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SO 101 Drahoňův Újezd..." sheetId="2" r:id="rId2"/>
    <sheet name="2 - SO 102A nezbytné obec..." sheetId="3" r:id="rId3"/>
    <sheet name="3 - SO 102B zbytné obec D..." sheetId="4" r:id="rId4"/>
    <sheet name="VON1 - vedlejší a ostatní..." sheetId="5" r:id="rId5"/>
    <sheet name="VON2 - vedlejší a ostatní..." sheetId="6" r:id="rId6"/>
  </sheets>
  <definedNames>
    <definedName name="_xlnm.Print_Area" localSheetId="0">'Rekapitulace stavby'!$D$4:$AO$76,'Rekapitulace stavby'!$C$82:$AQ$100</definedName>
    <definedName name="_xlnm.Print_Titles" localSheetId="0">'Rekapitulace stavby'!$92:$92</definedName>
    <definedName name="_xlnm._FilterDatabase" localSheetId="1" hidden="1">'1 - SO 101 Drahoňův Újezd...'!$C$122:$K$731</definedName>
    <definedName name="_xlnm.Print_Area" localSheetId="1">'1 - SO 101 Drahoňův Újezd...'!$C$4:$J$76,'1 - SO 101 Drahoňův Újezd...'!$C$82:$J$104,'1 - SO 101 Drahoňův Újezd...'!$C$110:$K$731</definedName>
    <definedName name="_xlnm.Print_Titles" localSheetId="1">'1 - SO 101 Drahoňův Újezd...'!$122:$122</definedName>
    <definedName name="_xlnm._FilterDatabase" localSheetId="2" hidden="1">'2 - SO 102A nezbytné obec...'!$C$124:$K$508</definedName>
    <definedName name="_xlnm.Print_Area" localSheetId="2">'2 - SO 102A nezbytné obec...'!$C$4:$J$76,'2 - SO 102A nezbytné obec...'!$C$82:$J$106,'2 - SO 102A nezbytné obec...'!$C$112:$K$508</definedName>
    <definedName name="_xlnm.Print_Titles" localSheetId="2">'2 - SO 102A nezbytné obec...'!$124:$124</definedName>
    <definedName name="_xlnm._FilterDatabase" localSheetId="3" hidden="1">'3 - SO 102B zbytné obec D...'!$C$125:$K$687</definedName>
    <definedName name="_xlnm.Print_Area" localSheetId="3">'3 - SO 102B zbytné obec D...'!$C$4:$J$76,'3 - SO 102B zbytné obec D...'!$C$82:$J$107,'3 - SO 102B zbytné obec D...'!$C$113:$K$687</definedName>
    <definedName name="_xlnm.Print_Titles" localSheetId="3">'3 - SO 102B zbytné obec D...'!$125:$125</definedName>
    <definedName name="_xlnm._FilterDatabase" localSheetId="4" hidden="1">'VON1 - vedlejší a ostatní...'!$C$116:$K$155</definedName>
    <definedName name="_xlnm.Print_Area" localSheetId="4">'VON1 - vedlejší a ostatní...'!$C$4:$J$76,'VON1 - vedlejší a ostatní...'!$C$82:$J$98,'VON1 - vedlejší a ostatní...'!$C$104:$K$155</definedName>
    <definedName name="_xlnm.Print_Titles" localSheetId="4">'VON1 - vedlejší a ostatní...'!$116:$116</definedName>
    <definedName name="_xlnm._FilterDatabase" localSheetId="5" hidden="1">'VON2 - vedlejší a ostatní...'!$C$116:$K$148</definedName>
    <definedName name="_xlnm.Print_Area" localSheetId="5">'VON2 - vedlejší a ostatní...'!$C$4:$J$76,'VON2 - vedlejší a ostatní...'!$C$82:$J$98,'VON2 - vedlejší a ostatní...'!$C$104:$K$148</definedName>
    <definedName name="_xlnm.Print_Titles" localSheetId="5">'VON2 - vedlejší a ostatní...'!$116:$116</definedName>
  </definedNames>
  <calcPr/>
</workbook>
</file>

<file path=xl/calcChain.xml><?xml version="1.0" encoding="utf-8"?>
<calcChain xmlns="http://schemas.openxmlformats.org/spreadsheetml/2006/main">
  <c i="6" l="1" r="J37"/>
  <c r="J36"/>
  <c i="1" r="AY99"/>
  <c i="6" r="J35"/>
  <c i="1" r="AX99"/>
  <c i="6" r="BI146"/>
  <c r="BH146"/>
  <c r="BG146"/>
  <c r="BF146"/>
  <c r="T146"/>
  <c r="R146"/>
  <c r="P146"/>
  <c r="BI143"/>
  <c r="BH143"/>
  <c r="BG143"/>
  <c r="BF143"/>
  <c r="T143"/>
  <c r="R143"/>
  <c r="P143"/>
  <c r="BI140"/>
  <c r="BH140"/>
  <c r="BG140"/>
  <c r="BF140"/>
  <c r="T140"/>
  <c r="R140"/>
  <c r="P140"/>
  <c r="BI137"/>
  <c r="BH137"/>
  <c r="BG137"/>
  <c r="BF137"/>
  <c r="T137"/>
  <c r="R137"/>
  <c r="P137"/>
  <c r="BI135"/>
  <c r="BH135"/>
  <c r="BG135"/>
  <c r="BF135"/>
  <c r="T135"/>
  <c r="R135"/>
  <c r="P135"/>
  <c r="BI132"/>
  <c r="BH132"/>
  <c r="BG132"/>
  <c r="BF132"/>
  <c r="T132"/>
  <c r="R132"/>
  <c r="P132"/>
  <c r="BI129"/>
  <c r="BH129"/>
  <c r="BG129"/>
  <c r="BF129"/>
  <c r="T129"/>
  <c r="R129"/>
  <c r="P129"/>
  <c r="BI127"/>
  <c r="BH127"/>
  <c r="BG127"/>
  <c r="BF127"/>
  <c r="T127"/>
  <c r="R127"/>
  <c r="P127"/>
  <c r="BI124"/>
  <c r="BH124"/>
  <c r="BG124"/>
  <c r="BF124"/>
  <c r="T124"/>
  <c r="R124"/>
  <c r="P124"/>
  <c r="BI122"/>
  <c r="BH122"/>
  <c r="BG122"/>
  <c r="BF122"/>
  <c r="T122"/>
  <c r="R122"/>
  <c r="P122"/>
  <c r="BI119"/>
  <c r="BH119"/>
  <c r="BG119"/>
  <c r="BF119"/>
  <c r="T119"/>
  <c r="R119"/>
  <c r="P119"/>
  <c r="J114"/>
  <c r="J113"/>
  <c r="F113"/>
  <c r="F111"/>
  <c r="E109"/>
  <c r="J92"/>
  <c r="J91"/>
  <c r="F91"/>
  <c r="F89"/>
  <c r="E87"/>
  <c r="J18"/>
  <c r="E18"/>
  <c r="F114"/>
  <c r="J17"/>
  <c r="J12"/>
  <c r="J111"/>
  <c r="E7"/>
  <c r="E107"/>
  <c i="5" r="J37"/>
  <c r="J36"/>
  <c i="1" r="AY98"/>
  <c i="5" r="J35"/>
  <c i="1" r="AX98"/>
  <c i="5" r="BI153"/>
  <c r="BH153"/>
  <c r="BG153"/>
  <c r="BF153"/>
  <c r="T153"/>
  <c r="R153"/>
  <c r="P153"/>
  <c r="BI150"/>
  <c r="BH150"/>
  <c r="BG150"/>
  <c r="BF150"/>
  <c r="T150"/>
  <c r="R150"/>
  <c r="P150"/>
  <c r="BI147"/>
  <c r="BH147"/>
  <c r="BG147"/>
  <c r="BF147"/>
  <c r="T147"/>
  <c r="R147"/>
  <c r="P147"/>
  <c r="BI144"/>
  <c r="BH144"/>
  <c r="BG144"/>
  <c r="BF144"/>
  <c r="T144"/>
  <c r="R144"/>
  <c r="P144"/>
  <c r="BI142"/>
  <c r="BH142"/>
  <c r="BG142"/>
  <c r="BF142"/>
  <c r="T142"/>
  <c r="R142"/>
  <c r="P142"/>
  <c r="BI138"/>
  <c r="BH138"/>
  <c r="BG138"/>
  <c r="BF138"/>
  <c r="T138"/>
  <c r="R138"/>
  <c r="P138"/>
  <c r="BI135"/>
  <c r="BH135"/>
  <c r="BG135"/>
  <c r="BF135"/>
  <c r="T135"/>
  <c r="R135"/>
  <c r="P135"/>
  <c r="BI133"/>
  <c r="BH133"/>
  <c r="BG133"/>
  <c r="BF133"/>
  <c r="T133"/>
  <c r="R133"/>
  <c r="P133"/>
  <c r="BI130"/>
  <c r="BH130"/>
  <c r="BG130"/>
  <c r="BF130"/>
  <c r="T130"/>
  <c r="R130"/>
  <c r="P130"/>
  <c r="BI128"/>
  <c r="BH128"/>
  <c r="BG128"/>
  <c r="BF128"/>
  <c r="T128"/>
  <c r="R128"/>
  <c r="P128"/>
  <c r="BI126"/>
  <c r="BH126"/>
  <c r="BG126"/>
  <c r="BF126"/>
  <c r="T126"/>
  <c r="R126"/>
  <c r="P126"/>
  <c r="BI123"/>
  <c r="BH123"/>
  <c r="BG123"/>
  <c r="BF123"/>
  <c r="T123"/>
  <c r="R123"/>
  <c r="P123"/>
  <c r="BI121"/>
  <c r="BH121"/>
  <c r="BG121"/>
  <c r="BF121"/>
  <c r="T121"/>
  <c r="R121"/>
  <c r="P121"/>
  <c r="BI119"/>
  <c r="BH119"/>
  <c r="BG119"/>
  <c r="BF119"/>
  <c r="T119"/>
  <c r="R119"/>
  <c r="P119"/>
  <c r="J114"/>
  <c r="J113"/>
  <c r="F113"/>
  <c r="F111"/>
  <c r="E109"/>
  <c r="J92"/>
  <c r="J91"/>
  <c r="F91"/>
  <c r="F89"/>
  <c r="E87"/>
  <c r="J18"/>
  <c r="E18"/>
  <c r="F92"/>
  <c r="J17"/>
  <c r="J12"/>
  <c r="J111"/>
  <c r="E7"/>
  <c r="E107"/>
  <c i="4" r="J37"/>
  <c r="J36"/>
  <c i="1" r="AY97"/>
  <c i="4" r="J35"/>
  <c i="1" r="AX97"/>
  <c i="4" r="BI686"/>
  <c r="BH686"/>
  <c r="BG686"/>
  <c r="BF686"/>
  <c r="T686"/>
  <c r="R686"/>
  <c r="P686"/>
  <c r="BI682"/>
  <c r="BH682"/>
  <c r="BG682"/>
  <c r="BF682"/>
  <c r="T682"/>
  <c r="R682"/>
  <c r="P682"/>
  <c r="BI678"/>
  <c r="BH678"/>
  <c r="BG678"/>
  <c r="BF678"/>
  <c r="T678"/>
  <c r="R678"/>
  <c r="P678"/>
  <c r="BI675"/>
  <c r="BH675"/>
  <c r="BG675"/>
  <c r="BF675"/>
  <c r="T675"/>
  <c r="R675"/>
  <c r="P675"/>
  <c r="BI673"/>
  <c r="BH673"/>
  <c r="BG673"/>
  <c r="BF673"/>
  <c r="T673"/>
  <c r="R673"/>
  <c r="P673"/>
  <c r="BI668"/>
  <c r="BH668"/>
  <c r="BG668"/>
  <c r="BF668"/>
  <c r="T668"/>
  <c r="R668"/>
  <c r="P668"/>
  <c r="BI664"/>
  <c r="BH664"/>
  <c r="BG664"/>
  <c r="BF664"/>
  <c r="T664"/>
  <c r="R664"/>
  <c r="P664"/>
  <c r="BI660"/>
  <c r="BH660"/>
  <c r="BG660"/>
  <c r="BF660"/>
  <c r="T660"/>
  <c r="R660"/>
  <c r="P660"/>
  <c r="BI656"/>
  <c r="BH656"/>
  <c r="BG656"/>
  <c r="BF656"/>
  <c r="T656"/>
  <c r="R656"/>
  <c r="P656"/>
  <c r="BI652"/>
  <c r="BH652"/>
  <c r="BG652"/>
  <c r="BF652"/>
  <c r="T652"/>
  <c r="R652"/>
  <c r="P652"/>
  <c r="BI647"/>
  <c r="BH647"/>
  <c r="BG647"/>
  <c r="BF647"/>
  <c r="T647"/>
  <c r="R647"/>
  <c r="P647"/>
  <c r="BI643"/>
  <c r="BH643"/>
  <c r="BG643"/>
  <c r="BF643"/>
  <c r="T643"/>
  <c r="R643"/>
  <c r="P643"/>
  <c r="BI639"/>
  <c r="BH639"/>
  <c r="BG639"/>
  <c r="BF639"/>
  <c r="T639"/>
  <c r="R639"/>
  <c r="P639"/>
  <c r="BI634"/>
  <c r="BH634"/>
  <c r="BG634"/>
  <c r="BF634"/>
  <c r="T634"/>
  <c r="R634"/>
  <c r="P634"/>
  <c r="BI630"/>
  <c r="BH630"/>
  <c r="BG630"/>
  <c r="BF630"/>
  <c r="T630"/>
  <c r="R630"/>
  <c r="P630"/>
  <c r="BI624"/>
  <c r="BH624"/>
  <c r="BG624"/>
  <c r="BF624"/>
  <c r="T624"/>
  <c r="R624"/>
  <c r="P624"/>
  <c r="BI620"/>
  <c r="BH620"/>
  <c r="BG620"/>
  <c r="BF620"/>
  <c r="T620"/>
  <c r="R620"/>
  <c r="P620"/>
  <c r="BI616"/>
  <c r="BH616"/>
  <c r="BG616"/>
  <c r="BF616"/>
  <c r="T616"/>
  <c r="R616"/>
  <c r="P616"/>
  <c r="BI612"/>
  <c r="BH612"/>
  <c r="BG612"/>
  <c r="BF612"/>
  <c r="T612"/>
  <c r="R612"/>
  <c r="P612"/>
  <c r="BI607"/>
  <c r="BH607"/>
  <c r="BG607"/>
  <c r="BF607"/>
  <c r="T607"/>
  <c r="R607"/>
  <c r="P607"/>
  <c r="BI602"/>
  <c r="BH602"/>
  <c r="BG602"/>
  <c r="BF602"/>
  <c r="T602"/>
  <c r="R602"/>
  <c r="P602"/>
  <c r="BI598"/>
  <c r="BH598"/>
  <c r="BG598"/>
  <c r="BF598"/>
  <c r="T598"/>
  <c r="R598"/>
  <c r="P598"/>
  <c r="BI594"/>
  <c r="BH594"/>
  <c r="BG594"/>
  <c r="BF594"/>
  <c r="T594"/>
  <c r="R594"/>
  <c r="P594"/>
  <c r="BI590"/>
  <c r="BH590"/>
  <c r="BG590"/>
  <c r="BF590"/>
  <c r="T590"/>
  <c r="R590"/>
  <c r="P590"/>
  <c r="BI586"/>
  <c r="BH586"/>
  <c r="BG586"/>
  <c r="BF586"/>
  <c r="T586"/>
  <c r="R586"/>
  <c r="P586"/>
  <c r="BI582"/>
  <c r="BH582"/>
  <c r="BG582"/>
  <c r="BF582"/>
  <c r="T582"/>
  <c r="R582"/>
  <c r="P582"/>
  <c r="BI578"/>
  <c r="BH578"/>
  <c r="BG578"/>
  <c r="BF578"/>
  <c r="T578"/>
  <c r="R578"/>
  <c r="P578"/>
  <c r="BI574"/>
  <c r="BH574"/>
  <c r="BG574"/>
  <c r="BF574"/>
  <c r="T574"/>
  <c r="R574"/>
  <c r="P574"/>
  <c r="BI570"/>
  <c r="BH570"/>
  <c r="BG570"/>
  <c r="BF570"/>
  <c r="T570"/>
  <c r="R570"/>
  <c r="P570"/>
  <c r="BI563"/>
  <c r="BH563"/>
  <c r="BG563"/>
  <c r="BF563"/>
  <c r="T563"/>
  <c r="R563"/>
  <c r="P563"/>
  <c r="BI555"/>
  <c r="BH555"/>
  <c r="BG555"/>
  <c r="BF555"/>
  <c r="T555"/>
  <c r="R555"/>
  <c r="P555"/>
  <c r="BI551"/>
  <c r="BH551"/>
  <c r="BG551"/>
  <c r="BF551"/>
  <c r="T551"/>
  <c r="R551"/>
  <c r="P551"/>
  <c r="BI547"/>
  <c r="BH547"/>
  <c r="BG547"/>
  <c r="BF547"/>
  <c r="T547"/>
  <c r="R547"/>
  <c r="P547"/>
  <c r="BI543"/>
  <c r="BH543"/>
  <c r="BG543"/>
  <c r="BF543"/>
  <c r="T543"/>
  <c r="R543"/>
  <c r="P543"/>
  <c r="BI539"/>
  <c r="BH539"/>
  <c r="BG539"/>
  <c r="BF539"/>
  <c r="T539"/>
  <c r="R539"/>
  <c r="P539"/>
  <c r="BI535"/>
  <c r="BH535"/>
  <c r="BG535"/>
  <c r="BF535"/>
  <c r="T535"/>
  <c r="R535"/>
  <c r="P535"/>
  <c r="BI531"/>
  <c r="BH531"/>
  <c r="BG531"/>
  <c r="BF531"/>
  <c r="T531"/>
  <c r="R531"/>
  <c r="P531"/>
  <c r="BI527"/>
  <c r="BH527"/>
  <c r="BG527"/>
  <c r="BF527"/>
  <c r="T527"/>
  <c r="R527"/>
  <c r="P527"/>
  <c r="BI523"/>
  <c r="BH523"/>
  <c r="BG523"/>
  <c r="BF523"/>
  <c r="T523"/>
  <c r="R523"/>
  <c r="P523"/>
  <c r="BI519"/>
  <c r="BH519"/>
  <c r="BG519"/>
  <c r="BF519"/>
  <c r="T519"/>
  <c r="R519"/>
  <c r="P519"/>
  <c r="BI515"/>
  <c r="BH515"/>
  <c r="BG515"/>
  <c r="BF515"/>
  <c r="T515"/>
  <c r="R515"/>
  <c r="P515"/>
  <c r="BI511"/>
  <c r="BH511"/>
  <c r="BG511"/>
  <c r="BF511"/>
  <c r="T511"/>
  <c r="R511"/>
  <c r="P511"/>
  <c r="BI507"/>
  <c r="BH507"/>
  <c r="BG507"/>
  <c r="BF507"/>
  <c r="T507"/>
  <c r="R507"/>
  <c r="P507"/>
  <c r="BI503"/>
  <c r="BH503"/>
  <c r="BG503"/>
  <c r="BF503"/>
  <c r="T503"/>
  <c r="R503"/>
  <c r="P503"/>
  <c r="BI499"/>
  <c r="BH499"/>
  <c r="BG499"/>
  <c r="BF499"/>
  <c r="T499"/>
  <c r="R499"/>
  <c r="P499"/>
  <c r="BI495"/>
  <c r="BH495"/>
  <c r="BG495"/>
  <c r="BF495"/>
  <c r="T495"/>
  <c r="R495"/>
  <c r="P495"/>
  <c r="BI491"/>
  <c r="BH491"/>
  <c r="BG491"/>
  <c r="BF491"/>
  <c r="T491"/>
  <c r="R491"/>
  <c r="P491"/>
  <c r="BI487"/>
  <c r="BH487"/>
  <c r="BG487"/>
  <c r="BF487"/>
  <c r="T487"/>
  <c r="R487"/>
  <c r="P487"/>
  <c r="BI483"/>
  <c r="BH483"/>
  <c r="BG483"/>
  <c r="BF483"/>
  <c r="T483"/>
  <c r="R483"/>
  <c r="P483"/>
  <c r="BI479"/>
  <c r="BH479"/>
  <c r="BG479"/>
  <c r="BF479"/>
  <c r="T479"/>
  <c r="R479"/>
  <c r="P479"/>
  <c r="BI475"/>
  <c r="BH475"/>
  <c r="BG475"/>
  <c r="BF475"/>
  <c r="T475"/>
  <c r="R475"/>
  <c r="P475"/>
  <c r="BI471"/>
  <c r="BH471"/>
  <c r="BG471"/>
  <c r="BF471"/>
  <c r="T471"/>
  <c r="R471"/>
  <c r="P471"/>
  <c r="BI467"/>
  <c r="BH467"/>
  <c r="BG467"/>
  <c r="BF467"/>
  <c r="T467"/>
  <c r="R467"/>
  <c r="P467"/>
  <c r="BI462"/>
  <c r="BH462"/>
  <c r="BG462"/>
  <c r="BF462"/>
  <c r="T462"/>
  <c r="R462"/>
  <c r="P462"/>
  <c r="BI457"/>
  <c r="BH457"/>
  <c r="BG457"/>
  <c r="BF457"/>
  <c r="T457"/>
  <c r="R457"/>
  <c r="P457"/>
  <c r="BI452"/>
  <c r="BH452"/>
  <c r="BG452"/>
  <c r="BF452"/>
  <c r="T452"/>
  <c r="R452"/>
  <c r="P452"/>
  <c r="BI447"/>
  <c r="BH447"/>
  <c r="BG447"/>
  <c r="BF447"/>
  <c r="T447"/>
  <c r="R447"/>
  <c r="P447"/>
  <c r="BI443"/>
  <c r="BH443"/>
  <c r="BG443"/>
  <c r="BF443"/>
  <c r="T443"/>
  <c r="R443"/>
  <c r="P443"/>
  <c r="BI439"/>
  <c r="BH439"/>
  <c r="BG439"/>
  <c r="BF439"/>
  <c r="T439"/>
  <c r="R439"/>
  <c r="P439"/>
  <c r="BI434"/>
  <c r="BH434"/>
  <c r="BG434"/>
  <c r="BF434"/>
  <c r="T434"/>
  <c r="R434"/>
  <c r="P434"/>
  <c r="BI430"/>
  <c r="BH430"/>
  <c r="BG430"/>
  <c r="BF430"/>
  <c r="T430"/>
  <c r="R430"/>
  <c r="P430"/>
  <c r="BI426"/>
  <c r="BH426"/>
  <c r="BG426"/>
  <c r="BF426"/>
  <c r="T426"/>
  <c r="R426"/>
  <c r="P426"/>
  <c r="BI422"/>
  <c r="BH422"/>
  <c r="BG422"/>
  <c r="BF422"/>
  <c r="T422"/>
  <c r="R422"/>
  <c r="P422"/>
  <c r="BI417"/>
  <c r="BH417"/>
  <c r="BG417"/>
  <c r="BF417"/>
  <c r="T417"/>
  <c r="R417"/>
  <c r="P417"/>
  <c r="BI413"/>
  <c r="BH413"/>
  <c r="BG413"/>
  <c r="BF413"/>
  <c r="T413"/>
  <c r="R413"/>
  <c r="P413"/>
  <c r="BI409"/>
  <c r="BH409"/>
  <c r="BG409"/>
  <c r="BF409"/>
  <c r="T409"/>
  <c r="R409"/>
  <c r="P409"/>
  <c r="BI404"/>
  <c r="BH404"/>
  <c r="BG404"/>
  <c r="BF404"/>
  <c r="T404"/>
  <c r="R404"/>
  <c r="P404"/>
  <c r="BI400"/>
  <c r="BH400"/>
  <c r="BG400"/>
  <c r="BF400"/>
  <c r="T400"/>
  <c r="R400"/>
  <c r="P400"/>
  <c r="BI396"/>
  <c r="BH396"/>
  <c r="BG396"/>
  <c r="BF396"/>
  <c r="T396"/>
  <c r="R396"/>
  <c r="P396"/>
  <c r="BI391"/>
  <c r="BH391"/>
  <c r="BG391"/>
  <c r="BF391"/>
  <c r="T391"/>
  <c r="R391"/>
  <c r="P391"/>
  <c r="BI387"/>
  <c r="BH387"/>
  <c r="BG387"/>
  <c r="BF387"/>
  <c r="T387"/>
  <c r="R387"/>
  <c r="P387"/>
  <c r="BI383"/>
  <c r="BH383"/>
  <c r="BG383"/>
  <c r="BF383"/>
  <c r="T383"/>
  <c r="R383"/>
  <c r="P383"/>
  <c r="BI379"/>
  <c r="BH379"/>
  <c r="BG379"/>
  <c r="BF379"/>
  <c r="T379"/>
  <c r="R379"/>
  <c r="P379"/>
  <c r="BI375"/>
  <c r="BH375"/>
  <c r="BG375"/>
  <c r="BF375"/>
  <c r="T375"/>
  <c r="R375"/>
  <c r="P375"/>
  <c r="BI371"/>
  <c r="BH371"/>
  <c r="BG371"/>
  <c r="BF371"/>
  <c r="T371"/>
  <c r="R371"/>
  <c r="P371"/>
  <c r="BI367"/>
  <c r="BH367"/>
  <c r="BG367"/>
  <c r="BF367"/>
  <c r="T367"/>
  <c r="R367"/>
  <c r="P367"/>
  <c r="BI361"/>
  <c r="BH361"/>
  <c r="BG361"/>
  <c r="BF361"/>
  <c r="T361"/>
  <c r="R361"/>
  <c r="P361"/>
  <c r="BI357"/>
  <c r="BH357"/>
  <c r="BG357"/>
  <c r="BF357"/>
  <c r="T357"/>
  <c r="R357"/>
  <c r="P357"/>
  <c r="BI353"/>
  <c r="BH353"/>
  <c r="BG353"/>
  <c r="BF353"/>
  <c r="T353"/>
  <c r="R353"/>
  <c r="P353"/>
  <c r="BI349"/>
  <c r="BH349"/>
  <c r="BG349"/>
  <c r="BF349"/>
  <c r="T349"/>
  <c r="R349"/>
  <c r="P349"/>
  <c r="BI345"/>
  <c r="BH345"/>
  <c r="BG345"/>
  <c r="BF345"/>
  <c r="T345"/>
  <c r="R345"/>
  <c r="P345"/>
  <c r="BI341"/>
  <c r="BH341"/>
  <c r="BG341"/>
  <c r="BF341"/>
  <c r="T341"/>
  <c r="R341"/>
  <c r="P341"/>
  <c r="BI337"/>
  <c r="BH337"/>
  <c r="BG337"/>
  <c r="BF337"/>
  <c r="T337"/>
  <c r="R337"/>
  <c r="P337"/>
  <c r="BI333"/>
  <c r="BH333"/>
  <c r="BG333"/>
  <c r="BF333"/>
  <c r="T333"/>
  <c r="R333"/>
  <c r="P333"/>
  <c r="BI331"/>
  <c r="BH331"/>
  <c r="BG331"/>
  <c r="BF331"/>
  <c r="T331"/>
  <c r="R331"/>
  <c r="P331"/>
  <c r="BI327"/>
  <c r="BH327"/>
  <c r="BG327"/>
  <c r="BF327"/>
  <c r="T327"/>
  <c r="R327"/>
  <c r="P327"/>
  <c r="BI323"/>
  <c r="BH323"/>
  <c r="BG323"/>
  <c r="BF323"/>
  <c r="T323"/>
  <c r="R323"/>
  <c r="P323"/>
  <c r="BI318"/>
  <c r="BH318"/>
  <c r="BG318"/>
  <c r="BF318"/>
  <c r="T318"/>
  <c r="R318"/>
  <c r="P318"/>
  <c r="BI313"/>
  <c r="BH313"/>
  <c r="BG313"/>
  <c r="BF313"/>
  <c r="T313"/>
  <c r="R313"/>
  <c r="P313"/>
  <c r="BI309"/>
  <c r="BH309"/>
  <c r="BG309"/>
  <c r="BF309"/>
  <c r="T309"/>
  <c r="R309"/>
  <c r="P309"/>
  <c r="BI304"/>
  <c r="BH304"/>
  <c r="BG304"/>
  <c r="BF304"/>
  <c r="T304"/>
  <c r="R304"/>
  <c r="P304"/>
  <c r="BI300"/>
  <c r="BH300"/>
  <c r="BG300"/>
  <c r="BF300"/>
  <c r="T300"/>
  <c r="R300"/>
  <c r="P300"/>
  <c r="BI296"/>
  <c r="BH296"/>
  <c r="BG296"/>
  <c r="BF296"/>
  <c r="T296"/>
  <c r="R296"/>
  <c r="P296"/>
  <c r="BI291"/>
  <c r="BH291"/>
  <c r="BG291"/>
  <c r="BF291"/>
  <c r="T291"/>
  <c r="R291"/>
  <c r="P291"/>
  <c r="BI289"/>
  <c r="BH289"/>
  <c r="BG289"/>
  <c r="BF289"/>
  <c r="T289"/>
  <c r="R289"/>
  <c r="P289"/>
  <c r="BI285"/>
  <c r="BH285"/>
  <c r="BG285"/>
  <c r="BF285"/>
  <c r="T285"/>
  <c r="R285"/>
  <c r="P285"/>
  <c r="BI281"/>
  <c r="BH281"/>
  <c r="BG281"/>
  <c r="BF281"/>
  <c r="T281"/>
  <c r="R281"/>
  <c r="P281"/>
  <c r="BI274"/>
  <c r="BH274"/>
  <c r="BG274"/>
  <c r="BF274"/>
  <c r="T274"/>
  <c r="R274"/>
  <c r="P274"/>
  <c r="BI270"/>
  <c r="BH270"/>
  <c r="BG270"/>
  <c r="BF270"/>
  <c r="T270"/>
  <c r="R270"/>
  <c r="P270"/>
  <c r="BI264"/>
  <c r="BH264"/>
  <c r="BG264"/>
  <c r="BF264"/>
  <c r="T264"/>
  <c r="R264"/>
  <c r="P264"/>
  <c r="BI260"/>
  <c r="BH260"/>
  <c r="BG260"/>
  <c r="BF260"/>
  <c r="T260"/>
  <c r="R260"/>
  <c r="P260"/>
  <c r="BI256"/>
  <c r="BH256"/>
  <c r="BG256"/>
  <c r="BF256"/>
  <c r="T256"/>
  <c r="R256"/>
  <c r="P256"/>
  <c r="BI252"/>
  <c r="BH252"/>
  <c r="BG252"/>
  <c r="BF252"/>
  <c r="T252"/>
  <c r="R252"/>
  <c r="P252"/>
  <c r="BI248"/>
  <c r="BH248"/>
  <c r="BG248"/>
  <c r="BF248"/>
  <c r="T248"/>
  <c r="R248"/>
  <c r="P248"/>
  <c r="BI244"/>
  <c r="BH244"/>
  <c r="BG244"/>
  <c r="BF244"/>
  <c r="T244"/>
  <c r="R244"/>
  <c r="P244"/>
  <c r="BI240"/>
  <c r="BH240"/>
  <c r="BG240"/>
  <c r="BF240"/>
  <c r="T240"/>
  <c r="R240"/>
  <c r="P240"/>
  <c r="BI236"/>
  <c r="BH236"/>
  <c r="BG236"/>
  <c r="BF236"/>
  <c r="T236"/>
  <c r="R236"/>
  <c r="P236"/>
  <c r="BI232"/>
  <c r="BH232"/>
  <c r="BG232"/>
  <c r="BF232"/>
  <c r="T232"/>
  <c r="R232"/>
  <c r="P232"/>
  <c r="BI225"/>
  <c r="BH225"/>
  <c r="BG225"/>
  <c r="BF225"/>
  <c r="T225"/>
  <c r="R225"/>
  <c r="P225"/>
  <c r="BI221"/>
  <c r="BH221"/>
  <c r="BG221"/>
  <c r="BF221"/>
  <c r="T221"/>
  <c r="R221"/>
  <c r="P221"/>
  <c r="BI216"/>
  <c r="BH216"/>
  <c r="BG216"/>
  <c r="BF216"/>
  <c r="T216"/>
  <c r="R216"/>
  <c r="P216"/>
  <c r="BI210"/>
  <c r="BH210"/>
  <c r="BG210"/>
  <c r="BF210"/>
  <c r="T210"/>
  <c r="R210"/>
  <c r="P210"/>
  <c r="BI206"/>
  <c r="BH206"/>
  <c r="BG206"/>
  <c r="BF206"/>
  <c r="T206"/>
  <c r="R206"/>
  <c r="P206"/>
  <c r="BI202"/>
  <c r="BH202"/>
  <c r="BG202"/>
  <c r="BF202"/>
  <c r="T202"/>
  <c r="R202"/>
  <c r="P202"/>
  <c r="BI197"/>
  <c r="BH197"/>
  <c r="BG197"/>
  <c r="BF197"/>
  <c r="T197"/>
  <c r="R197"/>
  <c r="P197"/>
  <c r="BI193"/>
  <c r="BH193"/>
  <c r="BG193"/>
  <c r="BF193"/>
  <c r="T193"/>
  <c r="R193"/>
  <c r="P193"/>
  <c r="BI189"/>
  <c r="BH189"/>
  <c r="BG189"/>
  <c r="BF189"/>
  <c r="T189"/>
  <c r="R189"/>
  <c r="P189"/>
  <c r="BI185"/>
  <c r="BH185"/>
  <c r="BG185"/>
  <c r="BF185"/>
  <c r="T185"/>
  <c r="R185"/>
  <c r="P185"/>
  <c r="BI179"/>
  <c r="BH179"/>
  <c r="BG179"/>
  <c r="BF179"/>
  <c r="T179"/>
  <c r="R179"/>
  <c r="P179"/>
  <c r="BI175"/>
  <c r="BH175"/>
  <c r="BG175"/>
  <c r="BF175"/>
  <c r="T175"/>
  <c r="R175"/>
  <c r="P175"/>
  <c r="BI170"/>
  <c r="BH170"/>
  <c r="BG170"/>
  <c r="BF170"/>
  <c r="T170"/>
  <c r="R170"/>
  <c r="P170"/>
  <c r="BI166"/>
  <c r="BH166"/>
  <c r="BG166"/>
  <c r="BF166"/>
  <c r="T166"/>
  <c r="R166"/>
  <c r="P166"/>
  <c r="BI157"/>
  <c r="BH157"/>
  <c r="BG157"/>
  <c r="BF157"/>
  <c r="T157"/>
  <c r="R157"/>
  <c r="P157"/>
  <c r="BI153"/>
  <c r="BH153"/>
  <c r="BG153"/>
  <c r="BF153"/>
  <c r="T153"/>
  <c r="R153"/>
  <c r="P153"/>
  <c r="BI149"/>
  <c r="BH149"/>
  <c r="BG149"/>
  <c r="BF149"/>
  <c r="T149"/>
  <c r="R149"/>
  <c r="P149"/>
  <c r="BI145"/>
  <c r="BH145"/>
  <c r="BG145"/>
  <c r="BF145"/>
  <c r="T145"/>
  <c r="R145"/>
  <c r="P145"/>
  <c r="BI141"/>
  <c r="BH141"/>
  <c r="BG141"/>
  <c r="BF141"/>
  <c r="T141"/>
  <c r="R141"/>
  <c r="P141"/>
  <c r="BI137"/>
  <c r="BH137"/>
  <c r="BG137"/>
  <c r="BF137"/>
  <c r="T137"/>
  <c r="R137"/>
  <c r="P137"/>
  <c r="BI133"/>
  <c r="BH133"/>
  <c r="BG133"/>
  <c r="BF133"/>
  <c r="T133"/>
  <c r="R133"/>
  <c r="P133"/>
  <c r="BI129"/>
  <c r="BH129"/>
  <c r="BG129"/>
  <c r="BF129"/>
  <c r="T129"/>
  <c r="R129"/>
  <c r="P129"/>
  <c r="J123"/>
  <c r="J122"/>
  <c r="F122"/>
  <c r="F120"/>
  <c r="E118"/>
  <c r="J92"/>
  <c r="J91"/>
  <c r="F91"/>
  <c r="F89"/>
  <c r="E87"/>
  <c r="J18"/>
  <c r="E18"/>
  <c r="F92"/>
  <c r="J17"/>
  <c r="J12"/>
  <c r="J89"/>
  <c r="E7"/>
  <c r="E116"/>
  <c i="3" r="J37"/>
  <c r="J36"/>
  <c i="1" r="AY96"/>
  <c i="3" r="J35"/>
  <c i="1" r="AX96"/>
  <c i="3" r="BI507"/>
  <c r="BH507"/>
  <c r="BG507"/>
  <c r="BF507"/>
  <c r="T507"/>
  <c r="R507"/>
  <c r="P507"/>
  <c r="BI503"/>
  <c r="BH503"/>
  <c r="BG503"/>
  <c r="BF503"/>
  <c r="T503"/>
  <c r="R503"/>
  <c r="P503"/>
  <c r="BI500"/>
  <c r="BH500"/>
  <c r="BG500"/>
  <c r="BF500"/>
  <c r="T500"/>
  <c r="R500"/>
  <c r="P500"/>
  <c r="BI498"/>
  <c r="BH498"/>
  <c r="BG498"/>
  <c r="BF498"/>
  <c r="T498"/>
  <c r="R498"/>
  <c r="P498"/>
  <c r="BI493"/>
  <c r="BH493"/>
  <c r="BG493"/>
  <c r="BF493"/>
  <c r="T493"/>
  <c r="R493"/>
  <c r="P493"/>
  <c r="BI489"/>
  <c r="BH489"/>
  <c r="BG489"/>
  <c r="BF489"/>
  <c r="T489"/>
  <c r="R489"/>
  <c r="P489"/>
  <c r="BI485"/>
  <c r="BH485"/>
  <c r="BG485"/>
  <c r="BF485"/>
  <c r="T485"/>
  <c r="R485"/>
  <c r="P485"/>
  <c r="BI481"/>
  <c r="BH481"/>
  <c r="BG481"/>
  <c r="BF481"/>
  <c r="T481"/>
  <c r="R481"/>
  <c r="P481"/>
  <c r="BI476"/>
  <c r="BH476"/>
  <c r="BG476"/>
  <c r="BF476"/>
  <c r="T476"/>
  <c r="R476"/>
  <c r="P476"/>
  <c r="BI472"/>
  <c r="BH472"/>
  <c r="BG472"/>
  <c r="BF472"/>
  <c r="T472"/>
  <c r="R472"/>
  <c r="P472"/>
  <c r="BI467"/>
  <c r="BH467"/>
  <c r="BG467"/>
  <c r="BF467"/>
  <c r="T467"/>
  <c r="R467"/>
  <c r="P467"/>
  <c r="BI461"/>
  <c r="BH461"/>
  <c r="BG461"/>
  <c r="BF461"/>
  <c r="T461"/>
  <c r="R461"/>
  <c r="P461"/>
  <c r="BI456"/>
  <c r="BH456"/>
  <c r="BG456"/>
  <c r="BF456"/>
  <c r="T456"/>
  <c r="R456"/>
  <c r="P456"/>
  <c r="BI451"/>
  <c r="BH451"/>
  <c r="BG451"/>
  <c r="BF451"/>
  <c r="T451"/>
  <c r="R451"/>
  <c r="P451"/>
  <c r="BI446"/>
  <c r="BH446"/>
  <c r="BG446"/>
  <c r="BF446"/>
  <c r="T446"/>
  <c r="R446"/>
  <c r="P446"/>
  <c r="BI442"/>
  <c r="BH442"/>
  <c r="BG442"/>
  <c r="BF442"/>
  <c r="T442"/>
  <c r="R442"/>
  <c r="P442"/>
  <c r="BI437"/>
  <c r="BH437"/>
  <c r="BG437"/>
  <c r="BF437"/>
  <c r="T437"/>
  <c r="R437"/>
  <c r="P437"/>
  <c r="BI433"/>
  <c r="BH433"/>
  <c r="BG433"/>
  <c r="BF433"/>
  <c r="T433"/>
  <c r="R433"/>
  <c r="P433"/>
  <c r="BI429"/>
  <c r="BH429"/>
  <c r="BG429"/>
  <c r="BF429"/>
  <c r="T429"/>
  <c r="R429"/>
  <c r="P429"/>
  <c r="BI425"/>
  <c r="BH425"/>
  <c r="BG425"/>
  <c r="BF425"/>
  <c r="T425"/>
  <c r="R425"/>
  <c r="P425"/>
  <c r="BI421"/>
  <c r="BH421"/>
  <c r="BG421"/>
  <c r="BF421"/>
  <c r="T421"/>
  <c r="R421"/>
  <c r="P421"/>
  <c r="BI417"/>
  <c r="BH417"/>
  <c r="BG417"/>
  <c r="BF417"/>
  <c r="T417"/>
  <c r="R417"/>
  <c r="P417"/>
  <c r="BI413"/>
  <c r="BH413"/>
  <c r="BG413"/>
  <c r="BF413"/>
  <c r="T413"/>
  <c r="R413"/>
  <c r="P413"/>
  <c r="BI409"/>
  <c r="BH409"/>
  <c r="BG409"/>
  <c r="BF409"/>
  <c r="T409"/>
  <c r="R409"/>
  <c r="P409"/>
  <c r="BI403"/>
  <c r="BH403"/>
  <c r="BG403"/>
  <c r="BF403"/>
  <c r="T403"/>
  <c r="R403"/>
  <c r="P403"/>
  <c r="BI399"/>
  <c r="BH399"/>
  <c r="BG399"/>
  <c r="BF399"/>
  <c r="T399"/>
  <c r="R399"/>
  <c r="P399"/>
  <c r="BI388"/>
  <c r="BH388"/>
  <c r="BG388"/>
  <c r="BF388"/>
  <c r="T388"/>
  <c r="R388"/>
  <c r="P388"/>
  <c r="BI380"/>
  <c r="BH380"/>
  <c r="BG380"/>
  <c r="BF380"/>
  <c r="T380"/>
  <c r="R380"/>
  <c r="P380"/>
  <c r="BI376"/>
  <c r="BH376"/>
  <c r="BG376"/>
  <c r="BF376"/>
  <c r="T376"/>
  <c r="R376"/>
  <c r="P376"/>
  <c r="BI372"/>
  <c r="BH372"/>
  <c r="BG372"/>
  <c r="BF372"/>
  <c r="T372"/>
  <c r="R372"/>
  <c r="P372"/>
  <c r="BI368"/>
  <c r="BH368"/>
  <c r="BG368"/>
  <c r="BF368"/>
  <c r="T368"/>
  <c r="R368"/>
  <c r="P368"/>
  <c r="BI364"/>
  <c r="BH364"/>
  <c r="BG364"/>
  <c r="BF364"/>
  <c r="T364"/>
  <c r="R364"/>
  <c r="P364"/>
  <c r="BI360"/>
  <c r="BH360"/>
  <c r="BG360"/>
  <c r="BF360"/>
  <c r="T360"/>
  <c r="R360"/>
  <c r="P360"/>
  <c r="BI356"/>
  <c r="BH356"/>
  <c r="BG356"/>
  <c r="BF356"/>
  <c r="T356"/>
  <c r="R356"/>
  <c r="P356"/>
  <c r="BI352"/>
  <c r="BH352"/>
  <c r="BG352"/>
  <c r="BF352"/>
  <c r="T352"/>
  <c r="R352"/>
  <c r="P352"/>
  <c r="BI348"/>
  <c r="BH348"/>
  <c r="BG348"/>
  <c r="BF348"/>
  <c r="T348"/>
  <c r="R348"/>
  <c r="P348"/>
  <c r="BI346"/>
  <c r="BH346"/>
  <c r="BG346"/>
  <c r="BF346"/>
  <c r="T346"/>
  <c r="R346"/>
  <c r="P346"/>
  <c r="BI342"/>
  <c r="BH342"/>
  <c r="BG342"/>
  <c r="BF342"/>
  <c r="T342"/>
  <c r="R342"/>
  <c r="P342"/>
  <c r="BI338"/>
  <c r="BH338"/>
  <c r="BG338"/>
  <c r="BF338"/>
  <c r="T338"/>
  <c r="R338"/>
  <c r="P338"/>
  <c r="BI334"/>
  <c r="BH334"/>
  <c r="BG334"/>
  <c r="BF334"/>
  <c r="T334"/>
  <c r="R334"/>
  <c r="P334"/>
  <c r="BI326"/>
  <c r="BH326"/>
  <c r="BG326"/>
  <c r="BF326"/>
  <c r="T326"/>
  <c r="R326"/>
  <c r="P326"/>
  <c r="BI321"/>
  <c r="BH321"/>
  <c r="BG321"/>
  <c r="BF321"/>
  <c r="T321"/>
  <c r="R321"/>
  <c r="P321"/>
  <c r="BI317"/>
  <c r="BH317"/>
  <c r="BG317"/>
  <c r="BF317"/>
  <c r="T317"/>
  <c r="R317"/>
  <c r="P317"/>
  <c r="BI312"/>
  <c r="BH312"/>
  <c r="BG312"/>
  <c r="BF312"/>
  <c r="T312"/>
  <c r="R312"/>
  <c r="P312"/>
  <c r="BI308"/>
  <c r="BH308"/>
  <c r="BG308"/>
  <c r="BF308"/>
  <c r="T308"/>
  <c r="R308"/>
  <c r="P308"/>
  <c r="BI304"/>
  <c r="BH304"/>
  <c r="BG304"/>
  <c r="BF304"/>
  <c r="T304"/>
  <c r="R304"/>
  <c r="P304"/>
  <c r="BI300"/>
  <c r="BH300"/>
  <c r="BG300"/>
  <c r="BF300"/>
  <c r="T300"/>
  <c r="R300"/>
  <c r="P300"/>
  <c r="BI295"/>
  <c r="BH295"/>
  <c r="BG295"/>
  <c r="BF295"/>
  <c r="T295"/>
  <c r="R295"/>
  <c r="P295"/>
  <c r="BI290"/>
  <c r="BH290"/>
  <c r="BG290"/>
  <c r="BF290"/>
  <c r="T290"/>
  <c r="R290"/>
  <c r="P290"/>
  <c r="BI285"/>
  <c r="BH285"/>
  <c r="BG285"/>
  <c r="BF285"/>
  <c r="T285"/>
  <c r="R285"/>
  <c r="P285"/>
  <c r="BI281"/>
  <c r="BH281"/>
  <c r="BG281"/>
  <c r="BF281"/>
  <c r="T281"/>
  <c r="R281"/>
  <c r="P281"/>
  <c r="BI277"/>
  <c r="BH277"/>
  <c r="BG277"/>
  <c r="BF277"/>
  <c r="T277"/>
  <c r="R277"/>
  <c r="P277"/>
  <c r="BI272"/>
  <c r="BH272"/>
  <c r="BG272"/>
  <c r="BF272"/>
  <c r="T272"/>
  <c r="R272"/>
  <c r="P272"/>
  <c r="BI267"/>
  <c r="BH267"/>
  <c r="BG267"/>
  <c r="BF267"/>
  <c r="T267"/>
  <c r="R267"/>
  <c r="P267"/>
  <c r="BI263"/>
  <c r="BH263"/>
  <c r="BG263"/>
  <c r="BF263"/>
  <c r="T263"/>
  <c r="R263"/>
  <c r="P263"/>
  <c r="BI259"/>
  <c r="BH259"/>
  <c r="BG259"/>
  <c r="BF259"/>
  <c r="T259"/>
  <c r="R259"/>
  <c r="P259"/>
  <c r="BI254"/>
  <c r="BH254"/>
  <c r="BG254"/>
  <c r="BF254"/>
  <c r="T254"/>
  <c r="R254"/>
  <c r="P254"/>
  <c r="BI250"/>
  <c r="BH250"/>
  <c r="BG250"/>
  <c r="BF250"/>
  <c r="T250"/>
  <c r="R250"/>
  <c r="P250"/>
  <c r="BI245"/>
  <c r="BH245"/>
  <c r="BG245"/>
  <c r="BF245"/>
  <c r="T245"/>
  <c r="R245"/>
  <c r="P245"/>
  <c r="BI241"/>
  <c r="BH241"/>
  <c r="BG241"/>
  <c r="BF241"/>
  <c r="T241"/>
  <c r="R241"/>
  <c r="P241"/>
  <c r="BI237"/>
  <c r="BH237"/>
  <c r="BG237"/>
  <c r="BF237"/>
  <c r="T237"/>
  <c r="R237"/>
  <c r="P237"/>
  <c r="BI233"/>
  <c r="BH233"/>
  <c r="BG233"/>
  <c r="BF233"/>
  <c r="T233"/>
  <c r="R233"/>
  <c r="P233"/>
  <c r="BI231"/>
  <c r="BH231"/>
  <c r="BG231"/>
  <c r="BF231"/>
  <c r="T231"/>
  <c r="R231"/>
  <c r="P231"/>
  <c r="BI227"/>
  <c r="BH227"/>
  <c r="BG227"/>
  <c r="BF227"/>
  <c r="T227"/>
  <c r="R227"/>
  <c r="P227"/>
  <c r="BI222"/>
  <c r="BH222"/>
  <c r="BG222"/>
  <c r="BF222"/>
  <c r="T222"/>
  <c r="T211"/>
  <c r="R222"/>
  <c r="R211"/>
  <c r="P222"/>
  <c r="P211"/>
  <c r="BI216"/>
  <c r="BH216"/>
  <c r="BG216"/>
  <c r="BF216"/>
  <c r="T216"/>
  <c r="R216"/>
  <c r="P216"/>
  <c r="BI212"/>
  <c r="BH212"/>
  <c r="BG212"/>
  <c r="BF212"/>
  <c r="T212"/>
  <c r="R212"/>
  <c r="P212"/>
  <c r="BI207"/>
  <c r="BH207"/>
  <c r="BG207"/>
  <c r="BF207"/>
  <c r="T207"/>
  <c r="R207"/>
  <c r="P207"/>
  <c r="BI203"/>
  <c r="BH203"/>
  <c r="BG203"/>
  <c r="BF203"/>
  <c r="T203"/>
  <c r="R203"/>
  <c r="P203"/>
  <c r="BI199"/>
  <c r="BH199"/>
  <c r="BG199"/>
  <c r="BF199"/>
  <c r="T199"/>
  <c r="R199"/>
  <c r="P199"/>
  <c r="BI195"/>
  <c r="BH195"/>
  <c r="BG195"/>
  <c r="BF195"/>
  <c r="T195"/>
  <c r="R195"/>
  <c r="P195"/>
  <c r="BI191"/>
  <c r="BH191"/>
  <c r="BG191"/>
  <c r="BF191"/>
  <c r="T191"/>
  <c r="R191"/>
  <c r="P191"/>
  <c r="BI187"/>
  <c r="BH187"/>
  <c r="BG187"/>
  <c r="BF187"/>
  <c r="T187"/>
  <c r="R187"/>
  <c r="P187"/>
  <c r="BI183"/>
  <c r="BH183"/>
  <c r="BG183"/>
  <c r="BF183"/>
  <c r="T183"/>
  <c r="R183"/>
  <c r="P183"/>
  <c r="BI179"/>
  <c r="BH179"/>
  <c r="BG179"/>
  <c r="BF179"/>
  <c r="T179"/>
  <c r="R179"/>
  <c r="P179"/>
  <c r="BI175"/>
  <c r="BH175"/>
  <c r="BG175"/>
  <c r="BF175"/>
  <c r="T175"/>
  <c r="R175"/>
  <c r="P175"/>
  <c r="BI171"/>
  <c r="BH171"/>
  <c r="BG171"/>
  <c r="BF171"/>
  <c r="T171"/>
  <c r="R171"/>
  <c r="P171"/>
  <c r="BI167"/>
  <c r="BH167"/>
  <c r="BG167"/>
  <c r="BF167"/>
  <c r="T167"/>
  <c r="R167"/>
  <c r="P167"/>
  <c r="BI163"/>
  <c r="BH163"/>
  <c r="BG163"/>
  <c r="BF163"/>
  <c r="T163"/>
  <c r="R163"/>
  <c r="P163"/>
  <c r="BI156"/>
  <c r="BH156"/>
  <c r="BG156"/>
  <c r="BF156"/>
  <c r="T156"/>
  <c r="R156"/>
  <c r="P156"/>
  <c r="BI152"/>
  <c r="BH152"/>
  <c r="BG152"/>
  <c r="BF152"/>
  <c r="T152"/>
  <c r="R152"/>
  <c r="P152"/>
  <c r="BI148"/>
  <c r="BH148"/>
  <c r="BG148"/>
  <c r="BF148"/>
  <c r="T148"/>
  <c r="R148"/>
  <c r="P148"/>
  <c r="BI144"/>
  <c r="BH144"/>
  <c r="BG144"/>
  <c r="BF144"/>
  <c r="T144"/>
  <c r="R144"/>
  <c r="P144"/>
  <c r="BI140"/>
  <c r="BH140"/>
  <c r="BG140"/>
  <c r="BF140"/>
  <c r="T140"/>
  <c r="R140"/>
  <c r="P140"/>
  <c r="BI136"/>
  <c r="BH136"/>
  <c r="BG136"/>
  <c r="BF136"/>
  <c r="T136"/>
  <c r="R136"/>
  <c r="P136"/>
  <c r="BI132"/>
  <c r="BH132"/>
  <c r="BG132"/>
  <c r="BF132"/>
  <c r="T132"/>
  <c r="R132"/>
  <c r="P132"/>
  <c r="BI128"/>
  <c r="BH128"/>
  <c r="BG128"/>
  <c r="BF128"/>
  <c r="T128"/>
  <c r="R128"/>
  <c r="P128"/>
  <c r="J122"/>
  <c r="J121"/>
  <c r="F121"/>
  <c r="F119"/>
  <c r="E117"/>
  <c r="J92"/>
  <c r="J91"/>
  <c r="F91"/>
  <c r="F89"/>
  <c r="E87"/>
  <c r="J18"/>
  <c r="E18"/>
  <c r="F122"/>
  <c r="J17"/>
  <c r="J12"/>
  <c r="J119"/>
  <c r="E7"/>
  <c r="E115"/>
  <c i="2" r="J37"/>
  <c r="J36"/>
  <c i="1" r="AY95"/>
  <c i="2" r="J35"/>
  <c i="1" r="AX95"/>
  <c i="2" r="BI730"/>
  <c r="BH730"/>
  <c r="BG730"/>
  <c r="BF730"/>
  <c r="T730"/>
  <c r="R730"/>
  <c r="P730"/>
  <c r="BI728"/>
  <c r="BH728"/>
  <c r="BG728"/>
  <c r="BF728"/>
  <c r="T728"/>
  <c r="R728"/>
  <c r="P728"/>
  <c r="BI723"/>
  <c r="BH723"/>
  <c r="BG723"/>
  <c r="BF723"/>
  <c r="T723"/>
  <c r="R723"/>
  <c r="P723"/>
  <c r="BI719"/>
  <c r="BH719"/>
  <c r="BG719"/>
  <c r="BF719"/>
  <c r="T719"/>
  <c r="R719"/>
  <c r="P719"/>
  <c r="BI715"/>
  <c r="BH715"/>
  <c r="BG715"/>
  <c r="BF715"/>
  <c r="T715"/>
  <c r="R715"/>
  <c r="P715"/>
  <c r="BI711"/>
  <c r="BH711"/>
  <c r="BG711"/>
  <c r="BF711"/>
  <c r="T711"/>
  <c r="R711"/>
  <c r="P711"/>
  <c r="BI706"/>
  <c r="BH706"/>
  <c r="BG706"/>
  <c r="BF706"/>
  <c r="T706"/>
  <c r="R706"/>
  <c r="P706"/>
  <c r="BI702"/>
  <c r="BH702"/>
  <c r="BG702"/>
  <c r="BF702"/>
  <c r="T702"/>
  <c r="R702"/>
  <c r="P702"/>
  <c r="BI698"/>
  <c r="BH698"/>
  <c r="BG698"/>
  <c r="BF698"/>
  <c r="T698"/>
  <c r="R698"/>
  <c r="P698"/>
  <c r="BI693"/>
  <c r="BH693"/>
  <c r="BG693"/>
  <c r="BF693"/>
  <c r="T693"/>
  <c r="R693"/>
  <c r="P693"/>
  <c r="BI688"/>
  <c r="BH688"/>
  <c r="BG688"/>
  <c r="BF688"/>
  <c r="T688"/>
  <c r="R688"/>
  <c r="P688"/>
  <c r="BI683"/>
  <c r="BH683"/>
  <c r="BG683"/>
  <c r="BF683"/>
  <c r="T683"/>
  <c r="R683"/>
  <c r="P683"/>
  <c r="BI678"/>
  <c r="BH678"/>
  <c r="BG678"/>
  <c r="BF678"/>
  <c r="T678"/>
  <c r="R678"/>
  <c r="P678"/>
  <c r="BI673"/>
  <c r="BH673"/>
  <c r="BG673"/>
  <c r="BF673"/>
  <c r="T673"/>
  <c r="R673"/>
  <c r="P673"/>
  <c r="BI669"/>
  <c r="BH669"/>
  <c r="BG669"/>
  <c r="BF669"/>
  <c r="T669"/>
  <c r="R669"/>
  <c r="P669"/>
  <c r="BI665"/>
  <c r="BH665"/>
  <c r="BG665"/>
  <c r="BF665"/>
  <c r="T665"/>
  <c r="R665"/>
  <c r="P665"/>
  <c r="BI661"/>
  <c r="BH661"/>
  <c r="BG661"/>
  <c r="BF661"/>
  <c r="T661"/>
  <c r="R661"/>
  <c r="P661"/>
  <c r="BI657"/>
  <c r="BH657"/>
  <c r="BG657"/>
  <c r="BF657"/>
  <c r="T657"/>
  <c r="R657"/>
  <c r="P657"/>
  <c r="BI653"/>
  <c r="BH653"/>
  <c r="BG653"/>
  <c r="BF653"/>
  <c r="T653"/>
  <c r="R653"/>
  <c r="P653"/>
  <c r="BI649"/>
  <c r="BH649"/>
  <c r="BG649"/>
  <c r="BF649"/>
  <c r="T649"/>
  <c r="R649"/>
  <c r="P649"/>
  <c r="BI645"/>
  <c r="BH645"/>
  <c r="BG645"/>
  <c r="BF645"/>
  <c r="T645"/>
  <c r="R645"/>
  <c r="P645"/>
  <c r="BI640"/>
  <c r="BH640"/>
  <c r="BG640"/>
  <c r="BF640"/>
  <c r="T640"/>
  <c r="R640"/>
  <c r="P640"/>
  <c r="BI634"/>
  <c r="BH634"/>
  <c r="BG634"/>
  <c r="BF634"/>
  <c r="T634"/>
  <c r="R634"/>
  <c r="P634"/>
  <c r="BI628"/>
  <c r="BH628"/>
  <c r="BG628"/>
  <c r="BF628"/>
  <c r="T628"/>
  <c r="R628"/>
  <c r="P628"/>
  <c r="BI622"/>
  <c r="BH622"/>
  <c r="BG622"/>
  <c r="BF622"/>
  <c r="T622"/>
  <c r="R622"/>
  <c r="P622"/>
  <c r="BI618"/>
  <c r="BH618"/>
  <c r="BG618"/>
  <c r="BF618"/>
  <c r="T618"/>
  <c r="R618"/>
  <c r="P618"/>
  <c r="BI608"/>
  <c r="BH608"/>
  <c r="BG608"/>
  <c r="BF608"/>
  <c r="T608"/>
  <c r="R608"/>
  <c r="P608"/>
  <c r="BI604"/>
  <c r="BH604"/>
  <c r="BG604"/>
  <c r="BF604"/>
  <c r="T604"/>
  <c r="R604"/>
  <c r="P604"/>
  <c r="BI600"/>
  <c r="BH600"/>
  <c r="BG600"/>
  <c r="BF600"/>
  <c r="T600"/>
  <c r="R600"/>
  <c r="P600"/>
  <c r="BI595"/>
  <c r="BH595"/>
  <c r="BG595"/>
  <c r="BF595"/>
  <c r="T595"/>
  <c r="R595"/>
  <c r="P595"/>
  <c r="BI591"/>
  <c r="BH591"/>
  <c r="BG591"/>
  <c r="BF591"/>
  <c r="T591"/>
  <c r="R591"/>
  <c r="P591"/>
  <c r="BI587"/>
  <c r="BH587"/>
  <c r="BG587"/>
  <c r="BF587"/>
  <c r="T587"/>
  <c r="R587"/>
  <c r="P587"/>
  <c r="BI583"/>
  <c r="BH583"/>
  <c r="BG583"/>
  <c r="BF583"/>
  <c r="T583"/>
  <c r="R583"/>
  <c r="P583"/>
  <c r="BI579"/>
  <c r="BH579"/>
  <c r="BG579"/>
  <c r="BF579"/>
  <c r="T579"/>
  <c r="R579"/>
  <c r="P579"/>
  <c r="BI575"/>
  <c r="BH575"/>
  <c r="BG575"/>
  <c r="BF575"/>
  <c r="T575"/>
  <c r="R575"/>
  <c r="P575"/>
  <c r="BI570"/>
  <c r="BH570"/>
  <c r="BG570"/>
  <c r="BF570"/>
  <c r="T570"/>
  <c r="R570"/>
  <c r="P570"/>
  <c r="BI566"/>
  <c r="BH566"/>
  <c r="BG566"/>
  <c r="BF566"/>
  <c r="T566"/>
  <c r="R566"/>
  <c r="P566"/>
  <c r="BI561"/>
  <c r="BH561"/>
  <c r="BG561"/>
  <c r="BF561"/>
  <c r="T561"/>
  <c r="R561"/>
  <c r="P561"/>
  <c r="BI557"/>
  <c r="BH557"/>
  <c r="BG557"/>
  <c r="BF557"/>
  <c r="T557"/>
  <c r="R557"/>
  <c r="P557"/>
  <c r="BI553"/>
  <c r="BH553"/>
  <c r="BG553"/>
  <c r="BF553"/>
  <c r="T553"/>
  <c r="R553"/>
  <c r="P553"/>
  <c r="BI549"/>
  <c r="BH549"/>
  <c r="BG549"/>
  <c r="BF549"/>
  <c r="T549"/>
  <c r="R549"/>
  <c r="P549"/>
  <c r="BI544"/>
  <c r="BH544"/>
  <c r="BG544"/>
  <c r="BF544"/>
  <c r="T544"/>
  <c r="R544"/>
  <c r="P544"/>
  <c r="BI538"/>
  <c r="BH538"/>
  <c r="BG538"/>
  <c r="BF538"/>
  <c r="T538"/>
  <c r="R538"/>
  <c r="P538"/>
  <c r="BI533"/>
  <c r="BH533"/>
  <c r="BG533"/>
  <c r="BF533"/>
  <c r="T533"/>
  <c r="R533"/>
  <c r="P533"/>
  <c r="BI524"/>
  <c r="BH524"/>
  <c r="BG524"/>
  <c r="BF524"/>
  <c r="T524"/>
  <c r="R524"/>
  <c r="P524"/>
  <c r="BI522"/>
  <c r="BH522"/>
  <c r="BG522"/>
  <c r="BF522"/>
  <c r="T522"/>
  <c r="R522"/>
  <c r="P522"/>
  <c r="BI517"/>
  <c r="BH517"/>
  <c r="BG517"/>
  <c r="BF517"/>
  <c r="T517"/>
  <c r="R517"/>
  <c r="P517"/>
  <c r="BI512"/>
  <c r="BH512"/>
  <c r="BG512"/>
  <c r="BF512"/>
  <c r="T512"/>
  <c r="R512"/>
  <c r="P512"/>
  <c r="BI506"/>
  <c r="BH506"/>
  <c r="BG506"/>
  <c r="BF506"/>
  <c r="T506"/>
  <c r="R506"/>
  <c r="P506"/>
  <c r="BI501"/>
  <c r="BH501"/>
  <c r="BG501"/>
  <c r="BF501"/>
  <c r="T501"/>
  <c r="R501"/>
  <c r="P501"/>
  <c r="BI497"/>
  <c r="BH497"/>
  <c r="BG497"/>
  <c r="BF497"/>
  <c r="T497"/>
  <c r="R497"/>
  <c r="P497"/>
  <c r="BI495"/>
  <c r="BH495"/>
  <c r="BG495"/>
  <c r="BF495"/>
  <c r="T495"/>
  <c r="R495"/>
  <c r="P495"/>
  <c r="BI491"/>
  <c r="BH491"/>
  <c r="BG491"/>
  <c r="BF491"/>
  <c r="T491"/>
  <c r="R491"/>
  <c r="P491"/>
  <c r="BI489"/>
  <c r="BH489"/>
  <c r="BG489"/>
  <c r="BF489"/>
  <c r="T489"/>
  <c r="R489"/>
  <c r="P489"/>
  <c r="BI485"/>
  <c r="BH485"/>
  <c r="BG485"/>
  <c r="BF485"/>
  <c r="T485"/>
  <c r="R485"/>
  <c r="P485"/>
  <c r="BI483"/>
  <c r="BH483"/>
  <c r="BG483"/>
  <c r="BF483"/>
  <c r="T483"/>
  <c r="R483"/>
  <c r="P483"/>
  <c r="BI479"/>
  <c r="BH479"/>
  <c r="BG479"/>
  <c r="BF479"/>
  <c r="T479"/>
  <c r="R479"/>
  <c r="P479"/>
  <c r="BI475"/>
  <c r="BH475"/>
  <c r="BG475"/>
  <c r="BF475"/>
  <c r="T475"/>
  <c r="R475"/>
  <c r="P475"/>
  <c r="BI471"/>
  <c r="BH471"/>
  <c r="BG471"/>
  <c r="BF471"/>
  <c r="T471"/>
  <c r="R471"/>
  <c r="P471"/>
  <c r="BI467"/>
  <c r="BH467"/>
  <c r="BG467"/>
  <c r="BF467"/>
  <c r="T467"/>
  <c r="R467"/>
  <c r="P467"/>
  <c r="BI463"/>
  <c r="BH463"/>
  <c r="BG463"/>
  <c r="BF463"/>
  <c r="T463"/>
  <c r="R463"/>
  <c r="P463"/>
  <c r="BI461"/>
  <c r="BH461"/>
  <c r="BG461"/>
  <c r="BF461"/>
  <c r="T461"/>
  <c r="R461"/>
  <c r="P461"/>
  <c r="BI459"/>
  <c r="BH459"/>
  <c r="BG459"/>
  <c r="BF459"/>
  <c r="T459"/>
  <c r="R459"/>
  <c r="P459"/>
  <c r="BI455"/>
  <c r="BH455"/>
  <c r="BG455"/>
  <c r="BF455"/>
  <c r="T455"/>
  <c r="R455"/>
  <c r="P455"/>
  <c r="BI451"/>
  <c r="BH451"/>
  <c r="BG451"/>
  <c r="BF451"/>
  <c r="T451"/>
  <c r="R451"/>
  <c r="P451"/>
  <c r="BI449"/>
  <c r="BH449"/>
  <c r="BG449"/>
  <c r="BF449"/>
  <c r="T449"/>
  <c r="R449"/>
  <c r="P449"/>
  <c r="BI445"/>
  <c r="BH445"/>
  <c r="BG445"/>
  <c r="BF445"/>
  <c r="T445"/>
  <c r="R445"/>
  <c r="P445"/>
  <c r="BI441"/>
  <c r="BH441"/>
  <c r="BG441"/>
  <c r="BF441"/>
  <c r="T441"/>
  <c r="R441"/>
  <c r="P441"/>
  <c r="BI437"/>
  <c r="BH437"/>
  <c r="BG437"/>
  <c r="BF437"/>
  <c r="T437"/>
  <c r="R437"/>
  <c r="P437"/>
  <c r="BI434"/>
  <c r="BH434"/>
  <c r="BG434"/>
  <c r="BF434"/>
  <c r="T434"/>
  <c r="R434"/>
  <c r="P434"/>
  <c r="BI430"/>
  <c r="BH430"/>
  <c r="BG430"/>
  <c r="BF430"/>
  <c r="T430"/>
  <c r="R430"/>
  <c r="P430"/>
  <c r="BI421"/>
  <c r="BH421"/>
  <c r="BG421"/>
  <c r="BF421"/>
  <c r="T421"/>
  <c r="R421"/>
  <c r="P421"/>
  <c r="BI412"/>
  <c r="BH412"/>
  <c r="BG412"/>
  <c r="BF412"/>
  <c r="T412"/>
  <c r="R412"/>
  <c r="P412"/>
  <c r="BI409"/>
  <c r="BH409"/>
  <c r="BG409"/>
  <c r="BF409"/>
  <c r="T409"/>
  <c r="R409"/>
  <c r="P409"/>
  <c r="BI400"/>
  <c r="BH400"/>
  <c r="BG400"/>
  <c r="BF400"/>
  <c r="T400"/>
  <c r="R400"/>
  <c r="P400"/>
  <c r="BI392"/>
  <c r="BH392"/>
  <c r="BG392"/>
  <c r="BF392"/>
  <c r="T392"/>
  <c r="R392"/>
  <c r="P392"/>
  <c r="BI386"/>
  <c r="BH386"/>
  <c r="BG386"/>
  <c r="BF386"/>
  <c r="T386"/>
  <c r="R386"/>
  <c r="P386"/>
  <c r="BI380"/>
  <c r="BH380"/>
  <c r="BG380"/>
  <c r="BF380"/>
  <c r="T380"/>
  <c r="R380"/>
  <c r="P380"/>
  <c r="BI368"/>
  <c r="BH368"/>
  <c r="BG368"/>
  <c r="BF368"/>
  <c r="T368"/>
  <c r="R368"/>
  <c r="P368"/>
  <c r="BI361"/>
  <c r="BH361"/>
  <c r="BG361"/>
  <c r="BF361"/>
  <c r="T361"/>
  <c r="R361"/>
  <c r="P361"/>
  <c r="BI355"/>
  <c r="BH355"/>
  <c r="BG355"/>
  <c r="BF355"/>
  <c r="T355"/>
  <c r="R355"/>
  <c r="P355"/>
  <c r="BI350"/>
  <c r="BH350"/>
  <c r="BG350"/>
  <c r="BF350"/>
  <c r="T350"/>
  <c r="R350"/>
  <c r="P350"/>
  <c r="BI343"/>
  <c r="BH343"/>
  <c r="BG343"/>
  <c r="BF343"/>
  <c r="T343"/>
  <c r="R343"/>
  <c r="P343"/>
  <c r="BI336"/>
  <c r="BH336"/>
  <c r="BG336"/>
  <c r="BF336"/>
  <c r="T336"/>
  <c r="R336"/>
  <c r="P336"/>
  <c r="BI327"/>
  <c r="BH327"/>
  <c r="BG327"/>
  <c r="BF327"/>
  <c r="T327"/>
  <c r="R327"/>
  <c r="P327"/>
  <c r="BI323"/>
  <c r="BH323"/>
  <c r="BG323"/>
  <c r="BF323"/>
  <c r="T323"/>
  <c r="R323"/>
  <c r="P323"/>
  <c r="BI318"/>
  <c r="BH318"/>
  <c r="BG318"/>
  <c r="BF318"/>
  <c r="T318"/>
  <c r="R318"/>
  <c r="P318"/>
  <c r="BI313"/>
  <c r="BH313"/>
  <c r="BG313"/>
  <c r="BF313"/>
  <c r="T313"/>
  <c r="R313"/>
  <c r="P313"/>
  <c r="BI310"/>
  <c r="BH310"/>
  <c r="BG310"/>
  <c r="BF310"/>
  <c r="T310"/>
  <c r="R310"/>
  <c r="P310"/>
  <c r="BI306"/>
  <c r="BH306"/>
  <c r="BG306"/>
  <c r="BF306"/>
  <c r="T306"/>
  <c r="R306"/>
  <c r="P306"/>
  <c r="BI299"/>
  <c r="BH299"/>
  <c r="BG299"/>
  <c r="BF299"/>
  <c r="T299"/>
  <c r="R299"/>
  <c r="P299"/>
  <c r="BI292"/>
  <c r="BH292"/>
  <c r="BG292"/>
  <c r="BF292"/>
  <c r="T292"/>
  <c r="R292"/>
  <c r="P292"/>
  <c r="BI283"/>
  <c r="BH283"/>
  <c r="BG283"/>
  <c r="BF283"/>
  <c r="T283"/>
  <c r="R283"/>
  <c r="P283"/>
  <c r="BI279"/>
  <c r="BH279"/>
  <c r="BG279"/>
  <c r="BF279"/>
  <c r="T279"/>
  <c r="R279"/>
  <c r="P279"/>
  <c r="BI275"/>
  <c r="BH275"/>
  <c r="BG275"/>
  <c r="BF275"/>
  <c r="T275"/>
  <c r="R275"/>
  <c r="P275"/>
  <c r="BI271"/>
  <c r="BH271"/>
  <c r="BG271"/>
  <c r="BF271"/>
  <c r="T271"/>
  <c r="R271"/>
  <c r="P271"/>
  <c r="BI269"/>
  <c r="BH269"/>
  <c r="BG269"/>
  <c r="BF269"/>
  <c r="T269"/>
  <c r="R269"/>
  <c r="P269"/>
  <c r="BI262"/>
  <c r="BH262"/>
  <c r="BG262"/>
  <c r="BF262"/>
  <c r="T262"/>
  <c r="R262"/>
  <c r="P262"/>
  <c r="BI255"/>
  <c r="BH255"/>
  <c r="BG255"/>
  <c r="BF255"/>
  <c r="T255"/>
  <c r="R255"/>
  <c r="P255"/>
  <c r="BI251"/>
  <c r="BH251"/>
  <c r="BG251"/>
  <c r="BF251"/>
  <c r="T251"/>
  <c r="R251"/>
  <c r="P251"/>
  <c r="BI245"/>
  <c r="BH245"/>
  <c r="BG245"/>
  <c r="BF245"/>
  <c r="T245"/>
  <c r="R245"/>
  <c r="P245"/>
  <c r="BI241"/>
  <c r="BH241"/>
  <c r="BG241"/>
  <c r="BF241"/>
  <c r="T241"/>
  <c r="R241"/>
  <c r="P241"/>
  <c r="BI237"/>
  <c r="BH237"/>
  <c r="BG237"/>
  <c r="BF237"/>
  <c r="T237"/>
  <c r="R237"/>
  <c r="P237"/>
  <c r="BI232"/>
  <c r="BH232"/>
  <c r="BG232"/>
  <c r="BF232"/>
  <c r="T232"/>
  <c r="R232"/>
  <c r="P232"/>
  <c r="BI228"/>
  <c r="BH228"/>
  <c r="BG228"/>
  <c r="BF228"/>
  <c r="T228"/>
  <c r="R228"/>
  <c r="P228"/>
  <c r="BI226"/>
  <c r="BH226"/>
  <c r="BG226"/>
  <c r="BF226"/>
  <c r="T226"/>
  <c r="R226"/>
  <c r="P226"/>
  <c r="BI220"/>
  <c r="BH220"/>
  <c r="BG220"/>
  <c r="BF220"/>
  <c r="T220"/>
  <c r="R220"/>
  <c r="P220"/>
  <c r="BI208"/>
  <c r="BH208"/>
  <c r="BG208"/>
  <c r="BF208"/>
  <c r="T208"/>
  <c r="R208"/>
  <c r="P208"/>
  <c r="BI204"/>
  <c r="BH204"/>
  <c r="BG204"/>
  <c r="BF204"/>
  <c r="T204"/>
  <c r="R204"/>
  <c r="P204"/>
  <c r="BI200"/>
  <c r="BH200"/>
  <c r="BG200"/>
  <c r="BF200"/>
  <c r="T200"/>
  <c r="R200"/>
  <c r="P200"/>
  <c r="BI195"/>
  <c r="BH195"/>
  <c r="BG195"/>
  <c r="BF195"/>
  <c r="T195"/>
  <c r="R195"/>
  <c r="P195"/>
  <c r="BI189"/>
  <c r="BH189"/>
  <c r="BG189"/>
  <c r="BF189"/>
  <c r="T189"/>
  <c r="R189"/>
  <c r="P189"/>
  <c r="BI180"/>
  <c r="BH180"/>
  <c r="BG180"/>
  <c r="BF180"/>
  <c r="T180"/>
  <c r="R180"/>
  <c r="P180"/>
  <c r="BI176"/>
  <c r="BH176"/>
  <c r="BG176"/>
  <c r="BF176"/>
  <c r="T176"/>
  <c r="R176"/>
  <c r="P176"/>
  <c r="BI172"/>
  <c r="BH172"/>
  <c r="BG172"/>
  <c r="BF172"/>
  <c r="T172"/>
  <c r="R172"/>
  <c r="P172"/>
  <c r="BI167"/>
  <c r="BH167"/>
  <c r="BG167"/>
  <c r="BF167"/>
  <c r="T167"/>
  <c r="R167"/>
  <c r="P167"/>
  <c r="BI163"/>
  <c r="BH163"/>
  <c r="BG163"/>
  <c r="BF163"/>
  <c r="T163"/>
  <c r="R163"/>
  <c r="P163"/>
  <c r="BI157"/>
  <c r="BH157"/>
  <c r="BG157"/>
  <c r="BF157"/>
  <c r="T157"/>
  <c r="R157"/>
  <c r="P157"/>
  <c r="BI153"/>
  <c r="BH153"/>
  <c r="BG153"/>
  <c r="BF153"/>
  <c r="T153"/>
  <c r="R153"/>
  <c r="P153"/>
  <c r="BI148"/>
  <c r="BH148"/>
  <c r="BG148"/>
  <c r="BF148"/>
  <c r="T148"/>
  <c r="R148"/>
  <c r="P148"/>
  <c r="BI143"/>
  <c r="BH143"/>
  <c r="BG143"/>
  <c r="BF143"/>
  <c r="T143"/>
  <c r="R143"/>
  <c r="P143"/>
  <c r="BI139"/>
  <c r="BH139"/>
  <c r="BG139"/>
  <c r="BF139"/>
  <c r="T139"/>
  <c r="R139"/>
  <c r="P139"/>
  <c r="BI135"/>
  <c r="BH135"/>
  <c r="BG135"/>
  <c r="BF135"/>
  <c r="T135"/>
  <c r="R135"/>
  <c r="P135"/>
  <c r="BI130"/>
  <c r="BH130"/>
  <c r="BG130"/>
  <c r="BF130"/>
  <c r="T130"/>
  <c r="R130"/>
  <c r="P130"/>
  <c r="BI126"/>
  <c r="BH126"/>
  <c r="BG126"/>
  <c r="BF126"/>
  <c r="T126"/>
  <c r="R126"/>
  <c r="P126"/>
  <c r="J120"/>
  <c r="J119"/>
  <c r="F119"/>
  <c r="F117"/>
  <c r="E115"/>
  <c r="J92"/>
  <c r="J91"/>
  <c r="F91"/>
  <c r="F89"/>
  <c r="E87"/>
  <c r="J18"/>
  <c r="E18"/>
  <c r="F120"/>
  <c r="J17"/>
  <c r="J12"/>
  <c r="J117"/>
  <c r="E7"/>
  <c r="E113"/>
  <c i="1" r="L90"/>
  <c r="AM90"/>
  <c r="AM89"/>
  <c r="L89"/>
  <c r="AM87"/>
  <c r="L87"/>
  <c r="L85"/>
  <c r="L84"/>
  <c i="6" r="J146"/>
  <c r="BK140"/>
  <c r="BK137"/>
  <c r="J132"/>
  <c r="J129"/>
  <c r="J127"/>
  <c r="BK124"/>
  <c i="5" r="BK153"/>
  <c r="J147"/>
  <c r="J138"/>
  <c r="BK130"/>
  <c r="BK128"/>
  <c r="J119"/>
  <c i="4" r="BK673"/>
  <c r="J656"/>
  <c r="J643"/>
  <c r="BK634"/>
  <c r="J630"/>
  <c r="BK624"/>
  <c r="BK620"/>
  <c r="J612"/>
  <c r="BK607"/>
  <c r="BK578"/>
  <c r="BK574"/>
  <c r="J570"/>
  <c r="J563"/>
  <c r="BK547"/>
  <c r="J539"/>
  <c r="J523"/>
  <c r="BK511"/>
  <c r="J507"/>
  <c r="BK487"/>
  <c r="J479"/>
  <c r="J467"/>
  <c r="J452"/>
  <c r="BK447"/>
  <c r="BK439"/>
  <c r="BK430"/>
  <c r="J426"/>
  <c r="BK396"/>
  <c r="BK391"/>
  <c r="BK387"/>
  <c r="BK383"/>
  <c r="J383"/>
  <c r="BK371"/>
  <c r="J367"/>
  <c r="J357"/>
  <c r="J345"/>
  <c r="BK341"/>
  <c r="BK333"/>
  <c r="BK309"/>
  <c r="BK304"/>
  <c r="J300"/>
  <c r="J285"/>
  <c r="BK260"/>
  <c r="BK256"/>
  <c r="J248"/>
  <c r="BK240"/>
  <c r="J225"/>
  <c r="J221"/>
  <c r="J216"/>
  <c r="BK210"/>
  <c r="J202"/>
  <c r="BK189"/>
  <c r="J175"/>
  <c r="J166"/>
  <c r="BK157"/>
  <c r="J153"/>
  <c r="BK149"/>
  <c r="BK141"/>
  <c r="BK137"/>
  <c i="3" r="BK507"/>
  <c r="J503"/>
  <c r="J500"/>
  <c r="J498"/>
  <c r="J489"/>
  <c r="J485"/>
  <c r="J476"/>
  <c r="BK467"/>
  <c r="J461"/>
  <c r="J451"/>
  <c r="J437"/>
  <c r="BK417"/>
  <c r="BK413"/>
  <c r="J409"/>
  <c r="J403"/>
  <c r="BK388"/>
  <c r="J376"/>
  <c r="BK372"/>
  <c r="BK368"/>
  <c r="J352"/>
  <c r="J348"/>
  <c r="BK346"/>
  <c r="J342"/>
  <c r="BK338"/>
  <c r="BK326"/>
  <c r="BK321"/>
  <c r="J317"/>
  <c r="BK312"/>
  <c r="BK308"/>
  <c r="BK304"/>
  <c r="BK300"/>
  <c r="BK295"/>
  <c r="J281"/>
  <c r="BK277"/>
  <c r="BK259"/>
  <c r="J250"/>
  <c r="J231"/>
  <c r="BK222"/>
  <c r="J207"/>
  <c r="J199"/>
  <c r="J195"/>
  <c r="BK191"/>
  <c r="BK183"/>
  <c r="J179"/>
  <c r="J167"/>
  <c r="J163"/>
  <c r="J144"/>
  <c r="BK132"/>
  <c r="J128"/>
  <c i="2" r="J715"/>
  <c r="BK711"/>
  <c r="BK706"/>
  <c r="BK693"/>
  <c r="J683"/>
  <c r="BK673"/>
  <c r="J669"/>
  <c r="J665"/>
  <c r="BK657"/>
  <c r="BK640"/>
  <c r="BK634"/>
  <c r="J622"/>
  <c r="BK618"/>
  <c r="BK600"/>
  <c r="J595"/>
  <c r="J579"/>
  <c r="BK553"/>
  <c r="BK549"/>
  <c r="J544"/>
  <c r="J533"/>
  <c r="BK524"/>
  <c r="BK522"/>
  <c r="BK517"/>
  <c r="J512"/>
  <c r="BK495"/>
  <c r="BK485"/>
  <c r="BK475"/>
  <c r="BK471"/>
  <c r="BK461"/>
  <c r="J459"/>
  <c r="BK437"/>
  <c r="J434"/>
  <c r="J421"/>
  <c r="J400"/>
  <c r="J361"/>
  <c r="BK343"/>
  <c r="BK327"/>
  <c r="BK323"/>
  <c r="BK318"/>
  <c r="J313"/>
  <c r="J310"/>
  <c r="BK306"/>
  <c r="J292"/>
  <c r="J283"/>
  <c r="BK275"/>
  <c r="BK269"/>
  <c r="J262"/>
  <c r="J255"/>
  <c r="J226"/>
  <c r="J208"/>
  <c r="BK204"/>
  <c r="J189"/>
  <c r="BK180"/>
  <c r="BK176"/>
  <c r="J172"/>
  <c r="J163"/>
  <c r="BK157"/>
  <c r="BK153"/>
  <c r="J148"/>
  <c r="BK135"/>
  <c r="J130"/>
  <c r="J126"/>
  <c i="6" r="J143"/>
  <c r="BK132"/>
  <c r="BK127"/>
  <c r="J122"/>
  <c r="J119"/>
  <c i="5" r="J150"/>
  <c r="BK147"/>
  <c r="J144"/>
  <c r="J142"/>
  <c r="J135"/>
  <c r="BK133"/>
  <c r="J130"/>
  <c r="BK123"/>
  <c i="4" r="J673"/>
  <c r="J668"/>
  <c r="BK664"/>
  <c r="BK660"/>
  <c r="BK652"/>
  <c r="J647"/>
  <c r="BK643"/>
  <c r="J639"/>
  <c r="J620"/>
  <c r="J616"/>
  <c r="BK598"/>
  <c r="J590"/>
  <c r="J586"/>
  <c r="BK582"/>
  <c r="J555"/>
  <c r="BK543"/>
  <c r="J527"/>
  <c r="BK523"/>
  <c r="BK519"/>
  <c r="BK515"/>
  <c r="BK503"/>
  <c r="J495"/>
  <c r="BK491"/>
  <c r="J475"/>
  <c r="J471"/>
  <c r="BK443"/>
  <c r="BK434"/>
  <c r="J430"/>
  <c r="BK426"/>
  <c r="BK422"/>
  <c r="BK404"/>
  <c r="J400"/>
  <c r="J391"/>
  <c r="J379"/>
  <c r="BK361"/>
  <c r="BK353"/>
  <c r="BK349"/>
  <c r="BK345"/>
  <c r="J341"/>
  <c r="J337"/>
  <c r="J333"/>
  <c r="J331"/>
  <c r="BK327"/>
  <c r="J323"/>
  <c r="J318"/>
  <c r="BK300"/>
  <c r="BK296"/>
  <c r="BK291"/>
  <c r="J289"/>
  <c r="J274"/>
  <c r="BK270"/>
  <c r="J264"/>
  <c r="J256"/>
  <c r="J244"/>
  <c r="J240"/>
  <c r="BK236"/>
  <c r="J206"/>
  <c r="BK202"/>
  <c r="BK193"/>
  <c r="BK179"/>
  <c r="BK175"/>
  <c r="J170"/>
  <c r="BK133"/>
  <c r="J129"/>
  <c i="3" r="J507"/>
  <c r="BK500"/>
  <c r="BK498"/>
  <c r="J493"/>
  <c r="BK489"/>
  <c r="BK485"/>
  <c r="BK481"/>
  <c r="BK476"/>
  <c r="J446"/>
  <c r="BK442"/>
  <c r="BK437"/>
  <c r="BK433"/>
  <c r="J425"/>
  <c r="BK421"/>
  <c r="BK403"/>
  <c r="J380"/>
  <c r="J368"/>
  <c r="J364"/>
  <c r="J360"/>
  <c r="J356"/>
  <c r="BK334"/>
  <c r="J326"/>
  <c r="BK317"/>
  <c r="J300"/>
  <c r="J285"/>
  <c r="BK272"/>
  <c r="J267"/>
  <c r="J263"/>
  <c r="J254"/>
  <c r="J245"/>
  <c r="J241"/>
  <c r="BK237"/>
  <c r="BK227"/>
  <c r="BK216"/>
  <c r="BK195"/>
  <c r="J187"/>
  <c r="BK179"/>
  <c r="J171"/>
  <c r="BK167"/>
  <c r="J152"/>
  <c r="BK148"/>
  <c r="J136"/>
  <c i="2" r="BK730"/>
  <c r="J730"/>
  <c r="BK728"/>
  <c r="J728"/>
  <c r="BK723"/>
  <c r="J723"/>
  <c r="BK719"/>
  <c r="J719"/>
  <c r="BK715"/>
  <c r="J706"/>
  <c r="J702"/>
  <c r="BK698"/>
  <c r="J678"/>
  <c r="BK653"/>
  <c r="J634"/>
  <c r="J628"/>
  <c r="BK608"/>
  <c r="BK604"/>
  <c r="BK591"/>
  <c r="BK587"/>
  <c r="J583"/>
  <c r="BK575"/>
  <c r="BK557"/>
  <c r="J553"/>
  <c r="BK538"/>
  <c r="J524"/>
  <c r="BK506"/>
  <c r="J497"/>
  <c r="J495"/>
  <c r="BK491"/>
  <c r="BK489"/>
  <c r="J485"/>
  <c r="BK483"/>
  <c r="J471"/>
  <c r="J467"/>
  <c r="J463"/>
  <c r="BK455"/>
  <c r="J451"/>
  <c r="J445"/>
  <c r="J441"/>
  <c r="J437"/>
  <c r="J412"/>
  <c r="BK392"/>
  <c r="J368"/>
  <c r="BK361"/>
  <c r="BK336"/>
  <c r="BK310"/>
  <c r="J306"/>
  <c r="BK279"/>
  <c r="J275"/>
  <c r="BK245"/>
  <c r="BK237"/>
  <c r="BK228"/>
  <c r="BK220"/>
  <c r="J204"/>
  <c r="J200"/>
  <c r="BK167"/>
  <c r="J153"/>
  <c r="J143"/>
  <c r="BK139"/>
  <c r="BK130"/>
  <c i="1" r="AS94"/>
  <c i="6" r="BK146"/>
  <c r="BK129"/>
  <c r="BK122"/>
  <c i="5" r="J153"/>
  <c r="BK150"/>
  <c r="BK138"/>
  <c r="J133"/>
  <c r="J128"/>
  <c r="J126"/>
  <c r="J123"/>
  <c r="BK121"/>
  <c r="BK119"/>
  <c i="4" r="BK686"/>
  <c r="J686"/>
  <c r="BK682"/>
  <c r="J682"/>
  <c r="BK678"/>
  <c r="J678"/>
  <c r="BK675"/>
  <c r="J675"/>
  <c r="BK668"/>
  <c r="J664"/>
  <c r="J660"/>
  <c r="BK656"/>
  <c r="BK630"/>
  <c r="J624"/>
  <c r="BK612"/>
  <c r="J607"/>
  <c r="J602"/>
  <c r="J598"/>
  <c r="BK594"/>
  <c r="BK590"/>
  <c r="BK586"/>
  <c r="J574"/>
  <c r="BK570"/>
  <c r="BK555"/>
  <c r="J551"/>
  <c r="J547"/>
  <c r="J543"/>
  <c r="BK539"/>
  <c r="BK535"/>
  <c r="J531"/>
  <c r="BK527"/>
  <c r="J511"/>
  <c r="J499"/>
  <c r="BK495"/>
  <c r="BK483"/>
  <c r="BK467"/>
  <c r="BK462"/>
  <c r="BK457"/>
  <c r="BK452"/>
  <c r="J439"/>
  <c r="J434"/>
  <c r="J422"/>
  <c r="BK417"/>
  <c r="J413"/>
  <c r="J409"/>
  <c r="J396"/>
  <c r="J375"/>
  <c r="J361"/>
  <c r="BK337"/>
  <c r="J327"/>
  <c r="BK323"/>
  <c r="BK318"/>
  <c r="J313"/>
  <c r="J309"/>
  <c r="J304"/>
  <c r="BK285"/>
  <c r="J281"/>
  <c r="BK264"/>
  <c r="J260"/>
  <c r="BK252"/>
  <c r="J232"/>
  <c r="BK216"/>
  <c r="J210"/>
  <c r="BK206"/>
  <c r="J197"/>
  <c r="J193"/>
  <c r="J189"/>
  <c r="BK185"/>
  <c r="BK170"/>
  <c r="J145"/>
  <c r="J141"/>
  <c r="J137"/>
  <c r="BK129"/>
  <c i="3" r="BK503"/>
  <c r="BK493"/>
  <c r="J481"/>
  <c r="BK472"/>
  <c r="J467"/>
  <c r="BK461"/>
  <c r="J456"/>
  <c r="BK451"/>
  <c r="BK446"/>
  <c r="J433"/>
  <c r="J429"/>
  <c r="BK425"/>
  <c r="J417"/>
  <c r="J413"/>
  <c r="BK409"/>
  <c r="J399"/>
  <c r="BK380"/>
  <c r="J372"/>
  <c r="BK364"/>
  <c r="BK352"/>
  <c r="BK348"/>
  <c r="J334"/>
  <c r="J312"/>
  <c r="J295"/>
  <c r="J290"/>
  <c r="BK281"/>
  <c r="J277"/>
  <c r="BK254"/>
  <c r="BK241"/>
  <c r="J233"/>
  <c r="BK212"/>
  <c r="BK203"/>
  <c r="BK199"/>
  <c r="BK187"/>
  <c r="J183"/>
  <c r="J175"/>
  <c r="BK163"/>
  <c r="BK156"/>
  <c r="BK152"/>
  <c r="BK144"/>
  <c r="J140"/>
  <c r="BK136"/>
  <c r="J132"/>
  <c i="2" r="J688"/>
  <c r="BK669"/>
  <c r="BK665"/>
  <c r="J661"/>
  <c r="BK649"/>
  <c r="J645"/>
  <c r="BK622"/>
  <c r="J618"/>
  <c r="J600"/>
  <c r="J587"/>
  <c r="BK583"/>
  <c r="BK579"/>
  <c r="J570"/>
  <c r="BK566"/>
  <c r="J561"/>
  <c r="J557"/>
  <c r="J549"/>
  <c r="BK544"/>
  <c r="J538"/>
  <c r="BK533"/>
  <c r="J517"/>
  <c r="J501"/>
  <c r="BK497"/>
  <c r="J491"/>
  <c r="J489"/>
  <c r="J483"/>
  <c r="BK479"/>
  <c r="J455"/>
  <c r="J449"/>
  <c r="BK445"/>
  <c r="BK434"/>
  <c r="BK430"/>
  <c r="J409"/>
  <c r="BK400"/>
  <c r="J392"/>
  <c r="BK386"/>
  <c r="BK380"/>
  <c r="J355"/>
  <c r="J350"/>
  <c r="J343"/>
  <c r="J336"/>
  <c r="J327"/>
  <c r="J323"/>
  <c r="BK313"/>
  <c r="BK299"/>
  <c r="J279"/>
  <c r="J271"/>
  <c r="BK262"/>
  <c r="BK255"/>
  <c r="BK251"/>
  <c r="J241"/>
  <c r="J237"/>
  <c r="J232"/>
  <c r="J228"/>
  <c r="J220"/>
  <c r="BK208"/>
  <c r="J195"/>
  <c r="J180"/>
  <c r="J176"/>
  <c r="J167"/>
  <c r="BK163"/>
  <c r="BK143"/>
  <c r="BK126"/>
  <c i="6" r="BK143"/>
  <c r="J140"/>
  <c r="J137"/>
  <c r="BK135"/>
  <c r="J135"/>
  <c r="J124"/>
  <c r="BK119"/>
  <c i="5" r="BK144"/>
  <c r="BK142"/>
  <c r="BK135"/>
  <c r="BK126"/>
  <c r="J121"/>
  <c i="4" r="J652"/>
  <c r="BK647"/>
  <c r="BK639"/>
  <c r="J634"/>
  <c r="BK616"/>
  <c r="BK602"/>
  <c r="J594"/>
  <c r="J582"/>
  <c r="J578"/>
  <c r="BK563"/>
  <c r="BK551"/>
  <c r="J535"/>
  <c r="BK531"/>
  <c r="J519"/>
  <c r="J515"/>
  <c r="BK507"/>
  <c r="J503"/>
  <c r="BK499"/>
  <c r="J491"/>
  <c r="J487"/>
  <c r="J483"/>
  <c r="BK479"/>
  <c r="BK475"/>
  <c r="BK471"/>
  <c r="J462"/>
  <c r="J457"/>
  <c r="J447"/>
  <c r="J443"/>
  <c r="J417"/>
  <c r="BK413"/>
  <c r="BK409"/>
  <c r="J404"/>
  <c r="BK400"/>
  <c r="J387"/>
  <c r="BK379"/>
  <c r="BK375"/>
  <c r="J371"/>
  <c r="BK367"/>
  <c r="BK357"/>
  <c r="J353"/>
  <c r="J349"/>
  <c r="BK331"/>
  <c r="BK313"/>
  <c r="J296"/>
  <c r="J291"/>
  <c r="BK289"/>
  <c r="BK281"/>
  <c r="BK274"/>
  <c r="J270"/>
  <c r="J252"/>
  <c r="BK248"/>
  <c r="BK244"/>
  <c r="J236"/>
  <c r="BK232"/>
  <c r="BK225"/>
  <c r="BK221"/>
  <c r="BK197"/>
  <c r="J185"/>
  <c r="J179"/>
  <c r="BK166"/>
  <c r="J157"/>
  <c r="BK153"/>
  <c r="J149"/>
  <c r="BK145"/>
  <c r="J133"/>
  <c i="3" r="J472"/>
  <c r="BK456"/>
  <c r="J442"/>
  <c r="BK429"/>
  <c r="J421"/>
  <c r="BK399"/>
  <c r="J388"/>
  <c r="BK376"/>
  <c r="BK360"/>
  <c r="BK356"/>
  <c r="J346"/>
  <c r="BK342"/>
  <c r="J338"/>
  <c r="J321"/>
  <c r="J308"/>
  <c r="J304"/>
  <c r="BK290"/>
  <c r="BK285"/>
  <c r="J272"/>
  <c r="BK267"/>
  <c r="BK263"/>
  <c r="J259"/>
  <c r="BK250"/>
  <c r="BK245"/>
  <c r="J237"/>
  <c r="BK233"/>
  <c r="BK231"/>
  <c r="J227"/>
  <c r="J222"/>
  <c r="J216"/>
  <c r="J212"/>
  <c r="BK207"/>
  <c r="J203"/>
  <c r="J191"/>
  <c r="BK175"/>
  <c r="BK171"/>
  <c r="J156"/>
  <c r="J148"/>
  <c r="BK140"/>
  <c r="BK128"/>
  <c i="2" r="J711"/>
  <c r="BK702"/>
  <c r="J698"/>
  <c r="J693"/>
  <c r="BK688"/>
  <c r="BK683"/>
  <c r="BK678"/>
  <c r="J673"/>
  <c r="BK661"/>
  <c r="J657"/>
  <c r="J653"/>
  <c r="J649"/>
  <c r="BK645"/>
  <c r="J640"/>
  <c r="BK628"/>
  <c r="J608"/>
  <c r="J604"/>
  <c r="BK595"/>
  <c r="J591"/>
  <c r="J575"/>
  <c r="BK570"/>
  <c r="J566"/>
  <c r="BK561"/>
  <c r="J522"/>
  <c r="BK512"/>
  <c r="J506"/>
  <c r="BK501"/>
  <c r="J479"/>
  <c r="J475"/>
  <c r="BK467"/>
  <c r="BK463"/>
  <c r="J461"/>
  <c r="BK459"/>
  <c r="BK451"/>
  <c r="BK449"/>
  <c r="BK441"/>
  <c r="J430"/>
  <c r="BK421"/>
  <c r="BK412"/>
  <c r="BK409"/>
  <c r="J386"/>
  <c r="J380"/>
  <c r="BK368"/>
  <c r="BK355"/>
  <c r="BK350"/>
  <c r="J318"/>
  <c r="J299"/>
  <c r="BK292"/>
  <c r="BK283"/>
  <c r="BK271"/>
  <c r="J269"/>
  <c r="J251"/>
  <c r="J245"/>
  <c r="BK241"/>
  <c r="BK232"/>
  <c r="BK226"/>
  <c r="BK200"/>
  <c r="BK195"/>
  <c r="BK189"/>
  <c r="BK172"/>
  <c r="J157"/>
  <c r="BK148"/>
  <c r="J139"/>
  <c r="J135"/>
  <c l="1" r="R125"/>
  <c r="BK312"/>
  <c r="J312"/>
  <c r="J100"/>
  <c r="BK429"/>
  <c r="J429"/>
  <c r="J101"/>
  <c r="T429"/>
  <c r="R537"/>
  <c r="T727"/>
  <c i="3" r="P127"/>
  <c r="R249"/>
  <c r="P325"/>
  <c r="R387"/>
  <c r="R502"/>
  <c i="4" r="P128"/>
  <c r="P280"/>
  <c r="P308"/>
  <c r="R366"/>
  <c r="R461"/>
  <c r="R562"/>
  <c r="BK677"/>
  <c r="J677"/>
  <c r="J106"/>
  <c i="5" r="BK118"/>
  <c r="BK117"/>
  <c r="J117"/>
  <c i="6" r="P118"/>
  <c r="P117"/>
  <c i="1" r="AU99"/>
  <c i="2" r="BK125"/>
  <c r="P261"/>
  <c r="P312"/>
  <c r="P429"/>
  <c r="P537"/>
  <c r="BK727"/>
  <c r="J727"/>
  <c r="J103"/>
  <c r="P727"/>
  <c i="3" r="BK127"/>
  <c r="R226"/>
  <c r="T226"/>
  <c r="T249"/>
  <c r="T325"/>
  <c r="T387"/>
  <c r="R497"/>
  <c r="BK502"/>
  <c r="J502"/>
  <c r="J105"/>
  <c i="4" r="R128"/>
  <c r="R280"/>
  <c r="BK308"/>
  <c r="J308"/>
  <c r="J101"/>
  <c r="P366"/>
  <c r="P461"/>
  <c r="P562"/>
  <c r="P672"/>
  <c r="R677"/>
  <c i="5" r="R118"/>
  <c r="R117"/>
  <c i="6" r="T118"/>
  <c r="T117"/>
  <c i="2" r="T125"/>
  <c r="R312"/>
  <c r="R429"/>
  <c i="3" r="T127"/>
  <c r="P226"/>
  <c r="BK249"/>
  <c r="J249"/>
  <c r="J101"/>
  <c r="BK325"/>
  <c r="J325"/>
  <c r="J102"/>
  <c r="P387"/>
  <c r="P497"/>
  <c r="T497"/>
  <c r="P502"/>
  <c i="4" r="BK128"/>
  <c r="BK280"/>
  <c r="J280"/>
  <c r="J99"/>
  <c r="BK295"/>
  <c r="J295"/>
  <c r="J100"/>
  <c r="R295"/>
  <c r="R308"/>
  <c r="T308"/>
  <c r="T366"/>
  <c r="T461"/>
  <c r="T562"/>
  <c r="R672"/>
  <c r="P677"/>
  <c i="5" r="T118"/>
  <c r="T117"/>
  <c i="6" r="BK118"/>
  <c r="J118"/>
  <c r="J97"/>
  <c i="2" r="P125"/>
  <c r="P124"/>
  <c r="P123"/>
  <c i="1" r="AU95"/>
  <c i="2" r="BK261"/>
  <c r="J261"/>
  <c r="J99"/>
  <c r="R261"/>
  <c r="T261"/>
  <c r="T312"/>
  <c r="BK537"/>
  <c r="J537"/>
  <c r="J102"/>
  <c r="T537"/>
  <c r="R727"/>
  <c i="3" r="R127"/>
  <c r="BK226"/>
  <c r="J226"/>
  <c r="J100"/>
  <c r="P249"/>
  <c r="R325"/>
  <c r="BK387"/>
  <c r="J387"/>
  <c r="J103"/>
  <c r="BK497"/>
  <c r="J497"/>
  <c r="J104"/>
  <c r="T502"/>
  <c i="4" r="T128"/>
  <c r="T280"/>
  <c r="P295"/>
  <c r="T295"/>
  <c r="BK366"/>
  <c r="J366"/>
  <c r="J102"/>
  <c r="BK461"/>
  <c r="J461"/>
  <c r="J103"/>
  <c r="BK562"/>
  <c r="J562"/>
  <c r="J104"/>
  <c r="BK672"/>
  <c r="J672"/>
  <c r="J105"/>
  <c r="T672"/>
  <c r="T677"/>
  <c i="5" r="P118"/>
  <c r="P117"/>
  <c i="1" r="AU98"/>
  <c i="6" r="R118"/>
  <c r="R117"/>
  <c i="2" r="BE176"/>
  <c r="BE204"/>
  <c r="BE228"/>
  <c r="BE255"/>
  <c r="BE262"/>
  <c r="BE279"/>
  <c r="BE299"/>
  <c r="BE361"/>
  <c r="BE386"/>
  <c r="BE392"/>
  <c r="BE455"/>
  <c r="BE475"/>
  <c r="BE485"/>
  <c r="BE489"/>
  <c r="BE491"/>
  <c r="BE495"/>
  <c r="BE533"/>
  <c r="BE538"/>
  <c r="BE553"/>
  <c r="BE557"/>
  <c r="BE575"/>
  <c r="BE579"/>
  <c r="BE608"/>
  <c r="BE665"/>
  <c r="BE669"/>
  <c r="BE698"/>
  <c i="3" r="E85"/>
  <c r="BE132"/>
  <c r="BE179"/>
  <c r="BE183"/>
  <c r="BE191"/>
  <c r="BE203"/>
  <c r="BE227"/>
  <c r="BE254"/>
  <c r="BE272"/>
  <c r="BE312"/>
  <c r="BE338"/>
  <c r="BE342"/>
  <c r="BE346"/>
  <c r="BE352"/>
  <c r="BE409"/>
  <c r="BE433"/>
  <c r="BE446"/>
  <c r="BE467"/>
  <c i="4" r="J120"/>
  <c r="BE170"/>
  <c r="BE189"/>
  <c r="BE206"/>
  <c r="BE210"/>
  <c r="BE256"/>
  <c r="BE260"/>
  <c r="BE300"/>
  <c r="BE309"/>
  <c r="BE327"/>
  <c r="BE333"/>
  <c r="BE341"/>
  <c r="BE387"/>
  <c r="BE422"/>
  <c r="BE430"/>
  <c r="BE434"/>
  <c r="BE439"/>
  <c r="BE452"/>
  <c r="BE475"/>
  <c r="BE491"/>
  <c r="BE523"/>
  <c r="BE543"/>
  <c r="BE578"/>
  <c r="BE582"/>
  <c r="BE616"/>
  <c r="BE620"/>
  <c r="BE630"/>
  <c r="BE643"/>
  <c r="BE652"/>
  <c i="5" r="F114"/>
  <c r="BE128"/>
  <c r="BE135"/>
  <c i="6" r="F92"/>
  <c r="BE119"/>
  <c r="BE143"/>
  <c i="2" r="E85"/>
  <c r="BE130"/>
  <c r="BE135"/>
  <c r="BE143"/>
  <c r="BE163"/>
  <c r="BE167"/>
  <c r="BE172"/>
  <c r="BE220"/>
  <c r="BE269"/>
  <c r="BE271"/>
  <c r="BE283"/>
  <c r="BE292"/>
  <c r="BE306"/>
  <c r="BE310"/>
  <c r="BE318"/>
  <c r="BE327"/>
  <c r="BE355"/>
  <c r="BE409"/>
  <c r="BE412"/>
  <c r="BE434"/>
  <c r="BE437"/>
  <c r="BE461"/>
  <c r="BE463"/>
  <c r="BE467"/>
  <c r="BE483"/>
  <c r="BE506"/>
  <c r="BE522"/>
  <c r="BE549"/>
  <c r="BE591"/>
  <c r="BE595"/>
  <c r="BE600"/>
  <c r="BE618"/>
  <c r="BE653"/>
  <c r="BE661"/>
  <c r="BE673"/>
  <c i="3" r="J89"/>
  <c r="BE128"/>
  <c r="BE195"/>
  <c r="BE216"/>
  <c r="BE222"/>
  <c r="BE245"/>
  <c r="BE259"/>
  <c r="BE263"/>
  <c r="BE267"/>
  <c r="BE281"/>
  <c r="BE300"/>
  <c r="BE317"/>
  <c r="BE326"/>
  <c r="BE356"/>
  <c r="BE372"/>
  <c r="BE399"/>
  <c r="BE413"/>
  <c r="BE417"/>
  <c r="BE421"/>
  <c r="BE437"/>
  <c r="BE472"/>
  <c r="BE493"/>
  <c r="BE498"/>
  <c r="BE500"/>
  <c r="BK211"/>
  <c r="J211"/>
  <c r="J99"/>
  <c i="4" r="F123"/>
  <c r="BE149"/>
  <c r="BE153"/>
  <c r="BE175"/>
  <c r="BE221"/>
  <c r="BE236"/>
  <c r="BE240"/>
  <c r="BE252"/>
  <c r="BE296"/>
  <c r="BE337"/>
  <c r="BE345"/>
  <c r="BE353"/>
  <c r="BE396"/>
  <c r="BE471"/>
  <c r="BE487"/>
  <c r="BE503"/>
  <c r="BE511"/>
  <c r="BE515"/>
  <c r="BE519"/>
  <c r="BE547"/>
  <c r="BE551"/>
  <c r="BE590"/>
  <c r="BE594"/>
  <c r="BE598"/>
  <c r="BE602"/>
  <c r="BE634"/>
  <c r="BE639"/>
  <c r="BE673"/>
  <c r="BE675"/>
  <c r="BE678"/>
  <c r="BE682"/>
  <c r="BE686"/>
  <c i="5" r="BE130"/>
  <c r="BE133"/>
  <c r="BE144"/>
  <c r="BE150"/>
  <c r="BE153"/>
  <c i="6" r="E85"/>
  <c r="J89"/>
  <c r="BE124"/>
  <c r="BE129"/>
  <c r="BE135"/>
  <c r="BE146"/>
  <c i="2" r="J89"/>
  <c r="F92"/>
  <c r="BE126"/>
  <c r="BE153"/>
  <c r="BE157"/>
  <c r="BE180"/>
  <c r="BE208"/>
  <c r="BE226"/>
  <c r="BE251"/>
  <c r="BE313"/>
  <c r="BE336"/>
  <c r="BE343"/>
  <c r="BE350"/>
  <c r="BE368"/>
  <c r="BE400"/>
  <c r="BE421"/>
  <c r="BE449"/>
  <c r="BE459"/>
  <c r="BE471"/>
  <c r="BE501"/>
  <c r="BE512"/>
  <c r="BE517"/>
  <c r="BE524"/>
  <c r="BE544"/>
  <c r="BE566"/>
  <c r="BE587"/>
  <c r="BE628"/>
  <c r="BE634"/>
  <c r="BE640"/>
  <c r="BE645"/>
  <c r="BE657"/>
  <c r="BE678"/>
  <c r="BE683"/>
  <c r="BE688"/>
  <c r="BE693"/>
  <c r="BE702"/>
  <c r="BE706"/>
  <c r="BE711"/>
  <c r="BE719"/>
  <c r="BE723"/>
  <c r="BE728"/>
  <c r="BE730"/>
  <c i="3" r="BE156"/>
  <c r="BE187"/>
  <c r="BE237"/>
  <c r="BE277"/>
  <c r="BE285"/>
  <c r="BE295"/>
  <c r="BE304"/>
  <c r="BE308"/>
  <c r="BE321"/>
  <c r="BE334"/>
  <c r="BE348"/>
  <c r="BE368"/>
  <c r="BE380"/>
  <c r="BE388"/>
  <c r="BE403"/>
  <c r="BE456"/>
  <c r="BE461"/>
  <c r="BE481"/>
  <c r="BE485"/>
  <c r="BE503"/>
  <c i="4" r="E85"/>
  <c r="BE129"/>
  <c r="BE133"/>
  <c r="BE137"/>
  <c r="BE141"/>
  <c r="BE145"/>
  <c r="BE157"/>
  <c r="BE185"/>
  <c r="BE216"/>
  <c r="BE244"/>
  <c r="BE304"/>
  <c r="BE323"/>
  <c r="BE361"/>
  <c r="BE367"/>
  <c r="BE371"/>
  <c r="BE383"/>
  <c r="BE391"/>
  <c r="BE404"/>
  <c r="BE443"/>
  <c r="BE447"/>
  <c r="BE483"/>
  <c r="BE495"/>
  <c r="BE507"/>
  <c r="BE527"/>
  <c r="BE555"/>
  <c r="BE563"/>
  <c r="BE570"/>
  <c r="BE574"/>
  <c r="BE607"/>
  <c r="BE612"/>
  <c r="BE624"/>
  <c r="BE656"/>
  <c r="BE660"/>
  <c r="BE668"/>
  <c i="5" r="E85"/>
  <c r="J89"/>
  <c r="BE126"/>
  <c i="6" r="BE132"/>
  <c r="BE140"/>
  <c i="2" r="BE139"/>
  <c r="BE148"/>
  <c r="BE189"/>
  <c r="BE195"/>
  <c r="BE200"/>
  <c r="BE232"/>
  <c r="BE237"/>
  <c r="BE241"/>
  <c r="BE245"/>
  <c r="BE275"/>
  <c r="BE323"/>
  <c r="BE380"/>
  <c r="BE430"/>
  <c r="BE441"/>
  <c r="BE445"/>
  <c r="BE451"/>
  <c r="BE479"/>
  <c r="BE497"/>
  <c r="BE561"/>
  <c r="BE570"/>
  <c r="BE583"/>
  <c r="BE604"/>
  <c r="BE622"/>
  <c r="BE649"/>
  <c r="BE715"/>
  <c i="3" r="F92"/>
  <c r="BE136"/>
  <c r="BE140"/>
  <c r="BE144"/>
  <c r="BE148"/>
  <c r="BE152"/>
  <c r="BE163"/>
  <c r="BE167"/>
  <c r="BE171"/>
  <c r="BE175"/>
  <c r="BE199"/>
  <c r="BE207"/>
  <c r="BE212"/>
  <c r="BE231"/>
  <c r="BE233"/>
  <c r="BE241"/>
  <c r="BE250"/>
  <c r="BE290"/>
  <c r="BE360"/>
  <c r="BE364"/>
  <c r="BE376"/>
  <c r="BE425"/>
  <c r="BE429"/>
  <c r="BE442"/>
  <c r="BE451"/>
  <c r="BE476"/>
  <c r="BE489"/>
  <c r="BE507"/>
  <c i="4" r="BE166"/>
  <c r="BE179"/>
  <c r="BE193"/>
  <c r="BE197"/>
  <c r="BE202"/>
  <c r="BE225"/>
  <c r="BE232"/>
  <c r="BE248"/>
  <c r="BE264"/>
  <c r="BE270"/>
  <c r="BE274"/>
  <c r="BE281"/>
  <c r="BE285"/>
  <c r="BE289"/>
  <c r="BE291"/>
  <c r="BE313"/>
  <c r="BE318"/>
  <c r="BE331"/>
  <c r="BE349"/>
  <c r="BE357"/>
  <c r="BE375"/>
  <c r="BE379"/>
  <c r="BE400"/>
  <c r="BE409"/>
  <c r="BE413"/>
  <c r="BE417"/>
  <c r="BE426"/>
  <c r="BE457"/>
  <c r="BE462"/>
  <c r="BE467"/>
  <c r="BE479"/>
  <c r="BE499"/>
  <c r="BE531"/>
  <c r="BE535"/>
  <c r="BE539"/>
  <c r="BE586"/>
  <c r="BE647"/>
  <c r="BE664"/>
  <c i="5" r="BE119"/>
  <c r="BE121"/>
  <c r="BE123"/>
  <c r="BE138"/>
  <c r="BE142"/>
  <c r="BE147"/>
  <c i="6" r="BE122"/>
  <c r="BE127"/>
  <c r="BE137"/>
  <c i="2" r="F34"/>
  <c i="1" r="BA95"/>
  <c i="5" r="F37"/>
  <c i="1" r="BD98"/>
  <c i="3" r="F34"/>
  <c i="1" r="BA96"/>
  <c i="6" r="F35"/>
  <c i="1" r="BB99"/>
  <c i="2" r="F37"/>
  <c i="1" r="BD95"/>
  <c i="4" r="F36"/>
  <c i="1" r="BC97"/>
  <c i="6" r="F36"/>
  <c i="1" r="BC99"/>
  <c i="2" r="F36"/>
  <c i="1" r="BC95"/>
  <c i="3" r="F37"/>
  <c i="1" r="BD96"/>
  <c i="5" r="F34"/>
  <c i="1" r="BA98"/>
  <c i="5" r="J30"/>
  <c i="1" r="AG98"/>
  <c i="3" r="J34"/>
  <c i="1" r="AW96"/>
  <c i="5" r="F35"/>
  <c i="1" r="BB98"/>
  <c i="4" r="J34"/>
  <c i="1" r="AW97"/>
  <c i="3" r="F35"/>
  <c i="1" r="BB96"/>
  <c i="4" r="F37"/>
  <c i="1" r="BD97"/>
  <c i="2" r="F35"/>
  <c i="1" r="BB95"/>
  <c i="4" r="F35"/>
  <c i="1" r="BB97"/>
  <c i="4" r="F34"/>
  <c i="1" r="BA97"/>
  <c i="6" r="J34"/>
  <c i="1" r="AW99"/>
  <c i="2" r="J34"/>
  <c i="1" r="AW95"/>
  <c i="3" r="F36"/>
  <c i="1" r="BC96"/>
  <c i="5" r="F36"/>
  <c i="1" r="BC98"/>
  <c i="6" r="F34"/>
  <c i="1" r="BA99"/>
  <c i="6" r="F37"/>
  <c i="1" r="BD99"/>
  <c i="5" r="J34"/>
  <c i="1" r="AW98"/>
  <c i="3" l="1" r="R126"/>
  <c r="R125"/>
  <c i="2" r="T124"/>
  <c r="T123"/>
  <c i="3" r="BK126"/>
  <c r="J126"/>
  <c r="J97"/>
  <c i="2" r="R124"/>
  <c r="R123"/>
  <c i="4" r="T127"/>
  <c r="T126"/>
  <c i="2" r="BK124"/>
  <c r="J124"/>
  <c r="J97"/>
  <c i="4" r="P127"/>
  <c r="P126"/>
  <c i="1" r="AU97"/>
  <c i="4" r="BK127"/>
  <c r="J127"/>
  <c r="J97"/>
  <c i="3" r="T126"/>
  <c r="T125"/>
  <c i="4" r="R127"/>
  <c r="R126"/>
  <c i="3" r="P126"/>
  <c r="P125"/>
  <c i="1" r="AU96"/>
  <c i="5" r="J96"/>
  <c r="J118"/>
  <c r="J97"/>
  <c i="6" r="BK117"/>
  <c r="J117"/>
  <c i="2" r="J125"/>
  <c r="J98"/>
  <c i="3" r="J127"/>
  <c r="J98"/>
  <c i="4" r="J128"/>
  <c r="J98"/>
  <c i="6" r="J30"/>
  <c i="1" r="AG99"/>
  <c i="3" r="F33"/>
  <c i="1" r="AZ96"/>
  <c r="BA94"/>
  <c r="W30"/>
  <c i="3" r="J33"/>
  <c i="1" r="AV96"/>
  <c r="AT96"/>
  <c i="5" r="J33"/>
  <c i="1" r="AV98"/>
  <c r="AT98"/>
  <c i="6" r="F33"/>
  <c i="1" r="AZ99"/>
  <c i="6" r="J33"/>
  <c i="1" r="AV99"/>
  <c r="AT99"/>
  <c r="BC94"/>
  <c r="W32"/>
  <c i="2" r="J33"/>
  <c i="1" r="AV95"/>
  <c r="AT95"/>
  <c i="4" r="F33"/>
  <c i="1" r="AZ97"/>
  <c i="4" r="J33"/>
  <c i="1" r="AV97"/>
  <c r="AT97"/>
  <c r="BB94"/>
  <c r="AX94"/>
  <c r="BD94"/>
  <c r="W33"/>
  <c i="2" r="F33"/>
  <c i="1" r="AZ95"/>
  <c i="5" r="F33"/>
  <c i="1" r="AZ98"/>
  <c i="6" l="1" r="J39"/>
  <c i="5" r="J39"/>
  <c i="6" r="J96"/>
  <c i="2" r="BK123"/>
  <c r="J123"/>
  <c r="J96"/>
  <c i="3" r="BK125"/>
  <c r="J125"/>
  <c r="J96"/>
  <c i="4" r="BK126"/>
  <c r="J126"/>
  <c i="1" r="AN98"/>
  <c r="AN99"/>
  <c r="AZ94"/>
  <c r="AV94"/>
  <c r="AK29"/>
  <c r="AY94"/>
  <c r="AU94"/>
  <c r="W31"/>
  <c r="AW94"/>
  <c r="AK30"/>
  <c i="4" r="J30"/>
  <c i="1" r="AG97"/>
  <c r="AN97"/>
  <c i="4" l="1" r="J96"/>
  <c r="J39"/>
  <c i="2" r="J30"/>
  <c i="1" r="AG95"/>
  <c r="AN95"/>
  <c i="3" r="J30"/>
  <c i="1" r="AG96"/>
  <c r="AN96"/>
  <c r="W29"/>
  <c r="AT94"/>
  <c i="3" l="1" r="J39"/>
  <c i="2" r="J39"/>
  <c i="1" r="AG94"/>
  <c r="AN94"/>
  <c l="1" r="AK26"/>
  <c r="AK35"/>
</calcChain>
</file>

<file path=xl/sharedStrings.xml><?xml version="1.0" encoding="utf-8"?>
<sst xmlns="http://schemas.openxmlformats.org/spreadsheetml/2006/main">
  <si>
    <t>Export Komplet</t>
  </si>
  <si>
    <t/>
  </si>
  <si>
    <t>2.0</t>
  </si>
  <si>
    <t>ZAMOK</t>
  </si>
  <si>
    <t>False</t>
  </si>
  <si>
    <t>{1ce19bee-f1da-492b-b81b-1491dce00df1}</t>
  </si>
  <si>
    <t>0,01</t>
  </si>
  <si>
    <t>21</t>
  </si>
  <si>
    <t>12</t>
  </si>
  <si>
    <t>REKAPITULACE STAVBY</t>
  </si>
  <si>
    <t xml:space="preserve">v ---  níže se nacházejí doplnkové a pomocné údaje k sestavám  --- v</t>
  </si>
  <si>
    <t>Návod na vyplnění</t>
  </si>
  <si>
    <t>0,001</t>
  </si>
  <si>
    <t>Kód:</t>
  </si>
  <si>
    <t>608-20-1z</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</si>
  <si>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</si>
  <si>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</si>
  <si>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 xml:space="preserve"> II-235 Drahoňův Újezd průtah</t>
  </si>
  <si>
    <t>KSO:</t>
  </si>
  <si>
    <t>822 24 7</t>
  </si>
  <si>
    <t>CC-CZ:</t>
  </si>
  <si>
    <t>211114</t>
  </si>
  <si>
    <t>Místo:</t>
  </si>
  <si>
    <t>průtah Drahoňův Újezd sil.II/235+ III /2332</t>
  </si>
  <si>
    <t>Datum:</t>
  </si>
  <si>
    <t>13. 1. 2026</t>
  </si>
  <si>
    <t>Zadavatel:</t>
  </si>
  <si>
    <t>IČ:</t>
  </si>
  <si>
    <t xml:space="preserve">72053119 </t>
  </si>
  <si>
    <t>Plzeňský kraj - SÚS PK</t>
  </si>
  <si>
    <t>DIČ:</t>
  </si>
  <si>
    <t xml:space="preserve">CZ 72053119 </t>
  </si>
  <si>
    <t>Uchazeč:</t>
  </si>
  <si>
    <t>Vyplň údaj</t>
  </si>
  <si>
    <t>Projektant:</t>
  </si>
  <si>
    <t>45359148</t>
  </si>
  <si>
    <t>SUDOP Project Plzeň a.s.</t>
  </si>
  <si>
    <t>CZ 45359148</t>
  </si>
  <si>
    <t>True</t>
  </si>
  <si>
    <t>Zpracovatel:</t>
  </si>
  <si>
    <t>Jana Richtrová, Jan Miška</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</si>
  <si>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</si>
  <si>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</si>
  <si>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</si>
  <si>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</si>
  <si>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</si>
  <si>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</si>
  <si>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</si>
  <si>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</si>
  <si>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</si>
  <si>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</si>
  <si>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</si>
  <si>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</si>
  <si>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</si>
  <si>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</si>
  <si>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</si>
  <si>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</si>
  <si>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</si>
  <si>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</si>
  <si>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</si>
  <si>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</si>
  <si>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</si>
  <si>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</si>
  <si>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</si>
  <si>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</si>
  <si>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</si>
  <si>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</si>
  <si>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</si>
  <si>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</si>
  <si>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</si>
  <si>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</si>
  <si>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</si>
  <si>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</si>
  <si>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</si>
  <si>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</si>
  <si>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</si>
  <si>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</si>
  <si>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</si>
  <si>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</si>
  <si>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</si>
  <si>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</si>
  <si>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</si>
  <si>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</si>
  <si>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</si>
  <si>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</si>
  <si>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</si>
  <si>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</si>
  <si>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1</t>
  </si>
  <si>
    <t>SO 101 Drahoňův Újezd - SUS</t>
  </si>
  <si>
    <t>STA</t>
  </si>
  <si>
    <t>{83cd3f10-8e53-4727-8edb-c43c3bf41408}</t>
  </si>
  <si>
    <t>2</t>
  </si>
  <si>
    <t>SO 102A nezbytné obec Drahoňův Újezd</t>
  </si>
  <si>
    <t>{8705761b-84b1-47ba-b13e-a18d433552e4}</t>
  </si>
  <si>
    <t>3</t>
  </si>
  <si>
    <t>SO 102B zbytné obec Drahoňův Újezd</t>
  </si>
  <si>
    <t>{1264b4bd-d3f2-45bf-adaf-87a98a94b6af}</t>
  </si>
  <si>
    <t>VON1</t>
  </si>
  <si>
    <t>vedlejší a ostatní náklady stavby - investor Plzeňský kraj, SÚS PK</t>
  </si>
  <si>
    <t>{4ea4c57c-099c-4c64-b837-d5b91b409b80}</t>
  </si>
  <si>
    <t>VON2</t>
  </si>
  <si>
    <t>vedlejší a ostatní náklady stavby - investor obec Drahoňův Újezd</t>
  </si>
  <si>
    <t>{94328abb-0598-4ec6-b959-75d7716fc6d0}</t>
  </si>
  <si>
    <t>KRYCÍ LIST SOUPISU PRACÍ</t>
  </si>
  <si>
    <t>Objekt:</t>
  </si>
  <si>
    <t>1 - SO 101 Drahoňův Újezd - SUS</t>
  </si>
  <si>
    <t>průtah Drahoňův Újezd sil. II/235+III/23320</t>
  </si>
  <si>
    <t>Plzeňský kraj, SUS PK</t>
  </si>
  <si>
    <t>REKAPITULACE ČLENĚNÍ SOUPISU PRACÍ</t>
  </si>
  <si>
    <t>Kód dílu - Popis</t>
  </si>
  <si>
    <t>Cena celkem [CZK]</t>
  </si>
  <si>
    <t>Náklady ze soupisu prací</t>
  </si>
  <si>
    <t>-1</t>
  </si>
  <si>
    <t>HSV - Práce a dodávky HSV</t>
  </si>
  <si>
    <t xml:space="preserve">    1 - Zemní práce</t>
  </si>
  <si>
    <t xml:space="preserve">    4 - Vodorovné konstrukce</t>
  </si>
  <si>
    <t xml:space="preserve">    5 - Komunikace</t>
  </si>
  <si>
    <t xml:space="preserve">    8 - Trubní vedení</t>
  </si>
  <si>
    <t xml:space="preserve">    9 - Ostatní konstrukce a práce+přesun hmot</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</si>
  <si>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</si>
  <si>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</si>
  <si>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</si>
  <si>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</si>
  <si>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</si>
  <si>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</si>
  <si>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</si>
  <si>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</si>
  <si>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</si>
  <si>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</si>
  <si>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</si>
  <si>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</si>
  <si>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</si>
  <si>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</si>
  <si>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</si>
  <si>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</si>
  <si>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</si>
  <si>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</si>
  <si>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</si>
  <si>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113106144</t>
  </si>
  <si>
    <t>Rozebrání dlažeb ze zámkových dlaždic komunikací pro pěší strojně pl přes 50 m2</t>
  </si>
  <si>
    <t>m2</t>
  </si>
  <si>
    <t>CS ÚRS 2026 01</t>
  </si>
  <si>
    <t>4</t>
  </si>
  <si>
    <t>PP</t>
  </si>
  <si>
    <t>Rozebrání dlažeb komunikací pro pěší s přemístěním hmot na skládku na vzdálenost do 3 m nebo s naložením na dopravní prostředek s ložem z kameniva nebo živice a s jakoukoliv výplní spár strojně plochy jednotlivě přes 50 m2 ze zámkové dlažby</t>
  </si>
  <si>
    <t>VV</t>
  </si>
  <si>
    <t>89 "dle proj."</t>
  </si>
  <si>
    <t>Součet</t>
  </si>
  <si>
    <t>1131072R</t>
  </si>
  <si>
    <t>Odstranění podkladu z kameniva drceného tl do 100 mm strojně pl přes 200 m2</t>
  </si>
  <si>
    <t>-1200929876</t>
  </si>
  <si>
    <t>Odstranění podkladů nebo krytů strojně plochy jednotlivě přes 200 m2 s přemístěním hmot na skládku na vzdálenost do 20 m nebo s naložením na dopravní prostředek z kameniva hrubého drceného, o tl. vrstvy do 100 mm</t>
  </si>
  <si>
    <t>P</t>
  </si>
  <si>
    <t>Poznámka k položce:_x000d_
Kamenivo prolévané pojivem, předpokládáná průměrná tl. 75mm</t>
  </si>
  <si>
    <t>1243+611+957+228-18+82 " dle graf.progr."</t>
  </si>
  <si>
    <t>113107222</t>
  </si>
  <si>
    <t>Odstranění podkladu z kameniva drceného tl přes 100 do 200 mm strojně pl přes 200 m2</t>
  </si>
  <si>
    <t>Odstranění podkladů nebo krytů strojně plochy jednotlivě přes 200 m2 s přemístěním hmot na skládku na vzdálenost do 20 m nebo s naložením na dopravní prostředek z kameniva hrubého drceného, o tl. vrstvy přes 100 do 200 mm</t>
  </si>
  <si>
    <t>772,43/0,25 "spodní konstrukční vrstva stávající vozovky v pr. tl. 160mm"</t>
  </si>
  <si>
    <t>113107241</t>
  </si>
  <si>
    <t>Odstranění podkladu živičného tl 50 mm strojně pl přes 200 m2</t>
  </si>
  <si>
    <t>6</t>
  </si>
  <si>
    <t>Odstranění podkladů nebo krytů strojně plochy jednotlivě přes 200 m2 s přemístěním hmot na skládku na vzdálenost do 20 m nebo s naložením na dopravní prostředek živičných, o tl. vrstvy do 50 mm</t>
  </si>
  <si>
    <t>5</t>
  </si>
  <si>
    <t>113154523</t>
  </si>
  <si>
    <t>Frézování živičného krytu tl 50 mm pruh š přes 0,5 m pl do 500 m2</t>
  </si>
  <si>
    <t>10</t>
  </si>
  <si>
    <t>Frézování živičného podkladu nebo krytu s naložením hmot na dopravní prostředek plochy do 500 m2 pruhu šířky přes 0,5 m, tloušťky vrstvy 50 mm</t>
  </si>
  <si>
    <t>Poznámka k položce:_x000d_
Vyfrézovanáý materiál bude odkoupen zhotovitelem, PAU ZAS T1 popř. ZAS T2</t>
  </si>
  <si>
    <t>30+82+23+25 " dle graf.progr."</t>
  </si>
  <si>
    <t>113154558</t>
  </si>
  <si>
    <t>Frézování živičného krytu tl 100 mm pl přes 2000 do 10000 m2</t>
  </si>
  <si>
    <t>Frézování živičného podkladu nebo krytu s naložením hmot na dopravní prostředek plochy přes 2 000 do 10 000 m2 tloušťky vrstvy 100 mm</t>
  </si>
  <si>
    <t>1243+611+957+228 " dle graf.progr."</t>
  </si>
  <si>
    <t>7</t>
  </si>
  <si>
    <t>113202111</t>
  </si>
  <si>
    <t>Vytrhání obrub krajníků obrubníků stojatých</t>
  </si>
  <si>
    <t>m</t>
  </si>
  <si>
    <t>14</t>
  </si>
  <si>
    <t xml:space="preserve">Vytrhání obrub  s vybouráním lože, s přemístěním hmot na skládku na vzdálenost do 3 m nebo s naložením na dopravní prostředek z krajníků nebo obrubníků stojatých</t>
  </si>
  <si>
    <t>146 "bet."</t>
  </si>
  <si>
    <t>8</t>
  </si>
  <si>
    <t>122252206</t>
  </si>
  <si>
    <t>Odkopávky a prokopávky nezapažené pro silnice a dálnice v hornině třídy těžitelnosti I objem do 5000 m3 strojně</t>
  </si>
  <si>
    <t>m3</t>
  </si>
  <si>
    <t>16</t>
  </si>
  <si>
    <t>Odkopávky a prokopávky nezapažené pro silnice a dálnice strojně v hornině třídy těžitelnosti I přes 1 000 do 5 000 m3</t>
  </si>
  <si>
    <t xml:space="preserve">431.65 " dle proj." </t>
  </si>
  <si>
    <t>200*0,5 "sanace 500"</t>
  </si>
  <si>
    <t xml:space="preserve">1279.63-200*0,5 "sanace 400" </t>
  </si>
  <si>
    <t>9</t>
  </si>
  <si>
    <t>132251101</t>
  </si>
  <si>
    <t xml:space="preserve">Hloubení rýh nezapažených  š do 800 mm v hornině třídy těžitelnosti I, skupiny 3 objem do 20 m3 strojně</t>
  </si>
  <si>
    <t>18</t>
  </si>
  <si>
    <t>Hloubení nezapažených rýh šířky do 800 mm strojně s urovnáním dna do předepsaného profilu a spádu v hornině třídy těžitelnosti I skupiny 3 do 20 m3</t>
  </si>
  <si>
    <t xml:space="preserve">7.95 " dle proj. v  rýze vozovky"</t>
  </si>
  <si>
    <t>132312221</t>
  </si>
  <si>
    <t>Hloubení zapažených rýh šířky do 2000 mm v soudržných horninách třídy těžitelnosti II skupiny 4 ručně</t>
  </si>
  <si>
    <t>20</t>
  </si>
  <si>
    <t>Hloubení zapažených rýh šířky přes 800 do 2 000 mm ručně s urovnáním dna do předepsaného profilu a spádu v hornině třídy těžitelnosti II skupiny 4 soudržných</t>
  </si>
  <si>
    <t>Poznámka k položce:_x000d_
Poznámka k položce: nad stávající kanalizací</t>
  </si>
  <si>
    <t xml:space="preserve">1.0*2,3*0.9*6 " -změna Š nad stáv.potr," </t>
  </si>
  <si>
    <t>11</t>
  </si>
  <si>
    <t>132351101</t>
  </si>
  <si>
    <t xml:space="preserve">Hloubení rýh nezapažených  š do 800 mm v hornině třídy těžitelnosti II, skupiny 4 objem do 20 m3 strojně</t>
  </si>
  <si>
    <t>22</t>
  </si>
  <si>
    <t>Hloubení nezapažených rýh šířky do 800 mm strojně s urovnáním dna do předepsaného profilu a spádu v hornině třídy těžitelnosti II skupiny 4 do 20 m3</t>
  </si>
  <si>
    <t xml:space="preserve">6.98 " dle proj. v  rýze vozovky"</t>
  </si>
  <si>
    <t>162251102</t>
  </si>
  <si>
    <t>Vodorovné přemístění do 50 m výkopku/sypaniny z horniny třídy těžitelnosti I, skupiny 1 až 3 pro zásyp</t>
  </si>
  <si>
    <t>24</t>
  </si>
  <si>
    <t>Vodorovné přemístění výkopku nebo sypaniny po suchu na obvyklém dopravním prostředku, bez naložení výkopku, avšak se složením bez rozhrnutí z horniny třídy těžitelnosti I skupiny 1 až 3 na vzdálenost přes 20 do 50 m</t>
  </si>
  <si>
    <t>24.72*2</t>
  </si>
  <si>
    <t>13</t>
  </si>
  <si>
    <t>1627511R1</t>
  </si>
  <si>
    <t>Vodorovné přemístění výkopku/sypaniny z horniny bez kontaminace vč. poplatku za skládku</t>
  </si>
  <si>
    <t>26</t>
  </si>
  <si>
    <t>Vodorovné přemístění výkopku/sypaniny z horniny po suchu na obvyklém dopravním prostředku, bez naložení, avšak se složením, uložením na skládku s hrubým urovnáním a případným poplatkem za skládku, vše dle možností zhotovitele. Zemina neobsahující nebezpečné látky se zatříděním dle katalogu odpadu kód 17 05 04.</t>
  </si>
  <si>
    <t>Poznámka k položce:_x000d_
Poznámka k položce: vč. odvozu, složení, rozhrnutí a poplatku za skládkovné zeminy</t>
  </si>
  <si>
    <t>12,42 "výkop rýhy"</t>
  </si>
  <si>
    <t xml:space="preserve">-24.72 " zásyp" </t>
  </si>
  <si>
    <t>1627511R2</t>
  </si>
  <si>
    <t>Vodorovné přemístění výkopku/sypaniny z horniny s kontaminací</t>
  </si>
  <si>
    <t>28</t>
  </si>
  <si>
    <t>Vodorovné přemístění výkopku/sypaniny z horniny po suchu na obvyklém dopravním prostředku, bez naložení, avšak se složením, uložením na skládku s hrubým urovnáním, vše dle možností zhotovitele. Zemina obsahující nebezpečné látky se zatříděním dle katalogu odpadu kód 17 05 03.</t>
  </si>
  <si>
    <t>Poznámka k položce:_x000d_
Poznámka k položce: vč. odvozu, složení, rozhrnutí</t>
  </si>
  <si>
    <t>6,98</t>
  </si>
  <si>
    <t>15</t>
  </si>
  <si>
    <t>1712012R</t>
  </si>
  <si>
    <t>Poplatek za uložení na skládce (skládkovné) zeminy a kamení kód odpadu 17 05 03</t>
  </si>
  <si>
    <t>t</t>
  </si>
  <si>
    <t>30</t>
  </si>
  <si>
    <t>Poplatek za uložení zeminy a kamení na skládce (skládkovné) zatříděné do Katalogu odpadů pod kódem 17 05 03 - kontaminovaná zemina</t>
  </si>
  <si>
    <t>Poznámka k položce:_x000d_
Poznámka k položce: Bude fakturováno na základě předaných a potvrzených listů z místa uložení TDS nebo objednateli.</t>
  </si>
  <si>
    <t>438,63*1,8</t>
  </si>
  <si>
    <t>1671011R</t>
  </si>
  <si>
    <t>Nakládání + dodávka + přemístění ornice</t>
  </si>
  <si>
    <t>32</t>
  </si>
  <si>
    <t>(397.5+97)*0.1</t>
  </si>
  <si>
    <t>17</t>
  </si>
  <si>
    <t>167151101</t>
  </si>
  <si>
    <t>Nakládání výkopku z hornin třídy těžitelnosti I, skupiny 1 až 3 do 100 m3</t>
  </si>
  <si>
    <t>34</t>
  </si>
  <si>
    <t>Nakládání, skládání a překládání neulehlého výkopku nebo sypaniny strojně nakládání, množství do 100 m3, z horniny třídy těžitelnosti I, skupiny 1 až 3</t>
  </si>
  <si>
    <t xml:space="preserve">24.72 "dosyp krajnice   zemina " </t>
  </si>
  <si>
    <t>174151101</t>
  </si>
  <si>
    <t>Zásyp - dosyp jam, šachet rýh nebo kolem objektů sypaninou se zhutněním</t>
  </si>
  <si>
    <t>36</t>
  </si>
  <si>
    <t>Zásyp- dpsyp sypaninou z jakékoliv horniny strojně s uložením výkopku ve vrstvách se zhutněním jam, šachet, rýh nebo kolem objektů v těchto vykopávkách</t>
  </si>
  <si>
    <t xml:space="preserve">0.04*115+7*0.04 " u obrub. šterkodrt" </t>
  </si>
  <si>
    <t>Mezisoučet</t>
  </si>
  <si>
    <t xml:space="preserve">1.0*2.3*0.9*6 " -změna UV nad stáv.potr," </t>
  </si>
  <si>
    <t>-3.14*0.35*0.35*0.7*6</t>
  </si>
  <si>
    <t>-3.14*0.45*0.45*0.2*6</t>
  </si>
  <si>
    <t xml:space="preserve">Mezisoučet  pisek</t>
  </si>
  <si>
    <t>39.64</t>
  </si>
  <si>
    <t>19</t>
  </si>
  <si>
    <t>M</t>
  </si>
  <si>
    <t>58344171</t>
  </si>
  <si>
    <t>štěrkodrť frakce 0/32</t>
  </si>
  <si>
    <t>38</t>
  </si>
  <si>
    <t xml:space="preserve">4.89 *1.89*1.01 " u obrub. šterkodrt" </t>
  </si>
  <si>
    <t>9.34</t>
  </si>
  <si>
    <t>58331351</t>
  </si>
  <si>
    <t>kamenivo těžené drobné frakce 0/4</t>
  </si>
  <si>
    <t>40</t>
  </si>
  <si>
    <t>181152302</t>
  </si>
  <si>
    <t>Úprava pláně pro silnice a dálnice v zářezech se zhutněním</t>
  </si>
  <si>
    <t>42</t>
  </si>
  <si>
    <t>Úprava pláně na stavbách silnic a dálnic strojně v zářezech mimo skalních se zhutněním</t>
  </si>
  <si>
    <t xml:space="preserve">2750+319+20 " dle graf.progr." </t>
  </si>
  <si>
    <t>181351103</t>
  </si>
  <si>
    <t>Rozprostření ornice tl vrstvy do 200 mm pl do 500 m2 v rovině nebo ve svahu do 1:5 strojně</t>
  </si>
  <si>
    <t>44</t>
  </si>
  <si>
    <t>Rozprostření a urovnání ornice v rovině nebo ve svahu sklonu do 1:5 strojně při souvislé ploše přes 100 do 500 m2, tl. vrstvy do 200 mm</t>
  </si>
  <si>
    <t>397.5</t>
  </si>
  <si>
    <t>Mezisoučet tl100</t>
  </si>
  <si>
    <t>23</t>
  </si>
  <si>
    <t>181411131</t>
  </si>
  <si>
    <t>Založení parkového trávníku výsevem plochy do 1000 m2 v rovině a ve svahu do 1:5</t>
  </si>
  <si>
    <t>46</t>
  </si>
  <si>
    <t>Založení trávníku na půdě předem připravené plochy do 1000 m2 výsevem včetně utažení parkového v rovině nebo na svahu do 1:5</t>
  </si>
  <si>
    <t>181411132</t>
  </si>
  <si>
    <t>Založení parkového trávníku výsevem plochy do 1000 m2 ve svahu do 1:2</t>
  </si>
  <si>
    <t>48</t>
  </si>
  <si>
    <t>Založení trávníku na půdě předem připravené plochy do 1000 m2 výsevem včetně utažení parkového na svahu přes 1:5 do 1:2</t>
  </si>
  <si>
    <t>97</t>
  </si>
  <si>
    <t>25</t>
  </si>
  <si>
    <t>00572470</t>
  </si>
  <si>
    <t>osivo směs travní univerzál</t>
  </si>
  <si>
    <t>kg</t>
  </si>
  <si>
    <t>50</t>
  </si>
  <si>
    <t>(397.5+97)*0.025*1.03</t>
  </si>
  <si>
    <t>12.73</t>
  </si>
  <si>
    <t>182351023</t>
  </si>
  <si>
    <t>Rozprostření ornice pl do 100 m2 ve svahu přes 1:5 tl vrstvy do 200 mm strojně</t>
  </si>
  <si>
    <t>52</t>
  </si>
  <si>
    <t>Rozprostření a urovnání ornice ve svahu sklonu přes 1:5 strojně při souvislé ploše do 100 m2, tl. vrstvy do 200 mm</t>
  </si>
  <si>
    <t>27</t>
  </si>
  <si>
    <t>185804312</t>
  </si>
  <si>
    <t>Zalití rostlin vodou plocha přes 20 m2</t>
  </si>
  <si>
    <t>54</t>
  </si>
  <si>
    <t>Zalití rostlin vodou plochy záhonů jednotlivě přes 20 m2</t>
  </si>
  <si>
    <t>(397.5+97)*0.005</t>
  </si>
  <si>
    <t>2.47</t>
  </si>
  <si>
    <t>Vodorovné konstrukce</t>
  </si>
  <si>
    <t>451541111</t>
  </si>
  <si>
    <t xml:space="preserve">Lože pod potrubí otevřený výkop ze štěrkodrtě  UV+ Š</t>
  </si>
  <si>
    <t>56</t>
  </si>
  <si>
    <t>Lože pod potrubí, stoky a drobné objekty v otevřeném výkopu ze štěrkodrtě 0-63 mm</t>
  </si>
  <si>
    <t xml:space="preserve">3.14*0.4*0.4*0.1*14*1.05 "UV" </t>
  </si>
  <si>
    <t xml:space="preserve">3.14*0.45*0.45*0.1*6 " Š -na  stáv.kanal."</t>
  </si>
  <si>
    <t>1.12</t>
  </si>
  <si>
    <t>29</t>
  </si>
  <si>
    <t>452112111</t>
  </si>
  <si>
    <t>Osazení betonových prstenců nebo rámů na sucho výšky do 100 mm pod poklopy a mříže</t>
  </si>
  <si>
    <t>kus</t>
  </si>
  <si>
    <t>58</t>
  </si>
  <si>
    <t>Osazení betonových dílců prstenců nebo rámů pod poklopy a mříže na sucho, výšky do 100 mm</t>
  </si>
  <si>
    <t>59223864</t>
  </si>
  <si>
    <t>prstenec pro uliční vpusť vyrovnávací betonový 390x60x130mm</t>
  </si>
  <si>
    <t>60</t>
  </si>
  <si>
    <t>16,16</t>
  </si>
  <si>
    <t>31</t>
  </si>
  <si>
    <t>452112121</t>
  </si>
  <si>
    <t>Osazení betonových prstenců nebo rámů v do 200 mm</t>
  </si>
  <si>
    <t>62</t>
  </si>
  <si>
    <t>Osazení betonových dílců prstenců nebo rámů pod poklopy a mříže, výšky přes 100 do 200 mm</t>
  </si>
  <si>
    <t>5922414R</t>
  </si>
  <si>
    <t>prstenec šachtový vyrovnávací betonový rovný vnější rozměr 1200mm+vnitřní 680mm</t>
  </si>
  <si>
    <t>64</t>
  </si>
  <si>
    <t>6.06</t>
  </si>
  <si>
    <t>33</t>
  </si>
  <si>
    <t>452311131</t>
  </si>
  <si>
    <t>Podkladní desky z betonu prostého tř. C 12/15 otevřený výkop</t>
  </si>
  <si>
    <t>66</t>
  </si>
  <si>
    <t>Podkladní a zajišťovací konstrukce z betonu prostého v otevřeném výkopu desky pod potrubí, stoky a drobné objekty z betonu tř. C 12/15</t>
  </si>
  <si>
    <t>3.14*0.4*0.4*0.1*14*1.05</t>
  </si>
  <si>
    <t xml:space="preserve">Mezisoučet  UV </t>
  </si>
  <si>
    <t>452351111</t>
  </si>
  <si>
    <t>Bednění podkladních desek nebo sedlového lože pod potrubí, stoky a drobné objekty otevřený výkop zřízení</t>
  </si>
  <si>
    <t>68</t>
  </si>
  <si>
    <t>Bednění podkladních a zajišťovacích konstrukcí v otevřeném výkopu desek nebo sedlových loží pod potrubí, stoky a drobné objekty zřízení</t>
  </si>
  <si>
    <t>3.14*0.8*0.1*14</t>
  </si>
  <si>
    <t>3.14*0.9*0.1*6</t>
  </si>
  <si>
    <t>5.21</t>
  </si>
  <si>
    <t>35</t>
  </si>
  <si>
    <t>452351112</t>
  </si>
  <si>
    <t>Bednění podkladních desek nebo sedlového lože pod potrubí, stoky a drobné objekty otevřený výkop odstranění</t>
  </si>
  <si>
    <t>70</t>
  </si>
  <si>
    <t>Bednění podkladních a zajišťovacích konstrukcí v otevřeném výkopu desek nebo sedlových loží pod potrubí, stoky a drobné objekty odstranění</t>
  </si>
  <si>
    <t>462512270</t>
  </si>
  <si>
    <t>Zához z lomového kamene s proštěrkováním z terénu hmotnost do 200 kg</t>
  </si>
  <si>
    <t>72</t>
  </si>
  <si>
    <t>Zához z lomového kamene neupraveného záhozového s proštěrkováním z terénu, hmotnosti jednotlivých kamenů do 200 kg</t>
  </si>
  <si>
    <t>200*0,45 "zvýšená sanace"</t>
  </si>
  <si>
    <t>37</t>
  </si>
  <si>
    <t>462519002</t>
  </si>
  <si>
    <t>74</t>
  </si>
  <si>
    <t>Zához z lomového kamene neupraveného záhozového Příplatek k cenám za urovnání viditelných ploch záhozu z kamene, hmotnosti jednotlivých kamenů do 200 kg</t>
  </si>
  <si>
    <t>Komunikace</t>
  </si>
  <si>
    <t>56465111R</t>
  </si>
  <si>
    <t>Podklad z kameniva hrubého drceného vel. 0-125 mm tl 150 mm - sanace</t>
  </si>
  <si>
    <t>76</t>
  </si>
  <si>
    <t xml:space="preserve">Podklad z kameniva hrubého drceného  vel. 0-125 mm, s rozprostřením a zhutněním, po zhutnění tl. 150 mm</t>
  </si>
  <si>
    <t xml:space="preserve">Poznámka k položce:_x000d_
Poznámka k položce: sanace  celkem 35cm</t>
  </si>
  <si>
    <t>(2750+219)-200</t>
  </si>
  <si>
    <t>39</t>
  </si>
  <si>
    <t>56466111R</t>
  </si>
  <si>
    <t>Podklad z kameniva hrubého drceného vel. 0-125 mm tl 200 mm - sanace</t>
  </si>
  <si>
    <t>78</t>
  </si>
  <si>
    <t xml:space="preserve">Podklad z kameniva hrubého drceného  vel. 0-125 mm, s rozprostřením a zhutněním, po zhutnění tl. 200 mm</t>
  </si>
  <si>
    <t>564811111</t>
  </si>
  <si>
    <t>Podklad ze štěrkodrtě ŠD tl 50 mm vel. 0-32 mm - sanace</t>
  </si>
  <si>
    <t>80</t>
  </si>
  <si>
    <t xml:space="preserve">Podklad ze štěrkodrti ŠD  s rozprostřením a zhutněním, po zhutnění tl. 50 mm vel.  0-32 mm</t>
  </si>
  <si>
    <t>(2750+219)</t>
  </si>
  <si>
    <t>41</t>
  </si>
  <si>
    <t>564861111</t>
  </si>
  <si>
    <t>Podklad ze štěrkodrtě ŠD tl 200 mm</t>
  </si>
  <si>
    <t>82</t>
  </si>
  <si>
    <t xml:space="preserve">Podklad ze štěrkodrti ŠD  s rozprostřením a zhutněním, po zhutnění tl. 200 mm</t>
  </si>
  <si>
    <t xml:space="preserve">2750 " dle graf.progr." </t>
  </si>
  <si>
    <t>Mezisoučet rekon. vozovkyII/235</t>
  </si>
  <si>
    <t>219</t>
  </si>
  <si>
    <t>Mezisoučet rekon. vozovky III/23320</t>
  </si>
  <si>
    <t>Mezisoučet nová konstr, v rýze u obruby</t>
  </si>
  <si>
    <t>565155121</t>
  </si>
  <si>
    <t>Asfaltový beton vrstva podkladní ACP 16 (obalované kamenivo OKS) tl 70 mm š přes 3 m</t>
  </si>
  <si>
    <t>84</t>
  </si>
  <si>
    <t xml:space="preserve">Asfaltový beton vrstva podkladní ACP 16 (obalované kamenivo střednězrnné - OKS)  s rozprostřením a zhutněním v pruhu šířky přes 3 m, po zhutnění tl. 70 mm</t>
  </si>
  <si>
    <t>Mezisoučet rekon. vozovky</t>
  </si>
  <si>
    <t>43</t>
  </si>
  <si>
    <t>567122112</t>
  </si>
  <si>
    <t>Podklad ze směsi stmelené cementem SC C 8/10 (KSC I) tl 130 mm</t>
  </si>
  <si>
    <t>86</t>
  </si>
  <si>
    <t>Podklad ze směsi stmelené cementem SC bez dilatačních spár, s rozprostřením a zhutněním SC C 8/10 (KSC I), po zhutnění tl. 130 mm</t>
  </si>
  <si>
    <t>Mezisoučet reko vozovky</t>
  </si>
  <si>
    <t>567134111</t>
  </si>
  <si>
    <t>Podklad ze směsi stmelené cementem SC C 20/25 (PB I) tl 200 mm</t>
  </si>
  <si>
    <t>88</t>
  </si>
  <si>
    <t>Podklad ze směsi stmelené cementem SC bez dilatačních spár, s rozprostřením a zhutněním SC C 20/25 (PB I), po zhutnění tl. 200 mm</t>
  </si>
  <si>
    <t>45</t>
  </si>
  <si>
    <t>572141111</t>
  </si>
  <si>
    <t>Vyrovnání povrchu dosavadních krytů asfaltovým betonem ACO (AB)tl. od 20 do 40 mm</t>
  </si>
  <si>
    <t>90</t>
  </si>
  <si>
    <t xml:space="preserve">Vyrovnání povrchu dosavadních krytů  s rozprostřením hmot a zhutněním asfaltovým betonem ACO (AB) tl. od 20 do 40 mm</t>
  </si>
  <si>
    <t>46+24.5 "oprava krytu"</t>
  </si>
  <si>
    <t>46 " kryt-rýha"</t>
  </si>
  <si>
    <t>Mezisoučet ACO11</t>
  </si>
  <si>
    <t>573111111</t>
  </si>
  <si>
    <t xml:space="preserve">Postřik živičný infiltrační s posypem z asfaltu množství   do 0,60 kg/m2</t>
  </si>
  <si>
    <t>92</t>
  </si>
  <si>
    <t xml:space="preserve">Postřik infiltrační PI z asfaltu silničního s posypem kamenivem, v množství  do 0,60 kg/m2</t>
  </si>
  <si>
    <t>47</t>
  </si>
  <si>
    <t>573231107</t>
  </si>
  <si>
    <t>Postřik živičný spojovací ze silniční emulze v množství 0,40 kg/m2</t>
  </si>
  <si>
    <t>94</t>
  </si>
  <si>
    <t>Postřik spojovací PS bez posypu kamenivem ze silniční emulze, v množství 0,40 kg/m2</t>
  </si>
  <si>
    <t>577144111</t>
  </si>
  <si>
    <t>Asfaltový beton vrstva obrusná ACO 11 (ABS) tř. I tl 50 mm š do 3 m z nemodifikovaného asfaltu</t>
  </si>
  <si>
    <t>96</t>
  </si>
  <si>
    <t xml:space="preserve">Asfaltový beton vrstva obrusná ACO 11 (ABS)  s rozprostřením a se zhutněním z nemodifikovaného asfaltu v pruhu šířky do 3 m tř. I, po zhutnění tl. 50 mm</t>
  </si>
  <si>
    <t xml:space="preserve">Poznámka k položce:_x000d_
Průměrná tloušťka obrusné vrstvy musí odpovídat 100% tloušťky navržené v projektové dokumentaci! </t>
  </si>
  <si>
    <t>49</t>
  </si>
  <si>
    <t>577134111</t>
  </si>
  <si>
    <t>Asfaltový beton vrstva obrusná ACO 11 (ABS) tř. I tl 40 mm š do 3 m z nemodifikovaného asfaltu</t>
  </si>
  <si>
    <t>98</t>
  </si>
  <si>
    <t xml:space="preserve">Asfaltový beton vrstva obrusná ACO 11 (ABS)  s rozprostřením a se zhutněním z nemodifikovaného asfaltu v pruhu šířky do 3 m tř. I, po zhutnění tl. 40 mm</t>
  </si>
  <si>
    <t>577134121</t>
  </si>
  <si>
    <t>Asfaltový beton vrstva obrusná ACO 11 (ABS) tř. I tl 40 mm š přes 3 m z nemodifikovaného asfaltu</t>
  </si>
  <si>
    <t>100</t>
  </si>
  <si>
    <t xml:space="preserve">Asfaltový beton vrstva obrusná ACO 11 (ABS)  s rozprostřením a se zhutněním z nemodifikovaného asfaltu v pruhu šířky přes 3 m tř. I, po zhutnění tl. 40 mm</t>
  </si>
  <si>
    <t>51</t>
  </si>
  <si>
    <t>596211111</t>
  </si>
  <si>
    <t>Kladení zámkové dlažby komunikací pro pěší tl 60 mm skupiny A pl do 100 m2</t>
  </si>
  <si>
    <t>102</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</si>
  <si>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50 do 100 m2</t>
  </si>
  <si>
    <t xml:space="preserve">90-(3.2+1.8+5.3) " stávající" </t>
  </si>
  <si>
    <t>79.7*0.1</t>
  </si>
  <si>
    <t xml:space="preserve">Mezisoučet 10%  nový</t>
  </si>
  <si>
    <t>87.7</t>
  </si>
  <si>
    <t>59245015</t>
  </si>
  <si>
    <t>dlažba zámková tvaru I 200x165x60mm přírodní</t>
  </si>
  <si>
    <t>104</t>
  </si>
  <si>
    <t>Poznámka k položce:_x000d_
Poznámka k položce: Spotřeba: 36 kus/m2</t>
  </si>
  <si>
    <t>53</t>
  </si>
  <si>
    <t>596211210</t>
  </si>
  <si>
    <t>Kladení zámkové dlažby komunikací pro pěší tl 80 mm skupiny A pl do 50 m2</t>
  </si>
  <si>
    <t>106</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</si>
  <si>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do 50 m2</t>
  </si>
  <si>
    <t xml:space="preserve">3.2+1.8+5.3 " stávající" </t>
  </si>
  <si>
    <t>10.3*0.1</t>
  </si>
  <si>
    <t>11.3</t>
  </si>
  <si>
    <t>59245224</t>
  </si>
  <si>
    <t>dlažba zámková tvaru I základní pro nevidomé 196x161x80mm barevná</t>
  </si>
  <si>
    <t>108</t>
  </si>
  <si>
    <t>1.03 *1.03</t>
  </si>
  <si>
    <t>Mezisoučet nopov.dl.</t>
  </si>
  <si>
    <t>1.1</t>
  </si>
  <si>
    <t>Trubní vedení</t>
  </si>
  <si>
    <t>55</t>
  </si>
  <si>
    <t>82039112R</t>
  </si>
  <si>
    <t xml:space="preserve">Kolmé říznutí železobetonové trouby DN 400 mm se začištěním  s úpravou dříků - strojní řez</t>
  </si>
  <si>
    <t>110</t>
  </si>
  <si>
    <t xml:space="preserve">6*2 "DN400" </t>
  </si>
  <si>
    <t>8713133R</t>
  </si>
  <si>
    <t xml:space="preserve">Montáž a dodav. potrubí z kanaliz. trub plasr.  DN 150  SN8 vč.tvarovek  +zemní prace   vč lože+obsyp pískem+rozs.a prohl -UV +zásyp+vodor.přem .zeminy+popl.za skl..</t>
  </si>
  <si>
    <t>112</t>
  </si>
  <si>
    <t xml:space="preserve">Montáž a dodav. potrubí z kanaliz. trub plasr.  DN 150  SN8 vč.tvarovek  +zemní prace+rozs.a prohl.   vč lože+obsyp pískem+zásyp+vodor.přem .zeminy+popl.za skl.-odvodneni</t>
  </si>
  <si>
    <t>Poznámka k položce:_x000d_
Poznámka k položce: Poznámka k položce: -vč.ztratného</t>
  </si>
  <si>
    <t>57</t>
  </si>
  <si>
    <t>871393121</t>
  </si>
  <si>
    <t>Montáž kanalizačního potrubí hladkého plnostěnného SN 8 z PVC-U DN 400</t>
  </si>
  <si>
    <t>114</t>
  </si>
  <si>
    <t>Montáž kanalizačního potrubí z tvrdého PVC-U hladkého plnostěnného tuhost SN 8 DN 400</t>
  </si>
  <si>
    <t>0.5*2*6</t>
  </si>
  <si>
    <t>28611159</t>
  </si>
  <si>
    <t>trubka kanalizační PVC-U plnostěnná jednovrstvá DN 400x2000mm SN8</t>
  </si>
  <si>
    <t>116</t>
  </si>
  <si>
    <t>6*1,03 "Přepočtené koeficientem množství</t>
  </si>
  <si>
    <t>59</t>
  </si>
  <si>
    <t>87735512R</t>
  </si>
  <si>
    <t xml:space="preserve">Montáž + dodávka - navrtávací sedlo s kloubem 600/150 kolmo na potrubí z kanalizačních trub z PVC  do DN 200 vč. těsnění</t>
  </si>
  <si>
    <t>118</t>
  </si>
  <si>
    <t>13 "vpusti 1-6, 10-16"</t>
  </si>
  <si>
    <t>87742521R</t>
  </si>
  <si>
    <t xml:space="preserve">Montáž  a dodávka tvarovek z tvrdého PVC - systém KG  jednoosé DN 600/400 - převlečné na stávající potrubí + utěsnění</t>
  </si>
  <si>
    <t>120</t>
  </si>
  <si>
    <t>61</t>
  </si>
  <si>
    <t>89021181R</t>
  </si>
  <si>
    <t xml:space="preserve">Bourání šachet z prostého betonu ručně obestavěného prostoru do 1,5 m3  vč.zajištěni otvoru stáv.kanalizace bedněním</t>
  </si>
  <si>
    <t>122</t>
  </si>
  <si>
    <t>Bourání šachet a jímek ručně velikosti obestavěného prostoru do 1,5 m3 z prostého betonu</t>
  </si>
  <si>
    <t>1.1*6</t>
  </si>
  <si>
    <t>890411811</t>
  </si>
  <si>
    <t>Bourání šachet z prefabrikovaných skruží ručně obestavěného prostoru do 1,5 m3</t>
  </si>
  <si>
    <t>124</t>
  </si>
  <si>
    <t>Bourání šachet a jímek ručně velikosti obestavěného prostoru do 1,5 m3 z prefabrikovaných skruží</t>
  </si>
  <si>
    <t>6*0,4 "uliční vpusti"</t>
  </si>
  <si>
    <t>63</t>
  </si>
  <si>
    <t>892351111</t>
  </si>
  <si>
    <t>Tlaková zkouška vodou potrubí DN 150 nebo 200</t>
  </si>
  <si>
    <t>126</t>
  </si>
  <si>
    <t>Tlakové zkoušky vodou na potrubí DN 150 nebo 200</t>
  </si>
  <si>
    <t>892372111</t>
  </si>
  <si>
    <t>Zabezpečení konců potrubí DN do 300 při tlakových zkouškách vodou</t>
  </si>
  <si>
    <t>128</t>
  </si>
  <si>
    <t>Tlakové zkoušky vodou zabezpečení konců potrubí při tlakových zkouškách DN do 300</t>
  </si>
  <si>
    <t>65</t>
  </si>
  <si>
    <t>89239212R</t>
  </si>
  <si>
    <t xml:space="preserve">Zatěsnící ucpávkovým vakem stávající  potrubí DN 400 po dobu výstavby</t>
  </si>
  <si>
    <t>130</t>
  </si>
  <si>
    <t>894812311</t>
  </si>
  <si>
    <t>Revizní a čistící šachta z PP typ DN 600/160 šachtové dno průtočné</t>
  </si>
  <si>
    <t>132</t>
  </si>
  <si>
    <t>Revizní a čistící šachta z polypropylenu PP pro hladké trouby DN 600 šachtové dno (DN šachty / DN trubního vedení) DN 600/160 průtočné</t>
  </si>
  <si>
    <t>67</t>
  </si>
  <si>
    <t>894812331</t>
  </si>
  <si>
    <t>Revizní a čistící šachta z PP DN 600 - šachtová roura korugovaná světlé hloubky 1000 mm</t>
  </si>
  <si>
    <t>134</t>
  </si>
  <si>
    <t>Revizní a čistící šachta z polypropylenu PP pro hladké trouby DN 600 roura šachtová korugovaná, světlé hloubky 1 000 mm</t>
  </si>
  <si>
    <t xml:space="preserve">6 " proměn. výška roury" </t>
  </si>
  <si>
    <t>894812339</t>
  </si>
  <si>
    <t>Příplatek k rourám revizní a čistící šachty z PP DN 600 za uříznutí šachtové roury</t>
  </si>
  <si>
    <t>136</t>
  </si>
  <si>
    <t>Revizní a čistící šachta z polypropylenu PP pro hladké trouby DN 600 Příplatek k cenám 2331 - 2334 za uříznutí šachtové roury</t>
  </si>
  <si>
    <t>69</t>
  </si>
  <si>
    <t>894812377</t>
  </si>
  <si>
    <t>Revizní a čistící šachta z PP DN 600 -poklop litinový pro třídu zatížení D400 s teleskopickým adaptérem</t>
  </si>
  <si>
    <t>138</t>
  </si>
  <si>
    <t>Revizní a čistící šachta z polypropylenu PP pro hladké trouby DN 600 poklop (mříž) litinový pro třídu zatížení D400 s teleskopickým adaptérem</t>
  </si>
  <si>
    <t>895941312</t>
  </si>
  <si>
    <t>Osazení vpusti uliční DN 450 z betonových dílců skruž horní 195 mm</t>
  </si>
  <si>
    <t>140</t>
  </si>
  <si>
    <t>Osazení vpusti uliční z betonových dílců DN 450 skruž horní 195 mm</t>
  </si>
  <si>
    <t>71</t>
  </si>
  <si>
    <t>59223856</t>
  </si>
  <si>
    <t>skruž pro uliční vpusť horní betonová 450x195x50mm</t>
  </si>
  <si>
    <t>142</t>
  </si>
  <si>
    <t>895941302</t>
  </si>
  <si>
    <t>Osazení vpusti uliční DN 450 z betonových dílců dno s kalištěm</t>
  </si>
  <si>
    <t>144</t>
  </si>
  <si>
    <t>Osazení vpusti uliční z betonových dílců DN 450 dno s kalištěm</t>
  </si>
  <si>
    <t>73</t>
  </si>
  <si>
    <t>59223852</t>
  </si>
  <si>
    <t>dno pro uliční vpusť s kalovou prohlubní betonové 450x300x50mm</t>
  </si>
  <si>
    <t>146</t>
  </si>
  <si>
    <t>895941332</t>
  </si>
  <si>
    <t>Osazení vpusti uliční DN 450 z betonových dílců skruž průběžná se zápachovou uzávěrkou</t>
  </si>
  <si>
    <t>148</t>
  </si>
  <si>
    <t>Osazení vpusti uliční z betonových dílců DN 450 skruž průběžná se zápachovou uzávěrkou</t>
  </si>
  <si>
    <t>75</t>
  </si>
  <si>
    <t>59224493</t>
  </si>
  <si>
    <t>skruž betonová průběžná se zápachovou uzávěrkou 150mm PVC pro uliční vpusť 450x645x50mm</t>
  </si>
  <si>
    <t>150</t>
  </si>
  <si>
    <t>16*1,01 "Přepočtené koeficientem množství</t>
  </si>
  <si>
    <t>899204112</t>
  </si>
  <si>
    <t>Osazení mříží litinových včetně rámů a košů na bahno pro třídu zatížení D400, E600</t>
  </si>
  <si>
    <t>152</t>
  </si>
  <si>
    <t>Poznámka k položce:_x000d_
Poznámka k položce: mříž UV 7 a 8 bude osazená stávající, šetrně odstraněná, bezpečně uložená a znovuosezná</t>
  </si>
  <si>
    <t>77</t>
  </si>
  <si>
    <t>59223875</t>
  </si>
  <si>
    <t>koš nízký pro uliční vpusti žárově Pz plech pro rám 500/500mm</t>
  </si>
  <si>
    <t>154</t>
  </si>
  <si>
    <t>16,16*1,01 "Přepočtené koeficientem množství</t>
  </si>
  <si>
    <t>552423R</t>
  </si>
  <si>
    <t>mříž D 400 - plochá, 500x500 4-stranný rám</t>
  </si>
  <si>
    <t>156</t>
  </si>
  <si>
    <t>Poznámka k položce:_x000d_
Poznámka k položce: Mříže uličních vpustí rozm. 500/500 jsou navrženy litinové se zámkem se zatížením na 40 tun</t>
  </si>
  <si>
    <t>14*1,01 "Přepočtené koeficientem množství</t>
  </si>
  <si>
    <t>79</t>
  </si>
  <si>
    <t>89933111R</t>
  </si>
  <si>
    <t>Výšková úprava uličního vstupu nebo vpusti do 200 mm zvýšením poklopu</t>
  </si>
  <si>
    <t>158</t>
  </si>
  <si>
    <t>3 "mříž"</t>
  </si>
  <si>
    <t>4 "poklop"</t>
  </si>
  <si>
    <t>89943111R</t>
  </si>
  <si>
    <t>Výšková úprava uličního vstupu nebo vpusti do 200 mm zvýšením krycího hrnce, šoupěte nebo hydrantu</t>
  </si>
  <si>
    <t>160</t>
  </si>
  <si>
    <t>Výšková úprava uličního vstupu nebo vpusti do 200 mm zvýšením krycího hrnce, šoupěte nebo hydrantu bez úpravy armatur</t>
  </si>
  <si>
    <t>81</t>
  </si>
  <si>
    <t>8996231R</t>
  </si>
  <si>
    <t>Obetonování mříže UV - betonem prostým tř. C 12/15 otevřený výkop vč bednění + přípojky</t>
  </si>
  <si>
    <t>162</t>
  </si>
  <si>
    <t>0.15*14+0.2*14 "potr.+obet.mrize UV"</t>
  </si>
  <si>
    <t>(0.6+0.7)*0.5*0.35*67</t>
  </si>
  <si>
    <t>20.14</t>
  </si>
  <si>
    <t>894608211</t>
  </si>
  <si>
    <t>Výztuž obetonování ze svařovaných sítí typu Kari</t>
  </si>
  <si>
    <t>164</t>
  </si>
  <si>
    <t xml:space="preserve">0.6*4.335*67*0.001*1.05 " 6/6-100/100" </t>
  </si>
  <si>
    <t>Ostatní konstrukce a práce+přesun hmot</t>
  </si>
  <si>
    <t>83</t>
  </si>
  <si>
    <t>899101211</t>
  </si>
  <si>
    <t>Demontáž poklopů litinových nebo ocelových včetně rámů hmotnosti do 50 kg</t>
  </si>
  <si>
    <t>166</t>
  </si>
  <si>
    <t>Demontáž poklopů litinových a ocelových včetně rámů, hmotnosti jednotlivě do 50 kg</t>
  </si>
  <si>
    <t>Poznámka k položce:_x000d_
Poznámka k položce: vč. dopravy odvozu a složení, ocelové poklopy budou odvezeny na deponii - středisko SÚS PK vyjma poklopů UV 7 a 8</t>
  </si>
  <si>
    <t>6 "stav. poklopy UV"</t>
  </si>
  <si>
    <t>6 "stav.kanal.sachty"</t>
  </si>
  <si>
    <t>914111111</t>
  </si>
  <si>
    <t>Montáž svislé dopravní značky do velikosti 1 m2 objímkami na sloupek nebo konzolu</t>
  </si>
  <si>
    <t>168</t>
  </si>
  <si>
    <t>Montáž svislé dopravní značky základní velikosti do 1 m2 objímkami na sloupky nebo konzoly</t>
  </si>
  <si>
    <t xml:space="preserve">4 " stávající" </t>
  </si>
  <si>
    <t>4 "nové"</t>
  </si>
  <si>
    <t>85</t>
  </si>
  <si>
    <t>40445619</t>
  </si>
  <si>
    <t>zákazové, příkazové dopravní značky B1-B34, C1-15 500mm</t>
  </si>
  <si>
    <t>170</t>
  </si>
  <si>
    <t>2 "C 14a"</t>
  </si>
  <si>
    <t>40445645</t>
  </si>
  <si>
    <t>informativní značky jiné IJ4b 500mm</t>
  </si>
  <si>
    <t>172</t>
  </si>
  <si>
    <t>1 "IJ 4b"</t>
  </si>
  <si>
    <t>87</t>
  </si>
  <si>
    <t>40445625</t>
  </si>
  <si>
    <t>informativní značky provozní IP8, IP9, IP11-IP13 500x700mm</t>
  </si>
  <si>
    <t>174</t>
  </si>
  <si>
    <t>1 "IP 13b"</t>
  </si>
  <si>
    <t>914431112</t>
  </si>
  <si>
    <t>Montáž dopravního zrcadla o velikosti do 1m2 na sloupek nebo konzolu</t>
  </si>
  <si>
    <t>176</t>
  </si>
  <si>
    <t xml:space="preserve">Montáž dopravního zrcadla  na sloupky nebo konzoly velikosti do 1 m2</t>
  </si>
  <si>
    <t xml:space="preserve">1 " nový sloupek" </t>
  </si>
  <si>
    <t xml:space="preserve">1 " stáv.stožár" </t>
  </si>
  <si>
    <t>89</t>
  </si>
  <si>
    <t>40445201</t>
  </si>
  <si>
    <t>zrcadlo dopravní kruhové D 800mm</t>
  </si>
  <si>
    <t>178</t>
  </si>
  <si>
    <t>914511112</t>
  </si>
  <si>
    <t>Montáž sloupku dopravních značek délky do 3,5 m s betonovým základem a patkou D 60 mm</t>
  </si>
  <si>
    <t>180</t>
  </si>
  <si>
    <t>Montáž sloupku dopravních značek délky do 3,5 m do hliníkové patky pro sloupek D 60 mm</t>
  </si>
  <si>
    <t xml:space="preserve">6 " značky" </t>
  </si>
  <si>
    <t xml:space="preserve">1 " zrcadlo" </t>
  </si>
  <si>
    <t>91</t>
  </si>
  <si>
    <t>40445225</t>
  </si>
  <si>
    <t>sloupek pro dopravní značku Zn D 60mm v 3,5m</t>
  </si>
  <si>
    <t>182</t>
  </si>
  <si>
    <t>7,07</t>
  </si>
  <si>
    <t>915211112</t>
  </si>
  <si>
    <t>Vodorovné dopravní značení dělící čáry souvislé š 125 mm retroreflexní bílý plast</t>
  </si>
  <si>
    <t>184</t>
  </si>
  <si>
    <t xml:space="preserve">Vodorovné dopravní značení stříkaným plastem  dělící čára šířky 125 mm souvislá bílá retroreflexní</t>
  </si>
  <si>
    <t>460</t>
  </si>
  <si>
    <t>93</t>
  </si>
  <si>
    <t>915211122</t>
  </si>
  <si>
    <t>Vodorovné dopravní značení dělící čáry přerušované š 125 mm retroreflexní bílý plast</t>
  </si>
  <si>
    <t>186</t>
  </si>
  <si>
    <t xml:space="preserve">Vodorovné dopravní značení stříkaným plastem  dělící čára šířky 125 mm přerušovaná bílá retroreflexní</t>
  </si>
  <si>
    <t>915221122</t>
  </si>
  <si>
    <t>Vodorovné dopravní značení vodící čáry přerušované š 250 mm retroreflexní bílý plast</t>
  </si>
  <si>
    <t>188</t>
  </si>
  <si>
    <t xml:space="preserve">Vodorovné dopravní značení stříkaným plastem  vodící čára bílá šířky 250 mm přerušovaná retroreflexní</t>
  </si>
  <si>
    <t>95</t>
  </si>
  <si>
    <t>915231112</t>
  </si>
  <si>
    <t>Vodorovné dopravní značení přechody pro chodce, šipky, symboly retroreflexní bílý plast</t>
  </si>
  <si>
    <t>190</t>
  </si>
  <si>
    <t xml:space="preserve">Vodorovné dopravní značení stříkaným plastem  přechody pro chodce, šipky, symboly nápisy bílé retroreflexní</t>
  </si>
  <si>
    <t xml:space="preserve">2*6.0 " V11a" </t>
  </si>
  <si>
    <t>9154912R</t>
  </si>
  <si>
    <t>Osazení + dodávka - přídlažba z beton.zám.dlažby tl.8cm přírodní s přísadou zpomalovače tuhnutí</t>
  </si>
  <si>
    <t>192</t>
  </si>
  <si>
    <t>Poznámka k položce:_x000d_
Poznámka k položce: Poznámka k položce: CT-C30-F5</t>
  </si>
  <si>
    <t>1000 " dle proj."</t>
  </si>
  <si>
    <t>915611111</t>
  </si>
  <si>
    <t>Předznačení vodorovného liniového značení</t>
  </si>
  <si>
    <t>194</t>
  </si>
  <si>
    <t xml:space="preserve">Předznačení pro vodorovné značení  stříkané barvou nebo prováděné z nátěrových hmot liniové dělicí čáry, vodicí proužky</t>
  </si>
  <si>
    <t>460+30+35</t>
  </si>
  <si>
    <t>915621111</t>
  </si>
  <si>
    <t>Předznačení vodorovného plošného značení</t>
  </si>
  <si>
    <t>196</t>
  </si>
  <si>
    <t xml:space="preserve">Předznačení pro vodorovné značení  stříkané barvou nebo prováděné z nátěrových hmot plošné šipky, symboly, nápisy</t>
  </si>
  <si>
    <t>99</t>
  </si>
  <si>
    <t>916131213</t>
  </si>
  <si>
    <t>Osazení silničního obrubníku betonového stojatého s boční opěrou do lože z betonu prostého</t>
  </si>
  <si>
    <t>198</t>
  </si>
  <si>
    <t>Osazení silničního obrubníku betonového se zřízením lože, s vyplněním a zatřením spár cementovou maltou stojatého s boční opěrou z betonu prostého, do lože z betonu prostého</t>
  </si>
  <si>
    <t xml:space="preserve">68.5+326.5+5" dle proj.150/250/1000" </t>
  </si>
  <si>
    <t xml:space="preserve">21.5+44.5" najezdová. 150/150/1000" </t>
  </si>
  <si>
    <t xml:space="preserve">11+22 "levá+pravá  prechod. 150/150/250/1000" </t>
  </si>
  <si>
    <t xml:space="preserve">14 " 150/300/1000" </t>
  </si>
  <si>
    <t>59217031</t>
  </si>
  <si>
    <t>obrubník betonový silniční 1000x150x250mm</t>
  </si>
  <si>
    <t>200</t>
  </si>
  <si>
    <t>400*1.01</t>
  </si>
  <si>
    <t>101</t>
  </si>
  <si>
    <t>59217034</t>
  </si>
  <si>
    <t>obrubník betonový silniční 1000x150x300mm</t>
  </si>
  <si>
    <t>202</t>
  </si>
  <si>
    <t>14*1.01</t>
  </si>
  <si>
    <t>14.2</t>
  </si>
  <si>
    <t>59217029</t>
  </si>
  <si>
    <t>obrubník betonový silniční nájezdový 1000x150x150mm</t>
  </si>
  <si>
    <t>204</t>
  </si>
  <si>
    <t>66*1.01</t>
  </si>
  <si>
    <t>103</t>
  </si>
  <si>
    <t>59217030</t>
  </si>
  <si>
    <t>obrubník betonový silniční přechodový 1000x150x150-250mm</t>
  </si>
  <si>
    <t>206</t>
  </si>
  <si>
    <t xml:space="preserve">33*1.01 "levá /pravá prechod. 150/150/250/1000" </t>
  </si>
  <si>
    <t>916991121</t>
  </si>
  <si>
    <t xml:space="preserve">Lože pod obrubníky, krajníky nebo obruby z dlažebních kostek z betonu prostého  CT- C30 F5 s přísadou zpomalovače tuhnutí</t>
  </si>
  <si>
    <t>208</t>
  </si>
  <si>
    <t xml:space="preserve">Lože pod obrubníky, krajníky nebo obruby z dlažebních kostek  z betonu prostého tř.  CT- C30 F5 s přísadou zpomalovače tuhnutí</t>
  </si>
  <si>
    <t xml:space="preserve">0.05*513 "pod obrub." </t>
  </si>
  <si>
    <t>10,3*0,8*0,15 "lože a obetonování štěrbinových žlabů"</t>
  </si>
  <si>
    <t>105</t>
  </si>
  <si>
    <t>919111112</t>
  </si>
  <si>
    <t>Řezání dilatačních spár š 4 mm hl do 80 mm příčných nebo podélných v čerstvém CB krytu</t>
  </si>
  <si>
    <t>210</t>
  </si>
  <si>
    <t xml:space="preserve">Řezání dilatačních spár v čerstvém cementobetonovém krytu  příčných nebo podélných, šířky 4 mm, hloubky přes 60 do 80 mm</t>
  </si>
  <si>
    <t>90*6 " dilatace KSC"</t>
  </si>
  <si>
    <t>919726121</t>
  </si>
  <si>
    <t>Geotextilie pro ochranu, separaci a filtraci netkaná měrná hmotnost do 200 g/m2</t>
  </si>
  <si>
    <t>212</t>
  </si>
  <si>
    <t>Geotextilie netkaná pro ochranu, separaci nebo filtraci měrná hmotnost do 200 g/m2</t>
  </si>
  <si>
    <t>Poznámka k položce:_x000d_
Separační geotextílie nebude uložena v úrovni parapláně v místě provádění zesílené sanace podloží z lomového kamene</t>
  </si>
  <si>
    <t>(2750+219)-200*1.05</t>
  </si>
  <si>
    <t>107</t>
  </si>
  <si>
    <t>91973112R</t>
  </si>
  <si>
    <t>Zarovnání styčné plochy podkladu nebo krytu živičného tl do 50 vč. asfaltové modifikované zálivky</t>
  </si>
  <si>
    <t>214</t>
  </si>
  <si>
    <t>91+5+6</t>
  </si>
  <si>
    <t>91973112R1</t>
  </si>
  <si>
    <t>Zarovnání styčné plochy podkladu nebo krytu živičného tl přes 50 do 100 mm vč. asfaltové modifikované zálivky</t>
  </si>
  <si>
    <t>216</t>
  </si>
  <si>
    <t>Zarovnání styčné plochy podkladu nebo krytu podél vybourané části komunikace nebo zpevněné plochy živičné tl. přes 50 do 100 mm vč. asfaltové modifikované zálivky</t>
  </si>
  <si>
    <t xml:space="preserve">450+22 " v ose vozovky" </t>
  </si>
  <si>
    <t>109</t>
  </si>
  <si>
    <t>919735111</t>
  </si>
  <si>
    <t>Řezání stávajícího živičného krytu hl do 50 mm</t>
  </si>
  <si>
    <t>218</t>
  </si>
  <si>
    <t xml:space="preserve">Řezání stávajícího živičného krytu nebo podkladu  hloubky do 50 mm</t>
  </si>
  <si>
    <t>919735112</t>
  </si>
  <si>
    <t>Řezání stávajícího živičného krytu hl do 100 mm</t>
  </si>
  <si>
    <t>220</t>
  </si>
  <si>
    <t xml:space="preserve">Řezání stávajícího živičného krytu nebo podkladu  hloubky přes 50 do 100 mm</t>
  </si>
  <si>
    <t>5+6+47+6+46</t>
  </si>
  <si>
    <t>111</t>
  </si>
  <si>
    <t>935114221</t>
  </si>
  <si>
    <t>Osazení štěrbinového odvodňovacího betonového žlabu 400x500 mm bez vnitřního spádu</t>
  </si>
  <si>
    <t>222</t>
  </si>
  <si>
    <t>Osazení štěrbinového odvodňovacího betonového žlabu rozměru 400x500 mm bez vnitřního spádu</t>
  </si>
  <si>
    <t>59221034</t>
  </si>
  <si>
    <t>trouba s přerušovanou štěrbinou a kolmými boky betonová E600 bez vnitřního spádu 400x500mm</t>
  </si>
  <si>
    <t>224</t>
  </si>
  <si>
    <t>Poznámka k položce:_x000d_
Poznámka k položce: Železobetonový štěrbinový odvodňovací žlab s přerušovanou štěrbinou s odolným zatížením E 600, v. 500, š. 400, dl. 4000mm popř. kratší dle potřeby skladby ve směrovém oblouku, výška odtokového otvoru 300mm, š. 200mm, žlaby budou bez spádu, žlab bude osazen na betonové lože min. tl. 150mm z betonu CT-C30-F5 s oboustrannou boční opěrou, stykové spáry mezi prvkem a obrubou resp. asf. krytem budou ošetřeny dle požadavku výrobce prvku se zalitím asf. modifikované zálivky za tepla. linie odv. štěrb. žlabů bude doplněna prefa čistícími kusy dle návrhu skladby, boční strana prefa prvku u styku s konstrukcí vozovky bude natřena spojováním nátěrem např. N 1V dle ČSN 73 6129</t>
  </si>
  <si>
    <t>10*1,01 "Přepočtené koeficientem množství</t>
  </si>
  <si>
    <t>113</t>
  </si>
  <si>
    <t>9389093R</t>
  </si>
  <si>
    <t>Čištění vozovek metením strojně podkladu nebo krytu betonového nebo živičného</t>
  </si>
  <si>
    <t>226</t>
  </si>
  <si>
    <t>Čištění vozovek metením bláta, prachu nebo hlinitého nánosu s odklizením na hromady na vzdálenost do 20 m nebo naložením na dopravní prostředek strojně povrchu podkladu nebo krytu betonového nebo živičného</t>
  </si>
  <si>
    <t xml:space="preserve">Poznámka k položce:_x000d_
Včetně odvozu smetků dle možností zhotovitele a vč. případného poplatku za skládkování </t>
  </si>
  <si>
    <t>3105,50</t>
  </si>
  <si>
    <t>95394312R</t>
  </si>
  <si>
    <t>Osazování výrobků do 30 kg/kus do betonu vč.dodávky materiálu plech protiskluzový - úprava přerušené hrany z ocel. plechu s ovál.výstupky tl.10mm - svařený - lomový vč. kotvení do bet.konstrukce + povrch.úprava žárovým zinkováním</t>
  </si>
  <si>
    <t>228</t>
  </si>
  <si>
    <t>Poznámka k položce:_x000d_
Poznámka k položce: Poznámka k položce: se zajištěním polohy před zabet.- kotvy, vč. výkresové zámečnické dokumentace</t>
  </si>
  <si>
    <t>115</t>
  </si>
  <si>
    <t>966005111</t>
  </si>
  <si>
    <t>Rozebrání a odstranění silničního zábradlí se sloupky osazenými s betonovými patkami</t>
  </si>
  <si>
    <t>230</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</si>
  <si>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</si>
  <si>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Poznámka k položce:_x000d_
Poznámka k položce: vč. dopravy odvozu a složení, ocelové zábradlí bude odvezeno na deponii - středisko SÚS PK, Kařez</t>
  </si>
  <si>
    <t>966006211</t>
  </si>
  <si>
    <t>Odstranění svislých dopravních značek ze sloupů, sloupků nebo konzol</t>
  </si>
  <si>
    <t>232</t>
  </si>
  <si>
    <t>Odstranění (demontáž) svislých dopravních značek s odklizením materiálu na skládku na vzdálenost do 20 m nebo s naložením na dopravní prostředek ze sloupů, sloupků nebo konzol</t>
  </si>
  <si>
    <t>Poznámka k položce:_x000d_
Poznámka k položce: vč. dopravy odvozu a složení, bude odvezeno na deponii - středisko SÚS PK, Kařez</t>
  </si>
  <si>
    <t>117</t>
  </si>
  <si>
    <t>979051121</t>
  </si>
  <si>
    <t>Očištění zámkových dlaždic se spárováním z kameniva těženého při překopech inženýrských sítí</t>
  </si>
  <si>
    <t>234</t>
  </si>
  <si>
    <t>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t>
  </si>
  <si>
    <t>9972215R1</t>
  </si>
  <si>
    <t>Vodorovná doprava suti ze sypkých materiálů - asfaltový beton</t>
  </si>
  <si>
    <t>236</t>
  </si>
  <si>
    <t>Vodorovná doprava suti ze sypkých materiálů na obvyklém dopravním prostředku, bez naložení, avšak se složením, uložením a hrubým urovnáním na deponii a případným poplatkem za skládku, vše dle možností zhotovitele. Asfaltové vybourané hmoty se stanovením PAU v ZAS - T1 popř. ZAS - T2</t>
  </si>
  <si>
    <t>304.094 "vybourané asf. kry"</t>
  </si>
  <si>
    <t>119</t>
  </si>
  <si>
    <t>9972215R2</t>
  </si>
  <si>
    <t>Vodorovná doprava suti ze sypkých materiálů - kamenivo prolévané pojivem</t>
  </si>
  <si>
    <t>238</t>
  </si>
  <si>
    <t>Vodorovná doprava suti ze sypkých materiálů na obvyklém dopravním prostředku, bez naložení, avšak se složením, uložením a hrubým urovnáním na deponii a případným poplatkem za skládku, vše dle možností zhotovitele</t>
  </si>
  <si>
    <t>Poznámka k položce:_x000d_
Poznámka k položce: Kamenivo prolévané pojivem</t>
  </si>
  <si>
    <t>527,51</t>
  </si>
  <si>
    <t>9972215R3</t>
  </si>
  <si>
    <t>Vodorovná doprava suti ze sypkých materiálů - kamenivo</t>
  </si>
  <si>
    <t>240</t>
  </si>
  <si>
    <t>Vodorovná doprava suti ze sypkých materiálů na obvyklém dopravním prostředku, bez naložení, avšak se složením, uložením a hrubým urovnáním na deponii a případným poplatkem za skládku, vše dle možností zhotovitele.</t>
  </si>
  <si>
    <t>896,019 "kamenivo z podkladních vrstev"</t>
  </si>
  <si>
    <t>121</t>
  </si>
  <si>
    <t>9972215R4</t>
  </si>
  <si>
    <t xml:space="preserve">Vodorovná doprava vybouraných hmot -  beton </t>
  </si>
  <si>
    <t>242</t>
  </si>
  <si>
    <t>Vodorovná doprava vybouraných hmot na obvyklém dopravním prostředku, bez naložení, avšak se složením, uložením na deponii a případným poplatkem za skládku, vše dle možností zhotovitele.</t>
  </si>
  <si>
    <t>11.616+29.93 "beton"</t>
  </si>
  <si>
    <t>997221151</t>
  </si>
  <si>
    <t>Vodorovná doprava suti z kusových materiálů stavebním kolečkem do 50 m -dlažba</t>
  </si>
  <si>
    <t>246</t>
  </si>
  <si>
    <t>Vodorovná doprava suti stavebním kolečkem s naložením a se složením z kusových materiálů, na vzdálenost do 50 m</t>
  </si>
  <si>
    <t>23,14*2 " tam+zpět"</t>
  </si>
  <si>
    <t>123</t>
  </si>
  <si>
    <t>997221612</t>
  </si>
  <si>
    <t>Nakládání vybouraných hmot na dopravní prostředky pro vodorovnou dopravu</t>
  </si>
  <si>
    <t>248</t>
  </si>
  <si>
    <t xml:space="preserve">Nakládání na dopravní prostředky  pro vodorovnou dopravu vybouraných hmot</t>
  </si>
  <si>
    <t xml:space="preserve">0.26*89 " dlažba" </t>
  </si>
  <si>
    <t>998</t>
  </si>
  <si>
    <t>Přesun hmot</t>
  </si>
  <si>
    <t>998225111</t>
  </si>
  <si>
    <t>Přesun hmot pro pozemní komunikace s krytem z kamene, monolitickým betonovým nebo živičným</t>
  </si>
  <si>
    <t>250</t>
  </si>
  <si>
    <t xml:space="preserve">Přesun hmot pro komunikace s krytem z kameniva, monolitickým betonovým nebo živičným  dopravní vzdálenost do 200 m jakékoliv délky objektu</t>
  </si>
  <si>
    <t>125</t>
  </si>
  <si>
    <t>998225191</t>
  </si>
  <si>
    <t>Příplatek k přesunu hmot pro pozemní komunikace s krytem z kamene, živičným, betonovým do 1000 m</t>
  </si>
  <si>
    <t>252</t>
  </si>
  <si>
    <t xml:space="preserve">Přesun hmot pro komunikace s krytem z kameniva, monolitickým betonovým nebo živičným  Příplatek k ceně za zvětšený přesun přes vymezenou největší dopravní vzdálenost do 1000 m</t>
  </si>
  <si>
    <t>2 - SO 102A nezbytné obec Drahoňův Újezd</t>
  </si>
  <si>
    <t>průtah Drahoňův Újezd</t>
  </si>
  <si>
    <t>obec Drahoňův Újezd</t>
  </si>
  <si>
    <t xml:space="preserve">    3 - Svislé a kompletní konstrukce</t>
  </si>
  <si>
    <t xml:space="preserve">    5 - Komunikace pozemní</t>
  </si>
  <si>
    <t>711 - Izolace proti vodě, vlhkosti a plynům</t>
  </si>
  <si>
    <t>111301111</t>
  </si>
  <si>
    <t>Sejmutí drnu tl do 100 mm s přemístěním do 50 m nebo naložením na dopravní prostředek</t>
  </si>
  <si>
    <t>Sejmutí drnu tl. do 100 mm, v jakékoliv ploše</t>
  </si>
  <si>
    <t>73,62</t>
  </si>
  <si>
    <t>113107242</t>
  </si>
  <si>
    <t>Odstranění podkladu živičného tl přes 50 do 100 mm strojně pl přes 200 m2</t>
  </si>
  <si>
    <t>Odstranění podkladů nebo krytů strojně plochy jednotlivě přes 200 m2 s přemístěním hmot na skládku na vzdálenost do 20 m nebo s naložením na dopravní prostředek živičných, o tl. vrstvy přes 50 do 100 mm</t>
  </si>
  <si>
    <t>340+272+51+21+13+184 " dle graf.progr."</t>
  </si>
  <si>
    <t>197-(55+23) " dle graf.progr."</t>
  </si>
  <si>
    <t>Vytrhání obrub s vybouráním lože, s přemístěním hmot na skládku na vzdálenost do 3 m nebo s naložením na dopravní prostředek z krajníků nebo obrubníků stojatých</t>
  </si>
  <si>
    <t>188+61,5+90+53</t>
  </si>
  <si>
    <t>121151113</t>
  </si>
  <si>
    <t>Sejmutí ornice plochy do 500 m2 tl vrstvy do 200 mm strojně</t>
  </si>
  <si>
    <t>Sejmutí ornice strojně při souvislé ploše přes 100 do 500 m2, tl. vrstvy do 200 mm</t>
  </si>
  <si>
    <t>73,62 " tl.50mm"</t>
  </si>
  <si>
    <t>122252204</t>
  </si>
  <si>
    <t>Odkopávky a prokopávky nezapažené pro silnice a dálnice v hornině třídy těžitelnosti I objem do 500 m3 strojně</t>
  </si>
  <si>
    <t>Odkopávky a prokopávky nezapažené pro silnice a dálnice strojně v hornině třídy těžitelnosti I přes 100 do 500 m3</t>
  </si>
  <si>
    <t xml:space="preserve">50,03 " dle proj." </t>
  </si>
  <si>
    <t>122452204</t>
  </si>
  <si>
    <t>Odkopávky a prokopávky nezapažené pro silnice a dálnice v hornině třídy těžitelnosti II objem do 500 m3 strojně</t>
  </si>
  <si>
    <t>Odkopávky a prokopávky nezapažené pro silnice a dálnice strojně v hornině třídy těžitelnosti II přes 100 do 500 m3</t>
  </si>
  <si>
    <t>70,88 " dle graf.pr."</t>
  </si>
  <si>
    <t>132251102</t>
  </si>
  <si>
    <t>Hloubení rýh nezapažených š do 800 mm v hornině třídy těžitelnosti I skupiny 3 objem do 50 m3 strojně</t>
  </si>
  <si>
    <t>Hloubení nezapažených rýh šířky do 800 mm strojně s urovnáním dna do předepsaného profilu a spádu v hornině třídy těžitelnosti I skupiny 3 přes 20 do 50 m3</t>
  </si>
  <si>
    <t>0,95 " dle proj."</t>
  </si>
  <si>
    <t>0.3*0.45*(13,5+8,8)</t>
  </si>
  <si>
    <t>Mezisoučet palisady</t>
  </si>
  <si>
    <t>132351102</t>
  </si>
  <si>
    <t>Hloubení rýh nezapažených š do 800 mm v hornině třídy těžitelnosti II skupiny 4 objem do 50 m3 strojně</t>
  </si>
  <si>
    <t>Hloubení nezapažených rýh šířky do 800 mm strojně s urovnáním dna do předepsaného profilu a spádu v hornině třídy těžitelnosti II skupiny 4 přes 20 do 50 m3</t>
  </si>
  <si>
    <t xml:space="preserve">29,31 " dle proj. v  rýze vozovky"</t>
  </si>
  <si>
    <t>Vodorovné přemístění přes 20 do 50 m výkopku/sypaniny z horniny třídy těžitelnosti I skupiny 1 až 3</t>
  </si>
  <si>
    <t>73,62*0.05 "ornice"</t>
  </si>
  <si>
    <t>162302111</t>
  </si>
  <si>
    <t>Vodorovné přemístění drnu bez naložení se složením přes 100 do 1000 m</t>
  </si>
  <si>
    <t>Vodorovné přemístění drnu na suchu na vzdálenost přes 100 do 1000 m</t>
  </si>
  <si>
    <t>162751117</t>
  </si>
  <si>
    <t>Vodorovné přemístění přes 9 000 do 10000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</si>
  <si>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9 000 do 10 000 m</t>
  </si>
  <si>
    <t>50,03+3,96</t>
  </si>
  <si>
    <t>162751119</t>
  </si>
  <si>
    <t>Příplatek k vodorovnému přemístění výkopku/sypaniny z horniny třídy těžitelnosti I skupiny 1 až 3 ZKD 1000 m přes 10000 m</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</si>
  <si>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</si>
  <si>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53,99*10</t>
  </si>
  <si>
    <t>162751137</t>
  </si>
  <si>
    <t>Vodorovné přemístění přes 9 000 do 10000 m výkopku/sypaniny z horniny třídy těžitelnosti II skupiny 4 a 5</t>
  </si>
  <si>
    <t>Vodorovné přemístění výkopku nebo sypaniny po suchu na obvyklém dopravním prostředku, bez naložení výkopku, avšak se složením bez rozhrnutí z horniny třídy těžitelnosti II skupiny 4 a 5 na vzdálenost přes 9 000 do 10 000 m</t>
  </si>
  <si>
    <t>29,31+70,88</t>
  </si>
  <si>
    <t>162751139</t>
  </si>
  <si>
    <t>Příplatek k vodorovnému přemístění výkopku/sypaniny z horniny třídy těžitelnosti II skupiny 4 a 5 ZKD 1000 m přes 10000 m</t>
  </si>
  <si>
    <t>Vodorovné přemístění výkopku nebo sypaniny po suchu na obvyklém dopravním prostředku, bez naložení výkopku, avšak se složením bez rozhrnutí z horniny třídy těžitelnosti II skupiny 4 a 5 na vzdálenost Příplatek k ceně za každých dalších i započatých 1 000 m</t>
  </si>
  <si>
    <t>100,19*10</t>
  </si>
  <si>
    <t>171201221</t>
  </si>
  <si>
    <t>Poplatek za uložení na skládce (skládkovné) zeminy a kamení kód odpadu 17 05 04</t>
  </si>
  <si>
    <t>Poplatek za uložení stavebního odpadu na skládce (skládkovné) zeminy a kamení zatříděného do Katalogu odpadů pod kódem 17 05 04</t>
  </si>
  <si>
    <t>(53,99+100,19)*1,8</t>
  </si>
  <si>
    <t>17125110R</t>
  </si>
  <si>
    <t xml:space="preserve">Uložení sypaniny do násypů nezhutněných  -drny</t>
  </si>
  <si>
    <t>Uložení sypanin do násypů s rozprostřením sypaniny ve vrstvách a s hrubým urovnáním nezhutněných jakékoliv třídy těžitelnosti--drny</t>
  </si>
  <si>
    <t>73,62*0.1</t>
  </si>
  <si>
    <t>Zásyp jam, šachet rýh nebo kolem objektů sypaninou se zhutněním</t>
  </si>
  <si>
    <t>Zásyp sypaninou z jakékoliv horniny strojně s uložením výkopku ve vrstvách se zhutněním jam, šachet, rýh nebo kolem objektů v těchto vykopávkách</t>
  </si>
  <si>
    <t xml:space="preserve">19,25 "hutněný dosyp šterkodrt" </t>
  </si>
  <si>
    <t xml:space="preserve">19,25 *1.89*1.01 " u obrub. šterkodrt" </t>
  </si>
  <si>
    <t xml:space="preserve">254,5+399+21,3+18,8+82,7+95,5 " dle graf.progr." </t>
  </si>
  <si>
    <t>Svislé a kompletní konstrukce</t>
  </si>
  <si>
    <t>339921132</t>
  </si>
  <si>
    <t>Osazování betonových palisád do betonového základu v řadě výšky prvku přes 0,5 do 1 m</t>
  </si>
  <si>
    <t>Osazování palisád betonových v řadě se zabetonováním výšky palisády přes 500 do 1000 mm</t>
  </si>
  <si>
    <t>13,5+8,8</t>
  </si>
  <si>
    <t>592284R</t>
  </si>
  <si>
    <t>palisáda betonová vzhled dobové dlažební kameny přírodní 160x160x600mm</t>
  </si>
  <si>
    <t>(13,5+8,8)/0.16*1.02</t>
  </si>
  <si>
    <t>142.2</t>
  </si>
  <si>
    <t>3399211R</t>
  </si>
  <si>
    <t>Provizorní bednění při osaz palisád vč.odbednění</t>
  </si>
  <si>
    <t>(13,5+8,8)*0.3*2</t>
  </si>
  <si>
    <t>Lože pod potrubí otevřený výkop ze štěrkodrtě</t>
  </si>
  <si>
    <t xml:space="preserve">0,5*0,5*0,1*1*1,05 "UV" </t>
  </si>
  <si>
    <t>452112112</t>
  </si>
  <si>
    <t>Osazení betonových prstenců nebo rámů v do 100 mm pod poklopy a mříže</t>
  </si>
  <si>
    <t>Osazení betonových dílců prstenců nebo rámů pod poklopy a mříže, výšky do 100 mm</t>
  </si>
  <si>
    <t>5922386R</t>
  </si>
  <si>
    <t>prstenec pro uliční vpusť vyrovnávací betonový - oválny</t>
  </si>
  <si>
    <t>1,01</t>
  </si>
  <si>
    <t>Podkladní desky z betonu prostého bez zvýšených nároků na prostředí tř. C 12/15 otevřený výkop</t>
  </si>
  <si>
    <t>Podkladní a zajišťovací konstrukce z betonu prostého v otevřeném výkopu bez zvýšených nároků na prostředí desky pod potrubí, stoky a drobné objekty z betonu tř. C 12/15</t>
  </si>
  <si>
    <t>0,5*0,5*0,1*1*1,05</t>
  </si>
  <si>
    <t>0,5*4*0,1*1</t>
  </si>
  <si>
    <t>0.2</t>
  </si>
  <si>
    <t>Komunikace pozemní</t>
  </si>
  <si>
    <t>5648111R</t>
  </si>
  <si>
    <t xml:space="preserve">Podklad z kameniva drceneho   tl 50 mm  fr.8-16mm</t>
  </si>
  <si>
    <t>Podklad z kameniva drceneho tl 50 mm fr.8-16mm</t>
  </si>
  <si>
    <t>399+82,7+17 "chodník + sjezdy nová kce"</t>
  </si>
  <si>
    <t>564831111</t>
  </si>
  <si>
    <t>Podklad ze štěrkodrtě ŠD plochy přes 100 m2 tl 100 mm</t>
  </si>
  <si>
    <t>Podklad ze štěrkodrti ŠD s rozprostřením a zhutněním plochy přes 100 m2, po zhutnění tl. 100 mm</t>
  </si>
  <si>
    <t>11+399</t>
  </si>
  <si>
    <t>Mezisoučet nový chodník</t>
  </si>
  <si>
    <t>564851011</t>
  </si>
  <si>
    <t>Podklad ze štěrkodrtě ŠD plochy do 100 m2 tl 150 mm</t>
  </si>
  <si>
    <t>Podklad ze štěrkodrti ŠD s rozprostřením a zhutněním plochy jednotlivě do 100 m2, po zhutnění tl. 150 mm</t>
  </si>
  <si>
    <t>21,3 "chodník kamenný"</t>
  </si>
  <si>
    <t>Podklad ze štěrkodrtě ŠD plochy přes 100 m2 tl 200 mm</t>
  </si>
  <si>
    <t>Podklad ze štěrkodrti ŠD s rozprostřením a zhutněním plochy přes 100 m2, po zhutnění tl. 200 mm</t>
  </si>
  <si>
    <t>82,7+18,8+6 "nová kce sjezdy, sjezdy pro TNV"</t>
  </si>
  <si>
    <t>567132115</t>
  </si>
  <si>
    <t>Podklad ze směsi stmelené cementem SC C 8/10 (KSC I) tl 200 mm</t>
  </si>
  <si>
    <t>Podklad ze směsi stmelené cementem SC bez dilatačních spár, s rozprostřením a zhutněním SC C 8/10 (KSC I), po zhutnění tl. 200 mm</t>
  </si>
  <si>
    <t>18,8 "sjezdy pro TNV"</t>
  </si>
  <si>
    <t>Mezisoučet nov.konstr.sj.</t>
  </si>
  <si>
    <t>591211111</t>
  </si>
  <si>
    <t>Kladení dlažby z kostek drobných z kamene do lože z kameniva těženého tl 50 mm</t>
  </si>
  <si>
    <t>Kladení dlažby z kostek s provedením lože do tl. 50 mm, s vyplněním spár, s dvojím beraněním a se smetením přebytečného materiálu na krajnici drobných z kamene, do lože z kameniva těženého</t>
  </si>
  <si>
    <t>21,3</t>
  </si>
  <si>
    <t>Mezisoučet kamen.mozaika</t>
  </si>
  <si>
    <t>58381004</t>
  </si>
  <si>
    <t>kostka štípaná dlažební mozaika žula 4/6 tř 1</t>
  </si>
  <si>
    <t>21,3*1.02</t>
  </si>
  <si>
    <t>596211113</t>
  </si>
  <si>
    <t>Kladení zámkové dlažby komunikací pro pěší ručně tl 60 mm skupiny A pl přes 300 m2</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</si>
  <si>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300 m2</t>
  </si>
  <si>
    <t>399+11+254,5 "dlažba chodník nová kce + oprava krytu chodníku"</t>
  </si>
  <si>
    <t>59245222</t>
  </si>
  <si>
    <t>dlažba zámková betonová tvaru I základní pro nevidomé 196x161mm tl 60mm barevná</t>
  </si>
  <si>
    <t>Poznámka k položce:_x000d_
Poznámka k položce: Poznámka k položce: Spotřeba: 36 kus/m2</t>
  </si>
  <si>
    <t xml:space="preserve">15,6*1.03 " nevid." </t>
  </si>
  <si>
    <t>59245012</t>
  </si>
  <si>
    <t>dlažba zámková betonová tvaru I 200x165mm tl 60mm barevná</t>
  </si>
  <si>
    <t>5.6*1.03 "varovný pruh v hraně nástupiště"</t>
  </si>
  <si>
    <t>(399+254,5+11-15,6*1,03)*1,02 "chodníky nová kce, chodníky oprava krytu"</t>
  </si>
  <si>
    <t>5924522R</t>
  </si>
  <si>
    <t>dlažba pro nevidomé s vystouplými drážkami,barvy bílé ,povrch hladký tl.60mm š.pruhu 400mm</t>
  </si>
  <si>
    <t>dlažba pro nevidomé s vystouplými drážkami,barvy bílé ,povrch hladký tl.60mm š.pruhu 400mm -8.6bm</t>
  </si>
  <si>
    <t>13,9*1.03</t>
  </si>
  <si>
    <t>592450R</t>
  </si>
  <si>
    <t>dlažba zámková tvaru I 200x165x60mm přírodní hladká bez zešikmení hran (fazet)</t>
  </si>
  <si>
    <t>(1,3+2,3+2,9+5,8+1,5+4,3+1,3+5,2)*0,3*1,02</t>
  </si>
  <si>
    <t>596211212</t>
  </si>
  <si>
    <t>Kladení zámkové dlažby komunikací pro pěší ručně tl 80 mm skupiny A pl přes 100 do 300 m2</t>
  </si>
  <si>
    <t>Kladení dlažby z betonových zámkových dlaždic komunikací pro pěší ručně s ložem z kameniva těženého nebo drceného tl. do 40 mm, s vyplněním spár s dvojitým hutněním, vibrováním a se smetením přebytečného materiálu na krajnici tl. 80 mm skupiny A, pro plochy přes 100 do 300 m2</t>
  </si>
  <si>
    <t>18,8+82,7+95,5+6 "sjezdy vč. pro TNV nová kce, sjezdy oprava krytu"</t>
  </si>
  <si>
    <t>dlažba zámková betonová tvaru I základní pro nevidomé 196x161mm tl 80mm barevná</t>
  </si>
  <si>
    <t>50,1*1,02</t>
  </si>
  <si>
    <t>5924501R</t>
  </si>
  <si>
    <t>dlažba zámková tvaru I 200x165x80mm přírodní hladká bez zešikmení hran (fazet)</t>
  </si>
  <si>
    <t>(7,5+8,8+6,6+9+8,6+8,6+5,4+8,7+8,4+9,1+9,8+9,4+12,4+1,3+2+12,4+9,1+9,1+9,1+9,1)*0,3*1,02</t>
  </si>
  <si>
    <t>59245013</t>
  </si>
  <si>
    <t>dlažba zámková tvaru I 200x165x80mm přírodní</t>
  </si>
  <si>
    <t>(18,8+82,7+95,5+6-49,3*1,02-50,1*1,02)*1,02 "sjezdy nová kce, sjezdy pro TNV, oprava krytu sjezdů"</t>
  </si>
  <si>
    <t>Montáž a dodav. potrubí z kanaliz. trub plasr. DN 150 SN8 vč.tvarovek +zemní prace+rozs.a prohl. vč lože+obsyp pískem+zásyp+vodor.přem .zeminy+popl.za skl.-odvodneni</t>
  </si>
  <si>
    <t>2 "UV 20"</t>
  </si>
  <si>
    <t>6.0 "liniové odvodnění"</t>
  </si>
  <si>
    <t>8*1.03</t>
  </si>
  <si>
    <t>8923510R</t>
  </si>
  <si>
    <t>Tesnici zkouška kanal.vodou potrubí DN 100 nebo 150 vc zabezp.koncu</t>
  </si>
  <si>
    <t>8,24</t>
  </si>
  <si>
    <t>Výztuž šachet ze svařovaných sítí typu Kari</t>
  </si>
  <si>
    <t xml:space="preserve">0.6*4.335*8*0.001*1.05 " 6/6-100/100" </t>
  </si>
  <si>
    <t>59224495</t>
  </si>
  <si>
    <t>vpusť uliční DN 450 kaliště nízké 450/240x50mm</t>
  </si>
  <si>
    <t>89594131R</t>
  </si>
  <si>
    <t>Osazení vpusti uliční DN 450 z betonových dílců skruž přechodováí 325mm</t>
  </si>
  <si>
    <t>Osazení vpusti uliční z betonových dílců DN 450 skruž přechodováí 325mm</t>
  </si>
  <si>
    <t>59224484</t>
  </si>
  <si>
    <t>vpusť uliční DN 450 konus 11x325</t>
  </si>
  <si>
    <t>1.01</t>
  </si>
  <si>
    <t>1.0</t>
  </si>
  <si>
    <t>55242322</t>
  </si>
  <si>
    <t>mříž D 400 - plochá 300x500mm</t>
  </si>
  <si>
    <t>1,0</t>
  </si>
  <si>
    <t>5524101R</t>
  </si>
  <si>
    <t>koš kalový pro uliční vpusti žárově Pz plec - oválný v.325mm</t>
  </si>
  <si>
    <t xml:space="preserve">Obetonování mříže -UV - betonem prostým tř. C 12/15 otevřený výkop vč bednění  +přípojky+opěrka</t>
  </si>
  <si>
    <t>Obetonování mříže -UV - betonem prostým tř. C 12/15 otevřený výkop vč bednění +přípojky +pěrka</t>
  </si>
  <si>
    <t>0,35+ 12,5*0,4*0,2"obet.mrize UV a napojení obetonování liniového odv."</t>
  </si>
  <si>
    <t>(0.6+0.7)*0.5*0.35*8 "potrubí"</t>
  </si>
  <si>
    <t>Osazení silničního obrubníku betonového se zřízením lože, s vyplněním a zatřením spár cementovou maltou stojatého s boční opěrou z betonu prostého, do lože z betonu prostého</t>
  </si>
  <si>
    <t xml:space="preserve">300" dle proj.150/250/1000" </t>
  </si>
  <si>
    <t xml:space="preserve">14" dle proj.150/300/1000" </t>
  </si>
  <si>
    <t xml:space="preserve">128 "najezdová. 150/150/1000" </t>
  </si>
  <si>
    <t xml:space="preserve">45 "levá+pravá  náběhová. 150/150/250/1000" </t>
  </si>
  <si>
    <t xml:space="preserve">4 "oblouk vnější -poloměr 1.0m" </t>
  </si>
  <si>
    <t>obrubník silniční betonový 1000x150x250mm</t>
  </si>
  <si>
    <t>300*1.01</t>
  </si>
  <si>
    <t>obrubník silniční betonový 1000x150x300mm</t>
  </si>
  <si>
    <t>obrubník silniční betonový nájezdový 1000x150x150mm</t>
  </si>
  <si>
    <t>128*1.01</t>
  </si>
  <si>
    <t>obrubník silniční betonový přechodový 1000x150x150-250mm</t>
  </si>
  <si>
    <t xml:space="preserve">45*1.01 " prechod. 150/150/250/1000" </t>
  </si>
  <si>
    <t>5921704R</t>
  </si>
  <si>
    <t xml:space="preserve">obrubník betonový obloukový vnější  R 1,0  d 78x15x25 cm</t>
  </si>
  <si>
    <t xml:space="preserve">obrubník betonový obloukový vnější R 1,0  78 x 15 x 25cm</t>
  </si>
  <si>
    <t xml:space="preserve">4*1.01 "oblouk vnější -poloměr 1.0m" </t>
  </si>
  <si>
    <t>916231213</t>
  </si>
  <si>
    <t>Osazení chodníkového obrubníku betonového stojatého s boční opěrou do lože z betonu prostého</t>
  </si>
  <si>
    <t>Osazení chodníkového obrubníku betonového se zřízením lože, s vyplněním a zatřením spár cementovou maltou stojatého s boční opěrou z betonu prostého, do lože z betonu prostého</t>
  </si>
  <si>
    <t>113,5</t>
  </si>
  <si>
    <t>59217016</t>
  </si>
  <si>
    <t>obrubník betonový chodníkový 1000x80x250mm</t>
  </si>
  <si>
    <t>113,5*1.01</t>
  </si>
  <si>
    <t>916331112</t>
  </si>
  <si>
    <t>Osazení zahradního obrubníku betonového do lože z betonu s boční opěrou</t>
  </si>
  <si>
    <t>Osazení zahradního obrubníku betonového s ložem tl. od 50 do 100 mm z betonu prostého tř. C 12/15 s boční opěrou z betonu prostého tř. C 12/15</t>
  </si>
  <si>
    <t>59217002</t>
  </si>
  <si>
    <t>obrubník zahradní betonový šedý 1000x50x200mm</t>
  </si>
  <si>
    <t>172*1.01</t>
  </si>
  <si>
    <t>Lože pod obrubníky, krajníky nebo obruby z dlažebních kostek z betonu prostého</t>
  </si>
  <si>
    <t xml:space="preserve">0.05*(491+113,5) "pod obrub." </t>
  </si>
  <si>
    <t>0.1*(13,5+8,8)"pod.palisady"</t>
  </si>
  <si>
    <t>Řezání stávajícího živičného krytu hl přes 50 do 100 mm</t>
  </si>
  <si>
    <t>Řezání stávajícího živičného krytu nebo podkladu hloubky přes 50 do 100 mm</t>
  </si>
  <si>
    <t>9359321R</t>
  </si>
  <si>
    <t xml:space="preserve">Osazení  a dodav.odvodňov. žlabu +odtok.+vpust s kalov.košem - nenasyc.polyester vyzt.skel.vláknem vč beton.lože. +mříž lit. C 250  šířky 100 mm +čela</t>
  </si>
  <si>
    <t>Osazení a dodav.odvodňov. žlabu +odtok.+vpust s kalov.košem - nenasyc.polyester vyzt.skel.vláknem vč beton.lože. +mříž lit. C 250 šířky 100 mm +čela</t>
  </si>
  <si>
    <t xml:space="preserve">Poznámka k položce:_x000d_
Poznámka k položce: Poznámka k položce: lože z betunu  C25/30  na zhut.vrstvu ze štěrkopísku+dobet.boku žlabu betonem C30/37 Š.500mm oboustr.dle TZ</t>
  </si>
  <si>
    <t xml:space="preserve">6+4.5 "dle  proj." </t>
  </si>
  <si>
    <t>9359322R</t>
  </si>
  <si>
    <t xml:space="preserve">Osazení  a dodav.odvodňov. žlabu +odtok.+vpust s kalov.košem - nenasyc.polyester vyzt.skel.vláknem vč beton.lože. +mříž lit. C 250  šířky 150 mm +čela</t>
  </si>
  <si>
    <t>Osazení a dodav.odvodňov. žlabu +odtok.+vpust s kalov.košem - nenasyc.polyester vyzt.skel.vláknem vč beton.lože. +mříž lit. C 250 šířky 200 mm +čela</t>
  </si>
  <si>
    <t xml:space="preserve">2.0  "dle  proj." </t>
  </si>
  <si>
    <t xml:space="preserve">Osazování výrobků do 15 kg/kus do betonu vč.dodávky mater.- úprava přerušené hrany z ocel.plechu s ovál.výstupky tl.10mm-svařený-lomový  vč.kotvení do bet.komstr +povrch.úprava 2x</t>
  </si>
  <si>
    <t>Osazování výrobků do 15 kg/kus do betonu vč.dodávky mater.- úprava přerušené hrany z ocel.plechu s ovál.výstupky tl.10mm-svařený-lomový vč.kotvení do bet.komstr +povrch.úprava 2x</t>
  </si>
  <si>
    <t>Poznámka k položce:_x000d_
Poznámka k položce: Poznámka k položce: se zajištěním polohy před zabet.-kotvy</t>
  </si>
  <si>
    <t>962042321</t>
  </si>
  <si>
    <t>Bourání zdiva nadzákladového z betonu prostého přes 1 m3</t>
  </si>
  <si>
    <t>Bourání zdiva z betonu prostého nadzákladového objemu přes 1 m3</t>
  </si>
  <si>
    <t>26.6*0.2*0.4</t>
  </si>
  <si>
    <t>2.13</t>
  </si>
  <si>
    <t>997221551</t>
  </si>
  <si>
    <t>Vodorovná doprava suti ze sypkých materiálů do 1 km</t>
  </si>
  <si>
    <t>Vodorovná doprava suti bez naložení, ale se složením a s hrubým urovnáním ze sypkých materiálů, na vzdálenost do 1 km</t>
  </si>
  <si>
    <t>193,82 "asf.kry"</t>
  </si>
  <si>
    <t>13,69 "frézovaná drť"</t>
  </si>
  <si>
    <t>997221559</t>
  </si>
  <si>
    <t>Příplatek ZKD 1 km u vodorovné dopravy suti ze sypkých materiálů</t>
  </si>
  <si>
    <t>Vodorovná doprava suti bez naložení, ale se složením a s hrubým urovnáním Příplatek k ceně za každý další započatý 1 km přes 1 km</t>
  </si>
  <si>
    <t xml:space="preserve">207,51*19 " dle TZ" </t>
  </si>
  <si>
    <t>997221571</t>
  </si>
  <si>
    <t>Vodorovná doprava vybouraných hmot do 1 km</t>
  </si>
  <si>
    <t>Vodorovná doprava vybouraných hmot bez naložení, ale se složením a s hrubým urovnáním na vzdálenost do 1 km</t>
  </si>
  <si>
    <t>4,69 "kamen. zdivo"</t>
  </si>
  <si>
    <t xml:space="preserve">80,46 "  beton"</t>
  </si>
  <si>
    <t>997221579</t>
  </si>
  <si>
    <t>Příplatek ZKD 1 km u vodorovné dopravy vybouraných hmot</t>
  </si>
  <si>
    <t>Vodorovná doprava vybouraných hmot bez naložení, ale se složením a s hrubým urovnáním na vzdálenost Příplatek k ceně za každý další započatý 1 km přes 1 km</t>
  </si>
  <si>
    <t>85,15*19</t>
  </si>
  <si>
    <t>997221861</t>
  </si>
  <si>
    <t>Poplatek za uložení na recyklační skládce (skládkovné) stavebního odpadu z prostého betonu pod kódem 17 01 01</t>
  </si>
  <si>
    <t>Poplatek za uložení stavebního odpadu na recyklační skládce (skládkovné) z prostého betonu zatříděného do Katalogu odpadů pod kódem 17 01 01</t>
  </si>
  <si>
    <t>80,46 "beton"</t>
  </si>
  <si>
    <t>997221875</t>
  </si>
  <si>
    <t>Poplatek za uložení na recyklační skládce (skládkovné) stavebního odpadu asfaltového bez obsahu dehtu zatříděného do Katalogu odpadů pod kódem 17 03 02</t>
  </si>
  <si>
    <t>Poplatek za uložení stavebního odpadu na recyklační skládce (skládkovné) asfaltového bez obsahu dehtu zatříděného do Katalogu odpadů pod kódem 17 03 02</t>
  </si>
  <si>
    <t>193,82+13,69</t>
  </si>
  <si>
    <t>9972218R</t>
  </si>
  <si>
    <t>Poplatek za uložení na recyklační skládce (skládkovné) stavebního odpadu z kamenného zdiva</t>
  </si>
  <si>
    <t>4,69</t>
  </si>
  <si>
    <t>998223011</t>
  </si>
  <si>
    <t>Přesun hmot pro pozemní komunikace s krytem dlážděným</t>
  </si>
  <si>
    <t>Přesun hmot pro pozemní komunikace s krytem dlážděným dopravní vzdálenost do 200 m jakékoliv délky objektu</t>
  </si>
  <si>
    <t>998223091</t>
  </si>
  <si>
    <t>Příplatek k přesunu hmot pro pozemní komunikace s krytem dlážděným za zvětšený přesun do 1000 m</t>
  </si>
  <si>
    <t>Přesun hmot pro pozemní komunikace s krytem dlážděným Příplatek k ceně za zvětšený přesun přes vymezenou vodorovnou dopravní vzdálenost do 1000 m</t>
  </si>
  <si>
    <t>711</t>
  </si>
  <si>
    <t>Izolace proti vodě, vlhkosti a plynům</t>
  </si>
  <si>
    <t>711161215</t>
  </si>
  <si>
    <t>Izolace proti zemní vlhkosti nopovou fólií svislá, nopek v 20,0 mm, tl do 1,0 mm</t>
  </si>
  <si>
    <t>Izolace proti zemní vlhkosti a beztlakové vodě nopovými fóliemi na ploše svislé S vrstva ochranná, odvětrávací a drenážní výška nopku 20,0 mm, tl. fólie do 1,0 mm</t>
  </si>
  <si>
    <t>(13,5+35+12,5+24+13,5+10+13,5+6+18+11+11+9)*0.75*1.05</t>
  </si>
  <si>
    <t>998711101</t>
  </si>
  <si>
    <t>Přesun hmot tonážní pro izolace proti vodě, vlhkosti a plynům v objektech v do 6 m</t>
  </si>
  <si>
    <t>Přesun hmot pro izolace proti vodě, vlhkosti a plynům stanovený z hmotnosti přesunovaného materiálu vodorovná dopravní vzdálenost do 50 m základní v objektech výšky do 6 m</t>
  </si>
  <si>
    <t>3 - SO 102B zbytné obec Drahoňův Újezd</t>
  </si>
  <si>
    <t xml:space="preserve">    2 - Zakládání</t>
  </si>
  <si>
    <t>165,18</t>
  </si>
  <si>
    <t>113107182</t>
  </si>
  <si>
    <t>Odstranění podkladu živičného tl přes 50 do 100 mm strojně pl přes 50 do 200 m2</t>
  </si>
  <si>
    <t>Odstranění podkladů nebo krytů strojně plochy jednotlivě přes 50 m2 do 200 m2 s přemístěním hmot na skládku na vzdálenost do 20 m nebo s naložením na dopravní prostředek živičných, o tl. vrstvy přes 50 do 100 mm</t>
  </si>
  <si>
    <t>51+7+80+22 " dle graf.progr."</t>
  </si>
  <si>
    <t>9+13+14+17+23+55 " dle graf.progr."</t>
  </si>
  <si>
    <t>2+9,5</t>
  </si>
  <si>
    <t>165,18 " tl.50mm"</t>
  </si>
  <si>
    <t>122252203</t>
  </si>
  <si>
    <t>Odkopávky a prokopávky nezapažené pro silnice a dálnice v hornině třídy těžitelnosti I objem do 100 m3 strojně</t>
  </si>
  <si>
    <t>Odkopávky a prokopávky nezapažené pro silnice a dálnice strojně v hornině třídy těžitelnosti I do 100 m3</t>
  </si>
  <si>
    <t xml:space="preserve">23,44 " dle proj." </t>
  </si>
  <si>
    <t>122452203</t>
  </si>
  <si>
    <t>Odkopávky a prokopávky nezapažené pro silnice a dálnice v hornině třídy těžitelnosti II objem do 100 m3 strojně</t>
  </si>
  <si>
    <t>Odkopávky a prokopávky nezapažené pro silnice a dálnice strojně v hornině třídy těžitelnosti II do 100 m3</t>
  </si>
  <si>
    <t>58,04 " dle graf.pr."</t>
  </si>
  <si>
    <t>Hloubení rýh nezapažených š do 800 mm v hornině třídy těžitelnosti I skupiny 3 objem do 20 m3 strojně</t>
  </si>
  <si>
    <t xml:space="preserve">2,40  " dle proj."</t>
  </si>
  <si>
    <t>0.3*0.45*(2,2+1,5+1,6+2,2+8,7)</t>
  </si>
  <si>
    <t>(1.0+1.35)*0.3*0.25</t>
  </si>
  <si>
    <t>Mezisoučet schodiště</t>
  </si>
  <si>
    <t>Hloubení rýh nezapažených š do 800 mm v hornině třídy těžitelnosti II skupiny 4 objem do 20 m3 strojně</t>
  </si>
  <si>
    <t xml:space="preserve">3,07 " dle proj. v  rýze vozovky"</t>
  </si>
  <si>
    <t>165,18*0.05 "ornice"</t>
  </si>
  <si>
    <t xml:space="preserve">18,65*2"dosyp    zemina " </t>
  </si>
  <si>
    <t>23,44+4,76</t>
  </si>
  <si>
    <t xml:space="preserve">-18,65 " zásyp" </t>
  </si>
  <si>
    <t>9,55*10</t>
  </si>
  <si>
    <t>58,04+3,07</t>
  </si>
  <si>
    <t>61,11*10</t>
  </si>
  <si>
    <t>Nakládání výkopku z hornin třídy těžitelnosti I skupiny 1 až 3 do 100 m3</t>
  </si>
  <si>
    <t>Nakládání, skládání a překládání neulehlého výkopku nebo sypaniny strojně nakládání, množství do 100 m3, z horniny třídy těžitelnosti I, skupiny 1 až 3</t>
  </si>
  <si>
    <t xml:space="preserve">23.428 " ornice" </t>
  </si>
  <si>
    <t xml:space="preserve">18,65 "dosyp krajnice   zemina " </t>
  </si>
  <si>
    <t>(9,55+61,11)*1.8 "kamenivo + zemina"</t>
  </si>
  <si>
    <t>Uložení sypanin do násypů s rozprostřením sypaniny ve vrstvách a s hrubým urovnáním nezhutněných jakékoliv třídy těžitelnosti -drny</t>
  </si>
  <si>
    <t>165,18*0.1</t>
  </si>
  <si>
    <t xml:space="preserve">17,78 " u obrub. šterkodrt" </t>
  </si>
  <si>
    <t xml:space="preserve">20*0.1 *0.8" u žlabovek  dorovn" </t>
  </si>
  <si>
    <t xml:space="preserve">17,78*1.89*1.01 " u obrub. šterkodrt" </t>
  </si>
  <si>
    <t xml:space="preserve">1.6*1.89*1.01" u žlabovek  dorovn" </t>
  </si>
  <si>
    <t xml:space="preserve">1,4+69,4+11,6+42,7+3+14,5+55,5+47,5+2,1 " dle graf.progr." </t>
  </si>
  <si>
    <t>Rozprostření ornice tl vrstvy do 200 mm pl přes 100 do 500 m2 v rovině nebo ve svahu do 1:5 strojně</t>
  </si>
  <si>
    <t>86.5</t>
  </si>
  <si>
    <t>234.28-(86.5+70)</t>
  </si>
  <si>
    <t>Mezisoučet zbytek-stavba</t>
  </si>
  <si>
    <t>Založení parkového trávníku výsevem pl do 1000 m2 v rovině a ve svahu do 1:5</t>
  </si>
  <si>
    <t>Založení parkového trávníku výsevem pl do 1000 m2 ve svahu přes 1:5 do 1:2</t>
  </si>
  <si>
    <t>(86.5+70)*0.025*1.03</t>
  </si>
  <si>
    <t>18410211R</t>
  </si>
  <si>
    <t>Výsadba dřeviny s balem D do 0,5 m do jamy se zalitím s výměnou púdy-50% substrát +kúl vyvazovací 3x+závlahová trubka+dodávka stromu pr.14/16cm</t>
  </si>
  <si>
    <t>1841022R</t>
  </si>
  <si>
    <t xml:space="preserve">Výsadba +dodávka popínavých rostlin   do jamky se zalitím+příprava podkl-ornice  vč 2leté pěstební péče</t>
  </si>
  <si>
    <t>soubor</t>
  </si>
  <si>
    <t>Výsadba +dodavka popinavych rostlin do jamky se zalitím vc 2lete pestebni pece</t>
  </si>
  <si>
    <t xml:space="preserve">1 "40ks - plocha cca  10 m2"</t>
  </si>
  <si>
    <t>184818231</t>
  </si>
  <si>
    <t>Ochrana kmene průměru do 300 mm bedněním výšky do 2 m</t>
  </si>
  <si>
    <t>Ochrana kmene bedněním před poškozením stavebním provozem zřízení včetně odstranění výšky bednění do 2 m průměru kmene do 300 mm</t>
  </si>
  <si>
    <t>184911421</t>
  </si>
  <si>
    <t>Mulčování rostlin kůrou tl do 0,1 m v rovině a svahu do 1:5</t>
  </si>
  <si>
    <t>Mulčování vysazených rostlin mulčovací kůrou, tl. do 100 mm v rovině nebo na svahu do 1:5</t>
  </si>
  <si>
    <t>1.0+10</t>
  </si>
  <si>
    <t>10391100</t>
  </si>
  <si>
    <t>kůra mulčovací VL</t>
  </si>
  <si>
    <t>11*0.1*1.01</t>
  </si>
  <si>
    <t>1.11</t>
  </si>
  <si>
    <t>0.01+10*0.01</t>
  </si>
  <si>
    <t>(86.5+70)*0.005</t>
  </si>
  <si>
    <t>0.8</t>
  </si>
  <si>
    <t>Zakládání</t>
  </si>
  <si>
    <t>21275222R</t>
  </si>
  <si>
    <t xml:space="preserve">Trativod z drenážních trubek plastových flexibilních D do 160 mm   včetně lože otevřený výkop-obsyp drenaz.kamen. fr. 16-32</t>
  </si>
  <si>
    <t>Trativod z drenážních trubek plastových flexibilních D do 160 mm včetně lože otevřený výkop-obsyp drenaz.kamen. fr. 16-32</t>
  </si>
  <si>
    <t>12+2+23+1</t>
  </si>
  <si>
    <t>271532213</t>
  </si>
  <si>
    <t>Podsyp pod základové konstrukce se zhutněním z hrubého kameniva frakce 8 až 16 mm</t>
  </si>
  <si>
    <t>Podsyp pod základové konstrukce se zhutněním a urovnáním povrchu z kameniva hrubého, frakce 8 - 16 mm</t>
  </si>
  <si>
    <t xml:space="preserve">2.1 " pod zákl.schod.-deska" </t>
  </si>
  <si>
    <t>27431371R</t>
  </si>
  <si>
    <t xml:space="preserve">Základové pásy  vč. desky pod schodiště z betonu tř. C 20/25 XF3 vč.bednění</t>
  </si>
  <si>
    <t>Základové pásy vč. desky pod schodiště z betonu tř. C 20/25 XF3 vč.bednění</t>
  </si>
  <si>
    <t>274362021</t>
  </si>
  <si>
    <t>Výztuž základových pasů svařovanými sítěmi Kari</t>
  </si>
  <si>
    <t>Výztuž základů pasů ze svařovaných sítí z drátů typu KARI</t>
  </si>
  <si>
    <t xml:space="preserve">(0.75*0.9+1.05*1.25)*3.033*0.001*1.05 " 6/6-150/150" </t>
  </si>
  <si>
    <t>2,2+1,5+1,6+2,2+8,7</t>
  </si>
  <si>
    <t>16,2/0.16*1.02</t>
  </si>
  <si>
    <t>16,2*0.3*2</t>
  </si>
  <si>
    <t>434121426</t>
  </si>
  <si>
    <t>Osazení ŽB schodišťových stupňů na desku drsných</t>
  </si>
  <si>
    <t>Osazování schodišťových stupňů železobetonových s vyspárováním styčných spár, s provizorním dřevěným zábradlím a dočasným zakrytím stupnic prkny na desku, stupňů drsných</t>
  </si>
  <si>
    <t>1.0*2+1.35*3</t>
  </si>
  <si>
    <t>5937375R</t>
  </si>
  <si>
    <t>stupeň schodišťový nosný ŽB 100x40x15cm</t>
  </si>
  <si>
    <t>Poznámka k položce:_x000d_
Poznámka k položce: Poznámka k položce: pískované</t>
  </si>
  <si>
    <t>2.02</t>
  </si>
  <si>
    <t>5937376R</t>
  </si>
  <si>
    <t>stupeň schodišťový nosný ŽB 135x40x15cm</t>
  </si>
  <si>
    <t>3.03</t>
  </si>
  <si>
    <t>43414123R</t>
  </si>
  <si>
    <t>Příplatek k stupňům za spárování schodiště - stupnů vhodným tmelem</t>
  </si>
  <si>
    <t>Příplatek k stupňům za spárování schodiště-stupnů vhodným tmelem</t>
  </si>
  <si>
    <t xml:space="preserve">1 " 1.0+2.75m" </t>
  </si>
  <si>
    <t>45131351R</t>
  </si>
  <si>
    <t xml:space="preserve">Dno rýhy -trativod zpevněné betonem C12/15  tl do 100 mm</t>
  </si>
  <si>
    <t>Dno rýhy -trativod zpevněné betonem C12/15 tl do 100 mm se zvýšenými nároky na prostředí</t>
  </si>
  <si>
    <t>0.30*38</t>
  </si>
  <si>
    <t>451314212</t>
  </si>
  <si>
    <t>Podklad pod dlažbu z betonu prostého C 25/30 tl přes 100 do 150 mm</t>
  </si>
  <si>
    <t>Podklad pod dlažbu z betonu prostého bez zvýšených nároků na prostředí tř. C 25/30 tl. přes 100 do 150 mm</t>
  </si>
  <si>
    <t xml:space="preserve">0,5*0,5*0,1*3*1,05 "UV" </t>
  </si>
  <si>
    <t>2,02</t>
  </si>
  <si>
    <t>0,5*0,5*0,1*3*1,05</t>
  </si>
  <si>
    <t>0,5*4*0,1*3</t>
  </si>
  <si>
    <t>0.6</t>
  </si>
  <si>
    <t>46551312R</t>
  </si>
  <si>
    <t>Dlažba z lomového kamene na cementovou maltu s vyspárováním tl 150 mm</t>
  </si>
  <si>
    <t>Dlažba z lomového kamene lomařsky upraveného na cementovou maltu, s vyspárováním cementovou maltou, tl. kamene 150 mm</t>
  </si>
  <si>
    <t>Poznámka k položce:_x000d_
Poznámka k položce: Poznámka k položce: s opracovanou čelní stranou kamene</t>
  </si>
  <si>
    <t>8.0</t>
  </si>
  <si>
    <t xml:space="preserve">69,4+42,7+55,5+14,5+6 </t>
  </si>
  <si>
    <t>564831011</t>
  </si>
  <si>
    <t>Podklad ze štěrkodrtě ŠD plochy do 100 m2 tl 100 mm</t>
  </si>
  <si>
    <t>Podklad ze štěrkodrti ŠD s rozprostřením a zhutněním plochy jednotlivě do 100 m2, po zhutnění tl. 100 mm</t>
  </si>
  <si>
    <t>69,4 "chodník nová kce"</t>
  </si>
  <si>
    <t>47,5+1,4 "chodník nová kce kamenný kryt, nová kce s asf. krytem"</t>
  </si>
  <si>
    <t>2,1+42,7+14,5+11,3+55,5+6 "nová kce v rýze asf., sjezd nová kce, nová kce park. stání, nová kce ostatní plocha"</t>
  </si>
  <si>
    <t>565135111</t>
  </si>
  <si>
    <t>Asfaltový beton vrstva podkladní ACP 16 (obalované kamenivo OKS) tl 50 mm š do 3 m</t>
  </si>
  <si>
    <t>Asfaltový beton vrstva podkladní ACP 16 (obalované kamenivo střednězrnné - OKS) s rozprostřením a zhutněním v pruhu šířky přes 1,5 do 3 m, po zhutnění tl. 50 mm</t>
  </si>
  <si>
    <t>47.5 "nová kce vozovky"</t>
  </si>
  <si>
    <t>565141111</t>
  </si>
  <si>
    <t>Vyrovnání povrchu dosavadních podkladů obalovaným kamenivem ACP (OK) tl 60 mm</t>
  </si>
  <si>
    <t>Vyrovnání povrchu dosavadních podkladů s rozprostřením hmot a zhutněním obalovaným kamenivem ACP (OK) tl. 60 mm</t>
  </si>
  <si>
    <t>66,9 "povrchová oprava asf. sjezdů-vyrovnávka 30-80mm"</t>
  </si>
  <si>
    <t>567122111</t>
  </si>
  <si>
    <t>Podklad ze směsi stmelené cementem SC C 8/10 (KSC I) tl 120 mm</t>
  </si>
  <si>
    <t>Podklad ze směsi stmelené cementem SC bez dilatačních spár, s rozprostřením a zhutněním SC C 8/10 (KSC I), po zhutnění tl. 120 mm</t>
  </si>
  <si>
    <t>47.5</t>
  </si>
  <si>
    <t xml:space="preserve">Mezisoučet nová konstr. vozovky </t>
  </si>
  <si>
    <t>11,6 "zesílená konstrukce sjezdu pro TNV"</t>
  </si>
  <si>
    <t>571908111</t>
  </si>
  <si>
    <t>Kryt vymývaným dekoračním kamenivem (kačírkem) tl 200 mm</t>
  </si>
  <si>
    <t>Kryt vymývaným dekoračním kamenivem (kačírkem) tl. 200 mm</t>
  </si>
  <si>
    <t>35.3</t>
  </si>
  <si>
    <t>Vyrovnání povrchu dosavadních krytů asfaltovým betonem ACO (AB) tl přes 20 do 40 mm</t>
  </si>
  <si>
    <t>Vyrovnání povrchu dosavadních krytů s rozprostřením hmot a zhutněním asfaltovým betonem ACO (AB) tl. od 20 do 40 mm</t>
  </si>
  <si>
    <t>Poznámka k položce:_x000d_
Poznámka k položce: DŮLEŽITÉ: Tloušťka obrusné vrstvy bude provede v min. 20mm z ACO 11 bez výškové tolerance.</t>
  </si>
  <si>
    <t xml:space="preserve">66,9 " ACO11" </t>
  </si>
  <si>
    <t>Postřik živičný infiltrační s posypem z asfaltu množství 0,60 kg/m2</t>
  </si>
  <si>
    <t>Postřik infiltrační PI z asfaltu silničního s posypem kamenivem, v množství 0,60 kg/m2</t>
  </si>
  <si>
    <t>47,5+66,9</t>
  </si>
  <si>
    <t>2,1+47,5+66,9+15</t>
  </si>
  <si>
    <t>Asfaltový beton vrstva obrusná ACO 11+ (ABS) tř. I tl 40 mm š do 3 m z nemodifikovaného asfaltu</t>
  </si>
  <si>
    <t>Asfaltový beton vrstva obrusná ACO 11 (ABS) s rozprostřením a se zhutněním z nemodifikovaného asfaltu v pruhu šířky do 3 m tř. I (ACO 11+), po zhutnění tl. 40 mm</t>
  </si>
  <si>
    <t>Poznámka k položce:_x000d_
Poznámka k položce: DŮLEŽITÉ: Tloušťka obrusné vrstvy 40mm z ACO 11 bude provedena v plné výšce dle zadání, v plném rozsahu bez výškové tolerance.</t>
  </si>
  <si>
    <t>1,4</t>
  </si>
  <si>
    <t>1,4*1.02</t>
  </si>
  <si>
    <t>dlažba zámková betonová tvaru I 200x165mm tl 60mm přírodní</t>
  </si>
  <si>
    <t>69,4*1,02</t>
  </si>
  <si>
    <t>42,7+55,5+14,5+11,6+3+6 "sjezd nová kce, ostatní plocha nová kce, parkovací stání nová kce, dlažba sjezd pro TNV nová kce, dlažba oprava povrchu sj"</t>
  </si>
  <si>
    <t>(10,2+7,5)*0,3*1,02</t>
  </si>
  <si>
    <t>dlažba zámková betonová tvaru I 200x165mm tl 80mm přírodní</t>
  </si>
  <si>
    <t>(11,6+42,7+3+55,5+6-3,8) *1.02</t>
  </si>
  <si>
    <t>3,8*1.02 " nevid."</t>
  </si>
  <si>
    <t>59245280</t>
  </si>
  <si>
    <t>dlažba zámková betonová tvaru I kraj 200x140mm tl 80mm barevná</t>
  </si>
  <si>
    <t>14,5*1.03</t>
  </si>
  <si>
    <t>30 "UV 18,19,21"</t>
  </si>
  <si>
    <t xml:space="preserve">Montáž +dodáv.-navrtav. sedlo  600/150 kolmo  na potrubí z kanalizačních trub z PVC  do DN 200 vč těsnění</t>
  </si>
  <si>
    <t>Montáž +dodáv.-navrtav. sedlo 600/150 kolmo na potrubí z kanalizačních trub z PVC do DN 200 vč těsnění</t>
  </si>
  <si>
    <t>1*0,4 "uliční vpust"</t>
  </si>
  <si>
    <t xml:space="preserve">0.6*4.335*30*0.001*1.05 " 6/6-100/100" </t>
  </si>
  <si>
    <t>89481113R</t>
  </si>
  <si>
    <t>Revizní šachta z PVC typ přímý, DN 400/160 tlak 12,5 t hl do 860mm</t>
  </si>
  <si>
    <t>Revizní šachta z tvrdého PVC v otevřeném výkopu typ přímý (DN šachty/DN trubního vedení) DN 400/160, odolnost vnějšímu tlaku 12,5 t, hloubka do 860mm</t>
  </si>
  <si>
    <t>895941313</t>
  </si>
  <si>
    <t>Osazení vpusti uliční DN 450 z betonových dílců skruž horní 295 mm</t>
  </si>
  <si>
    <t>Osazení vpusti uliční z betonových dílců DN 450 skruž horní 295 mm</t>
  </si>
  <si>
    <t>59223857</t>
  </si>
  <si>
    <t>skruž betonová horní pro uliční vpusť 450x295x50mm</t>
  </si>
  <si>
    <t>895941321</t>
  </si>
  <si>
    <t>Osazení vpusti uliční DN 450 z betonových dílců skruž středová 195 mm</t>
  </si>
  <si>
    <t>Osazení vpusti uliční z betonových dílců DN 450 skruž středová 195 mm</t>
  </si>
  <si>
    <t>59223860</t>
  </si>
  <si>
    <t>skruž betonová středová pro uliční vpusť 450x195x50mm</t>
  </si>
  <si>
    <t>5524210R</t>
  </si>
  <si>
    <t>mříž litinová M1 D400 500/500 mm</t>
  </si>
  <si>
    <t>Prefabrikáty pro uliční vpusti dílce betonové pro uliční vpusti vpusť dešťová uliční s rámem mříž M1 D400 DIN 19583-13, 500/500mm</t>
  </si>
  <si>
    <t>0,35*3"obet.mrize UV a napojení obetonování liniového odv."</t>
  </si>
  <si>
    <t>(0.6+0.7)*0.5*0.35*30 "potrubí"</t>
  </si>
  <si>
    <t xml:space="preserve">22" dle proj.150/250/1000" </t>
  </si>
  <si>
    <t xml:space="preserve">29,5" najezdová. 150/150/1000" </t>
  </si>
  <si>
    <t xml:space="preserve">1 "oblouk vnější -poloměr 0.5m" </t>
  </si>
  <si>
    <t xml:space="preserve">4   "oblouk vnější-poloměr 2,0m " </t>
  </si>
  <si>
    <t>22*1.01</t>
  </si>
  <si>
    <t>29,5*1.01</t>
  </si>
  <si>
    <t>5921703R</t>
  </si>
  <si>
    <t xml:space="preserve">obrubník betonový obloukový vnější R 0,5  d 78x15x25 cm</t>
  </si>
  <si>
    <t>5921705R</t>
  </si>
  <si>
    <t xml:space="preserve">obrubník betonový obloukový vnější  R 2,0  d 78x15x25 cm</t>
  </si>
  <si>
    <t xml:space="preserve">obrubník betonový obloukový vnější R 2,0  78 x 15 x 25cm</t>
  </si>
  <si>
    <t xml:space="preserve">4.04   "oblouk vnější-poloměr 2,0m " </t>
  </si>
  <si>
    <t>144*1.01</t>
  </si>
  <si>
    <t>31*1.01</t>
  </si>
  <si>
    <t xml:space="preserve">0.05*(22+29,5+4+144) "pod obrub." </t>
  </si>
  <si>
    <t>0.1*(2,2+1,5+1,6+2,2+8,7)"pod.palisady"</t>
  </si>
  <si>
    <t>91973111R</t>
  </si>
  <si>
    <t>Zarovnání styčné plochy podkladu nebo krytu živičného tl přes 50 do 100 mm</t>
  </si>
  <si>
    <t>Zarovnání styčné plochy podkladu nebo krytu podél vybourané části komunikace nebo zpevněné plochy živičné tl. přes 50 do 100 mm</t>
  </si>
  <si>
    <t>Poznámka k položce:_x000d_
Poznámka k položce: Poznámka k položce: vč.zalití asf.modif.zálivkou</t>
  </si>
  <si>
    <t>Řezání stávajícího živičného krytu nebo podkladu hloubky do 50 mm</t>
  </si>
  <si>
    <t>10+6</t>
  </si>
  <si>
    <t>935112211</t>
  </si>
  <si>
    <t>Osazení příkopového žlabu do betonu tl 100 mm z betonových tvárnic š 800 mm</t>
  </si>
  <si>
    <t>Osazení betonového příkopového žlabu s vyplněním a zatřením spár cementovou maltou s ložem tl. 100 mm z betonu prostého z betonových příkopových tvárnic šířky přes 500 do 800 mm</t>
  </si>
  <si>
    <t>59227496R</t>
  </si>
  <si>
    <t>žlabovka betonová TBM 8-60 33x59x8 cm</t>
  </si>
  <si>
    <t xml:space="preserve">Tvárnice meliorační a příkopové betonové a železobetonové žlabovky TBM 33-60       33 x 59 x 8</t>
  </si>
  <si>
    <t>20/0.33*1.01</t>
  </si>
  <si>
    <t>93511230R</t>
  </si>
  <si>
    <t xml:space="preserve">Vyplnění spár beton.rigolu polyuretan.tmelem  se zatřením</t>
  </si>
  <si>
    <t>Vyplnění spár beton.rigolu+přílož.desek polyuretan.tmelem se zatřením</t>
  </si>
  <si>
    <t xml:space="preserve">1 " 60 spar-10 baleni /600ml" </t>
  </si>
  <si>
    <t xml:space="preserve">5,5 "dle  proj." </t>
  </si>
  <si>
    <t>966008212</t>
  </si>
  <si>
    <t>Bourání odvodňovacího žlabu z betonových příkopových tvárnic š přes 500 do 800 mm</t>
  </si>
  <si>
    <t>Bourání odvodňovacího žlabu s odklizením a uložením vybouraného materiálu na skládku na vzdálenost do 10 m nebo s naložením na dopravní prostředek z betonových příkopových tvárnic nebo desek šířky přes 500 do 800 mm</t>
  </si>
  <si>
    <t>52.5</t>
  </si>
  <si>
    <t>977151121</t>
  </si>
  <si>
    <t>Jádrové vrty diamantovými korunkami do stavebních materiálů D přes 110 do 120 mm</t>
  </si>
  <si>
    <t>Jádrové vrty diamantovými korunkami do stavebních materiálů (železobetonu, betonu, cihel, obkladů, dlažeb, kamene) průměru přes 110 do 120 mm</t>
  </si>
  <si>
    <t>35,20 "asf.kry"</t>
  </si>
  <si>
    <t>15,07 "fréz. asf. drť"</t>
  </si>
  <si>
    <t xml:space="preserve">50,27*19 " dle TZ" </t>
  </si>
  <si>
    <t>244</t>
  </si>
  <si>
    <t xml:space="preserve">2,36+18,38+0,025 "  beton"</t>
  </si>
  <si>
    <t>20,765*19</t>
  </si>
  <si>
    <t>2,36+18,38+0,025" beton"</t>
  </si>
  <si>
    <t>35,20+15,07 "asf. kry + frézovaná drť"</t>
  </si>
  <si>
    <t>127</t>
  </si>
  <si>
    <t>254</t>
  </si>
  <si>
    <t>Izolace proti zemní vlhkosti nopovou fólií svislá, výška nopu 20,0 mm, tl do 1,0 mm</t>
  </si>
  <si>
    <t>256</t>
  </si>
  <si>
    <t>Izolace proti zemní vlhkosti a beztlakové vodě nopovými fóliemi na ploše svislé S vrstva ochranná, odvětrávací a drenážní výška nopu 20,0 mm, tl. fólie do 1,0 mm</t>
  </si>
  <si>
    <t>354,4-139,39</t>
  </si>
  <si>
    <t>129</t>
  </si>
  <si>
    <t>711161383</t>
  </si>
  <si>
    <t>Izolace proti zemní vlhkosti nopovou fólií ukončení horní lištou</t>
  </si>
  <si>
    <t>258</t>
  </si>
  <si>
    <t>Izolace proti zemní vlhkosti a beztlakové vodě nopovými fóliemi ostatní ukončení izolace lištou</t>
  </si>
  <si>
    <t>33+20+11</t>
  </si>
  <si>
    <t>260</t>
  </si>
  <si>
    <t>VON1 - vedlejší a ostatní náklady stavby - investor Plzeňský kraj, SÚS PK</t>
  </si>
  <si>
    <t xml:space="preserve"> </t>
  </si>
  <si>
    <t>Plzeňský kraj, SÚS PK</t>
  </si>
  <si>
    <t>VRN - Vedlejší rozpočtové náklady</t>
  </si>
  <si>
    <t>VRN</t>
  </si>
  <si>
    <t>Vedlejší rozpočtové náklady</t>
  </si>
  <si>
    <t>072103000</t>
  </si>
  <si>
    <t>Silniční provoz - projednání DIO a zajištění DIR</t>
  </si>
  <si>
    <t>Kč</t>
  </si>
  <si>
    <t>1024</t>
  </si>
  <si>
    <t>-1360617264</t>
  </si>
  <si>
    <t>072203000</t>
  </si>
  <si>
    <t>Silniční provoz - zajištění DIO (dopravní značení)</t>
  </si>
  <si>
    <t>-977395181</t>
  </si>
  <si>
    <t>012103000</t>
  </si>
  <si>
    <t>Přípravné zeměměřičské práce</t>
  </si>
  <si>
    <t>Poznámka k položce:_x000d_
geodetické a projektové práce před výstavbou</t>
  </si>
  <si>
    <t>0121030R</t>
  </si>
  <si>
    <t>Geodetické práce před výstavbou - vytyčení stávajících podzemních sítí</t>
  </si>
  <si>
    <t>hod</t>
  </si>
  <si>
    <t>012303000</t>
  </si>
  <si>
    <t>Zeměměřičské práce při provádění stavby</t>
  </si>
  <si>
    <t>-1367437247</t>
  </si>
  <si>
    <t>013254000</t>
  </si>
  <si>
    <t>Dokumentace skutečného provedení stavby</t>
  </si>
  <si>
    <t>Poznámka k položce:_x000d_
Dokumentace skutečného provedení vč. provedení geometrického zaměření provedené stavby</t>
  </si>
  <si>
    <t>030001000</t>
  </si>
  <si>
    <t>Zařízení staveniště</t>
  </si>
  <si>
    <t>034503000</t>
  </si>
  <si>
    <t>Informační tabule na staveništi</t>
  </si>
  <si>
    <t>Poznámka k položce:_x000d_
info tabule osazená po dobu výstavby s uvedením záměru stavby, zadavatele stavby, zhotovitele stavby a případného způsobu financování stavby</t>
  </si>
  <si>
    <t>034503001</t>
  </si>
  <si>
    <t>Informační tabule na staveništi - SÚS PK cedule</t>
  </si>
  <si>
    <t xml:space="preserve">Informační tabule na staveništi 2 x info tabule s nápisem "MUSÍME TO OPRAVIT", s logem SÚSPK a nápisem "SPRÁVA A ÚDRŽBA SILNIC PLZEŇSKÉHO KRAJE, příspěvková organizace a piktogramem "zamračený smajlík" 2 x info tabule s nápisem "DÍKY A ŠŤASTNOU CESTU,  s logem SÚSPK a nápisem "SPRÁVA A ÚDRŽBA SILNIC PLZEŇSKÉHO KRAJE, příspěvková organizace a piktogramem "smějící se smajlík" velikost cedule min. š. 1m / 1,5m</t>
  </si>
  <si>
    <t>045002000</t>
  </si>
  <si>
    <t>Kompletační a koordinační činnost</t>
  </si>
  <si>
    <t>049103000</t>
  </si>
  <si>
    <t>Náklady vzniklé v souvislosti s realizací stavby</t>
  </si>
  <si>
    <t>Poznámka k položce:_x000d_
informace pro vlastníky sousedních nemovitostí</t>
  </si>
  <si>
    <t>070001000</t>
  </si>
  <si>
    <t>Provozní vlivy</t>
  </si>
  <si>
    <t>Poznámka k položce:_x000d_
vč. zřízení provizorní autobusové zastávky a zajištění způsobu provedení náhradní autobusové dopravy IDPK</t>
  </si>
  <si>
    <t>091704000</t>
  </si>
  <si>
    <t>Náklady na údržbu</t>
  </si>
  <si>
    <t>Poznámka k položce:_x000d_
čištění komunikací po dobu výstavby</t>
  </si>
  <si>
    <t>043103000</t>
  </si>
  <si>
    <t>Zkoušky</t>
  </si>
  <si>
    <t>kpl</t>
  </si>
  <si>
    <t>2012738680</t>
  </si>
  <si>
    <t>Poznámka k položce:_x000d_
zatěžovací zkoušky kruhovou deskou na úrovni pláně nové konstrukce popř. spodních konstrukčních vrstev nové konstrukce, vč. závěrečných zpráv</t>
  </si>
  <si>
    <t>VON2 - vedlejší a ostatní náklady stavby - investor obec Drahoňův Újezd</t>
  </si>
  <si>
    <t>Drahoňův Újezd</t>
  </si>
  <si>
    <t>-1834720768</t>
  </si>
  <si>
    <t>386472835</t>
  </si>
  <si>
    <t>-1090995935</t>
  </si>
  <si>
    <t>-696592214</t>
  </si>
  <si>
    <t>-1843028507</t>
  </si>
  <si>
    <t>-444373313</t>
  </si>
  <si>
    <t>1036455164</t>
  </si>
  <si>
    <t>-1385870644</t>
  </si>
  <si>
    <t>012414000</t>
  </si>
  <si>
    <t>Geometrický plán</t>
  </si>
  <si>
    <t>101242819</t>
  </si>
  <si>
    <t>Poznámka k položce:_x000d_
zhotovení geometrického plánu pro smlouvy k převodu majetku mezi obcí a Plzeňským krajem (SÚS PK)</t>
  </si>
  <si>
    <t>034503001_1</t>
  </si>
  <si>
    <t>-1668524168</t>
  </si>
  <si>
    <t>Poznámka k položce:_x000d_
infocedule s informací o financování stavby např. z fondů EU, SFDI apod., rozměr cedule a způsob osazení dle požadavku zadavatele stavby</t>
  </si>
  <si>
    <t>55393660</t>
  </si>
  <si>
    <t>Poznámka k položce:_x000d_
projednání návrhu DIO bude součástí celkového návrhu DIO viz. položka VON1</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</si>
</sst>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9" fillId="0" borderId="0" applyNumberFormat="0" applyFill="0" applyBorder="0" applyAlignment="0" applyProtection="0"/>
  </cellStyleXfs>
  <cellXfs count="28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6" fillId="0" borderId="0" xfId="0" applyFont="1" applyAlignment="1" applyProtection="1">
      <alignment vertical="center" wrapText="1"/>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 Id="rId3" Type="http://schemas.openxmlformats.org/officeDocument/2006/relationships/image" Target="../media/image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jpg" /><Relationship Id="rId2" Type="http://schemas.openxmlformats.org/officeDocument/2006/relationships/image" Target="../media/image9.jpg" /><Relationship Id="rId3" Type="http://schemas.openxmlformats.org/officeDocument/2006/relationships/image" Target="../media/image1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jpg" /><Relationship Id="rId2" Type="http://schemas.openxmlformats.org/officeDocument/2006/relationships/image" Target="../media/image13.jpg" /><Relationship Id="rId3" Type="http://schemas.openxmlformats.org/officeDocument/2006/relationships/image" Target="../media/image14.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5.xml.rels>&#65279;<?xml version="1.0" encoding="utf-8"?><Relationships xmlns="http://schemas.openxmlformats.org/package/2006/relationships"><Relationship Id="rId1" Type="http://schemas.openxmlformats.org/officeDocument/2006/relationships/image" Target="../media/image16.jpg" /><Relationship Id="rId2" Type="http://schemas.openxmlformats.org/officeDocument/2006/relationships/image" Target="../media/image17.jpg" /><Relationship Id="rId3" Type="http://schemas.openxmlformats.org/officeDocument/2006/relationships/image" Target="../media/image18.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6.xml.rels>&#65279;<?xml version="1.0" encoding="utf-8"?><Relationships xmlns="http://schemas.openxmlformats.org/package/2006/relationships"><Relationship Id="rId1" Type="http://schemas.openxmlformats.org/officeDocument/2006/relationships/image" Target="../media/image20.jpg" /><Relationship Id="rId2" Type="http://schemas.openxmlformats.org/officeDocument/2006/relationships/image" Target="../media/image21.jpg" /><Relationship Id="rId3" Type="http://schemas.openxmlformats.org/officeDocument/2006/relationships/image" Target="../media/image22.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109</xdr:row>
      <xdr:rowOff>0</xdr:rowOff>
    </xdr:from>
    <xdr:to>
      <xdr:col>9</xdr:col>
      <xdr:colOff>1215390</xdr:colOff>
      <xdr:row>113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111</xdr:row>
      <xdr:rowOff>0</xdr:rowOff>
    </xdr:from>
    <xdr:to>
      <xdr:col>9</xdr:col>
      <xdr:colOff>1215390</xdr:colOff>
      <xdr:row>115</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112</xdr:row>
      <xdr:rowOff>0</xdr:rowOff>
    </xdr:from>
    <xdr:to>
      <xdr:col>9</xdr:col>
      <xdr:colOff>1215390</xdr:colOff>
      <xdr:row>116</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103</xdr:row>
      <xdr:rowOff>0</xdr:rowOff>
    </xdr:from>
    <xdr:to>
      <xdr:col>9</xdr:col>
      <xdr:colOff>1215390</xdr:colOff>
      <xdr:row>107</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103</xdr:row>
      <xdr:rowOff>0</xdr:rowOff>
    </xdr:from>
    <xdr:to>
      <xdr:col>9</xdr:col>
      <xdr:colOff>1215390</xdr:colOff>
      <xdr:row>107</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19</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21</v>
      </c>
      <c r="AO7" s="22"/>
      <c r="AP7" s="22"/>
      <c r="AQ7" s="22"/>
      <c r="AR7" s="20"/>
      <c r="BE7" s="31"/>
      <c r="BS7" s="17" t="s">
        <v>6</v>
      </c>
    </row>
    <row r="8" s="1" customFormat="1" ht="12" customHeight="1">
      <c r="B8" s="21"/>
      <c r="C8" s="22"/>
      <c r="D8" s="32" t="s">
        <v>22</v>
      </c>
      <c r="E8" s="22"/>
      <c r="F8" s="22"/>
      <c r="G8" s="22"/>
      <c r="H8" s="22"/>
      <c r="I8" s="22"/>
      <c r="J8" s="22"/>
      <c r="K8" s="27" t="s">
        <v>23</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24</v>
      </c>
      <c r="AL8" s="22"/>
      <c r="AM8" s="22"/>
      <c r="AN8" s="33" t="s">
        <v>25</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26</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27</v>
      </c>
      <c r="AL10" s="22"/>
      <c r="AM10" s="22"/>
      <c r="AN10" s="27" t="s">
        <v>28</v>
      </c>
      <c r="AO10" s="22"/>
      <c r="AP10" s="22"/>
      <c r="AQ10" s="22"/>
      <c r="AR10" s="20"/>
      <c r="BE10" s="31"/>
      <c r="BS10" s="17" t="s">
        <v>6</v>
      </c>
    </row>
    <row r="11" s="1" customFormat="1" ht="18.48" customHeight="1">
      <c r="B11" s="21"/>
      <c r="C11" s="22"/>
      <c r="D11" s="22"/>
      <c r="E11" s="27" t="s">
        <v>29</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30</v>
      </c>
      <c r="AL11" s="22"/>
      <c r="AM11" s="22"/>
      <c r="AN11" s="27" t="s">
        <v>31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32</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27</v>
      </c>
      <c r="AL13" s="22"/>
      <c r="AM13" s="22"/>
      <c r="AN13" s="34" t="s">
        <v>33</v>
      </c>
      <c r="AO13" s="22"/>
      <c r="AP13" s="22"/>
      <c r="AQ13" s="22"/>
      <c r="AR13" s="20"/>
      <c r="BE13" s="31"/>
      <c r="BS13" s="17" t="s">
        <v>6</v>
      </c>
    </row>
    <row r="14">
      <c r="B14" s="21"/>
      <c r="C14" s="22"/>
      <c r="D14" s="22"/>
      <c r="E14" s="34" t="s">
        <v>33</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30</v>
      </c>
      <c r="AL14" s="22"/>
      <c r="AM14" s="22"/>
      <c r="AN14" s="34" t="s">
        <v>33</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34</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27</v>
      </c>
      <c r="AL16" s="22"/>
      <c r="AM16" s="22"/>
      <c r="AN16" s="27" t="s">
        <v>35</v>
      </c>
      <c r="AO16" s="22"/>
      <c r="AP16" s="22"/>
      <c r="AQ16" s="22"/>
      <c r="AR16" s="20"/>
      <c r="BE16" s="31"/>
      <c r="BS16" s="17" t="s">
        <v>4</v>
      </c>
    </row>
    <row r="17" s="1" customFormat="1" ht="18.48" customHeight="1">
      <c r="B17" s="21"/>
      <c r="C17" s="22"/>
      <c r="D17" s="22"/>
      <c r="E17" s="27" t="s">
        <v>36</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30</v>
      </c>
      <c r="AL17" s="22"/>
      <c r="AM17" s="22"/>
      <c r="AN17" s="27" t="s">
        <v>37</v>
      </c>
      <c r="AO17" s="22"/>
      <c r="AP17" s="22"/>
      <c r="AQ17" s="22"/>
      <c r="AR17" s="20"/>
      <c r="BE17" s="31"/>
      <c r="BS17" s="17" t="s">
        <v>38</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39</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27</v>
      </c>
      <c r="AL19" s="22"/>
      <c r="AM19" s="22"/>
      <c r="AN19" s="27" t="s">
        <v>1</v>
      </c>
      <c r="AO19" s="22"/>
      <c r="AP19" s="22"/>
      <c r="AQ19" s="22"/>
      <c r="AR19" s="20"/>
      <c r="BE19" s="31"/>
      <c r="BS19" s="17" t="s">
        <v>6</v>
      </c>
    </row>
    <row r="20" s="1" customFormat="1" ht="18.48" customHeight="1">
      <c r="B20" s="21"/>
      <c r="C20" s="22"/>
      <c r="D20" s="22"/>
      <c r="E20" s="27" t="s">
        <v>40</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30</v>
      </c>
      <c r="AL20" s="22"/>
      <c r="AM20" s="22"/>
      <c r="AN20" s="27" t="s">
        <v>1</v>
      </c>
      <c r="AO20" s="22"/>
      <c r="AP20" s="22"/>
      <c r="AQ20" s="22"/>
      <c r="AR20" s="20"/>
      <c r="BE20" s="31"/>
      <c r="BS20" s="17" t="s">
        <v>38</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41</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42</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43</v>
      </c>
      <c r="M28" s="45"/>
      <c r="N28" s="45"/>
      <c r="O28" s="45"/>
      <c r="P28" s="45"/>
      <c r="Q28" s="40"/>
      <c r="R28" s="40"/>
      <c r="S28" s="40"/>
      <c r="T28" s="40"/>
      <c r="U28" s="40"/>
      <c r="V28" s="40"/>
      <c r="W28" s="45" t="s">
        <v>44</v>
      </c>
      <c r="X28" s="45"/>
      <c r="Y28" s="45"/>
      <c r="Z28" s="45"/>
      <c r="AA28" s="45"/>
      <c r="AB28" s="45"/>
      <c r="AC28" s="45"/>
      <c r="AD28" s="45"/>
      <c r="AE28" s="45"/>
      <c r="AF28" s="40"/>
      <c r="AG28" s="40"/>
      <c r="AH28" s="40"/>
      <c r="AI28" s="40"/>
      <c r="AJ28" s="40"/>
      <c r="AK28" s="45" t="s">
        <v>45</v>
      </c>
      <c r="AL28" s="45"/>
      <c r="AM28" s="45"/>
      <c r="AN28" s="45"/>
      <c r="AO28" s="45"/>
      <c r="AP28" s="40"/>
      <c r="AQ28" s="40"/>
      <c r="AR28" s="44"/>
      <c r="BE28" s="31"/>
    </row>
    <row r="29" s="3" customFormat="1" ht="14.4" customHeight="1">
      <c r="A29" s="3"/>
      <c r="B29" s="46"/>
      <c r="C29" s="47"/>
      <c r="D29" s="32" t="s">
        <v>46</v>
      </c>
      <c r="E29" s="47"/>
      <c r="F29" s="32" t="s">
        <v>47</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48</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49</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50</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51</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52</v>
      </c>
      <c r="E35" s="54"/>
      <c r="F35" s="54"/>
      <c r="G35" s="54"/>
      <c r="H35" s="54"/>
      <c r="I35" s="54"/>
      <c r="J35" s="54"/>
      <c r="K35" s="54"/>
      <c r="L35" s="54"/>
      <c r="M35" s="54"/>
      <c r="N35" s="54"/>
      <c r="O35" s="54"/>
      <c r="P35" s="54"/>
      <c r="Q35" s="54"/>
      <c r="R35" s="54"/>
      <c r="S35" s="54"/>
      <c r="T35" s="55" t="s">
        <v>53</v>
      </c>
      <c r="U35" s="54"/>
      <c r="V35" s="54"/>
      <c r="W35" s="54"/>
      <c r="X35" s="56" t="s">
        <v>54</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55</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56</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57</v>
      </c>
      <c r="E60" s="42"/>
      <c r="F60" s="42"/>
      <c r="G60" s="42"/>
      <c r="H60" s="42"/>
      <c r="I60" s="42"/>
      <c r="J60" s="42"/>
      <c r="K60" s="42"/>
      <c r="L60" s="42"/>
      <c r="M60" s="42"/>
      <c r="N60" s="42"/>
      <c r="O60" s="42"/>
      <c r="P60" s="42"/>
      <c r="Q60" s="42"/>
      <c r="R60" s="42"/>
      <c r="S60" s="42"/>
      <c r="T60" s="42"/>
      <c r="U60" s="42"/>
      <c r="V60" s="64" t="s">
        <v>58</v>
      </c>
      <c r="W60" s="42"/>
      <c r="X60" s="42"/>
      <c r="Y60" s="42"/>
      <c r="Z60" s="42"/>
      <c r="AA60" s="42"/>
      <c r="AB60" s="42"/>
      <c r="AC60" s="42"/>
      <c r="AD60" s="42"/>
      <c r="AE60" s="42"/>
      <c r="AF60" s="42"/>
      <c r="AG60" s="42"/>
      <c r="AH60" s="64" t="s">
        <v>57</v>
      </c>
      <c r="AI60" s="42"/>
      <c r="AJ60" s="42"/>
      <c r="AK60" s="42"/>
      <c r="AL60" s="42"/>
      <c r="AM60" s="64" t="s">
        <v>58</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59</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60</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57</v>
      </c>
      <c r="E75" s="42"/>
      <c r="F75" s="42"/>
      <c r="G75" s="42"/>
      <c r="H75" s="42"/>
      <c r="I75" s="42"/>
      <c r="J75" s="42"/>
      <c r="K75" s="42"/>
      <c r="L75" s="42"/>
      <c r="M75" s="42"/>
      <c r="N75" s="42"/>
      <c r="O75" s="42"/>
      <c r="P75" s="42"/>
      <c r="Q75" s="42"/>
      <c r="R75" s="42"/>
      <c r="S75" s="42"/>
      <c r="T75" s="42"/>
      <c r="U75" s="42"/>
      <c r="V75" s="64" t="s">
        <v>58</v>
      </c>
      <c r="W75" s="42"/>
      <c r="X75" s="42"/>
      <c r="Y75" s="42"/>
      <c r="Z75" s="42"/>
      <c r="AA75" s="42"/>
      <c r="AB75" s="42"/>
      <c r="AC75" s="42"/>
      <c r="AD75" s="42"/>
      <c r="AE75" s="42"/>
      <c r="AF75" s="42"/>
      <c r="AG75" s="42"/>
      <c r="AH75" s="64" t="s">
        <v>57</v>
      </c>
      <c r="AI75" s="42"/>
      <c r="AJ75" s="42"/>
      <c r="AK75" s="42"/>
      <c r="AL75" s="42"/>
      <c r="AM75" s="64" t="s">
        <v>58</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61</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608-20-1z</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 xml:space="preserve"> II-235 Drahoňův Újezd průtah</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22</v>
      </c>
      <c r="D87" s="40"/>
      <c r="E87" s="40"/>
      <c r="F87" s="40"/>
      <c r="G87" s="40"/>
      <c r="H87" s="40"/>
      <c r="I87" s="40"/>
      <c r="J87" s="40"/>
      <c r="K87" s="40"/>
      <c r="L87" s="78" t="str">
        <f>IF(K8="","",K8)</f>
        <v>průtah Drahoňův Újezd sil.II/235+ III /2332</v>
      </c>
      <c r="M87" s="40"/>
      <c r="N87" s="40"/>
      <c r="O87" s="40"/>
      <c r="P87" s="40"/>
      <c r="Q87" s="40"/>
      <c r="R87" s="40"/>
      <c r="S87" s="40"/>
      <c r="T87" s="40"/>
      <c r="U87" s="40"/>
      <c r="V87" s="40"/>
      <c r="W87" s="40"/>
      <c r="X87" s="40"/>
      <c r="Y87" s="40"/>
      <c r="Z87" s="40"/>
      <c r="AA87" s="40"/>
      <c r="AB87" s="40"/>
      <c r="AC87" s="40"/>
      <c r="AD87" s="40"/>
      <c r="AE87" s="40"/>
      <c r="AF87" s="40"/>
      <c r="AG87" s="40"/>
      <c r="AH87" s="40"/>
      <c r="AI87" s="32" t="s">
        <v>24</v>
      </c>
      <c r="AJ87" s="40"/>
      <c r="AK87" s="40"/>
      <c r="AL87" s="40"/>
      <c r="AM87" s="79" t="str">
        <f>IF(AN8= "","",AN8)</f>
        <v>13. 1. 2026</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26</v>
      </c>
      <c r="D89" s="40"/>
      <c r="E89" s="40"/>
      <c r="F89" s="40"/>
      <c r="G89" s="40"/>
      <c r="H89" s="40"/>
      <c r="I89" s="40"/>
      <c r="J89" s="40"/>
      <c r="K89" s="40"/>
      <c r="L89" s="71" t="str">
        <f>IF(E11= "","",E11)</f>
        <v>Plzeňský kraj - SÚS PK</v>
      </c>
      <c r="M89" s="40"/>
      <c r="N89" s="40"/>
      <c r="O89" s="40"/>
      <c r="P89" s="40"/>
      <c r="Q89" s="40"/>
      <c r="R89" s="40"/>
      <c r="S89" s="40"/>
      <c r="T89" s="40"/>
      <c r="U89" s="40"/>
      <c r="V89" s="40"/>
      <c r="W89" s="40"/>
      <c r="X89" s="40"/>
      <c r="Y89" s="40"/>
      <c r="Z89" s="40"/>
      <c r="AA89" s="40"/>
      <c r="AB89" s="40"/>
      <c r="AC89" s="40"/>
      <c r="AD89" s="40"/>
      <c r="AE89" s="40"/>
      <c r="AF89" s="40"/>
      <c r="AG89" s="40"/>
      <c r="AH89" s="40"/>
      <c r="AI89" s="32" t="s">
        <v>34</v>
      </c>
      <c r="AJ89" s="40"/>
      <c r="AK89" s="40"/>
      <c r="AL89" s="40"/>
      <c r="AM89" s="80" t="str">
        <f>IF(E17="","",E17)</f>
        <v>SUDOP Project Plzeň a.s.</v>
      </c>
      <c r="AN89" s="71"/>
      <c r="AO89" s="71"/>
      <c r="AP89" s="71"/>
      <c r="AQ89" s="40"/>
      <c r="AR89" s="44"/>
      <c r="AS89" s="81" t="s">
        <v>62</v>
      </c>
      <c r="AT89" s="82"/>
      <c r="AU89" s="83"/>
      <c r="AV89" s="83"/>
      <c r="AW89" s="83"/>
      <c r="AX89" s="83"/>
      <c r="AY89" s="83"/>
      <c r="AZ89" s="83"/>
      <c r="BA89" s="83"/>
      <c r="BB89" s="83"/>
      <c r="BC89" s="83"/>
      <c r="BD89" s="84"/>
      <c r="BE89" s="38"/>
    </row>
    <row r="90" s="2" customFormat="1" ht="15.15" customHeight="1">
      <c r="A90" s="38"/>
      <c r="B90" s="39"/>
      <c r="C90" s="32" t="s">
        <v>32</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39</v>
      </c>
      <c r="AJ90" s="40"/>
      <c r="AK90" s="40"/>
      <c r="AL90" s="40"/>
      <c r="AM90" s="80" t="str">
        <f>IF(E20="","",E20)</f>
        <v>Jana Richtrová, Jan Miška</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63</v>
      </c>
      <c r="D92" s="94"/>
      <c r="E92" s="94"/>
      <c r="F92" s="94"/>
      <c r="G92" s="94"/>
      <c r="H92" s="95"/>
      <c r="I92" s="96" t="s">
        <v>64</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65</v>
      </c>
      <c r="AH92" s="94"/>
      <c r="AI92" s="94"/>
      <c r="AJ92" s="94"/>
      <c r="AK92" s="94"/>
      <c r="AL92" s="94"/>
      <c r="AM92" s="94"/>
      <c r="AN92" s="96" t="s">
        <v>66</v>
      </c>
      <c r="AO92" s="94"/>
      <c r="AP92" s="98"/>
      <c r="AQ92" s="99" t="s">
        <v>67</v>
      </c>
      <c r="AR92" s="44"/>
      <c r="AS92" s="100" t="s">
        <v>68</v>
      </c>
      <c r="AT92" s="101" t="s">
        <v>69</v>
      </c>
      <c r="AU92" s="101" t="s">
        <v>70</v>
      </c>
      <c r="AV92" s="101" t="s">
        <v>71</v>
      </c>
      <c r="AW92" s="101" t="s">
        <v>72</v>
      </c>
      <c r="AX92" s="101" t="s">
        <v>73</v>
      </c>
      <c r="AY92" s="101" t="s">
        <v>74</v>
      </c>
      <c r="AZ92" s="101" t="s">
        <v>75</v>
      </c>
      <c r="BA92" s="101" t="s">
        <v>76</v>
      </c>
      <c r="BB92" s="101" t="s">
        <v>77</v>
      </c>
      <c r="BC92" s="101" t="s">
        <v>78</v>
      </c>
      <c r="BD92" s="102" t="s">
        <v>79</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80</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ROUND(SUM(AG95:AG99),2)</f>
        <v>0</v>
      </c>
      <c r="AH94" s="109"/>
      <c r="AI94" s="109"/>
      <c r="AJ94" s="109"/>
      <c r="AK94" s="109"/>
      <c r="AL94" s="109"/>
      <c r="AM94" s="109"/>
      <c r="AN94" s="110">
        <f>SUM(AG94,AT94)</f>
        <v>0</v>
      </c>
      <c r="AO94" s="110"/>
      <c r="AP94" s="110"/>
      <c r="AQ94" s="111" t="s">
        <v>1</v>
      </c>
      <c r="AR94" s="112"/>
      <c r="AS94" s="113">
        <f>ROUND(SUM(AS95:AS99),2)</f>
        <v>0</v>
      </c>
      <c r="AT94" s="114">
        <f>ROUND(SUM(AV94:AW94),2)</f>
        <v>0</v>
      </c>
      <c r="AU94" s="115">
        <f>ROUND(SUM(AU95:AU99),5)</f>
        <v>0</v>
      </c>
      <c r="AV94" s="114">
        <f>ROUND(AZ94*L29,2)</f>
        <v>0</v>
      </c>
      <c r="AW94" s="114">
        <f>ROUND(BA94*L30,2)</f>
        <v>0</v>
      </c>
      <c r="AX94" s="114">
        <f>ROUND(BB94*L29,2)</f>
        <v>0</v>
      </c>
      <c r="AY94" s="114">
        <f>ROUND(BC94*L30,2)</f>
        <v>0</v>
      </c>
      <c r="AZ94" s="114">
        <f>ROUND(SUM(AZ95:AZ99),2)</f>
        <v>0</v>
      </c>
      <c r="BA94" s="114">
        <f>ROUND(SUM(BA95:BA99),2)</f>
        <v>0</v>
      </c>
      <c r="BB94" s="114">
        <f>ROUND(SUM(BB95:BB99),2)</f>
        <v>0</v>
      </c>
      <c r="BC94" s="114">
        <f>ROUND(SUM(BC95:BC99),2)</f>
        <v>0</v>
      </c>
      <c r="BD94" s="116">
        <f>ROUND(SUM(BD95:BD99),2)</f>
        <v>0</v>
      </c>
      <c r="BE94" s="6"/>
      <c r="BS94" s="117" t="s">
        <v>81</v>
      </c>
      <c r="BT94" s="117" t="s">
        <v>82</v>
      </c>
      <c r="BU94" s="118" t="s">
        <v>83</v>
      </c>
      <c r="BV94" s="117" t="s">
        <v>84</v>
      </c>
      <c r="BW94" s="117" t="s">
        <v>5</v>
      </c>
      <c r="BX94" s="117" t="s">
        <v>85</v>
      </c>
      <c r="CL94" s="117" t="s">
        <v>19</v>
      </c>
    </row>
    <row r="95" s="7" customFormat="1" ht="16.5" customHeight="1">
      <c r="A95" s="119" t="s">
        <v>86</v>
      </c>
      <c r="B95" s="120"/>
      <c r="C95" s="121"/>
      <c r="D95" s="122" t="s">
        <v>87</v>
      </c>
      <c r="E95" s="122"/>
      <c r="F95" s="122"/>
      <c r="G95" s="122"/>
      <c r="H95" s="122"/>
      <c r="I95" s="123"/>
      <c r="J95" s="122" t="s">
        <v>88</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'1 - SO 101 Drahoňův Újezd...'!J30</f>
        <v>0</v>
      </c>
      <c r="AH95" s="123"/>
      <c r="AI95" s="123"/>
      <c r="AJ95" s="123"/>
      <c r="AK95" s="123"/>
      <c r="AL95" s="123"/>
      <c r="AM95" s="123"/>
      <c r="AN95" s="124">
        <f>SUM(AG95,AT95)</f>
        <v>0</v>
      </c>
      <c r="AO95" s="123"/>
      <c r="AP95" s="123"/>
      <c r="AQ95" s="125" t="s">
        <v>89</v>
      </c>
      <c r="AR95" s="126"/>
      <c r="AS95" s="127">
        <v>0</v>
      </c>
      <c r="AT95" s="128">
        <f>ROUND(SUM(AV95:AW95),2)</f>
        <v>0</v>
      </c>
      <c r="AU95" s="129">
        <f>'1 - SO 101 Drahoňův Újezd...'!P123</f>
        <v>0</v>
      </c>
      <c r="AV95" s="128">
        <f>'1 - SO 101 Drahoňův Újezd...'!J33</f>
        <v>0</v>
      </c>
      <c r="AW95" s="128">
        <f>'1 - SO 101 Drahoňův Újezd...'!J34</f>
        <v>0</v>
      </c>
      <c r="AX95" s="128">
        <f>'1 - SO 101 Drahoňův Újezd...'!J35</f>
        <v>0</v>
      </c>
      <c r="AY95" s="128">
        <f>'1 - SO 101 Drahoňův Újezd...'!J36</f>
        <v>0</v>
      </c>
      <c r="AZ95" s="128">
        <f>'1 - SO 101 Drahoňův Újezd...'!F33</f>
        <v>0</v>
      </c>
      <c r="BA95" s="128">
        <f>'1 - SO 101 Drahoňův Újezd...'!F34</f>
        <v>0</v>
      </c>
      <c r="BB95" s="128">
        <f>'1 - SO 101 Drahoňův Újezd...'!F35</f>
        <v>0</v>
      </c>
      <c r="BC95" s="128">
        <f>'1 - SO 101 Drahoňův Újezd...'!F36</f>
        <v>0</v>
      </c>
      <c r="BD95" s="130">
        <f>'1 - SO 101 Drahoňův Újezd...'!F37</f>
        <v>0</v>
      </c>
      <c r="BE95" s="7"/>
      <c r="BT95" s="131" t="s">
        <v>87</v>
      </c>
      <c r="BV95" s="131" t="s">
        <v>84</v>
      </c>
      <c r="BW95" s="131" t="s">
        <v>90</v>
      </c>
      <c r="BX95" s="131" t="s">
        <v>5</v>
      </c>
      <c r="CL95" s="131" t="s">
        <v>1</v>
      </c>
      <c r="CM95" s="131" t="s">
        <v>91</v>
      </c>
    </row>
    <row r="96" s="7" customFormat="1" ht="24.75" customHeight="1">
      <c r="A96" s="119" t="s">
        <v>86</v>
      </c>
      <c r="B96" s="120"/>
      <c r="C96" s="121"/>
      <c r="D96" s="122" t="s">
        <v>91</v>
      </c>
      <c r="E96" s="122"/>
      <c r="F96" s="122"/>
      <c r="G96" s="122"/>
      <c r="H96" s="122"/>
      <c r="I96" s="123"/>
      <c r="J96" s="122" t="s">
        <v>92</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'2 - SO 102A nezbytné obec...'!J30</f>
        <v>0</v>
      </c>
      <c r="AH96" s="123"/>
      <c r="AI96" s="123"/>
      <c r="AJ96" s="123"/>
      <c r="AK96" s="123"/>
      <c r="AL96" s="123"/>
      <c r="AM96" s="123"/>
      <c r="AN96" s="124">
        <f>SUM(AG96,AT96)</f>
        <v>0</v>
      </c>
      <c r="AO96" s="123"/>
      <c r="AP96" s="123"/>
      <c r="AQ96" s="125" t="s">
        <v>89</v>
      </c>
      <c r="AR96" s="126"/>
      <c r="AS96" s="127">
        <v>0</v>
      </c>
      <c r="AT96" s="128">
        <f>ROUND(SUM(AV96:AW96),2)</f>
        <v>0</v>
      </c>
      <c r="AU96" s="129">
        <f>'2 - SO 102A nezbytné obec...'!P125</f>
        <v>0</v>
      </c>
      <c r="AV96" s="128">
        <f>'2 - SO 102A nezbytné obec...'!J33</f>
        <v>0</v>
      </c>
      <c r="AW96" s="128">
        <f>'2 - SO 102A nezbytné obec...'!J34</f>
        <v>0</v>
      </c>
      <c r="AX96" s="128">
        <f>'2 - SO 102A nezbytné obec...'!J35</f>
        <v>0</v>
      </c>
      <c r="AY96" s="128">
        <f>'2 - SO 102A nezbytné obec...'!J36</f>
        <v>0</v>
      </c>
      <c r="AZ96" s="128">
        <f>'2 - SO 102A nezbytné obec...'!F33</f>
        <v>0</v>
      </c>
      <c r="BA96" s="128">
        <f>'2 - SO 102A nezbytné obec...'!F34</f>
        <v>0</v>
      </c>
      <c r="BB96" s="128">
        <f>'2 - SO 102A nezbytné obec...'!F35</f>
        <v>0</v>
      </c>
      <c r="BC96" s="128">
        <f>'2 - SO 102A nezbytné obec...'!F36</f>
        <v>0</v>
      </c>
      <c r="BD96" s="130">
        <f>'2 - SO 102A nezbytné obec...'!F37</f>
        <v>0</v>
      </c>
      <c r="BE96" s="7"/>
      <c r="BT96" s="131" t="s">
        <v>87</v>
      </c>
      <c r="BV96" s="131" t="s">
        <v>84</v>
      </c>
      <c r="BW96" s="131" t="s">
        <v>93</v>
      </c>
      <c r="BX96" s="131" t="s">
        <v>5</v>
      </c>
      <c r="CL96" s="131" t="s">
        <v>1</v>
      </c>
      <c r="CM96" s="131" t="s">
        <v>91</v>
      </c>
    </row>
    <row r="97" s="7" customFormat="1" ht="16.5" customHeight="1">
      <c r="A97" s="119" t="s">
        <v>86</v>
      </c>
      <c r="B97" s="120"/>
      <c r="C97" s="121"/>
      <c r="D97" s="122" t="s">
        <v>94</v>
      </c>
      <c r="E97" s="122"/>
      <c r="F97" s="122"/>
      <c r="G97" s="122"/>
      <c r="H97" s="122"/>
      <c r="I97" s="123"/>
      <c r="J97" s="122" t="s">
        <v>95</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'3 - SO 102B zbytné obec D...'!J30</f>
        <v>0</v>
      </c>
      <c r="AH97" s="123"/>
      <c r="AI97" s="123"/>
      <c r="AJ97" s="123"/>
      <c r="AK97" s="123"/>
      <c r="AL97" s="123"/>
      <c r="AM97" s="123"/>
      <c r="AN97" s="124">
        <f>SUM(AG97,AT97)</f>
        <v>0</v>
      </c>
      <c r="AO97" s="123"/>
      <c r="AP97" s="123"/>
      <c r="AQ97" s="125" t="s">
        <v>89</v>
      </c>
      <c r="AR97" s="126"/>
      <c r="AS97" s="127">
        <v>0</v>
      </c>
      <c r="AT97" s="128">
        <f>ROUND(SUM(AV97:AW97),2)</f>
        <v>0</v>
      </c>
      <c r="AU97" s="129">
        <f>'3 - SO 102B zbytné obec D...'!P126</f>
        <v>0</v>
      </c>
      <c r="AV97" s="128">
        <f>'3 - SO 102B zbytné obec D...'!J33</f>
        <v>0</v>
      </c>
      <c r="AW97" s="128">
        <f>'3 - SO 102B zbytné obec D...'!J34</f>
        <v>0</v>
      </c>
      <c r="AX97" s="128">
        <f>'3 - SO 102B zbytné obec D...'!J35</f>
        <v>0</v>
      </c>
      <c r="AY97" s="128">
        <f>'3 - SO 102B zbytné obec D...'!J36</f>
        <v>0</v>
      </c>
      <c r="AZ97" s="128">
        <f>'3 - SO 102B zbytné obec D...'!F33</f>
        <v>0</v>
      </c>
      <c r="BA97" s="128">
        <f>'3 - SO 102B zbytné obec D...'!F34</f>
        <v>0</v>
      </c>
      <c r="BB97" s="128">
        <f>'3 - SO 102B zbytné obec D...'!F35</f>
        <v>0</v>
      </c>
      <c r="BC97" s="128">
        <f>'3 - SO 102B zbytné obec D...'!F36</f>
        <v>0</v>
      </c>
      <c r="BD97" s="130">
        <f>'3 - SO 102B zbytné obec D...'!F37</f>
        <v>0</v>
      </c>
      <c r="BE97" s="7"/>
      <c r="BT97" s="131" t="s">
        <v>87</v>
      </c>
      <c r="BV97" s="131" t="s">
        <v>84</v>
      </c>
      <c r="BW97" s="131" t="s">
        <v>96</v>
      </c>
      <c r="BX97" s="131" t="s">
        <v>5</v>
      </c>
      <c r="CL97" s="131" t="s">
        <v>1</v>
      </c>
      <c r="CM97" s="131" t="s">
        <v>91</v>
      </c>
    </row>
    <row r="98" s="7" customFormat="1" ht="24.75" customHeight="1">
      <c r="A98" s="119" t="s">
        <v>86</v>
      </c>
      <c r="B98" s="120"/>
      <c r="C98" s="121"/>
      <c r="D98" s="122" t="s">
        <v>97</v>
      </c>
      <c r="E98" s="122"/>
      <c r="F98" s="122"/>
      <c r="G98" s="122"/>
      <c r="H98" s="122"/>
      <c r="I98" s="123"/>
      <c r="J98" s="122" t="s">
        <v>98</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'VON1 - vedlejší a ostatní...'!J30</f>
        <v>0</v>
      </c>
      <c r="AH98" s="123"/>
      <c r="AI98" s="123"/>
      <c r="AJ98" s="123"/>
      <c r="AK98" s="123"/>
      <c r="AL98" s="123"/>
      <c r="AM98" s="123"/>
      <c r="AN98" s="124">
        <f>SUM(AG98,AT98)</f>
        <v>0</v>
      </c>
      <c r="AO98" s="123"/>
      <c r="AP98" s="123"/>
      <c r="AQ98" s="125" t="s">
        <v>89</v>
      </c>
      <c r="AR98" s="126"/>
      <c r="AS98" s="127">
        <v>0</v>
      </c>
      <c r="AT98" s="128">
        <f>ROUND(SUM(AV98:AW98),2)</f>
        <v>0</v>
      </c>
      <c r="AU98" s="129">
        <f>'VON1 - vedlejší a ostatní...'!P117</f>
        <v>0</v>
      </c>
      <c r="AV98" s="128">
        <f>'VON1 - vedlejší a ostatní...'!J33</f>
        <v>0</v>
      </c>
      <c r="AW98" s="128">
        <f>'VON1 - vedlejší a ostatní...'!J34</f>
        <v>0</v>
      </c>
      <c r="AX98" s="128">
        <f>'VON1 - vedlejší a ostatní...'!J35</f>
        <v>0</v>
      </c>
      <c r="AY98" s="128">
        <f>'VON1 - vedlejší a ostatní...'!J36</f>
        <v>0</v>
      </c>
      <c r="AZ98" s="128">
        <f>'VON1 - vedlejší a ostatní...'!F33</f>
        <v>0</v>
      </c>
      <c r="BA98" s="128">
        <f>'VON1 - vedlejší a ostatní...'!F34</f>
        <v>0</v>
      </c>
      <c r="BB98" s="128">
        <f>'VON1 - vedlejší a ostatní...'!F35</f>
        <v>0</v>
      </c>
      <c r="BC98" s="128">
        <f>'VON1 - vedlejší a ostatní...'!F36</f>
        <v>0</v>
      </c>
      <c r="BD98" s="130">
        <f>'VON1 - vedlejší a ostatní...'!F37</f>
        <v>0</v>
      </c>
      <c r="BE98" s="7"/>
      <c r="BT98" s="131" t="s">
        <v>87</v>
      </c>
      <c r="BV98" s="131" t="s">
        <v>84</v>
      </c>
      <c r="BW98" s="131" t="s">
        <v>99</v>
      </c>
      <c r="BX98" s="131" t="s">
        <v>5</v>
      </c>
      <c r="CL98" s="131" t="s">
        <v>1</v>
      </c>
      <c r="CM98" s="131" t="s">
        <v>91</v>
      </c>
    </row>
    <row r="99" s="7" customFormat="1" ht="24.75" customHeight="1">
      <c r="A99" s="119" t="s">
        <v>86</v>
      </c>
      <c r="B99" s="120"/>
      <c r="C99" s="121"/>
      <c r="D99" s="122" t="s">
        <v>100</v>
      </c>
      <c r="E99" s="122"/>
      <c r="F99" s="122"/>
      <c r="G99" s="122"/>
      <c r="H99" s="122"/>
      <c r="I99" s="123"/>
      <c r="J99" s="122" t="s">
        <v>101</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'VON2 - vedlejší a ostatní...'!J30</f>
        <v>0</v>
      </c>
      <c r="AH99" s="123"/>
      <c r="AI99" s="123"/>
      <c r="AJ99" s="123"/>
      <c r="AK99" s="123"/>
      <c r="AL99" s="123"/>
      <c r="AM99" s="123"/>
      <c r="AN99" s="124">
        <f>SUM(AG99,AT99)</f>
        <v>0</v>
      </c>
      <c r="AO99" s="123"/>
      <c r="AP99" s="123"/>
      <c r="AQ99" s="125" t="s">
        <v>89</v>
      </c>
      <c r="AR99" s="126"/>
      <c r="AS99" s="132">
        <v>0</v>
      </c>
      <c r="AT99" s="133">
        <f>ROUND(SUM(AV99:AW99),2)</f>
        <v>0</v>
      </c>
      <c r="AU99" s="134">
        <f>'VON2 - vedlejší a ostatní...'!P117</f>
        <v>0</v>
      </c>
      <c r="AV99" s="133">
        <f>'VON2 - vedlejší a ostatní...'!J33</f>
        <v>0</v>
      </c>
      <c r="AW99" s="133">
        <f>'VON2 - vedlejší a ostatní...'!J34</f>
        <v>0</v>
      </c>
      <c r="AX99" s="133">
        <f>'VON2 - vedlejší a ostatní...'!J35</f>
        <v>0</v>
      </c>
      <c r="AY99" s="133">
        <f>'VON2 - vedlejší a ostatní...'!J36</f>
        <v>0</v>
      </c>
      <c r="AZ99" s="133">
        <f>'VON2 - vedlejší a ostatní...'!F33</f>
        <v>0</v>
      </c>
      <c r="BA99" s="133">
        <f>'VON2 - vedlejší a ostatní...'!F34</f>
        <v>0</v>
      </c>
      <c r="BB99" s="133">
        <f>'VON2 - vedlejší a ostatní...'!F35</f>
        <v>0</v>
      </c>
      <c r="BC99" s="133">
        <f>'VON2 - vedlejší a ostatní...'!F36</f>
        <v>0</v>
      </c>
      <c r="BD99" s="135">
        <f>'VON2 - vedlejší a ostatní...'!F37</f>
        <v>0</v>
      </c>
      <c r="BE99" s="7"/>
      <c r="BT99" s="131" t="s">
        <v>87</v>
      </c>
      <c r="BV99" s="131" t="s">
        <v>84</v>
      </c>
      <c r="BW99" s="131" t="s">
        <v>102</v>
      </c>
      <c r="BX99" s="131" t="s">
        <v>5</v>
      </c>
      <c r="CL99" s="131" t="s">
        <v>1</v>
      </c>
      <c r="CM99" s="131" t="s">
        <v>91</v>
      </c>
    </row>
    <row r="100" s="2" customFormat="1" ht="30" customHeight="1">
      <c r="A100" s="38"/>
      <c r="B100" s="39"/>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4"/>
      <c r="AS100" s="38"/>
      <c r="AT100" s="38"/>
      <c r="AU100" s="38"/>
      <c r="AV100" s="38"/>
      <c r="AW100" s="38"/>
      <c r="AX100" s="38"/>
      <c r="AY100" s="38"/>
      <c r="AZ100" s="38"/>
      <c r="BA100" s="38"/>
      <c r="BB100" s="38"/>
      <c r="BC100" s="38"/>
      <c r="BD100" s="38"/>
      <c r="BE100" s="38"/>
    </row>
    <row r="101" s="2" customFormat="1" ht="6.96" customHeight="1">
      <c r="A101" s="38"/>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44"/>
      <c r="AS101" s="38"/>
      <c r="AT101" s="38"/>
      <c r="AU101" s="38"/>
      <c r="AV101" s="38"/>
      <c r="AW101" s="38"/>
      <c r="AX101" s="38"/>
      <c r="AY101" s="38"/>
      <c r="AZ101" s="38"/>
      <c r="BA101" s="38"/>
      <c r="BB101" s="38"/>
      <c r="BC101" s="38"/>
      <c r="BD101" s="38"/>
      <c r="BE101" s="38"/>
    </row>
  </sheetData>
  <sheetProtection sheet="1" formatColumns="0" formatRows="0" objects="1" scenarios="1" spinCount="100000" saltValue="S08shR+ycpPlNWS8pNdAUtoDqsJVNsvBdANbCVbmKUCpfo/9zJfzTkynrmOWTw1eTqapI+kQ9f5naBH//l1VAw==" hashValue="nIihAEDCPCW1HIr544K0mVxM1v7j6xO4OZ47cZLuZM8DQfNpTg1HOZ7T3Y5UAUCYosGPpTcZxUOtnwhhXwu9PQ==" algorithmName="SHA-512" password="CC35"/>
  <mergeCells count="58">
    <mergeCell ref="L85:AJ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G94:AM94"/>
    <mergeCell ref="AN94:AP94"/>
    <mergeCell ref="BE5:BE34"/>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1 - SO 101 Drahoňův Újezd...'!C2" display="/"/>
    <hyperlink ref="A96" location="'2 - SO 102A nezbytné obec...'!C2" display="/"/>
    <hyperlink ref="A97" location="'3 - SO 102B zbytné obec D...'!C2" display="/"/>
    <hyperlink ref="A98" location="'VON1 - vedlejší a ostatní...'!C2" display="/"/>
    <hyperlink ref="A99" location="'VON2 - vedlejší a ostatní...'!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90</v>
      </c>
    </row>
    <row r="3" s="1" customFormat="1" ht="6.96" customHeight="1">
      <c r="B3" s="136"/>
      <c r="C3" s="137"/>
      <c r="D3" s="137"/>
      <c r="E3" s="137"/>
      <c r="F3" s="137"/>
      <c r="G3" s="137"/>
      <c r="H3" s="137"/>
      <c r="I3" s="137"/>
      <c r="J3" s="137"/>
      <c r="K3" s="137"/>
      <c r="L3" s="20"/>
      <c r="AT3" s="17" t="s">
        <v>91</v>
      </c>
    </row>
    <row r="4" s="1" customFormat="1" ht="24.96" customHeight="1">
      <c r="B4" s="20"/>
      <c r="D4" s="138" t="s">
        <v>103</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 xml:space="preserve"> II-235 Drahoňův Újezd průtah</v>
      </c>
      <c r="F7" s="140"/>
      <c r="G7" s="140"/>
      <c r="H7" s="140"/>
      <c r="L7" s="20"/>
    </row>
    <row r="8" s="2" customFormat="1" ht="12" customHeight="1">
      <c r="A8" s="38"/>
      <c r="B8" s="44"/>
      <c r="C8" s="38"/>
      <c r="D8" s="140" t="s">
        <v>104</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105</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106</v>
      </c>
      <c r="G12" s="38"/>
      <c r="H12" s="38"/>
      <c r="I12" s="140" t="s">
        <v>24</v>
      </c>
      <c r="J12" s="144" t="str">
        <f>'Rekapitulace stavby'!AN8</f>
        <v>13. 1. 2026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26</v>
      </c>
      <c r="E14" s="38"/>
      <c r="F14" s="38"/>
      <c r="G14" s="38"/>
      <c r="H14" s="38"/>
      <c r="I14" s="140" t="s">
        <v>27</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107</v>
      </c>
      <c r="F15" s="38"/>
      <c r="G15" s="38"/>
      <c r="H15" s="38"/>
      <c r="I15" s="140" t="s">
        <v>30</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32</v>
      </c>
      <c r="E17" s="38"/>
      <c r="F17" s="38"/>
      <c r="G17" s="38"/>
      <c r="H17" s="38"/>
      <c r="I17" s="140" t="s">
        <v>27</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34</v>
      </c>
      <c r="E20" s="38"/>
      <c r="F20" s="38"/>
      <c r="G20" s="38"/>
      <c r="H20" s="38"/>
      <c r="I20" s="140" t="s">
        <v>27</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36</v>
      </c>
      <c r="F21" s="38"/>
      <c r="G21" s="38"/>
      <c r="H21" s="38"/>
      <c r="I21" s="140" t="s">
        <v>30</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39</v>
      </c>
      <c r="E23" s="38"/>
      <c r="F23" s="38"/>
      <c r="G23" s="38"/>
      <c r="H23" s="38"/>
      <c r="I23" s="140" t="s">
        <v>27</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30</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41</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42</v>
      </c>
      <c r="E30" s="38"/>
      <c r="F30" s="38"/>
      <c r="G30" s="38"/>
      <c r="H30" s="38"/>
      <c r="I30" s="38"/>
      <c r="J30" s="151">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44</v>
      </c>
      <c r="G32" s="38"/>
      <c r="H32" s="38"/>
      <c r="I32" s="152" t="s">
        <v>43</v>
      </c>
      <c r="J32" s="152" t="s">
        <v>45</v>
      </c>
      <c r="K32" s="38"/>
      <c r="L32" s="63"/>
      <c r="S32" s="38"/>
      <c r="T32" s="38"/>
      <c r="U32" s="38"/>
      <c r="V32" s="38"/>
      <c r="W32" s="38"/>
      <c r="X32" s="38"/>
      <c r="Y32" s="38"/>
      <c r="Z32" s="38"/>
      <c r="AA32" s="38"/>
      <c r="AB32" s="38"/>
      <c r="AC32" s="38"/>
      <c r="AD32" s="38"/>
      <c r="AE32" s="38"/>
    </row>
    <row r="33" s="2" customFormat="1" ht="14.4" customHeight="1">
      <c r="A33" s="38"/>
      <c r="B33" s="44"/>
      <c r="C33" s="38"/>
      <c r="D33" s="153" t="s">
        <v>46</v>
      </c>
      <c r="E33" s="140" t="s">
        <v>47</v>
      </c>
      <c r="F33" s="154">
        <f>ROUND((SUM(BE123:BE731)),  2)</f>
        <v>0</v>
      </c>
      <c r="G33" s="38"/>
      <c r="H33" s="38"/>
      <c r="I33" s="155">
        <v>0.20999999999999999</v>
      </c>
      <c r="J33" s="154">
        <f>ROUND(((SUM(BE123:BE731))*I33),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48</v>
      </c>
      <c r="F34" s="154">
        <f>ROUND((SUM(BF123:BF731)),  2)</f>
        <v>0</v>
      </c>
      <c r="G34" s="38"/>
      <c r="H34" s="38"/>
      <c r="I34" s="155">
        <v>0.12</v>
      </c>
      <c r="J34" s="154">
        <f>ROUND(((SUM(BF123:BF731))*I34),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49</v>
      </c>
      <c r="F35" s="154">
        <f>ROUND((SUM(BG123:BG731)),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50</v>
      </c>
      <c r="F36" s="154">
        <f>ROUND((SUM(BH123:BH731)),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51</v>
      </c>
      <c r="F37" s="154">
        <f>ROUND((SUM(BI123:BI731)),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52</v>
      </c>
      <c r="E39" s="158"/>
      <c r="F39" s="158"/>
      <c r="G39" s="159" t="s">
        <v>53</v>
      </c>
      <c r="H39" s="160" t="s">
        <v>54</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55</v>
      </c>
      <c r="E50" s="164"/>
      <c r="F50" s="164"/>
      <c r="G50" s="163" t="s">
        <v>56</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57</v>
      </c>
      <c r="E61" s="166"/>
      <c r="F61" s="167" t="s">
        <v>58</v>
      </c>
      <c r="G61" s="165" t="s">
        <v>57</v>
      </c>
      <c r="H61" s="166"/>
      <c r="I61" s="166"/>
      <c r="J61" s="168" t="s">
        <v>58</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59</v>
      </c>
      <c r="E65" s="169"/>
      <c r="F65" s="169"/>
      <c r="G65" s="163" t="s">
        <v>60</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57</v>
      </c>
      <c r="E76" s="166"/>
      <c r="F76" s="167" t="s">
        <v>58</v>
      </c>
      <c r="G76" s="165" t="s">
        <v>57</v>
      </c>
      <c r="H76" s="166"/>
      <c r="I76" s="166"/>
      <c r="J76" s="168" t="s">
        <v>58</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 xml:space="preserve"> II-235 Drahoňův Újezd průtah</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104</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1 - SO 101 Drahoňův Újezd - SUS</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průtah Drahoňův Újezd sil. II/235+III/23320</v>
      </c>
      <c r="G89" s="40"/>
      <c r="H89" s="40"/>
      <c r="I89" s="32" t="s">
        <v>24</v>
      </c>
      <c r="J89" s="79" t="str">
        <f>IF(J12="","",J12)</f>
        <v>13. 1. 2026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26</v>
      </c>
      <c r="D91" s="40"/>
      <c r="E91" s="40"/>
      <c r="F91" s="27" t="str">
        <f>E15</f>
        <v>Plzeňský kraj, SUS PK</v>
      </c>
      <c r="G91" s="40"/>
      <c r="H91" s="40"/>
      <c r="I91" s="32" t="s">
        <v>34</v>
      </c>
      <c r="J91" s="36" t="str">
        <f>E21</f>
        <v>SUDOP Project Plzeň a.s.</v>
      </c>
      <c r="K91" s="40"/>
      <c r="L91" s="63"/>
      <c r="S91" s="38"/>
      <c r="T91" s="38"/>
      <c r="U91" s="38"/>
      <c r="V91" s="38"/>
      <c r="W91" s="38"/>
      <c r="X91" s="38"/>
      <c r="Y91" s="38"/>
      <c r="Z91" s="38"/>
      <c r="AA91" s="38"/>
      <c r="AB91" s="38"/>
      <c r="AC91" s="38"/>
      <c r="AD91" s="38"/>
      <c r="AE91" s="38"/>
    </row>
    <row r="92" s="2" customFormat="1" ht="25.65" customHeight="1">
      <c r="A92" s="38"/>
      <c r="B92" s="39"/>
      <c r="C92" s="32" t="s">
        <v>32</v>
      </c>
      <c r="D92" s="40"/>
      <c r="E92" s="40"/>
      <c r="F92" s="27" t="str">
        <f>IF(E18="","",E18)</f>
        <v>Vyplň údaj</v>
      </c>
      <c r="G92" s="40"/>
      <c r="H92" s="40"/>
      <c r="I92" s="32" t="s">
        <v>39</v>
      </c>
      <c r="J92" s="36" t="str">
        <f>E24</f>
        <v>SUDOP Project Plzeň a.s.</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109</v>
      </c>
      <c r="D94" s="176"/>
      <c r="E94" s="176"/>
      <c r="F94" s="176"/>
      <c r="G94" s="176"/>
      <c r="H94" s="176"/>
      <c r="I94" s="176"/>
      <c r="J94" s="177" t="s">
        <v>110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111</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112</v>
      </c>
    </row>
    <row r="97" s="9" customFormat="1" ht="24.96" customHeight="1">
      <c r="A97" s="9"/>
      <c r="B97" s="179"/>
      <c r="C97" s="180"/>
      <c r="D97" s="181" t="s">
        <v>113</v>
      </c>
      <c r="E97" s="182"/>
      <c r="F97" s="182"/>
      <c r="G97" s="182"/>
      <c r="H97" s="182"/>
      <c r="I97" s="182"/>
      <c r="J97" s="183">
        <f>J124</f>
        <v>0</v>
      </c>
      <c r="K97" s="180"/>
      <c r="L97" s="184"/>
      <c r="S97" s="9"/>
      <c r="T97" s="9"/>
      <c r="U97" s="9"/>
      <c r="V97" s="9"/>
      <c r="W97" s="9"/>
      <c r="X97" s="9"/>
      <c r="Y97" s="9"/>
      <c r="Z97" s="9"/>
      <c r="AA97" s="9"/>
      <c r="AB97" s="9"/>
      <c r="AC97" s="9"/>
      <c r="AD97" s="9"/>
      <c r="AE97" s="9"/>
    </row>
    <row r="98" s="10" customFormat="1" ht="19.92" customHeight="1">
      <c r="A98" s="10"/>
      <c r="B98" s="185"/>
      <c r="C98" s="186"/>
      <c r="D98" s="187" t="s">
        <v>114</v>
      </c>
      <c r="E98" s="188"/>
      <c r="F98" s="188"/>
      <c r="G98" s="188"/>
      <c r="H98" s="188"/>
      <c r="I98" s="188"/>
      <c r="J98" s="189">
        <f>J125</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115</v>
      </c>
      <c r="E99" s="188"/>
      <c r="F99" s="188"/>
      <c r="G99" s="188"/>
      <c r="H99" s="188"/>
      <c r="I99" s="188"/>
      <c r="J99" s="189">
        <f>J261</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116</v>
      </c>
      <c r="E100" s="188"/>
      <c r="F100" s="188"/>
      <c r="G100" s="188"/>
      <c r="H100" s="188"/>
      <c r="I100" s="188"/>
      <c r="J100" s="189">
        <f>J312</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117</v>
      </c>
      <c r="E101" s="188"/>
      <c r="F101" s="188"/>
      <c r="G101" s="188"/>
      <c r="H101" s="188"/>
      <c r="I101" s="188"/>
      <c r="J101" s="189">
        <f>J429</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118</v>
      </c>
      <c r="E102" s="188"/>
      <c r="F102" s="188"/>
      <c r="G102" s="188"/>
      <c r="H102" s="188"/>
      <c r="I102" s="188"/>
      <c r="J102" s="189">
        <f>J537</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119</v>
      </c>
      <c r="E103" s="188"/>
      <c r="F103" s="188"/>
      <c r="G103" s="188"/>
      <c r="H103" s="188"/>
      <c r="I103" s="188"/>
      <c r="J103" s="189">
        <f>J727</f>
        <v>0</v>
      </c>
      <c r="K103" s="186"/>
      <c r="L103" s="190"/>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120</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74" t="str">
        <f>E7</f>
        <v xml:space="preserve"> II-235 Drahoňův Újezd průtah</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104</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1 - SO 101 Drahoňův Újezd - SUS</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22</v>
      </c>
      <c r="D117" s="40"/>
      <c r="E117" s="40"/>
      <c r="F117" s="27" t="str">
        <f>F12</f>
        <v>průtah Drahoňův Újezd sil. II/235+III/23320</v>
      </c>
      <c r="G117" s="40"/>
      <c r="H117" s="40"/>
      <c r="I117" s="32" t="s">
        <v>24</v>
      </c>
      <c r="J117" s="79" t="str">
        <f>IF(J12="","",J12)</f>
        <v>13. 1. 2026</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25.65" customHeight="1">
      <c r="A119" s="38"/>
      <c r="B119" s="39"/>
      <c r="C119" s="32" t="s">
        <v>26</v>
      </c>
      <c r="D119" s="40"/>
      <c r="E119" s="40"/>
      <c r="F119" s="27" t="str">
        <f>E15</f>
        <v>Plzeňský kraj, SUS PK</v>
      </c>
      <c r="G119" s="40"/>
      <c r="H119" s="40"/>
      <c r="I119" s="32" t="s">
        <v>34</v>
      </c>
      <c r="J119" s="36" t="str">
        <f>E21</f>
        <v>SUDOP Project Plzeň a.s.</v>
      </c>
      <c r="K119" s="40"/>
      <c r="L119" s="63"/>
      <c r="S119" s="38"/>
      <c r="T119" s="38"/>
      <c r="U119" s="38"/>
      <c r="V119" s="38"/>
      <c r="W119" s="38"/>
      <c r="X119" s="38"/>
      <c r="Y119" s="38"/>
      <c r="Z119" s="38"/>
      <c r="AA119" s="38"/>
      <c r="AB119" s="38"/>
      <c r="AC119" s="38"/>
      <c r="AD119" s="38"/>
      <c r="AE119" s="38"/>
    </row>
    <row r="120" s="2" customFormat="1" ht="25.65" customHeight="1">
      <c r="A120" s="38"/>
      <c r="B120" s="39"/>
      <c r="C120" s="32" t="s">
        <v>32</v>
      </c>
      <c r="D120" s="40"/>
      <c r="E120" s="40"/>
      <c r="F120" s="27" t="str">
        <f>IF(E18="","",E18)</f>
        <v>Vyplň údaj</v>
      </c>
      <c r="G120" s="40"/>
      <c r="H120" s="40"/>
      <c r="I120" s="32" t="s">
        <v>39</v>
      </c>
      <c r="J120" s="36" t="str">
        <f>E24</f>
        <v>SUDOP Project Plzeň a.s.</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1"/>
      <c r="B122" s="192"/>
      <c r="C122" s="193" t="s">
        <v>121</v>
      </c>
      <c r="D122" s="194" t="s">
        <v>67</v>
      </c>
      <c r="E122" s="194" t="s">
        <v>63</v>
      </c>
      <c r="F122" s="194" t="s">
        <v>64</v>
      </c>
      <c r="G122" s="194" t="s">
        <v>122</v>
      </c>
      <c r="H122" s="194" t="s">
        <v>123</v>
      </c>
      <c r="I122" s="194" t="s">
        <v>124</v>
      </c>
      <c r="J122" s="194" t="s">
        <v>110</v>
      </c>
      <c r="K122" s="195" t="s">
        <v>125</v>
      </c>
      <c r="L122" s="196"/>
      <c r="M122" s="100" t="s">
        <v>1</v>
      </c>
      <c r="N122" s="101" t="s">
        <v>46</v>
      </c>
      <c r="O122" s="101" t="s">
        <v>126</v>
      </c>
      <c r="P122" s="101" t="s">
        <v>127</v>
      </c>
      <c r="Q122" s="101" t="s">
        <v>128</v>
      </c>
      <c r="R122" s="101" t="s">
        <v>129</v>
      </c>
      <c r="S122" s="101" t="s">
        <v>130</v>
      </c>
      <c r="T122" s="102" t="s">
        <v>131</v>
      </c>
      <c r="U122" s="191"/>
      <c r="V122" s="191"/>
      <c r="W122" s="191"/>
      <c r="X122" s="191"/>
      <c r="Y122" s="191"/>
      <c r="Z122" s="191"/>
      <c r="AA122" s="191"/>
      <c r="AB122" s="191"/>
      <c r="AC122" s="191"/>
      <c r="AD122" s="191"/>
      <c r="AE122" s="191"/>
    </row>
    <row r="123" s="2" customFormat="1" ht="22.8" customHeight="1">
      <c r="A123" s="38"/>
      <c r="B123" s="39"/>
      <c r="C123" s="107" t="s">
        <v>132</v>
      </c>
      <c r="D123" s="40"/>
      <c r="E123" s="40"/>
      <c r="F123" s="40"/>
      <c r="G123" s="40"/>
      <c r="H123" s="40"/>
      <c r="I123" s="40"/>
      <c r="J123" s="197">
        <f>BK123</f>
        <v>0</v>
      </c>
      <c r="K123" s="40"/>
      <c r="L123" s="44"/>
      <c r="M123" s="103"/>
      <c r="N123" s="198"/>
      <c r="O123" s="104"/>
      <c r="P123" s="199">
        <f>P124</f>
        <v>0</v>
      </c>
      <c r="Q123" s="104"/>
      <c r="R123" s="199">
        <f>R124</f>
        <v>0</v>
      </c>
      <c r="S123" s="104"/>
      <c r="T123" s="200">
        <f>T124</f>
        <v>2487.2986799999999</v>
      </c>
      <c r="U123" s="38"/>
      <c r="V123" s="38"/>
      <c r="W123" s="38"/>
      <c r="X123" s="38"/>
      <c r="Y123" s="38"/>
      <c r="Z123" s="38"/>
      <c r="AA123" s="38"/>
      <c r="AB123" s="38"/>
      <c r="AC123" s="38"/>
      <c r="AD123" s="38"/>
      <c r="AE123" s="38"/>
      <c r="AT123" s="17" t="s">
        <v>81</v>
      </c>
      <c r="AU123" s="17" t="s">
        <v>112</v>
      </c>
      <c r="BK123" s="201">
        <f>BK124</f>
        <v>0</v>
      </c>
    </row>
    <row r="124" s="12" customFormat="1" ht="25.92" customHeight="1">
      <c r="A124" s="12"/>
      <c r="B124" s="202"/>
      <c r="C124" s="203"/>
      <c r="D124" s="204" t="s">
        <v>81</v>
      </c>
      <c r="E124" s="205" t="s">
        <v>133</v>
      </c>
      <c r="F124" s="205" t="s">
        <v>134</v>
      </c>
      <c r="G124" s="203"/>
      <c r="H124" s="203"/>
      <c r="I124" s="206"/>
      <c r="J124" s="207">
        <f>BK124</f>
        <v>0</v>
      </c>
      <c r="K124" s="203"/>
      <c r="L124" s="208"/>
      <c r="M124" s="209"/>
      <c r="N124" s="210"/>
      <c r="O124" s="210"/>
      <c r="P124" s="211">
        <f>P125+P261+P312+P429+P537+P727</f>
        <v>0</v>
      </c>
      <c r="Q124" s="210"/>
      <c r="R124" s="211">
        <f>R125+R261+R312+R429+R537+R727</f>
        <v>0</v>
      </c>
      <c r="S124" s="210"/>
      <c r="T124" s="212">
        <f>T125+T261+T312+T429+T537+T727</f>
        <v>2487.2986799999999</v>
      </c>
      <c r="U124" s="12"/>
      <c r="V124" s="12"/>
      <c r="W124" s="12"/>
      <c r="X124" s="12"/>
      <c r="Y124" s="12"/>
      <c r="Z124" s="12"/>
      <c r="AA124" s="12"/>
      <c r="AB124" s="12"/>
      <c r="AC124" s="12"/>
      <c r="AD124" s="12"/>
      <c r="AE124" s="12"/>
      <c r="AR124" s="213" t="s">
        <v>87</v>
      </c>
      <c r="AT124" s="214" t="s">
        <v>81</v>
      </c>
      <c r="AU124" s="214" t="s">
        <v>82</v>
      </c>
      <c r="AY124" s="213" t="s">
        <v>135</v>
      </c>
      <c r="BK124" s="215">
        <f>BK125+BK261+BK312+BK429+BK537+BK727</f>
        <v>0</v>
      </c>
    </row>
    <row r="125" s="12" customFormat="1" ht="22.8" customHeight="1">
      <c r="A125" s="12"/>
      <c r="B125" s="202"/>
      <c r="C125" s="203"/>
      <c r="D125" s="204" t="s">
        <v>81</v>
      </c>
      <c r="E125" s="216" t="s">
        <v>87</v>
      </c>
      <c r="F125" s="216" t="s">
        <v>136</v>
      </c>
      <c r="G125" s="203"/>
      <c r="H125" s="203"/>
      <c r="I125" s="206"/>
      <c r="J125" s="217">
        <f>BK125</f>
        <v>0</v>
      </c>
      <c r="K125" s="203"/>
      <c r="L125" s="208"/>
      <c r="M125" s="209"/>
      <c r="N125" s="210"/>
      <c r="O125" s="210"/>
      <c r="P125" s="211">
        <f>SUM(P126:P260)</f>
        <v>0</v>
      </c>
      <c r="Q125" s="210"/>
      <c r="R125" s="211">
        <f>SUM(R126:R260)</f>
        <v>0</v>
      </c>
      <c r="S125" s="210"/>
      <c r="T125" s="212">
        <f>SUM(T126:T260)</f>
        <v>2474.9227999999998</v>
      </c>
      <c r="U125" s="12"/>
      <c r="V125" s="12"/>
      <c r="W125" s="12"/>
      <c r="X125" s="12"/>
      <c r="Y125" s="12"/>
      <c r="Z125" s="12"/>
      <c r="AA125" s="12"/>
      <c r="AB125" s="12"/>
      <c r="AC125" s="12"/>
      <c r="AD125" s="12"/>
      <c r="AE125" s="12"/>
      <c r="AR125" s="213" t="s">
        <v>87</v>
      </c>
      <c r="AT125" s="214" t="s">
        <v>81</v>
      </c>
      <c r="AU125" s="214" t="s">
        <v>87</v>
      </c>
      <c r="AY125" s="213" t="s">
        <v>135</v>
      </c>
      <c r="BK125" s="215">
        <f>SUM(BK126:BK260)</f>
        <v>0</v>
      </c>
    </row>
    <row r="126" s="2" customFormat="1" ht="24.15" customHeight="1">
      <c r="A126" s="38"/>
      <c r="B126" s="39"/>
      <c r="C126" s="218" t="s">
        <v>87</v>
      </c>
      <c r="D126" s="218" t="s">
        <v>137</v>
      </c>
      <c r="E126" s="219" t="s">
        <v>138</v>
      </c>
      <c r="F126" s="220" t="s">
        <v>139</v>
      </c>
      <c r="G126" s="221" t="s">
        <v>140</v>
      </c>
      <c r="H126" s="222">
        <v>89</v>
      </c>
      <c r="I126" s="223"/>
      <c r="J126" s="224">
        <f>ROUND(I126*H126,2)</f>
        <v>0</v>
      </c>
      <c r="K126" s="220" t="s">
        <v>141</v>
      </c>
      <c r="L126" s="44"/>
      <c r="M126" s="225" t="s">
        <v>1</v>
      </c>
      <c r="N126" s="226" t="s">
        <v>47</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142</v>
      </c>
      <c r="AT126" s="229" t="s">
        <v>137</v>
      </c>
      <c r="AU126" s="229" t="s">
        <v>91</v>
      </c>
      <c r="AY126" s="17" t="s">
        <v>135</v>
      </c>
      <c r="BE126" s="230">
        <f>IF(N126="základní",J126,0)</f>
        <v>0</v>
      </c>
      <c r="BF126" s="230">
        <f>IF(N126="snížená",J126,0)</f>
        <v>0</v>
      </c>
      <c r="BG126" s="230">
        <f>IF(N126="zákl. přenesená",J126,0)</f>
        <v>0</v>
      </c>
      <c r="BH126" s="230">
        <f>IF(N126="sníž. přenesená",J126,0)</f>
        <v>0</v>
      </c>
      <c r="BI126" s="230">
        <f>IF(N126="nulová",J126,0)</f>
        <v>0</v>
      </c>
      <c r="BJ126" s="17" t="s">
        <v>87</v>
      </c>
      <c r="BK126" s="230">
        <f>ROUND(I126*H126,2)</f>
        <v>0</v>
      </c>
      <c r="BL126" s="17" t="s">
        <v>142</v>
      </c>
      <c r="BM126" s="229" t="s">
        <v>91</v>
      </c>
    </row>
    <row r="127" s="2" customFormat="1">
      <c r="A127" s="38"/>
      <c r="B127" s="39"/>
      <c r="C127" s="40"/>
      <c r="D127" s="231" t="s">
        <v>143</v>
      </c>
      <c r="E127" s="40"/>
      <c r="F127" s="232" t="s">
        <v>144</v>
      </c>
      <c r="G127" s="40"/>
      <c r="H127" s="40"/>
      <c r="I127" s="233"/>
      <c r="J127" s="40"/>
      <c r="K127" s="40"/>
      <c r="L127" s="44"/>
      <c r="M127" s="234"/>
      <c r="N127" s="235"/>
      <c r="O127" s="91"/>
      <c r="P127" s="91"/>
      <c r="Q127" s="91"/>
      <c r="R127" s="91"/>
      <c r="S127" s="91"/>
      <c r="T127" s="92"/>
      <c r="U127" s="38"/>
      <c r="V127" s="38"/>
      <c r="W127" s="38"/>
      <c r="X127" s="38"/>
      <c r="Y127" s="38"/>
      <c r="Z127" s="38"/>
      <c r="AA127" s="38"/>
      <c r="AB127" s="38"/>
      <c r="AC127" s="38"/>
      <c r="AD127" s="38"/>
      <c r="AE127" s="38"/>
      <c r="AT127" s="17" t="s">
        <v>143</v>
      </c>
      <c r="AU127" s="17" t="s">
        <v>91</v>
      </c>
    </row>
    <row r="128" s="13" customFormat="1">
      <c r="A128" s="13"/>
      <c r="B128" s="236"/>
      <c r="C128" s="237"/>
      <c r="D128" s="231" t="s">
        <v>145</v>
      </c>
      <c r="E128" s="238" t="s">
        <v>1</v>
      </c>
      <c r="F128" s="239" t="s">
        <v>146</v>
      </c>
      <c r="G128" s="237"/>
      <c r="H128" s="240">
        <v>89</v>
      </c>
      <c r="I128" s="241"/>
      <c r="J128" s="237"/>
      <c r="K128" s="237"/>
      <c r="L128" s="242"/>
      <c r="M128" s="243"/>
      <c r="N128" s="244"/>
      <c r="O128" s="244"/>
      <c r="P128" s="244"/>
      <c r="Q128" s="244"/>
      <c r="R128" s="244"/>
      <c r="S128" s="244"/>
      <c r="T128" s="245"/>
      <c r="U128" s="13"/>
      <c r="V128" s="13"/>
      <c r="W128" s="13"/>
      <c r="X128" s="13"/>
      <c r="Y128" s="13"/>
      <c r="Z128" s="13"/>
      <c r="AA128" s="13"/>
      <c r="AB128" s="13"/>
      <c r="AC128" s="13"/>
      <c r="AD128" s="13"/>
      <c r="AE128" s="13"/>
      <c r="AT128" s="246" t="s">
        <v>145</v>
      </c>
      <c r="AU128" s="246" t="s">
        <v>91</v>
      </c>
      <c r="AV128" s="13" t="s">
        <v>91</v>
      </c>
      <c r="AW128" s="13" t="s">
        <v>38</v>
      </c>
      <c r="AX128" s="13" t="s">
        <v>82</v>
      </c>
      <c r="AY128" s="246" t="s">
        <v>135</v>
      </c>
    </row>
    <row r="129" s="14" customFormat="1">
      <c r="A129" s="14"/>
      <c r="B129" s="247"/>
      <c r="C129" s="248"/>
      <c r="D129" s="231" t="s">
        <v>145</v>
      </c>
      <c r="E129" s="249" t="s">
        <v>1</v>
      </c>
      <c r="F129" s="250" t="s">
        <v>147</v>
      </c>
      <c r="G129" s="248"/>
      <c r="H129" s="251">
        <v>89</v>
      </c>
      <c r="I129" s="252"/>
      <c r="J129" s="248"/>
      <c r="K129" s="248"/>
      <c r="L129" s="253"/>
      <c r="M129" s="254"/>
      <c r="N129" s="255"/>
      <c r="O129" s="255"/>
      <c r="P129" s="255"/>
      <c r="Q129" s="255"/>
      <c r="R129" s="255"/>
      <c r="S129" s="255"/>
      <c r="T129" s="256"/>
      <c r="U129" s="14"/>
      <c r="V129" s="14"/>
      <c r="W129" s="14"/>
      <c r="X129" s="14"/>
      <c r="Y129" s="14"/>
      <c r="Z129" s="14"/>
      <c r="AA129" s="14"/>
      <c r="AB129" s="14"/>
      <c r="AC129" s="14"/>
      <c r="AD129" s="14"/>
      <c r="AE129" s="14"/>
      <c r="AT129" s="257" t="s">
        <v>145</v>
      </c>
      <c r="AU129" s="257" t="s">
        <v>91</v>
      </c>
      <c r="AV129" s="14" t="s">
        <v>142</v>
      </c>
      <c r="AW129" s="14" t="s">
        <v>38</v>
      </c>
      <c r="AX129" s="14" t="s">
        <v>87</v>
      </c>
      <c r="AY129" s="257" t="s">
        <v>135</v>
      </c>
    </row>
    <row r="130" s="2" customFormat="1" ht="24.15" customHeight="1">
      <c r="A130" s="38"/>
      <c r="B130" s="39"/>
      <c r="C130" s="218" t="s">
        <v>91</v>
      </c>
      <c r="D130" s="218" t="s">
        <v>137</v>
      </c>
      <c r="E130" s="219" t="s">
        <v>148</v>
      </c>
      <c r="F130" s="220" t="s">
        <v>149</v>
      </c>
      <c r="G130" s="221" t="s">
        <v>140</v>
      </c>
      <c r="H130" s="222">
        <v>3103</v>
      </c>
      <c r="I130" s="223"/>
      <c r="J130" s="224">
        <f>ROUND(I130*H130,2)</f>
        <v>0</v>
      </c>
      <c r="K130" s="220" t="s">
        <v>1</v>
      </c>
      <c r="L130" s="44"/>
      <c r="M130" s="225" t="s">
        <v>1</v>
      </c>
      <c r="N130" s="226" t="s">
        <v>47</v>
      </c>
      <c r="O130" s="91"/>
      <c r="P130" s="227">
        <f>O130*H130</f>
        <v>0</v>
      </c>
      <c r="Q130" s="227">
        <v>0</v>
      </c>
      <c r="R130" s="227">
        <f>Q130*H130</f>
        <v>0</v>
      </c>
      <c r="S130" s="227">
        <v>0.17000000000000001</v>
      </c>
      <c r="T130" s="228">
        <f>S130*H130</f>
        <v>527.50999999999999</v>
      </c>
      <c r="U130" s="38"/>
      <c r="V130" s="38"/>
      <c r="W130" s="38"/>
      <c r="X130" s="38"/>
      <c r="Y130" s="38"/>
      <c r="Z130" s="38"/>
      <c r="AA130" s="38"/>
      <c r="AB130" s="38"/>
      <c r="AC130" s="38"/>
      <c r="AD130" s="38"/>
      <c r="AE130" s="38"/>
      <c r="AR130" s="229" t="s">
        <v>142</v>
      </c>
      <c r="AT130" s="229" t="s">
        <v>137</v>
      </c>
      <c r="AU130" s="229" t="s">
        <v>91</v>
      </c>
      <c r="AY130" s="17" t="s">
        <v>135</v>
      </c>
      <c r="BE130" s="230">
        <f>IF(N130="základní",J130,0)</f>
        <v>0</v>
      </c>
      <c r="BF130" s="230">
        <f>IF(N130="snížená",J130,0)</f>
        <v>0</v>
      </c>
      <c r="BG130" s="230">
        <f>IF(N130="zákl. přenesená",J130,0)</f>
        <v>0</v>
      </c>
      <c r="BH130" s="230">
        <f>IF(N130="sníž. přenesená",J130,0)</f>
        <v>0</v>
      </c>
      <c r="BI130" s="230">
        <f>IF(N130="nulová",J130,0)</f>
        <v>0</v>
      </c>
      <c r="BJ130" s="17" t="s">
        <v>87</v>
      </c>
      <c r="BK130" s="230">
        <f>ROUND(I130*H130,2)</f>
        <v>0</v>
      </c>
      <c r="BL130" s="17" t="s">
        <v>142</v>
      </c>
      <c r="BM130" s="229" t="s">
        <v>150</v>
      </c>
    </row>
    <row r="131" s="2" customFormat="1">
      <c r="A131" s="38"/>
      <c r="B131" s="39"/>
      <c r="C131" s="40"/>
      <c r="D131" s="231" t="s">
        <v>143</v>
      </c>
      <c r="E131" s="40"/>
      <c r="F131" s="232" t="s">
        <v>151</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143</v>
      </c>
      <c r="AU131" s="17" t="s">
        <v>91</v>
      </c>
    </row>
    <row r="132" s="2" customFormat="1">
      <c r="A132" s="38"/>
      <c r="B132" s="39"/>
      <c r="C132" s="40"/>
      <c r="D132" s="231" t="s">
        <v>152</v>
      </c>
      <c r="E132" s="40"/>
      <c r="F132" s="258" t="s">
        <v>153</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152</v>
      </c>
      <c r="AU132" s="17" t="s">
        <v>91</v>
      </c>
    </row>
    <row r="133" s="13" customFormat="1">
      <c r="A133" s="13"/>
      <c r="B133" s="236"/>
      <c r="C133" s="237"/>
      <c r="D133" s="231" t="s">
        <v>145</v>
      </c>
      <c r="E133" s="238" t="s">
        <v>1</v>
      </c>
      <c r="F133" s="239" t="s">
        <v>154</v>
      </c>
      <c r="G133" s="237"/>
      <c r="H133" s="240">
        <v>3103</v>
      </c>
      <c r="I133" s="241"/>
      <c r="J133" s="237"/>
      <c r="K133" s="237"/>
      <c r="L133" s="242"/>
      <c r="M133" s="243"/>
      <c r="N133" s="244"/>
      <c r="O133" s="244"/>
      <c r="P133" s="244"/>
      <c r="Q133" s="244"/>
      <c r="R133" s="244"/>
      <c r="S133" s="244"/>
      <c r="T133" s="245"/>
      <c r="U133" s="13"/>
      <c r="V133" s="13"/>
      <c r="W133" s="13"/>
      <c r="X133" s="13"/>
      <c r="Y133" s="13"/>
      <c r="Z133" s="13"/>
      <c r="AA133" s="13"/>
      <c r="AB133" s="13"/>
      <c r="AC133" s="13"/>
      <c r="AD133" s="13"/>
      <c r="AE133" s="13"/>
      <c r="AT133" s="246" t="s">
        <v>145</v>
      </c>
      <c r="AU133" s="246" t="s">
        <v>91</v>
      </c>
      <c r="AV133" s="13" t="s">
        <v>91</v>
      </c>
      <c r="AW133" s="13" t="s">
        <v>38</v>
      </c>
      <c r="AX133" s="13" t="s">
        <v>82</v>
      </c>
      <c r="AY133" s="246" t="s">
        <v>135</v>
      </c>
    </row>
    <row r="134" s="14" customFormat="1">
      <c r="A134" s="14"/>
      <c r="B134" s="247"/>
      <c r="C134" s="248"/>
      <c r="D134" s="231" t="s">
        <v>145</v>
      </c>
      <c r="E134" s="249" t="s">
        <v>1</v>
      </c>
      <c r="F134" s="250" t="s">
        <v>147</v>
      </c>
      <c r="G134" s="248"/>
      <c r="H134" s="251">
        <v>3103</v>
      </c>
      <c r="I134" s="252"/>
      <c r="J134" s="248"/>
      <c r="K134" s="248"/>
      <c r="L134" s="253"/>
      <c r="M134" s="254"/>
      <c r="N134" s="255"/>
      <c r="O134" s="255"/>
      <c r="P134" s="255"/>
      <c r="Q134" s="255"/>
      <c r="R134" s="255"/>
      <c r="S134" s="255"/>
      <c r="T134" s="256"/>
      <c r="U134" s="14"/>
      <c r="V134" s="14"/>
      <c r="W134" s="14"/>
      <c r="X134" s="14"/>
      <c r="Y134" s="14"/>
      <c r="Z134" s="14"/>
      <c r="AA134" s="14"/>
      <c r="AB134" s="14"/>
      <c r="AC134" s="14"/>
      <c r="AD134" s="14"/>
      <c r="AE134" s="14"/>
      <c r="AT134" s="257" t="s">
        <v>145</v>
      </c>
      <c r="AU134" s="257" t="s">
        <v>91</v>
      </c>
      <c r="AV134" s="14" t="s">
        <v>142</v>
      </c>
      <c r="AW134" s="14" t="s">
        <v>38</v>
      </c>
      <c r="AX134" s="14" t="s">
        <v>87</v>
      </c>
      <c r="AY134" s="257" t="s">
        <v>135</v>
      </c>
    </row>
    <row r="135" s="2" customFormat="1" ht="24.15" customHeight="1">
      <c r="A135" s="38"/>
      <c r="B135" s="39"/>
      <c r="C135" s="218" t="s">
        <v>94</v>
      </c>
      <c r="D135" s="218" t="s">
        <v>137</v>
      </c>
      <c r="E135" s="219" t="s">
        <v>155</v>
      </c>
      <c r="F135" s="220" t="s">
        <v>156</v>
      </c>
      <c r="G135" s="221" t="s">
        <v>140</v>
      </c>
      <c r="H135" s="222">
        <v>3089.7199999999998</v>
      </c>
      <c r="I135" s="223"/>
      <c r="J135" s="224">
        <f>ROUND(I135*H135,2)</f>
        <v>0</v>
      </c>
      <c r="K135" s="220" t="s">
        <v>141</v>
      </c>
      <c r="L135" s="44"/>
      <c r="M135" s="225" t="s">
        <v>1</v>
      </c>
      <c r="N135" s="226" t="s">
        <v>47</v>
      </c>
      <c r="O135" s="91"/>
      <c r="P135" s="227">
        <f>O135*H135</f>
        <v>0</v>
      </c>
      <c r="Q135" s="227">
        <v>0</v>
      </c>
      <c r="R135" s="227">
        <f>Q135*H135</f>
        <v>0</v>
      </c>
      <c r="S135" s="227">
        <v>0.28999999999999998</v>
      </c>
      <c r="T135" s="228">
        <f>S135*H135</f>
        <v>896.01879999999983</v>
      </c>
      <c r="U135" s="38"/>
      <c r="V135" s="38"/>
      <c r="W135" s="38"/>
      <c r="X135" s="38"/>
      <c r="Y135" s="38"/>
      <c r="Z135" s="38"/>
      <c r="AA135" s="38"/>
      <c r="AB135" s="38"/>
      <c r="AC135" s="38"/>
      <c r="AD135" s="38"/>
      <c r="AE135" s="38"/>
      <c r="AR135" s="229" t="s">
        <v>142</v>
      </c>
      <c r="AT135" s="229" t="s">
        <v>137</v>
      </c>
      <c r="AU135" s="229" t="s">
        <v>91</v>
      </c>
      <c r="AY135" s="17" t="s">
        <v>135</v>
      </c>
      <c r="BE135" s="230">
        <f>IF(N135="základní",J135,0)</f>
        <v>0</v>
      </c>
      <c r="BF135" s="230">
        <f>IF(N135="snížená",J135,0)</f>
        <v>0</v>
      </c>
      <c r="BG135" s="230">
        <f>IF(N135="zákl. přenesená",J135,0)</f>
        <v>0</v>
      </c>
      <c r="BH135" s="230">
        <f>IF(N135="sníž. přenesená",J135,0)</f>
        <v>0</v>
      </c>
      <c r="BI135" s="230">
        <f>IF(N135="nulová",J135,0)</f>
        <v>0</v>
      </c>
      <c r="BJ135" s="17" t="s">
        <v>87</v>
      </c>
      <c r="BK135" s="230">
        <f>ROUND(I135*H135,2)</f>
        <v>0</v>
      </c>
      <c r="BL135" s="17" t="s">
        <v>142</v>
      </c>
      <c r="BM135" s="229" t="s">
        <v>142</v>
      </c>
    </row>
    <row r="136" s="2" customFormat="1">
      <c r="A136" s="38"/>
      <c r="B136" s="39"/>
      <c r="C136" s="40"/>
      <c r="D136" s="231" t="s">
        <v>143</v>
      </c>
      <c r="E136" s="40"/>
      <c r="F136" s="232" t="s">
        <v>157</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143</v>
      </c>
      <c r="AU136" s="17" t="s">
        <v>91</v>
      </c>
    </row>
    <row r="137" s="13" customFormat="1">
      <c r="A137" s="13"/>
      <c r="B137" s="236"/>
      <c r="C137" s="237"/>
      <c r="D137" s="231" t="s">
        <v>145</v>
      </c>
      <c r="E137" s="238" t="s">
        <v>1</v>
      </c>
      <c r="F137" s="239" t="s">
        <v>158</v>
      </c>
      <c r="G137" s="237"/>
      <c r="H137" s="240">
        <v>3089.7199999999998</v>
      </c>
      <c r="I137" s="241"/>
      <c r="J137" s="237"/>
      <c r="K137" s="237"/>
      <c r="L137" s="242"/>
      <c r="M137" s="243"/>
      <c r="N137" s="244"/>
      <c r="O137" s="244"/>
      <c r="P137" s="244"/>
      <c r="Q137" s="244"/>
      <c r="R137" s="244"/>
      <c r="S137" s="244"/>
      <c r="T137" s="245"/>
      <c r="U137" s="13"/>
      <c r="V137" s="13"/>
      <c r="W137" s="13"/>
      <c r="X137" s="13"/>
      <c r="Y137" s="13"/>
      <c r="Z137" s="13"/>
      <c r="AA137" s="13"/>
      <c r="AB137" s="13"/>
      <c r="AC137" s="13"/>
      <c r="AD137" s="13"/>
      <c r="AE137" s="13"/>
      <c r="AT137" s="246" t="s">
        <v>145</v>
      </c>
      <c r="AU137" s="246" t="s">
        <v>91</v>
      </c>
      <c r="AV137" s="13" t="s">
        <v>91</v>
      </c>
      <c r="AW137" s="13" t="s">
        <v>38</v>
      </c>
      <c r="AX137" s="13" t="s">
        <v>82</v>
      </c>
      <c r="AY137" s="246" t="s">
        <v>135</v>
      </c>
    </row>
    <row r="138" s="14" customFormat="1">
      <c r="A138" s="14"/>
      <c r="B138" s="247"/>
      <c r="C138" s="248"/>
      <c r="D138" s="231" t="s">
        <v>145</v>
      </c>
      <c r="E138" s="249" t="s">
        <v>1</v>
      </c>
      <c r="F138" s="250" t="s">
        <v>147</v>
      </c>
      <c r="G138" s="248"/>
      <c r="H138" s="251">
        <v>3089.7199999999998</v>
      </c>
      <c r="I138" s="252"/>
      <c r="J138" s="248"/>
      <c r="K138" s="248"/>
      <c r="L138" s="253"/>
      <c r="M138" s="254"/>
      <c r="N138" s="255"/>
      <c r="O138" s="255"/>
      <c r="P138" s="255"/>
      <c r="Q138" s="255"/>
      <c r="R138" s="255"/>
      <c r="S138" s="255"/>
      <c r="T138" s="256"/>
      <c r="U138" s="14"/>
      <c r="V138" s="14"/>
      <c r="W138" s="14"/>
      <c r="X138" s="14"/>
      <c r="Y138" s="14"/>
      <c r="Z138" s="14"/>
      <c r="AA138" s="14"/>
      <c r="AB138" s="14"/>
      <c r="AC138" s="14"/>
      <c r="AD138" s="14"/>
      <c r="AE138" s="14"/>
      <c r="AT138" s="257" t="s">
        <v>145</v>
      </c>
      <c r="AU138" s="257" t="s">
        <v>91</v>
      </c>
      <c r="AV138" s="14" t="s">
        <v>142</v>
      </c>
      <c r="AW138" s="14" t="s">
        <v>38</v>
      </c>
      <c r="AX138" s="14" t="s">
        <v>87</v>
      </c>
      <c r="AY138" s="257" t="s">
        <v>135</v>
      </c>
    </row>
    <row r="139" s="2" customFormat="1" ht="24.15" customHeight="1">
      <c r="A139" s="38"/>
      <c r="B139" s="39"/>
      <c r="C139" s="218" t="s">
        <v>142</v>
      </c>
      <c r="D139" s="218" t="s">
        <v>137</v>
      </c>
      <c r="E139" s="219" t="s">
        <v>159</v>
      </c>
      <c r="F139" s="220" t="s">
        <v>160</v>
      </c>
      <c r="G139" s="221" t="s">
        <v>140</v>
      </c>
      <c r="H139" s="222">
        <v>3103</v>
      </c>
      <c r="I139" s="223"/>
      <c r="J139" s="224">
        <f>ROUND(I139*H139,2)</f>
        <v>0</v>
      </c>
      <c r="K139" s="220" t="s">
        <v>141</v>
      </c>
      <c r="L139" s="44"/>
      <c r="M139" s="225" t="s">
        <v>1</v>
      </c>
      <c r="N139" s="226" t="s">
        <v>47</v>
      </c>
      <c r="O139" s="91"/>
      <c r="P139" s="227">
        <f>O139*H139</f>
        <v>0</v>
      </c>
      <c r="Q139" s="227">
        <v>0</v>
      </c>
      <c r="R139" s="227">
        <f>Q139*H139</f>
        <v>0</v>
      </c>
      <c r="S139" s="227">
        <v>0.098000000000000004</v>
      </c>
      <c r="T139" s="228">
        <f>S139*H139</f>
        <v>304.09399999999999</v>
      </c>
      <c r="U139" s="38"/>
      <c r="V139" s="38"/>
      <c r="W139" s="38"/>
      <c r="X139" s="38"/>
      <c r="Y139" s="38"/>
      <c r="Z139" s="38"/>
      <c r="AA139" s="38"/>
      <c r="AB139" s="38"/>
      <c r="AC139" s="38"/>
      <c r="AD139" s="38"/>
      <c r="AE139" s="38"/>
      <c r="AR139" s="229" t="s">
        <v>142</v>
      </c>
      <c r="AT139" s="229" t="s">
        <v>137</v>
      </c>
      <c r="AU139" s="229" t="s">
        <v>91</v>
      </c>
      <c r="AY139" s="17" t="s">
        <v>135</v>
      </c>
      <c r="BE139" s="230">
        <f>IF(N139="základní",J139,0)</f>
        <v>0</v>
      </c>
      <c r="BF139" s="230">
        <f>IF(N139="snížená",J139,0)</f>
        <v>0</v>
      </c>
      <c r="BG139" s="230">
        <f>IF(N139="zákl. přenesená",J139,0)</f>
        <v>0</v>
      </c>
      <c r="BH139" s="230">
        <f>IF(N139="sníž. přenesená",J139,0)</f>
        <v>0</v>
      </c>
      <c r="BI139" s="230">
        <f>IF(N139="nulová",J139,0)</f>
        <v>0</v>
      </c>
      <c r="BJ139" s="17" t="s">
        <v>87</v>
      </c>
      <c r="BK139" s="230">
        <f>ROUND(I139*H139,2)</f>
        <v>0</v>
      </c>
      <c r="BL139" s="17" t="s">
        <v>142</v>
      </c>
      <c r="BM139" s="229" t="s">
        <v>161</v>
      </c>
    </row>
    <row r="140" s="2" customFormat="1">
      <c r="A140" s="38"/>
      <c r="B140" s="39"/>
      <c r="C140" s="40"/>
      <c r="D140" s="231" t="s">
        <v>143</v>
      </c>
      <c r="E140" s="40"/>
      <c r="F140" s="232" t="s">
        <v>162</v>
      </c>
      <c r="G140" s="40"/>
      <c r="H140" s="40"/>
      <c r="I140" s="233"/>
      <c r="J140" s="40"/>
      <c r="K140" s="40"/>
      <c r="L140" s="44"/>
      <c r="M140" s="234"/>
      <c r="N140" s="235"/>
      <c r="O140" s="91"/>
      <c r="P140" s="91"/>
      <c r="Q140" s="91"/>
      <c r="R140" s="91"/>
      <c r="S140" s="91"/>
      <c r="T140" s="92"/>
      <c r="U140" s="38"/>
      <c r="V140" s="38"/>
      <c r="W140" s="38"/>
      <c r="X140" s="38"/>
      <c r="Y140" s="38"/>
      <c r="Z140" s="38"/>
      <c r="AA140" s="38"/>
      <c r="AB140" s="38"/>
      <c r="AC140" s="38"/>
      <c r="AD140" s="38"/>
      <c r="AE140" s="38"/>
      <c r="AT140" s="17" t="s">
        <v>143</v>
      </c>
      <c r="AU140" s="17" t="s">
        <v>91</v>
      </c>
    </row>
    <row r="141" s="13" customFormat="1">
      <c r="A141" s="13"/>
      <c r="B141" s="236"/>
      <c r="C141" s="237"/>
      <c r="D141" s="231" t="s">
        <v>145</v>
      </c>
      <c r="E141" s="238" t="s">
        <v>1</v>
      </c>
      <c r="F141" s="239" t="s">
        <v>154</v>
      </c>
      <c r="G141" s="237"/>
      <c r="H141" s="240">
        <v>3103</v>
      </c>
      <c r="I141" s="241"/>
      <c r="J141" s="237"/>
      <c r="K141" s="237"/>
      <c r="L141" s="242"/>
      <c r="M141" s="243"/>
      <c r="N141" s="244"/>
      <c r="O141" s="244"/>
      <c r="P141" s="244"/>
      <c r="Q141" s="244"/>
      <c r="R141" s="244"/>
      <c r="S141" s="244"/>
      <c r="T141" s="245"/>
      <c r="U141" s="13"/>
      <c r="V141" s="13"/>
      <c r="W141" s="13"/>
      <c r="X141" s="13"/>
      <c r="Y141" s="13"/>
      <c r="Z141" s="13"/>
      <c r="AA141" s="13"/>
      <c r="AB141" s="13"/>
      <c r="AC141" s="13"/>
      <c r="AD141" s="13"/>
      <c r="AE141" s="13"/>
      <c r="AT141" s="246" t="s">
        <v>145</v>
      </c>
      <c r="AU141" s="246" t="s">
        <v>91</v>
      </c>
      <c r="AV141" s="13" t="s">
        <v>91</v>
      </c>
      <c r="AW141" s="13" t="s">
        <v>38</v>
      </c>
      <c r="AX141" s="13" t="s">
        <v>82</v>
      </c>
      <c r="AY141" s="246" t="s">
        <v>135</v>
      </c>
    </row>
    <row r="142" s="14" customFormat="1">
      <c r="A142" s="14"/>
      <c r="B142" s="247"/>
      <c r="C142" s="248"/>
      <c r="D142" s="231" t="s">
        <v>145</v>
      </c>
      <c r="E142" s="249" t="s">
        <v>1</v>
      </c>
      <c r="F142" s="250" t="s">
        <v>147</v>
      </c>
      <c r="G142" s="248"/>
      <c r="H142" s="251">
        <v>3103</v>
      </c>
      <c r="I142" s="252"/>
      <c r="J142" s="248"/>
      <c r="K142" s="248"/>
      <c r="L142" s="253"/>
      <c r="M142" s="254"/>
      <c r="N142" s="255"/>
      <c r="O142" s="255"/>
      <c r="P142" s="255"/>
      <c r="Q142" s="255"/>
      <c r="R142" s="255"/>
      <c r="S142" s="255"/>
      <c r="T142" s="256"/>
      <c r="U142" s="14"/>
      <c r="V142" s="14"/>
      <c r="W142" s="14"/>
      <c r="X142" s="14"/>
      <c r="Y142" s="14"/>
      <c r="Z142" s="14"/>
      <c r="AA142" s="14"/>
      <c r="AB142" s="14"/>
      <c r="AC142" s="14"/>
      <c r="AD142" s="14"/>
      <c r="AE142" s="14"/>
      <c r="AT142" s="257" t="s">
        <v>145</v>
      </c>
      <c r="AU142" s="257" t="s">
        <v>91</v>
      </c>
      <c r="AV142" s="14" t="s">
        <v>142</v>
      </c>
      <c r="AW142" s="14" t="s">
        <v>38</v>
      </c>
      <c r="AX142" s="14" t="s">
        <v>87</v>
      </c>
      <c r="AY142" s="257" t="s">
        <v>135</v>
      </c>
    </row>
    <row r="143" s="2" customFormat="1" ht="24.15" customHeight="1">
      <c r="A143" s="38"/>
      <c r="B143" s="39"/>
      <c r="C143" s="218" t="s">
        <v>163</v>
      </c>
      <c r="D143" s="218" t="s">
        <v>137</v>
      </c>
      <c r="E143" s="219" t="s">
        <v>164</v>
      </c>
      <c r="F143" s="220" t="s">
        <v>165</v>
      </c>
      <c r="G143" s="221" t="s">
        <v>140</v>
      </c>
      <c r="H143" s="222">
        <v>160</v>
      </c>
      <c r="I143" s="223"/>
      <c r="J143" s="224">
        <f>ROUND(I143*H143,2)</f>
        <v>0</v>
      </c>
      <c r="K143" s="220" t="s">
        <v>141</v>
      </c>
      <c r="L143" s="44"/>
      <c r="M143" s="225" t="s">
        <v>1</v>
      </c>
      <c r="N143" s="226" t="s">
        <v>47</v>
      </c>
      <c r="O143" s="91"/>
      <c r="P143" s="227">
        <f>O143*H143</f>
        <v>0</v>
      </c>
      <c r="Q143" s="227">
        <v>0</v>
      </c>
      <c r="R143" s="227">
        <f>Q143*H143</f>
        <v>0</v>
      </c>
      <c r="S143" s="227">
        <v>0.11500000000000001</v>
      </c>
      <c r="T143" s="228">
        <f>S143*H143</f>
        <v>18.400000000000002</v>
      </c>
      <c r="U143" s="38"/>
      <c r="V143" s="38"/>
      <c r="W143" s="38"/>
      <c r="X143" s="38"/>
      <c r="Y143" s="38"/>
      <c r="Z143" s="38"/>
      <c r="AA143" s="38"/>
      <c r="AB143" s="38"/>
      <c r="AC143" s="38"/>
      <c r="AD143" s="38"/>
      <c r="AE143" s="38"/>
      <c r="AR143" s="229" t="s">
        <v>142</v>
      </c>
      <c r="AT143" s="229" t="s">
        <v>137</v>
      </c>
      <c r="AU143" s="229" t="s">
        <v>91</v>
      </c>
      <c r="AY143" s="17" t="s">
        <v>135</v>
      </c>
      <c r="BE143" s="230">
        <f>IF(N143="základní",J143,0)</f>
        <v>0</v>
      </c>
      <c r="BF143" s="230">
        <f>IF(N143="snížená",J143,0)</f>
        <v>0</v>
      </c>
      <c r="BG143" s="230">
        <f>IF(N143="zákl. přenesená",J143,0)</f>
        <v>0</v>
      </c>
      <c r="BH143" s="230">
        <f>IF(N143="sníž. přenesená",J143,0)</f>
        <v>0</v>
      </c>
      <c r="BI143" s="230">
        <f>IF(N143="nulová",J143,0)</f>
        <v>0</v>
      </c>
      <c r="BJ143" s="17" t="s">
        <v>87</v>
      </c>
      <c r="BK143" s="230">
        <f>ROUND(I143*H143,2)</f>
        <v>0</v>
      </c>
      <c r="BL143" s="17" t="s">
        <v>142</v>
      </c>
      <c r="BM143" s="229" t="s">
        <v>166</v>
      </c>
    </row>
    <row r="144" s="2" customFormat="1">
      <c r="A144" s="38"/>
      <c r="B144" s="39"/>
      <c r="C144" s="40"/>
      <c r="D144" s="231" t="s">
        <v>143</v>
      </c>
      <c r="E144" s="40"/>
      <c r="F144" s="232" t="s">
        <v>167</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143</v>
      </c>
      <c r="AU144" s="17" t="s">
        <v>91</v>
      </c>
    </row>
    <row r="145" s="2" customFormat="1">
      <c r="A145" s="38"/>
      <c r="B145" s="39"/>
      <c r="C145" s="40"/>
      <c r="D145" s="231" t="s">
        <v>152</v>
      </c>
      <c r="E145" s="40"/>
      <c r="F145" s="258" t="s">
        <v>168</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152</v>
      </c>
      <c r="AU145" s="17" t="s">
        <v>91</v>
      </c>
    </row>
    <row r="146" s="13" customFormat="1">
      <c r="A146" s="13"/>
      <c r="B146" s="236"/>
      <c r="C146" s="237"/>
      <c r="D146" s="231" t="s">
        <v>145</v>
      </c>
      <c r="E146" s="238" t="s">
        <v>1</v>
      </c>
      <c r="F146" s="239" t="s">
        <v>169</v>
      </c>
      <c r="G146" s="237"/>
      <c r="H146" s="240">
        <v>160</v>
      </c>
      <c r="I146" s="241"/>
      <c r="J146" s="237"/>
      <c r="K146" s="237"/>
      <c r="L146" s="242"/>
      <c r="M146" s="243"/>
      <c r="N146" s="244"/>
      <c r="O146" s="244"/>
      <c r="P146" s="244"/>
      <c r="Q146" s="244"/>
      <c r="R146" s="244"/>
      <c r="S146" s="244"/>
      <c r="T146" s="245"/>
      <c r="U146" s="13"/>
      <c r="V146" s="13"/>
      <c r="W146" s="13"/>
      <c r="X146" s="13"/>
      <c r="Y146" s="13"/>
      <c r="Z146" s="13"/>
      <c r="AA146" s="13"/>
      <c r="AB146" s="13"/>
      <c r="AC146" s="13"/>
      <c r="AD146" s="13"/>
      <c r="AE146" s="13"/>
      <c r="AT146" s="246" t="s">
        <v>145</v>
      </c>
      <c r="AU146" s="246" t="s">
        <v>91</v>
      </c>
      <c r="AV146" s="13" t="s">
        <v>91</v>
      </c>
      <c r="AW146" s="13" t="s">
        <v>38</v>
      </c>
      <c r="AX146" s="13" t="s">
        <v>82</v>
      </c>
      <c r="AY146" s="246" t="s">
        <v>135</v>
      </c>
    </row>
    <row r="147" s="14" customFormat="1">
      <c r="A147" s="14"/>
      <c r="B147" s="247"/>
      <c r="C147" s="248"/>
      <c r="D147" s="231" t="s">
        <v>145</v>
      </c>
      <c r="E147" s="249" t="s">
        <v>1</v>
      </c>
      <c r="F147" s="250" t="s">
        <v>147</v>
      </c>
      <c r="G147" s="248"/>
      <c r="H147" s="251">
        <v>160</v>
      </c>
      <c r="I147" s="252"/>
      <c r="J147" s="248"/>
      <c r="K147" s="248"/>
      <c r="L147" s="253"/>
      <c r="M147" s="254"/>
      <c r="N147" s="255"/>
      <c r="O147" s="255"/>
      <c r="P147" s="255"/>
      <c r="Q147" s="255"/>
      <c r="R147" s="255"/>
      <c r="S147" s="255"/>
      <c r="T147" s="256"/>
      <c r="U147" s="14"/>
      <c r="V147" s="14"/>
      <c r="W147" s="14"/>
      <c r="X147" s="14"/>
      <c r="Y147" s="14"/>
      <c r="Z147" s="14"/>
      <c r="AA147" s="14"/>
      <c r="AB147" s="14"/>
      <c r="AC147" s="14"/>
      <c r="AD147" s="14"/>
      <c r="AE147" s="14"/>
      <c r="AT147" s="257" t="s">
        <v>145</v>
      </c>
      <c r="AU147" s="257" t="s">
        <v>91</v>
      </c>
      <c r="AV147" s="14" t="s">
        <v>142</v>
      </c>
      <c r="AW147" s="14" t="s">
        <v>38</v>
      </c>
      <c r="AX147" s="14" t="s">
        <v>87</v>
      </c>
      <c r="AY147" s="257" t="s">
        <v>135</v>
      </c>
    </row>
    <row r="148" s="2" customFormat="1" ht="24.15" customHeight="1">
      <c r="A148" s="38"/>
      <c r="B148" s="39"/>
      <c r="C148" s="218" t="s">
        <v>161</v>
      </c>
      <c r="D148" s="218" t="s">
        <v>137</v>
      </c>
      <c r="E148" s="219" t="s">
        <v>170</v>
      </c>
      <c r="F148" s="220" t="s">
        <v>171</v>
      </c>
      <c r="G148" s="221" t="s">
        <v>140</v>
      </c>
      <c r="H148" s="222">
        <v>3039</v>
      </c>
      <c r="I148" s="223"/>
      <c r="J148" s="224">
        <f>ROUND(I148*H148,2)</f>
        <v>0</v>
      </c>
      <c r="K148" s="220" t="s">
        <v>141</v>
      </c>
      <c r="L148" s="44"/>
      <c r="M148" s="225" t="s">
        <v>1</v>
      </c>
      <c r="N148" s="226" t="s">
        <v>47</v>
      </c>
      <c r="O148" s="91"/>
      <c r="P148" s="227">
        <f>O148*H148</f>
        <v>0</v>
      </c>
      <c r="Q148" s="227">
        <v>0</v>
      </c>
      <c r="R148" s="227">
        <f>Q148*H148</f>
        <v>0</v>
      </c>
      <c r="S148" s="227">
        <v>0.23000000000000001</v>
      </c>
      <c r="T148" s="228">
        <f>S148*H148</f>
        <v>698.97000000000003</v>
      </c>
      <c r="U148" s="38"/>
      <c r="V148" s="38"/>
      <c r="W148" s="38"/>
      <c r="X148" s="38"/>
      <c r="Y148" s="38"/>
      <c r="Z148" s="38"/>
      <c r="AA148" s="38"/>
      <c r="AB148" s="38"/>
      <c r="AC148" s="38"/>
      <c r="AD148" s="38"/>
      <c r="AE148" s="38"/>
      <c r="AR148" s="229" t="s">
        <v>142</v>
      </c>
      <c r="AT148" s="229" t="s">
        <v>137</v>
      </c>
      <c r="AU148" s="229" t="s">
        <v>91</v>
      </c>
      <c r="AY148" s="17" t="s">
        <v>135</v>
      </c>
      <c r="BE148" s="230">
        <f>IF(N148="základní",J148,0)</f>
        <v>0</v>
      </c>
      <c r="BF148" s="230">
        <f>IF(N148="snížená",J148,0)</f>
        <v>0</v>
      </c>
      <c r="BG148" s="230">
        <f>IF(N148="zákl. přenesená",J148,0)</f>
        <v>0</v>
      </c>
      <c r="BH148" s="230">
        <f>IF(N148="sníž. přenesená",J148,0)</f>
        <v>0</v>
      </c>
      <c r="BI148" s="230">
        <f>IF(N148="nulová",J148,0)</f>
        <v>0</v>
      </c>
      <c r="BJ148" s="17" t="s">
        <v>87</v>
      </c>
      <c r="BK148" s="230">
        <f>ROUND(I148*H148,2)</f>
        <v>0</v>
      </c>
      <c r="BL148" s="17" t="s">
        <v>142</v>
      </c>
      <c r="BM148" s="229" t="s">
        <v>8</v>
      </c>
    </row>
    <row r="149" s="2" customFormat="1">
      <c r="A149" s="38"/>
      <c r="B149" s="39"/>
      <c r="C149" s="40"/>
      <c r="D149" s="231" t="s">
        <v>143</v>
      </c>
      <c r="E149" s="40"/>
      <c r="F149" s="232" t="s">
        <v>172</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143</v>
      </c>
      <c r="AU149" s="17" t="s">
        <v>91</v>
      </c>
    </row>
    <row r="150" s="2" customFormat="1">
      <c r="A150" s="38"/>
      <c r="B150" s="39"/>
      <c r="C150" s="40"/>
      <c r="D150" s="231" t="s">
        <v>152</v>
      </c>
      <c r="E150" s="40"/>
      <c r="F150" s="258" t="s">
        <v>168</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152</v>
      </c>
      <c r="AU150" s="17" t="s">
        <v>91</v>
      </c>
    </row>
    <row r="151" s="13" customFormat="1">
      <c r="A151" s="13"/>
      <c r="B151" s="236"/>
      <c r="C151" s="237"/>
      <c r="D151" s="231" t="s">
        <v>145</v>
      </c>
      <c r="E151" s="238" t="s">
        <v>1</v>
      </c>
      <c r="F151" s="239" t="s">
        <v>173</v>
      </c>
      <c r="G151" s="237"/>
      <c r="H151" s="240">
        <v>3039</v>
      </c>
      <c r="I151" s="241"/>
      <c r="J151" s="237"/>
      <c r="K151" s="237"/>
      <c r="L151" s="242"/>
      <c r="M151" s="243"/>
      <c r="N151" s="244"/>
      <c r="O151" s="244"/>
      <c r="P151" s="244"/>
      <c r="Q151" s="244"/>
      <c r="R151" s="244"/>
      <c r="S151" s="244"/>
      <c r="T151" s="245"/>
      <c r="U151" s="13"/>
      <c r="V151" s="13"/>
      <c r="W151" s="13"/>
      <c r="X151" s="13"/>
      <c r="Y151" s="13"/>
      <c r="Z151" s="13"/>
      <c r="AA151" s="13"/>
      <c r="AB151" s="13"/>
      <c r="AC151" s="13"/>
      <c r="AD151" s="13"/>
      <c r="AE151" s="13"/>
      <c r="AT151" s="246" t="s">
        <v>145</v>
      </c>
      <c r="AU151" s="246" t="s">
        <v>91</v>
      </c>
      <c r="AV151" s="13" t="s">
        <v>91</v>
      </c>
      <c r="AW151" s="13" t="s">
        <v>38</v>
      </c>
      <c r="AX151" s="13" t="s">
        <v>82</v>
      </c>
      <c r="AY151" s="246" t="s">
        <v>135</v>
      </c>
    </row>
    <row r="152" s="14" customFormat="1">
      <c r="A152" s="14"/>
      <c r="B152" s="247"/>
      <c r="C152" s="248"/>
      <c r="D152" s="231" t="s">
        <v>145</v>
      </c>
      <c r="E152" s="249" t="s">
        <v>1</v>
      </c>
      <c r="F152" s="250" t="s">
        <v>147</v>
      </c>
      <c r="G152" s="248"/>
      <c r="H152" s="251">
        <v>3039</v>
      </c>
      <c r="I152" s="252"/>
      <c r="J152" s="248"/>
      <c r="K152" s="248"/>
      <c r="L152" s="253"/>
      <c r="M152" s="254"/>
      <c r="N152" s="255"/>
      <c r="O152" s="255"/>
      <c r="P152" s="255"/>
      <c r="Q152" s="255"/>
      <c r="R152" s="255"/>
      <c r="S152" s="255"/>
      <c r="T152" s="256"/>
      <c r="U152" s="14"/>
      <c r="V152" s="14"/>
      <c r="W152" s="14"/>
      <c r="X152" s="14"/>
      <c r="Y152" s="14"/>
      <c r="Z152" s="14"/>
      <c r="AA152" s="14"/>
      <c r="AB152" s="14"/>
      <c r="AC152" s="14"/>
      <c r="AD152" s="14"/>
      <c r="AE152" s="14"/>
      <c r="AT152" s="257" t="s">
        <v>145</v>
      </c>
      <c r="AU152" s="257" t="s">
        <v>91</v>
      </c>
      <c r="AV152" s="14" t="s">
        <v>142</v>
      </c>
      <c r="AW152" s="14" t="s">
        <v>38</v>
      </c>
      <c r="AX152" s="14" t="s">
        <v>87</v>
      </c>
      <c r="AY152" s="257" t="s">
        <v>135</v>
      </c>
    </row>
    <row r="153" s="2" customFormat="1" ht="16.5" customHeight="1">
      <c r="A153" s="38"/>
      <c r="B153" s="39"/>
      <c r="C153" s="218" t="s">
        <v>174</v>
      </c>
      <c r="D153" s="218" t="s">
        <v>137</v>
      </c>
      <c r="E153" s="219" t="s">
        <v>175</v>
      </c>
      <c r="F153" s="220" t="s">
        <v>176</v>
      </c>
      <c r="G153" s="221" t="s">
        <v>177</v>
      </c>
      <c r="H153" s="222">
        <v>146</v>
      </c>
      <c r="I153" s="223"/>
      <c r="J153" s="224">
        <f>ROUND(I153*H153,2)</f>
        <v>0</v>
      </c>
      <c r="K153" s="220" t="s">
        <v>141</v>
      </c>
      <c r="L153" s="44"/>
      <c r="M153" s="225" t="s">
        <v>1</v>
      </c>
      <c r="N153" s="226" t="s">
        <v>47</v>
      </c>
      <c r="O153" s="91"/>
      <c r="P153" s="227">
        <f>O153*H153</f>
        <v>0</v>
      </c>
      <c r="Q153" s="227">
        <v>0</v>
      </c>
      <c r="R153" s="227">
        <f>Q153*H153</f>
        <v>0</v>
      </c>
      <c r="S153" s="227">
        <v>0.20499999999999999</v>
      </c>
      <c r="T153" s="228">
        <f>S153*H153</f>
        <v>29.93</v>
      </c>
      <c r="U153" s="38"/>
      <c r="V153" s="38"/>
      <c r="W153" s="38"/>
      <c r="X153" s="38"/>
      <c r="Y153" s="38"/>
      <c r="Z153" s="38"/>
      <c r="AA153" s="38"/>
      <c r="AB153" s="38"/>
      <c r="AC153" s="38"/>
      <c r="AD153" s="38"/>
      <c r="AE153" s="38"/>
      <c r="AR153" s="229" t="s">
        <v>142</v>
      </c>
      <c r="AT153" s="229" t="s">
        <v>137</v>
      </c>
      <c r="AU153" s="229" t="s">
        <v>91</v>
      </c>
      <c r="AY153" s="17" t="s">
        <v>135</v>
      </c>
      <c r="BE153" s="230">
        <f>IF(N153="základní",J153,0)</f>
        <v>0</v>
      </c>
      <c r="BF153" s="230">
        <f>IF(N153="snížená",J153,0)</f>
        <v>0</v>
      </c>
      <c r="BG153" s="230">
        <f>IF(N153="zákl. přenesená",J153,0)</f>
        <v>0</v>
      </c>
      <c r="BH153" s="230">
        <f>IF(N153="sníž. přenesená",J153,0)</f>
        <v>0</v>
      </c>
      <c r="BI153" s="230">
        <f>IF(N153="nulová",J153,0)</f>
        <v>0</v>
      </c>
      <c r="BJ153" s="17" t="s">
        <v>87</v>
      </c>
      <c r="BK153" s="230">
        <f>ROUND(I153*H153,2)</f>
        <v>0</v>
      </c>
      <c r="BL153" s="17" t="s">
        <v>142</v>
      </c>
      <c r="BM153" s="229" t="s">
        <v>178</v>
      </c>
    </row>
    <row r="154" s="2" customFormat="1">
      <c r="A154" s="38"/>
      <c r="B154" s="39"/>
      <c r="C154" s="40"/>
      <c r="D154" s="231" t="s">
        <v>143</v>
      </c>
      <c r="E154" s="40"/>
      <c r="F154" s="232" t="s">
        <v>179</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143</v>
      </c>
      <c r="AU154" s="17" t="s">
        <v>91</v>
      </c>
    </row>
    <row r="155" s="13" customFormat="1">
      <c r="A155" s="13"/>
      <c r="B155" s="236"/>
      <c r="C155" s="237"/>
      <c r="D155" s="231" t="s">
        <v>145</v>
      </c>
      <c r="E155" s="238" t="s">
        <v>1</v>
      </c>
      <c r="F155" s="239" t="s">
        <v>180</v>
      </c>
      <c r="G155" s="237"/>
      <c r="H155" s="240">
        <v>146</v>
      </c>
      <c r="I155" s="241"/>
      <c r="J155" s="237"/>
      <c r="K155" s="237"/>
      <c r="L155" s="242"/>
      <c r="M155" s="243"/>
      <c r="N155" s="244"/>
      <c r="O155" s="244"/>
      <c r="P155" s="244"/>
      <c r="Q155" s="244"/>
      <c r="R155" s="244"/>
      <c r="S155" s="244"/>
      <c r="T155" s="245"/>
      <c r="U155" s="13"/>
      <c r="V155" s="13"/>
      <c r="W155" s="13"/>
      <c r="X155" s="13"/>
      <c r="Y155" s="13"/>
      <c r="Z155" s="13"/>
      <c r="AA155" s="13"/>
      <c r="AB155" s="13"/>
      <c r="AC155" s="13"/>
      <c r="AD155" s="13"/>
      <c r="AE155" s="13"/>
      <c r="AT155" s="246" t="s">
        <v>145</v>
      </c>
      <c r="AU155" s="246" t="s">
        <v>91</v>
      </c>
      <c r="AV155" s="13" t="s">
        <v>91</v>
      </c>
      <c r="AW155" s="13" t="s">
        <v>38</v>
      </c>
      <c r="AX155" s="13" t="s">
        <v>82</v>
      </c>
      <c r="AY155" s="246" t="s">
        <v>135</v>
      </c>
    </row>
    <row r="156" s="14" customFormat="1">
      <c r="A156" s="14"/>
      <c r="B156" s="247"/>
      <c r="C156" s="248"/>
      <c r="D156" s="231" t="s">
        <v>145</v>
      </c>
      <c r="E156" s="249" t="s">
        <v>1</v>
      </c>
      <c r="F156" s="250" t="s">
        <v>147</v>
      </c>
      <c r="G156" s="248"/>
      <c r="H156" s="251">
        <v>146</v>
      </c>
      <c r="I156" s="252"/>
      <c r="J156" s="248"/>
      <c r="K156" s="248"/>
      <c r="L156" s="253"/>
      <c r="M156" s="254"/>
      <c r="N156" s="255"/>
      <c r="O156" s="255"/>
      <c r="P156" s="255"/>
      <c r="Q156" s="255"/>
      <c r="R156" s="255"/>
      <c r="S156" s="255"/>
      <c r="T156" s="256"/>
      <c r="U156" s="14"/>
      <c r="V156" s="14"/>
      <c r="W156" s="14"/>
      <c r="X156" s="14"/>
      <c r="Y156" s="14"/>
      <c r="Z156" s="14"/>
      <c r="AA156" s="14"/>
      <c r="AB156" s="14"/>
      <c r="AC156" s="14"/>
      <c r="AD156" s="14"/>
      <c r="AE156" s="14"/>
      <c r="AT156" s="257" t="s">
        <v>145</v>
      </c>
      <c r="AU156" s="257" t="s">
        <v>91</v>
      </c>
      <c r="AV156" s="14" t="s">
        <v>142</v>
      </c>
      <c r="AW156" s="14" t="s">
        <v>38</v>
      </c>
      <c r="AX156" s="14" t="s">
        <v>87</v>
      </c>
      <c r="AY156" s="257" t="s">
        <v>135</v>
      </c>
    </row>
    <row r="157" s="2" customFormat="1" ht="37.8" customHeight="1">
      <c r="A157" s="38"/>
      <c r="B157" s="39"/>
      <c r="C157" s="218" t="s">
        <v>181</v>
      </c>
      <c r="D157" s="218" t="s">
        <v>137</v>
      </c>
      <c r="E157" s="219" t="s">
        <v>182</v>
      </c>
      <c r="F157" s="220" t="s">
        <v>183</v>
      </c>
      <c r="G157" s="221" t="s">
        <v>184</v>
      </c>
      <c r="H157" s="222">
        <v>1711.28</v>
      </c>
      <c r="I157" s="223"/>
      <c r="J157" s="224">
        <f>ROUND(I157*H157,2)</f>
        <v>0</v>
      </c>
      <c r="K157" s="220" t="s">
        <v>141</v>
      </c>
      <c r="L157" s="44"/>
      <c r="M157" s="225" t="s">
        <v>1</v>
      </c>
      <c r="N157" s="226" t="s">
        <v>47</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142</v>
      </c>
      <c r="AT157" s="229" t="s">
        <v>137</v>
      </c>
      <c r="AU157" s="229" t="s">
        <v>91</v>
      </c>
      <c r="AY157" s="17" t="s">
        <v>135</v>
      </c>
      <c r="BE157" s="230">
        <f>IF(N157="základní",J157,0)</f>
        <v>0</v>
      </c>
      <c r="BF157" s="230">
        <f>IF(N157="snížená",J157,0)</f>
        <v>0</v>
      </c>
      <c r="BG157" s="230">
        <f>IF(N157="zákl. přenesená",J157,0)</f>
        <v>0</v>
      </c>
      <c r="BH157" s="230">
        <f>IF(N157="sníž. přenesená",J157,0)</f>
        <v>0</v>
      </c>
      <c r="BI157" s="230">
        <f>IF(N157="nulová",J157,0)</f>
        <v>0</v>
      </c>
      <c r="BJ157" s="17" t="s">
        <v>87</v>
      </c>
      <c r="BK157" s="230">
        <f>ROUND(I157*H157,2)</f>
        <v>0</v>
      </c>
      <c r="BL157" s="17" t="s">
        <v>142</v>
      </c>
      <c r="BM157" s="229" t="s">
        <v>185</v>
      </c>
    </row>
    <row r="158" s="2" customFormat="1">
      <c r="A158" s="38"/>
      <c r="B158" s="39"/>
      <c r="C158" s="40"/>
      <c r="D158" s="231" t="s">
        <v>143</v>
      </c>
      <c r="E158" s="40"/>
      <c r="F158" s="232" t="s">
        <v>186</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143</v>
      </c>
      <c r="AU158" s="17" t="s">
        <v>91</v>
      </c>
    </row>
    <row r="159" s="13" customFormat="1">
      <c r="A159" s="13"/>
      <c r="B159" s="236"/>
      <c r="C159" s="237"/>
      <c r="D159" s="231" t="s">
        <v>145</v>
      </c>
      <c r="E159" s="238" t="s">
        <v>1</v>
      </c>
      <c r="F159" s="239" t="s">
        <v>187</v>
      </c>
      <c r="G159" s="237"/>
      <c r="H159" s="240">
        <v>431.64999999999998</v>
      </c>
      <c r="I159" s="241"/>
      <c r="J159" s="237"/>
      <c r="K159" s="237"/>
      <c r="L159" s="242"/>
      <c r="M159" s="243"/>
      <c r="N159" s="244"/>
      <c r="O159" s="244"/>
      <c r="P159" s="244"/>
      <c r="Q159" s="244"/>
      <c r="R159" s="244"/>
      <c r="S159" s="244"/>
      <c r="T159" s="245"/>
      <c r="U159" s="13"/>
      <c r="V159" s="13"/>
      <c r="W159" s="13"/>
      <c r="X159" s="13"/>
      <c r="Y159" s="13"/>
      <c r="Z159" s="13"/>
      <c r="AA159" s="13"/>
      <c r="AB159" s="13"/>
      <c r="AC159" s="13"/>
      <c r="AD159" s="13"/>
      <c r="AE159" s="13"/>
      <c r="AT159" s="246" t="s">
        <v>145</v>
      </c>
      <c r="AU159" s="246" t="s">
        <v>91</v>
      </c>
      <c r="AV159" s="13" t="s">
        <v>91</v>
      </c>
      <c r="AW159" s="13" t="s">
        <v>38</v>
      </c>
      <c r="AX159" s="13" t="s">
        <v>82</v>
      </c>
      <c r="AY159" s="246" t="s">
        <v>135</v>
      </c>
    </row>
    <row r="160" s="13" customFormat="1">
      <c r="A160" s="13"/>
      <c r="B160" s="236"/>
      <c r="C160" s="237"/>
      <c r="D160" s="231" t="s">
        <v>145</v>
      </c>
      <c r="E160" s="238" t="s">
        <v>1</v>
      </c>
      <c r="F160" s="239" t="s">
        <v>188</v>
      </c>
      <c r="G160" s="237"/>
      <c r="H160" s="240">
        <v>100</v>
      </c>
      <c r="I160" s="241"/>
      <c r="J160" s="237"/>
      <c r="K160" s="237"/>
      <c r="L160" s="242"/>
      <c r="M160" s="243"/>
      <c r="N160" s="244"/>
      <c r="O160" s="244"/>
      <c r="P160" s="244"/>
      <c r="Q160" s="244"/>
      <c r="R160" s="244"/>
      <c r="S160" s="244"/>
      <c r="T160" s="245"/>
      <c r="U160" s="13"/>
      <c r="V160" s="13"/>
      <c r="W160" s="13"/>
      <c r="X160" s="13"/>
      <c r="Y160" s="13"/>
      <c r="Z160" s="13"/>
      <c r="AA160" s="13"/>
      <c r="AB160" s="13"/>
      <c r="AC160" s="13"/>
      <c r="AD160" s="13"/>
      <c r="AE160" s="13"/>
      <c r="AT160" s="246" t="s">
        <v>145</v>
      </c>
      <c r="AU160" s="246" t="s">
        <v>91</v>
      </c>
      <c r="AV160" s="13" t="s">
        <v>91</v>
      </c>
      <c r="AW160" s="13" t="s">
        <v>38</v>
      </c>
      <c r="AX160" s="13" t="s">
        <v>82</v>
      </c>
      <c r="AY160" s="246" t="s">
        <v>135</v>
      </c>
    </row>
    <row r="161" s="13" customFormat="1">
      <c r="A161" s="13"/>
      <c r="B161" s="236"/>
      <c r="C161" s="237"/>
      <c r="D161" s="231" t="s">
        <v>145</v>
      </c>
      <c r="E161" s="238" t="s">
        <v>1</v>
      </c>
      <c r="F161" s="239" t="s">
        <v>189</v>
      </c>
      <c r="G161" s="237"/>
      <c r="H161" s="240">
        <v>1179.6300000000001</v>
      </c>
      <c r="I161" s="241"/>
      <c r="J161" s="237"/>
      <c r="K161" s="237"/>
      <c r="L161" s="242"/>
      <c r="M161" s="243"/>
      <c r="N161" s="244"/>
      <c r="O161" s="244"/>
      <c r="P161" s="244"/>
      <c r="Q161" s="244"/>
      <c r="R161" s="244"/>
      <c r="S161" s="244"/>
      <c r="T161" s="245"/>
      <c r="U161" s="13"/>
      <c r="V161" s="13"/>
      <c r="W161" s="13"/>
      <c r="X161" s="13"/>
      <c r="Y161" s="13"/>
      <c r="Z161" s="13"/>
      <c r="AA161" s="13"/>
      <c r="AB161" s="13"/>
      <c r="AC161" s="13"/>
      <c r="AD161" s="13"/>
      <c r="AE161" s="13"/>
      <c r="AT161" s="246" t="s">
        <v>145</v>
      </c>
      <c r="AU161" s="246" t="s">
        <v>91</v>
      </c>
      <c r="AV161" s="13" t="s">
        <v>91</v>
      </c>
      <c r="AW161" s="13" t="s">
        <v>38</v>
      </c>
      <c r="AX161" s="13" t="s">
        <v>82</v>
      </c>
      <c r="AY161" s="246" t="s">
        <v>135</v>
      </c>
    </row>
    <row r="162" s="14" customFormat="1">
      <c r="A162" s="14"/>
      <c r="B162" s="247"/>
      <c r="C162" s="248"/>
      <c r="D162" s="231" t="s">
        <v>145</v>
      </c>
      <c r="E162" s="249" t="s">
        <v>1</v>
      </c>
      <c r="F162" s="250" t="s">
        <v>147</v>
      </c>
      <c r="G162" s="248"/>
      <c r="H162" s="251">
        <v>1711.28</v>
      </c>
      <c r="I162" s="252"/>
      <c r="J162" s="248"/>
      <c r="K162" s="248"/>
      <c r="L162" s="253"/>
      <c r="M162" s="254"/>
      <c r="N162" s="255"/>
      <c r="O162" s="255"/>
      <c r="P162" s="255"/>
      <c r="Q162" s="255"/>
      <c r="R162" s="255"/>
      <c r="S162" s="255"/>
      <c r="T162" s="256"/>
      <c r="U162" s="14"/>
      <c r="V162" s="14"/>
      <c r="W162" s="14"/>
      <c r="X162" s="14"/>
      <c r="Y162" s="14"/>
      <c r="Z162" s="14"/>
      <c r="AA162" s="14"/>
      <c r="AB162" s="14"/>
      <c r="AC162" s="14"/>
      <c r="AD162" s="14"/>
      <c r="AE162" s="14"/>
      <c r="AT162" s="257" t="s">
        <v>145</v>
      </c>
      <c r="AU162" s="257" t="s">
        <v>91</v>
      </c>
      <c r="AV162" s="14" t="s">
        <v>142</v>
      </c>
      <c r="AW162" s="14" t="s">
        <v>38</v>
      </c>
      <c r="AX162" s="14" t="s">
        <v>87</v>
      </c>
      <c r="AY162" s="257" t="s">
        <v>135</v>
      </c>
    </row>
    <row r="163" s="2" customFormat="1" ht="33" customHeight="1">
      <c r="A163" s="38"/>
      <c r="B163" s="39"/>
      <c r="C163" s="218" t="s">
        <v>190</v>
      </c>
      <c r="D163" s="218" t="s">
        <v>137</v>
      </c>
      <c r="E163" s="219" t="s">
        <v>191</v>
      </c>
      <c r="F163" s="220" t="s">
        <v>192</v>
      </c>
      <c r="G163" s="221" t="s">
        <v>184</v>
      </c>
      <c r="H163" s="222">
        <v>7.9500000000000002</v>
      </c>
      <c r="I163" s="223"/>
      <c r="J163" s="224">
        <f>ROUND(I163*H163,2)</f>
        <v>0</v>
      </c>
      <c r="K163" s="220" t="s">
        <v>141</v>
      </c>
      <c r="L163" s="44"/>
      <c r="M163" s="225" t="s">
        <v>1</v>
      </c>
      <c r="N163" s="226" t="s">
        <v>47</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142</v>
      </c>
      <c r="AT163" s="229" t="s">
        <v>137</v>
      </c>
      <c r="AU163" s="229" t="s">
        <v>91</v>
      </c>
      <c r="AY163" s="17" t="s">
        <v>135</v>
      </c>
      <c r="BE163" s="230">
        <f>IF(N163="základní",J163,0)</f>
        <v>0</v>
      </c>
      <c r="BF163" s="230">
        <f>IF(N163="snížená",J163,0)</f>
        <v>0</v>
      </c>
      <c r="BG163" s="230">
        <f>IF(N163="zákl. přenesená",J163,0)</f>
        <v>0</v>
      </c>
      <c r="BH163" s="230">
        <f>IF(N163="sníž. přenesená",J163,0)</f>
        <v>0</v>
      </c>
      <c r="BI163" s="230">
        <f>IF(N163="nulová",J163,0)</f>
        <v>0</v>
      </c>
      <c r="BJ163" s="17" t="s">
        <v>87</v>
      </c>
      <c r="BK163" s="230">
        <f>ROUND(I163*H163,2)</f>
        <v>0</v>
      </c>
      <c r="BL163" s="17" t="s">
        <v>142</v>
      </c>
      <c r="BM163" s="229" t="s">
        <v>193</v>
      </c>
    </row>
    <row r="164" s="2" customFormat="1">
      <c r="A164" s="38"/>
      <c r="B164" s="39"/>
      <c r="C164" s="40"/>
      <c r="D164" s="231" t="s">
        <v>143</v>
      </c>
      <c r="E164" s="40"/>
      <c r="F164" s="232" t="s">
        <v>194</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143</v>
      </c>
      <c r="AU164" s="17" t="s">
        <v>91</v>
      </c>
    </row>
    <row r="165" s="13" customFormat="1">
      <c r="A165" s="13"/>
      <c r="B165" s="236"/>
      <c r="C165" s="237"/>
      <c r="D165" s="231" t="s">
        <v>145</v>
      </c>
      <c r="E165" s="238" t="s">
        <v>1</v>
      </c>
      <c r="F165" s="239" t="s">
        <v>195</v>
      </c>
      <c r="G165" s="237"/>
      <c r="H165" s="240">
        <v>7.9500000000000002</v>
      </c>
      <c r="I165" s="241"/>
      <c r="J165" s="237"/>
      <c r="K165" s="237"/>
      <c r="L165" s="242"/>
      <c r="M165" s="243"/>
      <c r="N165" s="244"/>
      <c r="O165" s="244"/>
      <c r="P165" s="244"/>
      <c r="Q165" s="244"/>
      <c r="R165" s="244"/>
      <c r="S165" s="244"/>
      <c r="T165" s="245"/>
      <c r="U165" s="13"/>
      <c r="V165" s="13"/>
      <c r="W165" s="13"/>
      <c r="X165" s="13"/>
      <c r="Y165" s="13"/>
      <c r="Z165" s="13"/>
      <c r="AA165" s="13"/>
      <c r="AB165" s="13"/>
      <c r="AC165" s="13"/>
      <c r="AD165" s="13"/>
      <c r="AE165" s="13"/>
      <c r="AT165" s="246" t="s">
        <v>145</v>
      </c>
      <c r="AU165" s="246" t="s">
        <v>91</v>
      </c>
      <c r="AV165" s="13" t="s">
        <v>91</v>
      </c>
      <c r="AW165" s="13" t="s">
        <v>38</v>
      </c>
      <c r="AX165" s="13" t="s">
        <v>82</v>
      </c>
      <c r="AY165" s="246" t="s">
        <v>135</v>
      </c>
    </row>
    <row r="166" s="14" customFormat="1">
      <c r="A166" s="14"/>
      <c r="B166" s="247"/>
      <c r="C166" s="248"/>
      <c r="D166" s="231" t="s">
        <v>145</v>
      </c>
      <c r="E166" s="249" t="s">
        <v>1</v>
      </c>
      <c r="F166" s="250" t="s">
        <v>147</v>
      </c>
      <c r="G166" s="248"/>
      <c r="H166" s="251">
        <v>7.9500000000000002</v>
      </c>
      <c r="I166" s="252"/>
      <c r="J166" s="248"/>
      <c r="K166" s="248"/>
      <c r="L166" s="253"/>
      <c r="M166" s="254"/>
      <c r="N166" s="255"/>
      <c r="O166" s="255"/>
      <c r="P166" s="255"/>
      <c r="Q166" s="255"/>
      <c r="R166" s="255"/>
      <c r="S166" s="255"/>
      <c r="T166" s="256"/>
      <c r="U166" s="14"/>
      <c r="V166" s="14"/>
      <c r="W166" s="14"/>
      <c r="X166" s="14"/>
      <c r="Y166" s="14"/>
      <c r="Z166" s="14"/>
      <c r="AA166" s="14"/>
      <c r="AB166" s="14"/>
      <c r="AC166" s="14"/>
      <c r="AD166" s="14"/>
      <c r="AE166" s="14"/>
      <c r="AT166" s="257" t="s">
        <v>145</v>
      </c>
      <c r="AU166" s="257" t="s">
        <v>91</v>
      </c>
      <c r="AV166" s="14" t="s">
        <v>142</v>
      </c>
      <c r="AW166" s="14" t="s">
        <v>38</v>
      </c>
      <c r="AX166" s="14" t="s">
        <v>87</v>
      </c>
      <c r="AY166" s="257" t="s">
        <v>135</v>
      </c>
    </row>
    <row r="167" s="2" customFormat="1" ht="37.8" customHeight="1">
      <c r="A167" s="38"/>
      <c r="B167" s="39"/>
      <c r="C167" s="218" t="s">
        <v>166</v>
      </c>
      <c r="D167" s="218" t="s">
        <v>137</v>
      </c>
      <c r="E167" s="219" t="s">
        <v>196</v>
      </c>
      <c r="F167" s="220" t="s">
        <v>197</v>
      </c>
      <c r="G167" s="221" t="s">
        <v>184</v>
      </c>
      <c r="H167" s="222">
        <v>12.42</v>
      </c>
      <c r="I167" s="223"/>
      <c r="J167" s="224">
        <f>ROUND(I167*H167,2)</f>
        <v>0</v>
      </c>
      <c r="K167" s="220" t="s">
        <v>141</v>
      </c>
      <c r="L167" s="44"/>
      <c r="M167" s="225" t="s">
        <v>1</v>
      </c>
      <c r="N167" s="226" t="s">
        <v>47</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142</v>
      </c>
      <c r="AT167" s="229" t="s">
        <v>137</v>
      </c>
      <c r="AU167" s="229" t="s">
        <v>91</v>
      </c>
      <c r="AY167" s="17" t="s">
        <v>135</v>
      </c>
      <c r="BE167" s="230">
        <f>IF(N167="základní",J167,0)</f>
        <v>0</v>
      </c>
      <c r="BF167" s="230">
        <f>IF(N167="snížená",J167,0)</f>
        <v>0</v>
      </c>
      <c r="BG167" s="230">
        <f>IF(N167="zákl. přenesená",J167,0)</f>
        <v>0</v>
      </c>
      <c r="BH167" s="230">
        <f>IF(N167="sníž. přenesená",J167,0)</f>
        <v>0</v>
      </c>
      <c r="BI167" s="230">
        <f>IF(N167="nulová",J167,0)</f>
        <v>0</v>
      </c>
      <c r="BJ167" s="17" t="s">
        <v>87</v>
      </c>
      <c r="BK167" s="230">
        <f>ROUND(I167*H167,2)</f>
        <v>0</v>
      </c>
      <c r="BL167" s="17" t="s">
        <v>142</v>
      </c>
      <c r="BM167" s="229" t="s">
        <v>198</v>
      </c>
    </row>
    <row r="168" s="2" customFormat="1">
      <c r="A168" s="38"/>
      <c r="B168" s="39"/>
      <c r="C168" s="40"/>
      <c r="D168" s="231" t="s">
        <v>143</v>
      </c>
      <c r="E168" s="40"/>
      <c r="F168" s="232" t="s">
        <v>199</v>
      </c>
      <c r="G168" s="40"/>
      <c r="H168" s="40"/>
      <c r="I168" s="233"/>
      <c r="J168" s="40"/>
      <c r="K168" s="40"/>
      <c r="L168" s="44"/>
      <c r="M168" s="234"/>
      <c r="N168" s="235"/>
      <c r="O168" s="91"/>
      <c r="P168" s="91"/>
      <c r="Q168" s="91"/>
      <c r="R168" s="91"/>
      <c r="S168" s="91"/>
      <c r="T168" s="92"/>
      <c r="U168" s="38"/>
      <c r="V168" s="38"/>
      <c r="W168" s="38"/>
      <c r="X168" s="38"/>
      <c r="Y168" s="38"/>
      <c r="Z168" s="38"/>
      <c r="AA168" s="38"/>
      <c r="AB168" s="38"/>
      <c r="AC168" s="38"/>
      <c r="AD168" s="38"/>
      <c r="AE168" s="38"/>
      <c r="AT168" s="17" t="s">
        <v>143</v>
      </c>
      <c r="AU168" s="17" t="s">
        <v>91</v>
      </c>
    </row>
    <row r="169" s="2" customFormat="1">
      <c r="A169" s="38"/>
      <c r="B169" s="39"/>
      <c r="C169" s="40"/>
      <c r="D169" s="231" t="s">
        <v>152</v>
      </c>
      <c r="E169" s="40"/>
      <c r="F169" s="258" t="s">
        <v>200</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152</v>
      </c>
      <c r="AU169" s="17" t="s">
        <v>91</v>
      </c>
    </row>
    <row r="170" s="13" customFormat="1">
      <c r="A170" s="13"/>
      <c r="B170" s="236"/>
      <c r="C170" s="237"/>
      <c r="D170" s="231" t="s">
        <v>145</v>
      </c>
      <c r="E170" s="238" t="s">
        <v>1</v>
      </c>
      <c r="F170" s="239" t="s">
        <v>201</v>
      </c>
      <c r="G170" s="237"/>
      <c r="H170" s="240">
        <v>12.42</v>
      </c>
      <c r="I170" s="241"/>
      <c r="J170" s="237"/>
      <c r="K170" s="237"/>
      <c r="L170" s="242"/>
      <c r="M170" s="243"/>
      <c r="N170" s="244"/>
      <c r="O170" s="244"/>
      <c r="P170" s="244"/>
      <c r="Q170" s="244"/>
      <c r="R170" s="244"/>
      <c r="S170" s="244"/>
      <c r="T170" s="245"/>
      <c r="U170" s="13"/>
      <c r="V170" s="13"/>
      <c r="W170" s="13"/>
      <c r="X170" s="13"/>
      <c r="Y170" s="13"/>
      <c r="Z170" s="13"/>
      <c r="AA170" s="13"/>
      <c r="AB170" s="13"/>
      <c r="AC170" s="13"/>
      <c r="AD170" s="13"/>
      <c r="AE170" s="13"/>
      <c r="AT170" s="246" t="s">
        <v>145</v>
      </c>
      <c r="AU170" s="246" t="s">
        <v>91</v>
      </c>
      <c r="AV170" s="13" t="s">
        <v>91</v>
      </c>
      <c r="AW170" s="13" t="s">
        <v>38</v>
      </c>
      <c r="AX170" s="13" t="s">
        <v>82</v>
      </c>
      <c r="AY170" s="246" t="s">
        <v>135</v>
      </c>
    </row>
    <row r="171" s="14" customFormat="1">
      <c r="A171" s="14"/>
      <c r="B171" s="247"/>
      <c r="C171" s="248"/>
      <c r="D171" s="231" t="s">
        <v>145</v>
      </c>
      <c r="E171" s="249" t="s">
        <v>1</v>
      </c>
      <c r="F171" s="250" t="s">
        <v>147</v>
      </c>
      <c r="G171" s="248"/>
      <c r="H171" s="251">
        <v>12.42</v>
      </c>
      <c r="I171" s="252"/>
      <c r="J171" s="248"/>
      <c r="K171" s="248"/>
      <c r="L171" s="253"/>
      <c r="M171" s="254"/>
      <c r="N171" s="255"/>
      <c r="O171" s="255"/>
      <c r="P171" s="255"/>
      <c r="Q171" s="255"/>
      <c r="R171" s="255"/>
      <c r="S171" s="255"/>
      <c r="T171" s="256"/>
      <c r="U171" s="14"/>
      <c r="V171" s="14"/>
      <c r="W171" s="14"/>
      <c r="X171" s="14"/>
      <c r="Y171" s="14"/>
      <c r="Z171" s="14"/>
      <c r="AA171" s="14"/>
      <c r="AB171" s="14"/>
      <c r="AC171" s="14"/>
      <c r="AD171" s="14"/>
      <c r="AE171" s="14"/>
      <c r="AT171" s="257" t="s">
        <v>145</v>
      </c>
      <c r="AU171" s="257" t="s">
        <v>91</v>
      </c>
      <c r="AV171" s="14" t="s">
        <v>142</v>
      </c>
      <c r="AW171" s="14" t="s">
        <v>38</v>
      </c>
      <c r="AX171" s="14" t="s">
        <v>87</v>
      </c>
      <c r="AY171" s="257" t="s">
        <v>135</v>
      </c>
    </row>
    <row r="172" s="2" customFormat="1" ht="33" customHeight="1">
      <c r="A172" s="38"/>
      <c r="B172" s="39"/>
      <c r="C172" s="218" t="s">
        <v>202</v>
      </c>
      <c r="D172" s="218" t="s">
        <v>137</v>
      </c>
      <c r="E172" s="219" t="s">
        <v>203</v>
      </c>
      <c r="F172" s="220" t="s">
        <v>204</v>
      </c>
      <c r="G172" s="221" t="s">
        <v>184</v>
      </c>
      <c r="H172" s="222">
        <v>6.9800000000000004</v>
      </c>
      <c r="I172" s="223"/>
      <c r="J172" s="224">
        <f>ROUND(I172*H172,2)</f>
        <v>0</v>
      </c>
      <c r="K172" s="220" t="s">
        <v>141</v>
      </c>
      <c r="L172" s="44"/>
      <c r="M172" s="225" t="s">
        <v>1</v>
      </c>
      <c r="N172" s="226" t="s">
        <v>47</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142</v>
      </c>
      <c r="AT172" s="229" t="s">
        <v>137</v>
      </c>
      <c r="AU172" s="229" t="s">
        <v>91</v>
      </c>
      <c r="AY172" s="17" t="s">
        <v>135</v>
      </c>
      <c r="BE172" s="230">
        <f>IF(N172="základní",J172,0)</f>
        <v>0</v>
      </c>
      <c r="BF172" s="230">
        <f>IF(N172="snížená",J172,0)</f>
        <v>0</v>
      </c>
      <c r="BG172" s="230">
        <f>IF(N172="zákl. přenesená",J172,0)</f>
        <v>0</v>
      </c>
      <c r="BH172" s="230">
        <f>IF(N172="sníž. přenesená",J172,0)</f>
        <v>0</v>
      </c>
      <c r="BI172" s="230">
        <f>IF(N172="nulová",J172,0)</f>
        <v>0</v>
      </c>
      <c r="BJ172" s="17" t="s">
        <v>87</v>
      </c>
      <c r="BK172" s="230">
        <f>ROUND(I172*H172,2)</f>
        <v>0</v>
      </c>
      <c r="BL172" s="17" t="s">
        <v>142</v>
      </c>
      <c r="BM172" s="229" t="s">
        <v>205</v>
      </c>
    </row>
    <row r="173" s="2" customFormat="1">
      <c r="A173" s="38"/>
      <c r="B173" s="39"/>
      <c r="C173" s="40"/>
      <c r="D173" s="231" t="s">
        <v>143</v>
      </c>
      <c r="E173" s="40"/>
      <c r="F173" s="232" t="s">
        <v>206</v>
      </c>
      <c r="G173" s="40"/>
      <c r="H173" s="40"/>
      <c r="I173" s="233"/>
      <c r="J173" s="40"/>
      <c r="K173" s="40"/>
      <c r="L173" s="44"/>
      <c r="M173" s="234"/>
      <c r="N173" s="235"/>
      <c r="O173" s="91"/>
      <c r="P173" s="91"/>
      <c r="Q173" s="91"/>
      <c r="R173" s="91"/>
      <c r="S173" s="91"/>
      <c r="T173" s="92"/>
      <c r="U173" s="38"/>
      <c r="V173" s="38"/>
      <c r="W173" s="38"/>
      <c r="X173" s="38"/>
      <c r="Y173" s="38"/>
      <c r="Z173" s="38"/>
      <c r="AA173" s="38"/>
      <c r="AB173" s="38"/>
      <c r="AC173" s="38"/>
      <c r="AD173" s="38"/>
      <c r="AE173" s="38"/>
      <c r="AT173" s="17" t="s">
        <v>143</v>
      </c>
      <c r="AU173" s="17" t="s">
        <v>91</v>
      </c>
    </row>
    <row r="174" s="13" customFormat="1">
      <c r="A174" s="13"/>
      <c r="B174" s="236"/>
      <c r="C174" s="237"/>
      <c r="D174" s="231" t="s">
        <v>145</v>
      </c>
      <c r="E174" s="238" t="s">
        <v>1</v>
      </c>
      <c r="F174" s="239" t="s">
        <v>207</v>
      </c>
      <c r="G174" s="237"/>
      <c r="H174" s="240">
        <v>6.9800000000000004</v>
      </c>
      <c r="I174" s="241"/>
      <c r="J174" s="237"/>
      <c r="K174" s="237"/>
      <c r="L174" s="242"/>
      <c r="M174" s="243"/>
      <c r="N174" s="244"/>
      <c r="O174" s="244"/>
      <c r="P174" s="244"/>
      <c r="Q174" s="244"/>
      <c r="R174" s="244"/>
      <c r="S174" s="244"/>
      <c r="T174" s="245"/>
      <c r="U174" s="13"/>
      <c r="V174" s="13"/>
      <c r="W174" s="13"/>
      <c r="X174" s="13"/>
      <c r="Y174" s="13"/>
      <c r="Z174" s="13"/>
      <c r="AA174" s="13"/>
      <c r="AB174" s="13"/>
      <c r="AC174" s="13"/>
      <c r="AD174" s="13"/>
      <c r="AE174" s="13"/>
      <c r="AT174" s="246" t="s">
        <v>145</v>
      </c>
      <c r="AU174" s="246" t="s">
        <v>91</v>
      </c>
      <c r="AV174" s="13" t="s">
        <v>91</v>
      </c>
      <c r="AW174" s="13" t="s">
        <v>38</v>
      </c>
      <c r="AX174" s="13" t="s">
        <v>82</v>
      </c>
      <c r="AY174" s="246" t="s">
        <v>135</v>
      </c>
    </row>
    <row r="175" s="14" customFormat="1">
      <c r="A175" s="14"/>
      <c r="B175" s="247"/>
      <c r="C175" s="248"/>
      <c r="D175" s="231" t="s">
        <v>145</v>
      </c>
      <c r="E175" s="249" t="s">
        <v>1</v>
      </c>
      <c r="F175" s="250" t="s">
        <v>147</v>
      </c>
      <c r="G175" s="248"/>
      <c r="H175" s="251">
        <v>6.9800000000000004</v>
      </c>
      <c r="I175" s="252"/>
      <c r="J175" s="248"/>
      <c r="K175" s="248"/>
      <c r="L175" s="253"/>
      <c r="M175" s="254"/>
      <c r="N175" s="255"/>
      <c r="O175" s="255"/>
      <c r="P175" s="255"/>
      <c r="Q175" s="255"/>
      <c r="R175" s="255"/>
      <c r="S175" s="255"/>
      <c r="T175" s="256"/>
      <c r="U175" s="14"/>
      <c r="V175" s="14"/>
      <c r="W175" s="14"/>
      <c r="X175" s="14"/>
      <c r="Y175" s="14"/>
      <c r="Z175" s="14"/>
      <c r="AA175" s="14"/>
      <c r="AB175" s="14"/>
      <c r="AC175" s="14"/>
      <c r="AD175" s="14"/>
      <c r="AE175" s="14"/>
      <c r="AT175" s="257" t="s">
        <v>145</v>
      </c>
      <c r="AU175" s="257" t="s">
        <v>91</v>
      </c>
      <c r="AV175" s="14" t="s">
        <v>142</v>
      </c>
      <c r="AW175" s="14" t="s">
        <v>38</v>
      </c>
      <c r="AX175" s="14" t="s">
        <v>87</v>
      </c>
      <c r="AY175" s="257" t="s">
        <v>135</v>
      </c>
    </row>
    <row r="176" s="2" customFormat="1" ht="33" customHeight="1">
      <c r="A176" s="38"/>
      <c r="B176" s="39"/>
      <c r="C176" s="218" t="s">
        <v>8</v>
      </c>
      <c r="D176" s="218" t="s">
        <v>137</v>
      </c>
      <c r="E176" s="219" t="s">
        <v>208</v>
      </c>
      <c r="F176" s="220" t="s">
        <v>209</v>
      </c>
      <c r="G176" s="221" t="s">
        <v>184</v>
      </c>
      <c r="H176" s="222">
        <v>49.439999999999998</v>
      </c>
      <c r="I176" s="223"/>
      <c r="J176" s="224">
        <f>ROUND(I176*H176,2)</f>
        <v>0</v>
      </c>
      <c r="K176" s="220" t="s">
        <v>141</v>
      </c>
      <c r="L176" s="44"/>
      <c r="M176" s="225" t="s">
        <v>1</v>
      </c>
      <c r="N176" s="226" t="s">
        <v>47</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142</v>
      </c>
      <c r="AT176" s="229" t="s">
        <v>137</v>
      </c>
      <c r="AU176" s="229" t="s">
        <v>91</v>
      </c>
      <c r="AY176" s="17" t="s">
        <v>135</v>
      </c>
      <c r="BE176" s="230">
        <f>IF(N176="základní",J176,0)</f>
        <v>0</v>
      </c>
      <c r="BF176" s="230">
        <f>IF(N176="snížená",J176,0)</f>
        <v>0</v>
      </c>
      <c r="BG176" s="230">
        <f>IF(N176="zákl. přenesená",J176,0)</f>
        <v>0</v>
      </c>
      <c r="BH176" s="230">
        <f>IF(N176="sníž. přenesená",J176,0)</f>
        <v>0</v>
      </c>
      <c r="BI176" s="230">
        <f>IF(N176="nulová",J176,0)</f>
        <v>0</v>
      </c>
      <c r="BJ176" s="17" t="s">
        <v>87</v>
      </c>
      <c r="BK176" s="230">
        <f>ROUND(I176*H176,2)</f>
        <v>0</v>
      </c>
      <c r="BL176" s="17" t="s">
        <v>142</v>
      </c>
      <c r="BM176" s="229" t="s">
        <v>210</v>
      </c>
    </row>
    <row r="177" s="2" customFormat="1">
      <c r="A177" s="38"/>
      <c r="B177" s="39"/>
      <c r="C177" s="40"/>
      <c r="D177" s="231" t="s">
        <v>143</v>
      </c>
      <c r="E177" s="40"/>
      <c r="F177" s="232" t="s">
        <v>211</v>
      </c>
      <c r="G177" s="40"/>
      <c r="H177" s="40"/>
      <c r="I177" s="233"/>
      <c r="J177" s="40"/>
      <c r="K177" s="40"/>
      <c r="L177" s="44"/>
      <c r="M177" s="234"/>
      <c r="N177" s="235"/>
      <c r="O177" s="91"/>
      <c r="P177" s="91"/>
      <c r="Q177" s="91"/>
      <c r="R177" s="91"/>
      <c r="S177" s="91"/>
      <c r="T177" s="92"/>
      <c r="U177" s="38"/>
      <c r="V177" s="38"/>
      <c r="W177" s="38"/>
      <c r="X177" s="38"/>
      <c r="Y177" s="38"/>
      <c r="Z177" s="38"/>
      <c r="AA177" s="38"/>
      <c r="AB177" s="38"/>
      <c r="AC177" s="38"/>
      <c r="AD177" s="38"/>
      <c r="AE177" s="38"/>
      <c r="AT177" s="17" t="s">
        <v>143</v>
      </c>
      <c r="AU177" s="17" t="s">
        <v>91</v>
      </c>
    </row>
    <row r="178" s="13" customFormat="1">
      <c r="A178" s="13"/>
      <c r="B178" s="236"/>
      <c r="C178" s="237"/>
      <c r="D178" s="231" t="s">
        <v>145</v>
      </c>
      <c r="E178" s="238" t="s">
        <v>1</v>
      </c>
      <c r="F178" s="239" t="s">
        <v>212</v>
      </c>
      <c r="G178" s="237"/>
      <c r="H178" s="240">
        <v>49.439999999999998</v>
      </c>
      <c r="I178" s="241"/>
      <c r="J178" s="237"/>
      <c r="K178" s="237"/>
      <c r="L178" s="242"/>
      <c r="M178" s="243"/>
      <c r="N178" s="244"/>
      <c r="O178" s="244"/>
      <c r="P178" s="244"/>
      <c r="Q178" s="244"/>
      <c r="R178" s="244"/>
      <c r="S178" s="244"/>
      <c r="T178" s="245"/>
      <c r="U178" s="13"/>
      <c r="V178" s="13"/>
      <c r="W178" s="13"/>
      <c r="X178" s="13"/>
      <c r="Y178" s="13"/>
      <c r="Z178" s="13"/>
      <c r="AA178" s="13"/>
      <c r="AB178" s="13"/>
      <c r="AC178" s="13"/>
      <c r="AD178" s="13"/>
      <c r="AE178" s="13"/>
      <c r="AT178" s="246" t="s">
        <v>145</v>
      </c>
      <c r="AU178" s="246" t="s">
        <v>91</v>
      </c>
      <c r="AV178" s="13" t="s">
        <v>91</v>
      </c>
      <c r="AW178" s="13" t="s">
        <v>38</v>
      </c>
      <c r="AX178" s="13" t="s">
        <v>82</v>
      </c>
      <c r="AY178" s="246" t="s">
        <v>135</v>
      </c>
    </row>
    <row r="179" s="14" customFormat="1">
      <c r="A179" s="14"/>
      <c r="B179" s="247"/>
      <c r="C179" s="248"/>
      <c r="D179" s="231" t="s">
        <v>145</v>
      </c>
      <c r="E179" s="249" t="s">
        <v>1</v>
      </c>
      <c r="F179" s="250" t="s">
        <v>147</v>
      </c>
      <c r="G179" s="248"/>
      <c r="H179" s="251">
        <v>49.439999999999998</v>
      </c>
      <c r="I179" s="252"/>
      <c r="J179" s="248"/>
      <c r="K179" s="248"/>
      <c r="L179" s="253"/>
      <c r="M179" s="254"/>
      <c r="N179" s="255"/>
      <c r="O179" s="255"/>
      <c r="P179" s="255"/>
      <c r="Q179" s="255"/>
      <c r="R179" s="255"/>
      <c r="S179" s="255"/>
      <c r="T179" s="256"/>
      <c r="U179" s="14"/>
      <c r="V179" s="14"/>
      <c r="W179" s="14"/>
      <c r="X179" s="14"/>
      <c r="Y179" s="14"/>
      <c r="Z179" s="14"/>
      <c r="AA179" s="14"/>
      <c r="AB179" s="14"/>
      <c r="AC179" s="14"/>
      <c r="AD179" s="14"/>
      <c r="AE179" s="14"/>
      <c r="AT179" s="257" t="s">
        <v>145</v>
      </c>
      <c r="AU179" s="257" t="s">
        <v>91</v>
      </c>
      <c r="AV179" s="14" t="s">
        <v>142</v>
      </c>
      <c r="AW179" s="14" t="s">
        <v>38</v>
      </c>
      <c r="AX179" s="14" t="s">
        <v>87</v>
      </c>
      <c r="AY179" s="257" t="s">
        <v>135</v>
      </c>
    </row>
    <row r="180" s="2" customFormat="1" ht="24.15" customHeight="1">
      <c r="A180" s="38"/>
      <c r="B180" s="39"/>
      <c r="C180" s="218" t="s">
        <v>213</v>
      </c>
      <c r="D180" s="218" t="s">
        <v>137</v>
      </c>
      <c r="E180" s="219" t="s">
        <v>214</v>
      </c>
      <c r="F180" s="220" t="s">
        <v>215</v>
      </c>
      <c r="G180" s="221" t="s">
        <v>184</v>
      </c>
      <c r="H180" s="222">
        <v>1275.28</v>
      </c>
      <c r="I180" s="223"/>
      <c r="J180" s="224">
        <f>ROUND(I180*H180,2)</f>
        <v>0</v>
      </c>
      <c r="K180" s="220" t="s">
        <v>1</v>
      </c>
      <c r="L180" s="44"/>
      <c r="M180" s="225" t="s">
        <v>1</v>
      </c>
      <c r="N180" s="226" t="s">
        <v>47</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142</v>
      </c>
      <c r="AT180" s="229" t="s">
        <v>137</v>
      </c>
      <c r="AU180" s="229" t="s">
        <v>91</v>
      </c>
      <c r="AY180" s="17" t="s">
        <v>135</v>
      </c>
      <c r="BE180" s="230">
        <f>IF(N180="základní",J180,0)</f>
        <v>0</v>
      </c>
      <c r="BF180" s="230">
        <f>IF(N180="snížená",J180,0)</f>
        <v>0</v>
      </c>
      <c r="BG180" s="230">
        <f>IF(N180="zákl. přenesená",J180,0)</f>
        <v>0</v>
      </c>
      <c r="BH180" s="230">
        <f>IF(N180="sníž. přenesená",J180,0)</f>
        <v>0</v>
      </c>
      <c r="BI180" s="230">
        <f>IF(N180="nulová",J180,0)</f>
        <v>0</v>
      </c>
      <c r="BJ180" s="17" t="s">
        <v>87</v>
      </c>
      <c r="BK180" s="230">
        <f>ROUND(I180*H180,2)</f>
        <v>0</v>
      </c>
      <c r="BL180" s="17" t="s">
        <v>142</v>
      </c>
      <c r="BM180" s="229" t="s">
        <v>216</v>
      </c>
    </row>
    <row r="181" s="2" customFormat="1">
      <c r="A181" s="38"/>
      <c r="B181" s="39"/>
      <c r="C181" s="40"/>
      <c r="D181" s="231" t="s">
        <v>143</v>
      </c>
      <c r="E181" s="40"/>
      <c r="F181" s="232" t="s">
        <v>217</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143</v>
      </c>
      <c r="AU181" s="17" t="s">
        <v>91</v>
      </c>
    </row>
    <row r="182" s="2" customFormat="1">
      <c r="A182" s="38"/>
      <c r="B182" s="39"/>
      <c r="C182" s="40"/>
      <c r="D182" s="231" t="s">
        <v>152</v>
      </c>
      <c r="E182" s="40"/>
      <c r="F182" s="258" t="s">
        <v>218</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152</v>
      </c>
      <c r="AU182" s="17" t="s">
        <v>91</v>
      </c>
    </row>
    <row r="183" s="13" customFormat="1">
      <c r="A183" s="13"/>
      <c r="B183" s="236"/>
      <c r="C183" s="237"/>
      <c r="D183" s="231" t="s">
        <v>145</v>
      </c>
      <c r="E183" s="238" t="s">
        <v>1</v>
      </c>
      <c r="F183" s="239" t="s">
        <v>195</v>
      </c>
      <c r="G183" s="237"/>
      <c r="H183" s="240">
        <v>7.9500000000000002</v>
      </c>
      <c r="I183" s="241"/>
      <c r="J183" s="237"/>
      <c r="K183" s="237"/>
      <c r="L183" s="242"/>
      <c r="M183" s="243"/>
      <c r="N183" s="244"/>
      <c r="O183" s="244"/>
      <c r="P183" s="244"/>
      <c r="Q183" s="244"/>
      <c r="R183" s="244"/>
      <c r="S183" s="244"/>
      <c r="T183" s="245"/>
      <c r="U183" s="13"/>
      <c r="V183" s="13"/>
      <c r="W183" s="13"/>
      <c r="X183" s="13"/>
      <c r="Y183" s="13"/>
      <c r="Z183" s="13"/>
      <c r="AA183" s="13"/>
      <c r="AB183" s="13"/>
      <c r="AC183" s="13"/>
      <c r="AD183" s="13"/>
      <c r="AE183" s="13"/>
      <c r="AT183" s="246" t="s">
        <v>145</v>
      </c>
      <c r="AU183" s="246" t="s">
        <v>91</v>
      </c>
      <c r="AV183" s="13" t="s">
        <v>91</v>
      </c>
      <c r="AW183" s="13" t="s">
        <v>38</v>
      </c>
      <c r="AX183" s="13" t="s">
        <v>82</v>
      </c>
      <c r="AY183" s="246" t="s">
        <v>135</v>
      </c>
    </row>
    <row r="184" s="13" customFormat="1">
      <c r="A184" s="13"/>
      <c r="B184" s="236"/>
      <c r="C184" s="237"/>
      <c r="D184" s="231" t="s">
        <v>145</v>
      </c>
      <c r="E184" s="238" t="s">
        <v>1</v>
      </c>
      <c r="F184" s="239" t="s">
        <v>219</v>
      </c>
      <c r="G184" s="237"/>
      <c r="H184" s="240">
        <v>12.42</v>
      </c>
      <c r="I184" s="241"/>
      <c r="J184" s="237"/>
      <c r="K184" s="237"/>
      <c r="L184" s="242"/>
      <c r="M184" s="243"/>
      <c r="N184" s="244"/>
      <c r="O184" s="244"/>
      <c r="P184" s="244"/>
      <c r="Q184" s="244"/>
      <c r="R184" s="244"/>
      <c r="S184" s="244"/>
      <c r="T184" s="245"/>
      <c r="U184" s="13"/>
      <c r="V184" s="13"/>
      <c r="W184" s="13"/>
      <c r="X184" s="13"/>
      <c r="Y184" s="13"/>
      <c r="Z184" s="13"/>
      <c r="AA184" s="13"/>
      <c r="AB184" s="13"/>
      <c r="AC184" s="13"/>
      <c r="AD184" s="13"/>
      <c r="AE184" s="13"/>
      <c r="AT184" s="246" t="s">
        <v>145</v>
      </c>
      <c r="AU184" s="246" t="s">
        <v>91</v>
      </c>
      <c r="AV184" s="13" t="s">
        <v>91</v>
      </c>
      <c r="AW184" s="13" t="s">
        <v>38</v>
      </c>
      <c r="AX184" s="13" t="s">
        <v>82</v>
      </c>
      <c r="AY184" s="246" t="s">
        <v>135</v>
      </c>
    </row>
    <row r="185" s="13" customFormat="1">
      <c r="A185" s="13"/>
      <c r="B185" s="236"/>
      <c r="C185" s="237"/>
      <c r="D185" s="231" t="s">
        <v>145</v>
      </c>
      <c r="E185" s="238" t="s">
        <v>1</v>
      </c>
      <c r="F185" s="239" t="s">
        <v>188</v>
      </c>
      <c r="G185" s="237"/>
      <c r="H185" s="240">
        <v>100</v>
      </c>
      <c r="I185" s="241"/>
      <c r="J185" s="237"/>
      <c r="K185" s="237"/>
      <c r="L185" s="242"/>
      <c r="M185" s="243"/>
      <c r="N185" s="244"/>
      <c r="O185" s="244"/>
      <c r="P185" s="244"/>
      <c r="Q185" s="244"/>
      <c r="R185" s="244"/>
      <c r="S185" s="244"/>
      <c r="T185" s="245"/>
      <c r="U185" s="13"/>
      <c r="V185" s="13"/>
      <c r="W185" s="13"/>
      <c r="X185" s="13"/>
      <c r="Y185" s="13"/>
      <c r="Z185" s="13"/>
      <c r="AA185" s="13"/>
      <c r="AB185" s="13"/>
      <c r="AC185" s="13"/>
      <c r="AD185" s="13"/>
      <c r="AE185" s="13"/>
      <c r="AT185" s="246" t="s">
        <v>145</v>
      </c>
      <c r="AU185" s="246" t="s">
        <v>91</v>
      </c>
      <c r="AV185" s="13" t="s">
        <v>91</v>
      </c>
      <c r="AW185" s="13" t="s">
        <v>38</v>
      </c>
      <c r="AX185" s="13" t="s">
        <v>82</v>
      </c>
      <c r="AY185" s="246" t="s">
        <v>135</v>
      </c>
    </row>
    <row r="186" s="13" customFormat="1">
      <c r="A186" s="13"/>
      <c r="B186" s="236"/>
      <c r="C186" s="237"/>
      <c r="D186" s="231" t="s">
        <v>145</v>
      </c>
      <c r="E186" s="238" t="s">
        <v>1</v>
      </c>
      <c r="F186" s="239" t="s">
        <v>189</v>
      </c>
      <c r="G186" s="237"/>
      <c r="H186" s="240">
        <v>1179.6300000000001</v>
      </c>
      <c r="I186" s="241"/>
      <c r="J186" s="237"/>
      <c r="K186" s="237"/>
      <c r="L186" s="242"/>
      <c r="M186" s="243"/>
      <c r="N186" s="244"/>
      <c r="O186" s="244"/>
      <c r="P186" s="244"/>
      <c r="Q186" s="244"/>
      <c r="R186" s="244"/>
      <c r="S186" s="244"/>
      <c r="T186" s="245"/>
      <c r="U186" s="13"/>
      <c r="V186" s="13"/>
      <c r="W186" s="13"/>
      <c r="X186" s="13"/>
      <c r="Y186" s="13"/>
      <c r="Z186" s="13"/>
      <c r="AA186" s="13"/>
      <c r="AB186" s="13"/>
      <c r="AC186" s="13"/>
      <c r="AD186" s="13"/>
      <c r="AE186" s="13"/>
      <c r="AT186" s="246" t="s">
        <v>145</v>
      </c>
      <c r="AU186" s="246" t="s">
        <v>91</v>
      </c>
      <c r="AV186" s="13" t="s">
        <v>91</v>
      </c>
      <c r="AW186" s="13" t="s">
        <v>38</v>
      </c>
      <c r="AX186" s="13" t="s">
        <v>82</v>
      </c>
      <c r="AY186" s="246" t="s">
        <v>135</v>
      </c>
    </row>
    <row r="187" s="13" customFormat="1">
      <c r="A187" s="13"/>
      <c r="B187" s="236"/>
      <c r="C187" s="237"/>
      <c r="D187" s="231" t="s">
        <v>145</v>
      </c>
      <c r="E187" s="238" t="s">
        <v>1</v>
      </c>
      <c r="F187" s="239" t="s">
        <v>220</v>
      </c>
      <c r="G187" s="237"/>
      <c r="H187" s="240">
        <v>-24.719999999999999</v>
      </c>
      <c r="I187" s="241"/>
      <c r="J187" s="237"/>
      <c r="K187" s="237"/>
      <c r="L187" s="242"/>
      <c r="M187" s="243"/>
      <c r="N187" s="244"/>
      <c r="O187" s="244"/>
      <c r="P187" s="244"/>
      <c r="Q187" s="244"/>
      <c r="R187" s="244"/>
      <c r="S187" s="244"/>
      <c r="T187" s="245"/>
      <c r="U187" s="13"/>
      <c r="V187" s="13"/>
      <c r="W187" s="13"/>
      <c r="X187" s="13"/>
      <c r="Y187" s="13"/>
      <c r="Z187" s="13"/>
      <c r="AA187" s="13"/>
      <c r="AB187" s="13"/>
      <c r="AC187" s="13"/>
      <c r="AD187" s="13"/>
      <c r="AE187" s="13"/>
      <c r="AT187" s="246" t="s">
        <v>145</v>
      </c>
      <c r="AU187" s="246" t="s">
        <v>91</v>
      </c>
      <c r="AV187" s="13" t="s">
        <v>91</v>
      </c>
      <c r="AW187" s="13" t="s">
        <v>38</v>
      </c>
      <c r="AX187" s="13" t="s">
        <v>82</v>
      </c>
      <c r="AY187" s="246" t="s">
        <v>135</v>
      </c>
    </row>
    <row r="188" s="14" customFormat="1">
      <c r="A188" s="14"/>
      <c r="B188" s="247"/>
      <c r="C188" s="248"/>
      <c r="D188" s="231" t="s">
        <v>145</v>
      </c>
      <c r="E188" s="249" t="s">
        <v>1</v>
      </c>
      <c r="F188" s="250" t="s">
        <v>147</v>
      </c>
      <c r="G188" s="248"/>
      <c r="H188" s="251">
        <v>1275.28</v>
      </c>
      <c r="I188" s="252"/>
      <c r="J188" s="248"/>
      <c r="K188" s="248"/>
      <c r="L188" s="253"/>
      <c r="M188" s="254"/>
      <c r="N188" s="255"/>
      <c r="O188" s="255"/>
      <c r="P188" s="255"/>
      <c r="Q188" s="255"/>
      <c r="R188" s="255"/>
      <c r="S188" s="255"/>
      <c r="T188" s="256"/>
      <c r="U188" s="14"/>
      <c r="V188" s="14"/>
      <c r="W188" s="14"/>
      <c r="X188" s="14"/>
      <c r="Y188" s="14"/>
      <c r="Z188" s="14"/>
      <c r="AA188" s="14"/>
      <c r="AB188" s="14"/>
      <c r="AC188" s="14"/>
      <c r="AD188" s="14"/>
      <c r="AE188" s="14"/>
      <c r="AT188" s="257" t="s">
        <v>145</v>
      </c>
      <c r="AU188" s="257" t="s">
        <v>91</v>
      </c>
      <c r="AV188" s="14" t="s">
        <v>142</v>
      </c>
      <c r="AW188" s="14" t="s">
        <v>38</v>
      </c>
      <c r="AX188" s="14" t="s">
        <v>87</v>
      </c>
      <c r="AY188" s="257" t="s">
        <v>135</v>
      </c>
    </row>
    <row r="189" s="2" customFormat="1" ht="24.15" customHeight="1">
      <c r="A189" s="38"/>
      <c r="B189" s="39"/>
      <c r="C189" s="218" t="s">
        <v>178</v>
      </c>
      <c r="D189" s="218" t="s">
        <v>137</v>
      </c>
      <c r="E189" s="219" t="s">
        <v>221</v>
      </c>
      <c r="F189" s="220" t="s">
        <v>222</v>
      </c>
      <c r="G189" s="221" t="s">
        <v>184</v>
      </c>
      <c r="H189" s="222">
        <v>438.63</v>
      </c>
      <c r="I189" s="223"/>
      <c r="J189" s="224">
        <f>ROUND(I189*H189,2)</f>
        <v>0</v>
      </c>
      <c r="K189" s="220" t="s">
        <v>1</v>
      </c>
      <c r="L189" s="44"/>
      <c r="M189" s="225" t="s">
        <v>1</v>
      </c>
      <c r="N189" s="226" t="s">
        <v>47</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142</v>
      </c>
      <c r="AT189" s="229" t="s">
        <v>137</v>
      </c>
      <c r="AU189" s="229" t="s">
        <v>91</v>
      </c>
      <c r="AY189" s="17" t="s">
        <v>135</v>
      </c>
      <c r="BE189" s="230">
        <f>IF(N189="základní",J189,0)</f>
        <v>0</v>
      </c>
      <c r="BF189" s="230">
        <f>IF(N189="snížená",J189,0)</f>
        <v>0</v>
      </c>
      <c r="BG189" s="230">
        <f>IF(N189="zákl. přenesená",J189,0)</f>
        <v>0</v>
      </c>
      <c r="BH189" s="230">
        <f>IF(N189="sníž. přenesená",J189,0)</f>
        <v>0</v>
      </c>
      <c r="BI189" s="230">
        <f>IF(N189="nulová",J189,0)</f>
        <v>0</v>
      </c>
      <c r="BJ189" s="17" t="s">
        <v>87</v>
      </c>
      <c r="BK189" s="230">
        <f>ROUND(I189*H189,2)</f>
        <v>0</v>
      </c>
      <c r="BL189" s="17" t="s">
        <v>142</v>
      </c>
      <c r="BM189" s="229" t="s">
        <v>223</v>
      </c>
    </row>
    <row r="190" s="2" customFormat="1">
      <c r="A190" s="38"/>
      <c r="B190" s="39"/>
      <c r="C190" s="40"/>
      <c r="D190" s="231" t="s">
        <v>143</v>
      </c>
      <c r="E190" s="40"/>
      <c r="F190" s="232" t="s">
        <v>224</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143</v>
      </c>
      <c r="AU190" s="17" t="s">
        <v>91</v>
      </c>
    </row>
    <row r="191" s="2" customFormat="1">
      <c r="A191" s="38"/>
      <c r="B191" s="39"/>
      <c r="C191" s="40"/>
      <c r="D191" s="231" t="s">
        <v>152</v>
      </c>
      <c r="E191" s="40"/>
      <c r="F191" s="258" t="s">
        <v>225</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152</v>
      </c>
      <c r="AU191" s="17" t="s">
        <v>91</v>
      </c>
    </row>
    <row r="192" s="13" customFormat="1">
      <c r="A192" s="13"/>
      <c r="B192" s="236"/>
      <c r="C192" s="237"/>
      <c r="D192" s="231" t="s">
        <v>145</v>
      </c>
      <c r="E192" s="238" t="s">
        <v>1</v>
      </c>
      <c r="F192" s="239" t="s">
        <v>226</v>
      </c>
      <c r="G192" s="237"/>
      <c r="H192" s="240">
        <v>6.9800000000000004</v>
      </c>
      <c r="I192" s="241"/>
      <c r="J192" s="237"/>
      <c r="K192" s="237"/>
      <c r="L192" s="242"/>
      <c r="M192" s="243"/>
      <c r="N192" s="244"/>
      <c r="O192" s="244"/>
      <c r="P192" s="244"/>
      <c r="Q192" s="244"/>
      <c r="R192" s="244"/>
      <c r="S192" s="244"/>
      <c r="T192" s="245"/>
      <c r="U192" s="13"/>
      <c r="V192" s="13"/>
      <c r="W192" s="13"/>
      <c r="X192" s="13"/>
      <c r="Y192" s="13"/>
      <c r="Z192" s="13"/>
      <c r="AA192" s="13"/>
      <c r="AB192" s="13"/>
      <c r="AC192" s="13"/>
      <c r="AD192" s="13"/>
      <c r="AE192" s="13"/>
      <c r="AT192" s="246" t="s">
        <v>145</v>
      </c>
      <c r="AU192" s="246" t="s">
        <v>91</v>
      </c>
      <c r="AV192" s="13" t="s">
        <v>91</v>
      </c>
      <c r="AW192" s="13" t="s">
        <v>38</v>
      </c>
      <c r="AX192" s="13" t="s">
        <v>82</v>
      </c>
      <c r="AY192" s="246" t="s">
        <v>135</v>
      </c>
    </row>
    <row r="193" s="13" customFormat="1">
      <c r="A193" s="13"/>
      <c r="B193" s="236"/>
      <c r="C193" s="237"/>
      <c r="D193" s="231" t="s">
        <v>145</v>
      </c>
      <c r="E193" s="238" t="s">
        <v>1</v>
      </c>
      <c r="F193" s="239" t="s">
        <v>187</v>
      </c>
      <c r="G193" s="237"/>
      <c r="H193" s="240">
        <v>431.64999999999998</v>
      </c>
      <c r="I193" s="241"/>
      <c r="J193" s="237"/>
      <c r="K193" s="237"/>
      <c r="L193" s="242"/>
      <c r="M193" s="243"/>
      <c r="N193" s="244"/>
      <c r="O193" s="244"/>
      <c r="P193" s="244"/>
      <c r="Q193" s="244"/>
      <c r="R193" s="244"/>
      <c r="S193" s="244"/>
      <c r="T193" s="245"/>
      <c r="U193" s="13"/>
      <c r="V193" s="13"/>
      <c r="W193" s="13"/>
      <c r="X193" s="13"/>
      <c r="Y193" s="13"/>
      <c r="Z193" s="13"/>
      <c r="AA193" s="13"/>
      <c r="AB193" s="13"/>
      <c r="AC193" s="13"/>
      <c r="AD193" s="13"/>
      <c r="AE193" s="13"/>
      <c r="AT193" s="246" t="s">
        <v>145</v>
      </c>
      <c r="AU193" s="246" t="s">
        <v>91</v>
      </c>
      <c r="AV193" s="13" t="s">
        <v>91</v>
      </c>
      <c r="AW193" s="13" t="s">
        <v>38</v>
      </c>
      <c r="AX193" s="13" t="s">
        <v>82</v>
      </c>
      <c r="AY193" s="246" t="s">
        <v>135</v>
      </c>
    </row>
    <row r="194" s="14" customFormat="1">
      <c r="A194" s="14"/>
      <c r="B194" s="247"/>
      <c r="C194" s="248"/>
      <c r="D194" s="231" t="s">
        <v>145</v>
      </c>
      <c r="E194" s="249" t="s">
        <v>1</v>
      </c>
      <c r="F194" s="250" t="s">
        <v>147</v>
      </c>
      <c r="G194" s="248"/>
      <c r="H194" s="251">
        <v>438.63</v>
      </c>
      <c r="I194" s="252"/>
      <c r="J194" s="248"/>
      <c r="K194" s="248"/>
      <c r="L194" s="253"/>
      <c r="M194" s="254"/>
      <c r="N194" s="255"/>
      <c r="O194" s="255"/>
      <c r="P194" s="255"/>
      <c r="Q194" s="255"/>
      <c r="R194" s="255"/>
      <c r="S194" s="255"/>
      <c r="T194" s="256"/>
      <c r="U194" s="14"/>
      <c r="V194" s="14"/>
      <c r="W194" s="14"/>
      <c r="X194" s="14"/>
      <c r="Y194" s="14"/>
      <c r="Z194" s="14"/>
      <c r="AA194" s="14"/>
      <c r="AB194" s="14"/>
      <c r="AC194" s="14"/>
      <c r="AD194" s="14"/>
      <c r="AE194" s="14"/>
      <c r="AT194" s="257" t="s">
        <v>145</v>
      </c>
      <c r="AU194" s="257" t="s">
        <v>91</v>
      </c>
      <c r="AV194" s="14" t="s">
        <v>142</v>
      </c>
      <c r="AW194" s="14" t="s">
        <v>38</v>
      </c>
      <c r="AX194" s="14" t="s">
        <v>87</v>
      </c>
      <c r="AY194" s="257" t="s">
        <v>135</v>
      </c>
    </row>
    <row r="195" s="2" customFormat="1" ht="24.15" customHeight="1">
      <c r="A195" s="38"/>
      <c r="B195" s="39"/>
      <c r="C195" s="218" t="s">
        <v>227</v>
      </c>
      <c r="D195" s="218" t="s">
        <v>137</v>
      </c>
      <c r="E195" s="219" t="s">
        <v>228</v>
      </c>
      <c r="F195" s="220" t="s">
        <v>229</v>
      </c>
      <c r="G195" s="221" t="s">
        <v>230</v>
      </c>
      <c r="H195" s="222">
        <v>789.53399999999999</v>
      </c>
      <c r="I195" s="223"/>
      <c r="J195" s="224">
        <f>ROUND(I195*H195,2)</f>
        <v>0</v>
      </c>
      <c r="K195" s="220" t="s">
        <v>1</v>
      </c>
      <c r="L195" s="44"/>
      <c r="M195" s="225" t="s">
        <v>1</v>
      </c>
      <c r="N195" s="226" t="s">
        <v>47</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142</v>
      </c>
      <c r="AT195" s="229" t="s">
        <v>137</v>
      </c>
      <c r="AU195" s="229" t="s">
        <v>91</v>
      </c>
      <c r="AY195" s="17" t="s">
        <v>135</v>
      </c>
      <c r="BE195" s="230">
        <f>IF(N195="základní",J195,0)</f>
        <v>0</v>
      </c>
      <c r="BF195" s="230">
        <f>IF(N195="snížená",J195,0)</f>
        <v>0</v>
      </c>
      <c r="BG195" s="230">
        <f>IF(N195="zákl. přenesená",J195,0)</f>
        <v>0</v>
      </c>
      <c r="BH195" s="230">
        <f>IF(N195="sníž. přenesená",J195,0)</f>
        <v>0</v>
      </c>
      <c r="BI195" s="230">
        <f>IF(N195="nulová",J195,0)</f>
        <v>0</v>
      </c>
      <c r="BJ195" s="17" t="s">
        <v>87</v>
      </c>
      <c r="BK195" s="230">
        <f>ROUND(I195*H195,2)</f>
        <v>0</v>
      </c>
      <c r="BL195" s="17" t="s">
        <v>142</v>
      </c>
      <c r="BM195" s="229" t="s">
        <v>231</v>
      </c>
    </row>
    <row r="196" s="2" customFormat="1">
      <c r="A196" s="38"/>
      <c r="B196" s="39"/>
      <c r="C196" s="40"/>
      <c r="D196" s="231" t="s">
        <v>143</v>
      </c>
      <c r="E196" s="40"/>
      <c r="F196" s="232" t="s">
        <v>232</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143</v>
      </c>
      <c r="AU196" s="17" t="s">
        <v>91</v>
      </c>
    </row>
    <row r="197" s="2" customFormat="1">
      <c r="A197" s="38"/>
      <c r="B197" s="39"/>
      <c r="C197" s="40"/>
      <c r="D197" s="231" t="s">
        <v>152</v>
      </c>
      <c r="E197" s="40"/>
      <c r="F197" s="258" t="s">
        <v>233</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152</v>
      </c>
      <c r="AU197" s="17" t="s">
        <v>91</v>
      </c>
    </row>
    <row r="198" s="13" customFormat="1">
      <c r="A198" s="13"/>
      <c r="B198" s="236"/>
      <c r="C198" s="237"/>
      <c r="D198" s="231" t="s">
        <v>145</v>
      </c>
      <c r="E198" s="238" t="s">
        <v>1</v>
      </c>
      <c r="F198" s="239" t="s">
        <v>234</v>
      </c>
      <c r="G198" s="237"/>
      <c r="H198" s="240">
        <v>789.53399999999999</v>
      </c>
      <c r="I198" s="241"/>
      <c r="J198" s="237"/>
      <c r="K198" s="237"/>
      <c r="L198" s="242"/>
      <c r="M198" s="243"/>
      <c r="N198" s="244"/>
      <c r="O198" s="244"/>
      <c r="P198" s="244"/>
      <c r="Q198" s="244"/>
      <c r="R198" s="244"/>
      <c r="S198" s="244"/>
      <c r="T198" s="245"/>
      <c r="U198" s="13"/>
      <c r="V198" s="13"/>
      <c r="W198" s="13"/>
      <c r="X198" s="13"/>
      <c r="Y198" s="13"/>
      <c r="Z198" s="13"/>
      <c r="AA198" s="13"/>
      <c r="AB198" s="13"/>
      <c r="AC198" s="13"/>
      <c r="AD198" s="13"/>
      <c r="AE198" s="13"/>
      <c r="AT198" s="246" t="s">
        <v>145</v>
      </c>
      <c r="AU198" s="246" t="s">
        <v>91</v>
      </c>
      <c r="AV198" s="13" t="s">
        <v>91</v>
      </c>
      <c r="AW198" s="13" t="s">
        <v>38</v>
      </c>
      <c r="AX198" s="13" t="s">
        <v>82</v>
      </c>
      <c r="AY198" s="246" t="s">
        <v>135</v>
      </c>
    </row>
    <row r="199" s="14" customFormat="1">
      <c r="A199" s="14"/>
      <c r="B199" s="247"/>
      <c r="C199" s="248"/>
      <c r="D199" s="231" t="s">
        <v>145</v>
      </c>
      <c r="E199" s="249" t="s">
        <v>1</v>
      </c>
      <c r="F199" s="250" t="s">
        <v>147</v>
      </c>
      <c r="G199" s="248"/>
      <c r="H199" s="251">
        <v>789.53399999999999</v>
      </c>
      <c r="I199" s="252"/>
      <c r="J199" s="248"/>
      <c r="K199" s="248"/>
      <c r="L199" s="253"/>
      <c r="M199" s="254"/>
      <c r="N199" s="255"/>
      <c r="O199" s="255"/>
      <c r="P199" s="255"/>
      <c r="Q199" s="255"/>
      <c r="R199" s="255"/>
      <c r="S199" s="255"/>
      <c r="T199" s="256"/>
      <c r="U199" s="14"/>
      <c r="V199" s="14"/>
      <c r="W199" s="14"/>
      <c r="X199" s="14"/>
      <c r="Y199" s="14"/>
      <c r="Z199" s="14"/>
      <c r="AA199" s="14"/>
      <c r="AB199" s="14"/>
      <c r="AC199" s="14"/>
      <c r="AD199" s="14"/>
      <c r="AE199" s="14"/>
      <c r="AT199" s="257" t="s">
        <v>145</v>
      </c>
      <c r="AU199" s="257" t="s">
        <v>91</v>
      </c>
      <c r="AV199" s="14" t="s">
        <v>142</v>
      </c>
      <c r="AW199" s="14" t="s">
        <v>38</v>
      </c>
      <c r="AX199" s="14" t="s">
        <v>87</v>
      </c>
      <c r="AY199" s="257" t="s">
        <v>135</v>
      </c>
    </row>
    <row r="200" s="2" customFormat="1" ht="16.5" customHeight="1">
      <c r="A200" s="38"/>
      <c r="B200" s="39"/>
      <c r="C200" s="218" t="s">
        <v>185</v>
      </c>
      <c r="D200" s="218" t="s">
        <v>137</v>
      </c>
      <c r="E200" s="219" t="s">
        <v>235</v>
      </c>
      <c r="F200" s="220" t="s">
        <v>236</v>
      </c>
      <c r="G200" s="221" t="s">
        <v>184</v>
      </c>
      <c r="H200" s="222">
        <v>49.450000000000003</v>
      </c>
      <c r="I200" s="223"/>
      <c r="J200" s="224">
        <f>ROUND(I200*H200,2)</f>
        <v>0</v>
      </c>
      <c r="K200" s="220" t="s">
        <v>1</v>
      </c>
      <c r="L200" s="44"/>
      <c r="M200" s="225" t="s">
        <v>1</v>
      </c>
      <c r="N200" s="226" t="s">
        <v>47</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142</v>
      </c>
      <c r="AT200" s="229" t="s">
        <v>137</v>
      </c>
      <c r="AU200" s="229" t="s">
        <v>91</v>
      </c>
      <c r="AY200" s="17" t="s">
        <v>135</v>
      </c>
      <c r="BE200" s="230">
        <f>IF(N200="základní",J200,0)</f>
        <v>0</v>
      </c>
      <c r="BF200" s="230">
        <f>IF(N200="snížená",J200,0)</f>
        <v>0</v>
      </c>
      <c r="BG200" s="230">
        <f>IF(N200="zákl. přenesená",J200,0)</f>
        <v>0</v>
      </c>
      <c r="BH200" s="230">
        <f>IF(N200="sníž. přenesená",J200,0)</f>
        <v>0</v>
      </c>
      <c r="BI200" s="230">
        <f>IF(N200="nulová",J200,0)</f>
        <v>0</v>
      </c>
      <c r="BJ200" s="17" t="s">
        <v>87</v>
      </c>
      <c r="BK200" s="230">
        <f>ROUND(I200*H200,2)</f>
        <v>0</v>
      </c>
      <c r="BL200" s="17" t="s">
        <v>142</v>
      </c>
      <c r="BM200" s="229" t="s">
        <v>237</v>
      </c>
    </row>
    <row r="201" s="2" customFormat="1">
      <c r="A201" s="38"/>
      <c r="B201" s="39"/>
      <c r="C201" s="40"/>
      <c r="D201" s="231" t="s">
        <v>143</v>
      </c>
      <c r="E201" s="40"/>
      <c r="F201" s="232" t="s">
        <v>236</v>
      </c>
      <c r="G201" s="40"/>
      <c r="H201" s="40"/>
      <c r="I201" s="233"/>
      <c r="J201" s="40"/>
      <c r="K201" s="40"/>
      <c r="L201" s="44"/>
      <c r="M201" s="234"/>
      <c r="N201" s="235"/>
      <c r="O201" s="91"/>
      <c r="P201" s="91"/>
      <c r="Q201" s="91"/>
      <c r="R201" s="91"/>
      <c r="S201" s="91"/>
      <c r="T201" s="92"/>
      <c r="U201" s="38"/>
      <c r="V201" s="38"/>
      <c r="W201" s="38"/>
      <c r="X201" s="38"/>
      <c r="Y201" s="38"/>
      <c r="Z201" s="38"/>
      <c r="AA201" s="38"/>
      <c r="AB201" s="38"/>
      <c r="AC201" s="38"/>
      <c r="AD201" s="38"/>
      <c r="AE201" s="38"/>
      <c r="AT201" s="17" t="s">
        <v>143</v>
      </c>
      <c r="AU201" s="17" t="s">
        <v>91</v>
      </c>
    </row>
    <row r="202" s="13" customFormat="1">
      <c r="A202" s="13"/>
      <c r="B202" s="236"/>
      <c r="C202" s="237"/>
      <c r="D202" s="231" t="s">
        <v>145</v>
      </c>
      <c r="E202" s="238" t="s">
        <v>1</v>
      </c>
      <c r="F202" s="239" t="s">
        <v>238</v>
      </c>
      <c r="G202" s="237"/>
      <c r="H202" s="240">
        <v>49.450000000000003</v>
      </c>
      <c r="I202" s="241"/>
      <c r="J202" s="237"/>
      <c r="K202" s="237"/>
      <c r="L202" s="242"/>
      <c r="M202" s="243"/>
      <c r="N202" s="244"/>
      <c r="O202" s="244"/>
      <c r="P202" s="244"/>
      <c r="Q202" s="244"/>
      <c r="R202" s="244"/>
      <c r="S202" s="244"/>
      <c r="T202" s="245"/>
      <c r="U202" s="13"/>
      <c r="V202" s="13"/>
      <c r="W202" s="13"/>
      <c r="X202" s="13"/>
      <c r="Y202" s="13"/>
      <c r="Z202" s="13"/>
      <c r="AA202" s="13"/>
      <c r="AB202" s="13"/>
      <c r="AC202" s="13"/>
      <c r="AD202" s="13"/>
      <c r="AE202" s="13"/>
      <c r="AT202" s="246" t="s">
        <v>145</v>
      </c>
      <c r="AU202" s="246" t="s">
        <v>91</v>
      </c>
      <c r="AV202" s="13" t="s">
        <v>91</v>
      </c>
      <c r="AW202" s="13" t="s">
        <v>38</v>
      </c>
      <c r="AX202" s="13" t="s">
        <v>82</v>
      </c>
      <c r="AY202" s="246" t="s">
        <v>135</v>
      </c>
    </row>
    <row r="203" s="14" customFormat="1">
      <c r="A203" s="14"/>
      <c r="B203" s="247"/>
      <c r="C203" s="248"/>
      <c r="D203" s="231" t="s">
        <v>145</v>
      </c>
      <c r="E203" s="249" t="s">
        <v>1</v>
      </c>
      <c r="F203" s="250" t="s">
        <v>147</v>
      </c>
      <c r="G203" s="248"/>
      <c r="H203" s="251">
        <v>49.450000000000003</v>
      </c>
      <c r="I203" s="252"/>
      <c r="J203" s="248"/>
      <c r="K203" s="248"/>
      <c r="L203" s="253"/>
      <c r="M203" s="254"/>
      <c r="N203" s="255"/>
      <c r="O203" s="255"/>
      <c r="P203" s="255"/>
      <c r="Q203" s="255"/>
      <c r="R203" s="255"/>
      <c r="S203" s="255"/>
      <c r="T203" s="256"/>
      <c r="U203" s="14"/>
      <c r="V203" s="14"/>
      <c r="W203" s="14"/>
      <c r="X203" s="14"/>
      <c r="Y203" s="14"/>
      <c r="Z203" s="14"/>
      <c r="AA203" s="14"/>
      <c r="AB203" s="14"/>
      <c r="AC203" s="14"/>
      <c r="AD203" s="14"/>
      <c r="AE203" s="14"/>
      <c r="AT203" s="257" t="s">
        <v>145</v>
      </c>
      <c r="AU203" s="257" t="s">
        <v>91</v>
      </c>
      <c r="AV203" s="14" t="s">
        <v>142</v>
      </c>
      <c r="AW203" s="14" t="s">
        <v>38</v>
      </c>
      <c r="AX203" s="14" t="s">
        <v>87</v>
      </c>
      <c r="AY203" s="257" t="s">
        <v>135</v>
      </c>
    </row>
    <row r="204" s="2" customFormat="1" ht="24.15" customHeight="1">
      <c r="A204" s="38"/>
      <c r="B204" s="39"/>
      <c r="C204" s="218" t="s">
        <v>239</v>
      </c>
      <c r="D204" s="218" t="s">
        <v>137</v>
      </c>
      <c r="E204" s="219" t="s">
        <v>240</v>
      </c>
      <c r="F204" s="220" t="s">
        <v>241</v>
      </c>
      <c r="G204" s="221" t="s">
        <v>184</v>
      </c>
      <c r="H204" s="222">
        <v>24.719999999999999</v>
      </c>
      <c r="I204" s="223"/>
      <c r="J204" s="224">
        <f>ROUND(I204*H204,2)</f>
        <v>0</v>
      </c>
      <c r="K204" s="220" t="s">
        <v>141</v>
      </c>
      <c r="L204" s="44"/>
      <c r="M204" s="225" t="s">
        <v>1</v>
      </c>
      <c r="N204" s="226" t="s">
        <v>47</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142</v>
      </c>
      <c r="AT204" s="229" t="s">
        <v>137</v>
      </c>
      <c r="AU204" s="229" t="s">
        <v>91</v>
      </c>
      <c r="AY204" s="17" t="s">
        <v>135</v>
      </c>
      <c r="BE204" s="230">
        <f>IF(N204="základní",J204,0)</f>
        <v>0</v>
      </c>
      <c r="BF204" s="230">
        <f>IF(N204="snížená",J204,0)</f>
        <v>0</v>
      </c>
      <c r="BG204" s="230">
        <f>IF(N204="zákl. přenesená",J204,0)</f>
        <v>0</v>
      </c>
      <c r="BH204" s="230">
        <f>IF(N204="sníž. přenesená",J204,0)</f>
        <v>0</v>
      </c>
      <c r="BI204" s="230">
        <f>IF(N204="nulová",J204,0)</f>
        <v>0</v>
      </c>
      <c r="BJ204" s="17" t="s">
        <v>87</v>
      </c>
      <c r="BK204" s="230">
        <f>ROUND(I204*H204,2)</f>
        <v>0</v>
      </c>
      <c r="BL204" s="17" t="s">
        <v>142</v>
      </c>
      <c r="BM204" s="229" t="s">
        <v>242</v>
      </c>
    </row>
    <row r="205" s="2" customFormat="1">
      <c r="A205" s="38"/>
      <c r="B205" s="39"/>
      <c r="C205" s="40"/>
      <c r="D205" s="231" t="s">
        <v>143</v>
      </c>
      <c r="E205" s="40"/>
      <c r="F205" s="232" t="s">
        <v>243</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143</v>
      </c>
      <c r="AU205" s="17" t="s">
        <v>91</v>
      </c>
    </row>
    <row r="206" s="13" customFormat="1">
      <c r="A206" s="13"/>
      <c r="B206" s="236"/>
      <c r="C206" s="237"/>
      <c r="D206" s="231" t="s">
        <v>145</v>
      </c>
      <c r="E206" s="238" t="s">
        <v>1</v>
      </c>
      <c r="F206" s="239" t="s">
        <v>244</v>
      </c>
      <c r="G206" s="237"/>
      <c r="H206" s="240">
        <v>24.719999999999999</v>
      </c>
      <c r="I206" s="241"/>
      <c r="J206" s="237"/>
      <c r="K206" s="237"/>
      <c r="L206" s="242"/>
      <c r="M206" s="243"/>
      <c r="N206" s="244"/>
      <c r="O206" s="244"/>
      <c r="P206" s="244"/>
      <c r="Q206" s="244"/>
      <c r="R206" s="244"/>
      <c r="S206" s="244"/>
      <c r="T206" s="245"/>
      <c r="U206" s="13"/>
      <c r="V206" s="13"/>
      <c r="W206" s="13"/>
      <c r="X206" s="13"/>
      <c r="Y206" s="13"/>
      <c r="Z206" s="13"/>
      <c r="AA206" s="13"/>
      <c r="AB206" s="13"/>
      <c r="AC206" s="13"/>
      <c r="AD206" s="13"/>
      <c r="AE206" s="13"/>
      <c r="AT206" s="246" t="s">
        <v>145</v>
      </c>
      <c r="AU206" s="246" t="s">
        <v>91</v>
      </c>
      <c r="AV206" s="13" t="s">
        <v>91</v>
      </c>
      <c r="AW206" s="13" t="s">
        <v>38</v>
      </c>
      <c r="AX206" s="13" t="s">
        <v>82</v>
      </c>
      <c r="AY206" s="246" t="s">
        <v>135</v>
      </c>
    </row>
    <row r="207" s="14" customFormat="1">
      <c r="A207" s="14"/>
      <c r="B207" s="247"/>
      <c r="C207" s="248"/>
      <c r="D207" s="231" t="s">
        <v>145</v>
      </c>
      <c r="E207" s="249" t="s">
        <v>1</v>
      </c>
      <c r="F207" s="250" t="s">
        <v>147</v>
      </c>
      <c r="G207" s="248"/>
      <c r="H207" s="251">
        <v>24.719999999999999</v>
      </c>
      <c r="I207" s="252"/>
      <c r="J207" s="248"/>
      <c r="K207" s="248"/>
      <c r="L207" s="253"/>
      <c r="M207" s="254"/>
      <c r="N207" s="255"/>
      <c r="O207" s="255"/>
      <c r="P207" s="255"/>
      <c r="Q207" s="255"/>
      <c r="R207" s="255"/>
      <c r="S207" s="255"/>
      <c r="T207" s="256"/>
      <c r="U207" s="14"/>
      <c r="V207" s="14"/>
      <c r="W207" s="14"/>
      <c r="X207" s="14"/>
      <c r="Y207" s="14"/>
      <c r="Z207" s="14"/>
      <c r="AA207" s="14"/>
      <c r="AB207" s="14"/>
      <c r="AC207" s="14"/>
      <c r="AD207" s="14"/>
      <c r="AE207" s="14"/>
      <c r="AT207" s="257" t="s">
        <v>145</v>
      </c>
      <c r="AU207" s="257" t="s">
        <v>91</v>
      </c>
      <c r="AV207" s="14" t="s">
        <v>142</v>
      </c>
      <c r="AW207" s="14" t="s">
        <v>38</v>
      </c>
      <c r="AX207" s="14" t="s">
        <v>87</v>
      </c>
      <c r="AY207" s="257" t="s">
        <v>135</v>
      </c>
    </row>
    <row r="208" s="2" customFormat="1" ht="24.15" customHeight="1">
      <c r="A208" s="38"/>
      <c r="B208" s="39"/>
      <c r="C208" s="218" t="s">
        <v>193</v>
      </c>
      <c r="D208" s="218" t="s">
        <v>137</v>
      </c>
      <c r="E208" s="219" t="s">
        <v>245</v>
      </c>
      <c r="F208" s="220" t="s">
        <v>246</v>
      </c>
      <c r="G208" s="221" t="s">
        <v>184</v>
      </c>
      <c r="H208" s="222">
        <v>39.640000000000001</v>
      </c>
      <c r="I208" s="223"/>
      <c r="J208" s="224">
        <f>ROUND(I208*H208,2)</f>
        <v>0</v>
      </c>
      <c r="K208" s="220" t="s">
        <v>141</v>
      </c>
      <c r="L208" s="44"/>
      <c r="M208" s="225" t="s">
        <v>1</v>
      </c>
      <c r="N208" s="226" t="s">
        <v>47</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142</v>
      </c>
      <c r="AT208" s="229" t="s">
        <v>137</v>
      </c>
      <c r="AU208" s="229" t="s">
        <v>91</v>
      </c>
      <c r="AY208" s="17" t="s">
        <v>135</v>
      </c>
      <c r="BE208" s="230">
        <f>IF(N208="základní",J208,0)</f>
        <v>0</v>
      </c>
      <c r="BF208" s="230">
        <f>IF(N208="snížená",J208,0)</f>
        <v>0</v>
      </c>
      <c r="BG208" s="230">
        <f>IF(N208="zákl. přenesená",J208,0)</f>
        <v>0</v>
      </c>
      <c r="BH208" s="230">
        <f>IF(N208="sníž. přenesená",J208,0)</f>
        <v>0</v>
      </c>
      <c r="BI208" s="230">
        <f>IF(N208="nulová",J208,0)</f>
        <v>0</v>
      </c>
      <c r="BJ208" s="17" t="s">
        <v>87</v>
      </c>
      <c r="BK208" s="230">
        <f>ROUND(I208*H208,2)</f>
        <v>0</v>
      </c>
      <c r="BL208" s="17" t="s">
        <v>142</v>
      </c>
      <c r="BM208" s="229" t="s">
        <v>247</v>
      </c>
    </row>
    <row r="209" s="2" customFormat="1">
      <c r="A209" s="38"/>
      <c r="B209" s="39"/>
      <c r="C209" s="40"/>
      <c r="D209" s="231" t="s">
        <v>143</v>
      </c>
      <c r="E209" s="40"/>
      <c r="F209" s="232" t="s">
        <v>248</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143</v>
      </c>
      <c r="AU209" s="17" t="s">
        <v>91</v>
      </c>
    </row>
    <row r="210" s="13" customFormat="1">
      <c r="A210" s="13"/>
      <c r="B210" s="236"/>
      <c r="C210" s="237"/>
      <c r="D210" s="231" t="s">
        <v>145</v>
      </c>
      <c r="E210" s="238" t="s">
        <v>1</v>
      </c>
      <c r="F210" s="239" t="s">
        <v>244</v>
      </c>
      <c r="G210" s="237"/>
      <c r="H210" s="240">
        <v>24.719999999999999</v>
      </c>
      <c r="I210" s="241"/>
      <c r="J210" s="237"/>
      <c r="K210" s="237"/>
      <c r="L210" s="242"/>
      <c r="M210" s="243"/>
      <c r="N210" s="244"/>
      <c r="O210" s="244"/>
      <c r="P210" s="244"/>
      <c r="Q210" s="244"/>
      <c r="R210" s="244"/>
      <c r="S210" s="244"/>
      <c r="T210" s="245"/>
      <c r="U210" s="13"/>
      <c r="V210" s="13"/>
      <c r="W210" s="13"/>
      <c r="X210" s="13"/>
      <c r="Y210" s="13"/>
      <c r="Z210" s="13"/>
      <c r="AA210" s="13"/>
      <c r="AB210" s="13"/>
      <c r="AC210" s="13"/>
      <c r="AD210" s="13"/>
      <c r="AE210" s="13"/>
      <c r="AT210" s="246" t="s">
        <v>145</v>
      </c>
      <c r="AU210" s="246" t="s">
        <v>91</v>
      </c>
      <c r="AV210" s="13" t="s">
        <v>91</v>
      </c>
      <c r="AW210" s="13" t="s">
        <v>38</v>
      </c>
      <c r="AX210" s="13" t="s">
        <v>82</v>
      </c>
      <c r="AY210" s="246" t="s">
        <v>135</v>
      </c>
    </row>
    <row r="211" s="13" customFormat="1">
      <c r="A211" s="13"/>
      <c r="B211" s="236"/>
      <c r="C211" s="237"/>
      <c r="D211" s="231" t="s">
        <v>145</v>
      </c>
      <c r="E211" s="238" t="s">
        <v>1</v>
      </c>
      <c r="F211" s="239" t="s">
        <v>249</v>
      </c>
      <c r="G211" s="237"/>
      <c r="H211" s="240">
        <v>4.8799999999999999</v>
      </c>
      <c r="I211" s="241"/>
      <c r="J211" s="237"/>
      <c r="K211" s="237"/>
      <c r="L211" s="242"/>
      <c r="M211" s="243"/>
      <c r="N211" s="244"/>
      <c r="O211" s="244"/>
      <c r="P211" s="244"/>
      <c r="Q211" s="244"/>
      <c r="R211" s="244"/>
      <c r="S211" s="244"/>
      <c r="T211" s="245"/>
      <c r="U211" s="13"/>
      <c r="V211" s="13"/>
      <c r="W211" s="13"/>
      <c r="X211" s="13"/>
      <c r="Y211" s="13"/>
      <c r="Z211" s="13"/>
      <c r="AA211" s="13"/>
      <c r="AB211" s="13"/>
      <c r="AC211" s="13"/>
      <c r="AD211" s="13"/>
      <c r="AE211" s="13"/>
      <c r="AT211" s="246" t="s">
        <v>145</v>
      </c>
      <c r="AU211" s="246" t="s">
        <v>91</v>
      </c>
      <c r="AV211" s="13" t="s">
        <v>91</v>
      </c>
      <c r="AW211" s="13" t="s">
        <v>38</v>
      </c>
      <c r="AX211" s="13" t="s">
        <v>82</v>
      </c>
      <c r="AY211" s="246" t="s">
        <v>135</v>
      </c>
    </row>
    <row r="212" s="15" customFormat="1">
      <c r="A212" s="15"/>
      <c r="B212" s="259"/>
      <c r="C212" s="260"/>
      <c r="D212" s="231" t="s">
        <v>145</v>
      </c>
      <c r="E212" s="261" t="s">
        <v>1</v>
      </c>
      <c r="F212" s="262" t="s">
        <v>250</v>
      </c>
      <c r="G212" s="260"/>
      <c r="H212" s="263">
        <v>29.600000000000001</v>
      </c>
      <c r="I212" s="264"/>
      <c r="J212" s="260"/>
      <c r="K212" s="260"/>
      <c r="L212" s="265"/>
      <c r="M212" s="266"/>
      <c r="N212" s="267"/>
      <c r="O212" s="267"/>
      <c r="P212" s="267"/>
      <c r="Q212" s="267"/>
      <c r="R212" s="267"/>
      <c r="S212" s="267"/>
      <c r="T212" s="268"/>
      <c r="U212" s="15"/>
      <c r="V212" s="15"/>
      <c r="W212" s="15"/>
      <c r="X212" s="15"/>
      <c r="Y212" s="15"/>
      <c r="Z212" s="15"/>
      <c r="AA212" s="15"/>
      <c r="AB212" s="15"/>
      <c r="AC212" s="15"/>
      <c r="AD212" s="15"/>
      <c r="AE212" s="15"/>
      <c r="AT212" s="269" t="s">
        <v>145</v>
      </c>
      <c r="AU212" s="269" t="s">
        <v>91</v>
      </c>
      <c r="AV212" s="15" t="s">
        <v>94</v>
      </c>
      <c r="AW212" s="15" t="s">
        <v>38</v>
      </c>
      <c r="AX212" s="15" t="s">
        <v>82</v>
      </c>
      <c r="AY212" s="269" t="s">
        <v>135</v>
      </c>
    </row>
    <row r="213" s="13" customFormat="1">
      <c r="A213" s="13"/>
      <c r="B213" s="236"/>
      <c r="C213" s="237"/>
      <c r="D213" s="231" t="s">
        <v>145</v>
      </c>
      <c r="E213" s="238" t="s">
        <v>1</v>
      </c>
      <c r="F213" s="239" t="s">
        <v>251</v>
      </c>
      <c r="G213" s="237"/>
      <c r="H213" s="240">
        <v>12.42</v>
      </c>
      <c r="I213" s="241"/>
      <c r="J213" s="237"/>
      <c r="K213" s="237"/>
      <c r="L213" s="242"/>
      <c r="M213" s="243"/>
      <c r="N213" s="244"/>
      <c r="O213" s="244"/>
      <c r="P213" s="244"/>
      <c r="Q213" s="244"/>
      <c r="R213" s="244"/>
      <c r="S213" s="244"/>
      <c r="T213" s="245"/>
      <c r="U213" s="13"/>
      <c r="V213" s="13"/>
      <c r="W213" s="13"/>
      <c r="X213" s="13"/>
      <c r="Y213" s="13"/>
      <c r="Z213" s="13"/>
      <c r="AA213" s="13"/>
      <c r="AB213" s="13"/>
      <c r="AC213" s="13"/>
      <c r="AD213" s="13"/>
      <c r="AE213" s="13"/>
      <c r="AT213" s="246" t="s">
        <v>145</v>
      </c>
      <c r="AU213" s="246" t="s">
        <v>91</v>
      </c>
      <c r="AV213" s="13" t="s">
        <v>91</v>
      </c>
      <c r="AW213" s="13" t="s">
        <v>38</v>
      </c>
      <c r="AX213" s="13" t="s">
        <v>82</v>
      </c>
      <c r="AY213" s="246" t="s">
        <v>135</v>
      </c>
    </row>
    <row r="214" s="13" customFormat="1">
      <c r="A214" s="13"/>
      <c r="B214" s="236"/>
      <c r="C214" s="237"/>
      <c r="D214" s="231" t="s">
        <v>145</v>
      </c>
      <c r="E214" s="238" t="s">
        <v>1</v>
      </c>
      <c r="F214" s="239" t="s">
        <v>252</v>
      </c>
      <c r="G214" s="237"/>
      <c r="H214" s="240">
        <v>-1.6160000000000001</v>
      </c>
      <c r="I214" s="241"/>
      <c r="J214" s="237"/>
      <c r="K214" s="237"/>
      <c r="L214" s="242"/>
      <c r="M214" s="243"/>
      <c r="N214" s="244"/>
      <c r="O214" s="244"/>
      <c r="P214" s="244"/>
      <c r="Q214" s="244"/>
      <c r="R214" s="244"/>
      <c r="S214" s="244"/>
      <c r="T214" s="245"/>
      <c r="U214" s="13"/>
      <c r="V214" s="13"/>
      <c r="W214" s="13"/>
      <c r="X214" s="13"/>
      <c r="Y214" s="13"/>
      <c r="Z214" s="13"/>
      <c r="AA214" s="13"/>
      <c r="AB214" s="13"/>
      <c r="AC214" s="13"/>
      <c r="AD214" s="13"/>
      <c r="AE214" s="13"/>
      <c r="AT214" s="246" t="s">
        <v>145</v>
      </c>
      <c r="AU214" s="246" t="s">
        <v>91</v>
      </c>
      <c r="AV214" s="13" t="s">
        <v>91</v>
      </c>
      <c r="AW214" s="13" t="s">
        <v>38</v>
      </c>
      <c r="AX214" s="13" t="s">
        <v>82</v>
      </c>
      <c r="AY214" s="246" t="s">
        <v>135</v>
      </c>
    </row>
    <row r="215" s="13" customFormat="1">
      <c r="A215" s="13"/>
      <c r="B215" s="236"/>
      <c r="C215" s="237"/>
      <c r="D215" s="231" t="s">
        <v>145</v>
      </c>
      <c r="E215" s="238" t="s">
        <v>1</v>
      </c>
      <c r="F215" s="239" t="s">
        <v>253</v>
      </c>
      <c r="G215" s="237"/>
      <c r="H215" s="240">
        <v>-0.76300000000000001</v>
      </c>
      <c r="I215" s="241"/>
      <c r="J215" s="237"/>
      <c r="K215" s="237"/>
      <c r="L215" s="242"/>
      <c r="M215" s="243"/>
      <c r="N215" s="244"/>
      <c r="O215" s="244"/>
      <c r="P215" s="244"/>
      <c r="Q215" s="244"/>
      <c r="R215" s="244"/>
      <c r="S215" s="244"/>
      <c r="T215" s="245"/>
      <c r="U215" s="13"/>
      <c r="V215" s="13"/>
      <c r="W215" s="13"/>
      <c r="X215" s="13"/>
      <c r="Y215" s="13"/>
      <c r="Z215" s="13"/>
      <c r="AA215" s="13"/>
      <c r="AB215" s="13"/>
      <c r="AC215" s="13"/>
      <c r="AD215" s="13"/>
      <c r="AE215" s="13"/>
      <c r="AT215" s="246" t="s">
        <v>145</v>
      </c>
      <c r="AU215" s="246" t="s">
        <v>91</v>
      </c>
      <c r="AV215" s="13" t="s">
        <v>91</v>
      </c>
      <c r="AW215" s="13" t="s">
        <v>38</v>
      </c>
      <c r="AX215" s="13" t="s">
        <v>82</v>
      </c>
      <c r="AY215" s="246" t="s">
        <v>135</v>
      </c>
    </row>
    <row r="216" s="15" customFormat="1">
      <c r="A216" s="15"/>
      <c r="B216" s="259"/>
      <c r="C216" s="260"/>
      <c r="D216" s="231" t="s">
        <v>145</v>
      </c>
      <c r="E216" s="261" t="s">
        <v>1</v>
      </c>
      <c r="F216" s="262" t="s">
        <v>254</v>
      </c>
      <c r="G216" s="260"/>
      <c r="H216" s="263">
        <v>10.041</v>
      </c>
      <c r="I216" s="264"/>
      <c r="J216" s="260"/>
      <c r="K216" s="260"/>
      <c r="L216" s="265"/>
      <c r="M216" s="266"/>
      <c r="N216" s="267"/>
      <c r="O216" s="267"/>
      <c r="P216" s="267"/>
      <c r="Q216" s="267"/>
      <c r="R216" s="267"/>
      <c r="S216" s="267"/>
      <c r="T216" s="268"/>
      <c r="U216" s="15"/>
      <c r="V216" s="15"/>
      <c r="W216" s="15"/>
      <c r="X216" s="15"/>
      <c r="Y216" s="15"/>
      <c r="Z216" s="15"/>
      <c r="AA216" s="15"/>
      <c r="AB216" s="15"/>
      <c r="AC216" s="15"/>
      <c r="AD216" s="15"/>
      <c r="AE216" s="15"/>
      <c r="AT216" s="269" t="s">
        <v>145</v>
      </c>
      <c r="AU216" s="269" t="s">
        <v>91</v>
      </c>
      <c r="AV216" s="15" t="s">
        <v>94</v>
      </c>
      <c r="AW216" s="15" t="s">
        <v>38</v>
      </c>
      <c r="AX216" s="15" t="s">
        <v>82</v>
      </c>
      <c r="AY216" s="269" t="s">
        <v>135</v>
      </c>
    </row>
    <row r="217" s="14" customFormat="1">
      <c r="A217" s="14"/>
      <c r="B217" s="247"/>
      <c r="C217" s="248"/>
      <c r="D217" s="231" t="s">
        <v>145</v>
      </c>
      <c r="E217" s="249" t="s">
        <v>1</v>
      </c>
      <c r="F217" s="250" t="s">
        <v>147</v>
      </c>
      <c r="G217" s="248"/>
      <c r="H217" s="251">
        <v>39.640999999999998</v>
      </c>
      <c r="I217" s="252"/>
      <c r="J217" s="248"/>
      <c r="K217" s="248"/>
      <c r="L217" s="253"/>
      <c r="M217" s="254"/>
      <c r="N217" s="255"/>
      <c r="O217" s="255"/>
      <c r="P217" s="255"/>
      <c r="Q217" s="255"/>
      <c r="R217" s="255"/>
      <c r="S217" s="255"/>
      <c r="T217" s="256"/>
      <c r="U217" s="14"/>
      <c r="V217" s="14"/>
      <c r="W217" s="14"/>
      <c r="X217" s="14"/>
      <c r="Y217" s="14"/>
      <c r="Z217" s="14"/>
      <c r="AA217" s="14"/>
      <c r="AB217" s="14"/>
      <c r="AC217" s="14"/>
      <c r="AD217" s="14"/>
      <c r="AE217" s="14"/>
      <c r="AT217" s="257" t="s">
        <v>145</v>
      </c>
      <c r="AU217" s="257" t="s">
        <v>91</v>
      </c>
      <c r="AV217" s="14" t="s">
        <v>142</v>
      </c>
      <c r="AW217" s="14" t="s">
        <v>38</v>
      </c>
      <c r="AX217" s="14" t="s">
        <v>82</v>
      </c>
      <c r="AY217" s="257" t="s">
        <v>135</v>
      </c>
    </row>
    <row r="218" s="13" customFormat="1">
      <c r="A218" s="13"/>
      <c r="B218" s="236"/>
      <c r="C218" s="237"/>
      <c r="D218" s="231" t="s">
        <v>145</v>
      </c>
      <c r="E218" s="238" t="s">
        <v>1</v>
      </c>
      <c r="F218" s="239" t="s">
        <v>255</v>
      </c>
      <c r="G218" s="237"/>
      <c r="H218" s="240">
        <v>39.640000000000001</v>
      </c>
      <c r="I218" s="241"/>
      <c r="J218" s="237"/>
      <c r="K218" s="237"/>
      <c r="L218" s="242"/>
      <c r="M218" s="243"/>
      <c r="N218" s="244"/>
      <c r="O218" s="244"/>
      <c r="P218" s="244"/>
      <c r="Q218" s="244"/>
      <c r="R218" s="244"/>
      <c r="S218" s="244"/>
      <c r="T218" s="245"/>
      <c r="U218" s="13"/>
      <c r="V218" s="13"/>
      <c r="W218" s="13"/>
      <c r="X218" s="13"/>
      <c r="Y218" s="13"/>
      <c r="Z218" s="13"/>
      <c r="AA218" s="13"/>
      <c r="AB218" s="13"/>
      <c r="AC218" s="13"/>
      <c r="AD218" s="13"/>
      <c r="AE218" s="13"/>
      <c r="AT218" s="246" t="s">
        <v>145</v>
      </c>
      <c r="AU218" s="246" t="s">
        <v>91</v>
      </c>
      <c r="AV218" s="13" t="s">
        <v>91</v>
      </c>
      <c r="AW218" s="13" t="s">
        <v>38</v>
      </c>
      <c r="AX218" s="13" t="s">
        <v>82</v>
      </c>
      <c r="AY218" s="246" t="s">
        <v>135</v>
      </c>
    </row>
    <row r="219" s="14" customFormat="1">
      <c r="A219" s="14"/>
      <c r="B219" s="247"/>
      <c r="C219" s="248"/>
      <c r="D219" s="231" t="s">
        <v>145</v>
      </c>
      <c r="E219" s="249" t="s">
        <v>1</v>
      </c>
      <c r="F219" s="250" t="s">
        <v>147</v>
      </c>
      <c r="G219" s="248"/>
      <c r="H219" s="251">
        <v>39.640000000000001</v>
      </c>
      <c r="I219" s="252"/>
      <c r="J219" s="248"/>
      <c r="K219" s="248"/>
      <c r="L219" s="253"/>
      <c r="M219" s="254"/>
      <c r="N219" s="255"/>
      <c r="O219" s="255"/>
      <c r="P219" s="255"/>
      <c r="Q219" s="255"/>
      <c r="R219" s="255"/>
      <c r="S219" s="255"/>
      <c r="T219" s="256"/>
      <c r="U219" s="14"/>
      <c r="V219" s="14"/>
      <c r="W219" s="14"/>
      <c r="X219" s="14"/>
      <c r="Y219" s="14"/>
      <c r="Z219" s="14"/>
      <c r="AA219" s="14"/>
      <c r="AB219" s="14"/>
      <c r="AC219" s="14"/>
      <c r="AD219" s="14"/>
      <c r="AE219" s="14"/>
      <c r="AT219" s="257" t="s">
        <v>145</v>
      </c>
      <c r="AU219" s="257" t="s">
        <v>91</v>
      </c>
      <c r="AV219" s="14" t="s">
        <v>142</v>
      </c>
      <c r="AW219" s="14" t="s">
        <v>38</v>
      </c>
      <c r="AX219" s="14" t="s">
        <v>87</v>
      </c>
      <c r="AY219" s="257" t="s">
        <v>135</v>
      </c>
    </row>
    <row r="220" s="2" customFormat="1" ht="16.5" customHeight="1">
      <c r="A220" s="38"/>
      <c r="B220" s="39"/>
      <c r="C220" s="270" t="s">
        <v>256</v>
      </c>
      <c r="D220" s="270" t="s">
        <v>257</v>
      </c>
      <c r="E220" s="271" t="s">
        <v>258</v>
      </c>
      <c r="F220" s="272" t="s">
        <v>259</v>
      </c>
      <c r="G220" s="273" t="s">
        <v>230</v>
      </c>
      <c r="H220" s="274">
        <v>9.3399999999999999</v>
      </c>
      <c r="I220" s="275"/>
      <c r="J220" s="276">
        <f>ROUND(I220*H220,2)</f>
        <v>0</v>
      </c>
      <c r="K220" s="272" t="s">
        <v>141</v>
      </c>
      <c r="L220" s="277"/>
      <c r="M220" s="278" t="s">
        <v>1</v>
      </c>
      <c r="N220" s="279" t="s">
        <v>47</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181</v>
      </c>
      <c r="AT220" s="229" t="s">
        <v>257</v>
      </c>
      <c r="AU220" s="229" t="s">
        <v>91</v>
      </c>
      <c r="AY220" s="17" t="s">
        <v>135</v>
      </c>
      <c r="BE220" s="230">
        <f>IF(N220="základní",J220,0)</f>
        <v>0</v>
      </c>
      <c r="BF220" s="230">
        <f>IF(N220="snížená",J220,0)</f>
        <v>0</v>
      </c>
      <c r="BG220" s="230">
        <f>IF(N220="zákl. přenesená",J220,0)</f>
        <v>0</v>
      </c>
      <c r="BH220" s="230">
        <f>IF(N220="sníž. přenesená",J220,0)</f>
        <v>0</v>
      </c>
      <c r="BI220" s="230">
        <f>IF(N220="nulová",J220,0)</f>
        <v>0</v>
      </c>
      <c r="BJ220" s="17" t="s">
        <v>87</v>
      </c>
      <c r="BK220" s="230">
        <f>ROUND(I220*H220,2)</f>
        <v>0</v>
      </c>
      <c r="BL220" s="17" t="s">
        <v>142</v>
      </c>
      <c r="BM220" s="229" t="s">
        <v>260</v>
      </c>
    </row>
    <row r="221" s="2" customFormat="1">
      <c r="A221" s="38"/>
      <c r="B221" s="39"/>
      <c r="C221" s="40"/>
      <c r="D221" s="231" t="s">
        <v>143</v>
      </c>
      <c r="E221" s="40"/>
      <c r="F221" s="232" t="s">
        <v>259</v>
      </c>
      <c r="G221" s="40"/>
      <c r="H221" s="40"/>
      <c r="I221" s="233"/>
      <c r="J221" s="40"/>
      <c r="K221" s="40"/>
      <c r="L221" s="44"/>
      <c r="M221" s="234"/>
      <c r="N221" s="235"/>
      <c r="O221" s="91"/>
      <c r="P221" s="91"/>
      <c r="Q221" s="91"/>
      <c r="R221" s="91"/>
      <c r="S221" s="91"/>
      <c r="T221" s="92"/>
      <c r="U221" s="38"/>
      <c r="V221" s="38"/>
      <c r="W221" s="38"/>
      <c r="X221" s="38"/>
      <c r="Y221" s="38"/>
      <c r="Z221" s="38"/>
      <c r="AA221" s="38"/>
      <c r="AB221" s="38"/>
      <c r="AC221" s="38"/>
      <c r="AD221" s="38"/>
      <c r="AE221" s="38"/>
      <c r="AT221" s="17" t="s">
        <v>143</v>
      </c>
      <c r="AU221" s="17" t="s">
        <v>91</v>
      </c>
    </row>
    <row r="222" s="13" customFormat="1">
      <c r="A222" s="13"/>
      <c r="B222" s="236"/>
      <c r="C222" s="237"/>
      <c r="D222" s="231" t="s">
        <v>145</v>
      </c>
      <c r="E222" s="238" t="s">
        <v>1</v>
      </c>
      <c r="F222" s="239" t="s">
        <v>261</v>
      </c>
      <c r="G222" s="237"/>
      <c r="H222" s="240">
        <v>9.3350000000000009</v>
      </c>
      <c r="I222" s="241"/>
      <c r="J222" s="237"/>
      <c r="K222" s="237"/>
      <c r="L222" s="242"/>
      <c r="M222" s="243"/>
      <c r="N222" s="244"/>
      <c r="O222" s="244"/>
      <c r="P222" s="244"/>
      <c r="Q222" s="244"/>
      <c r="R222" s="244"/>
      <c r="S222" s="244"/>
      <c r="T222" s="245"/>
      <c r="U222" s="13"/>
      <c r="V222" s="13"/>
      <c r="W222" s="13"/>
      <c r="X222" s="13"/>
      <c r="Y222" s="13"/>
      <c r="Z222" s="13"/>
      <c r="AA222" s="13"/>
      <c r="AB222" s="13"/>
      <c r="AC222" s="13"/>
      <c r="AD222" s="13"/>
      <c r="AE222" s="13"/>
      <c r="AT222" s="246" t="s">
        <v>145</v>
      </c>
      <c r="AU222" s="246" t="s">
        <v>91</v>
      </c>
      <c r="AV222" s="13" t="s">
        <v>91</v>
      </c>
      <c r="AW222" s="13" t="s">
        <v>38</v>
      </c>
      <c r="AX222" s="13" t="s">
        <v>82</v>
      </c>
      <c r="AY222" s="246" t="s">
        <v>135</v>
      </c>
    </row>
    <row r="223" s="14" customFormat="1">
      <c r="A223" s="14"/>
      <c r="B223" s="247"/>
      <c r="C223" s="248"/>
      <c r="D223" s="231" t="s">
        <v>145</v>
      </c>
      <c r="E223" s="249" t="s">
        <v>1</v>
      </c>
      <c r="F223" s="250" t="s">
        <v>147</v>
      </c>
      <c r="G223" s="248"/>
      <c r="H223" s="251">
        <v>9.3350000000000009</v>
      </c>
      <c r="I223" s="252"/>
      <c r="J223" s="248"/>
      <c r="K223" s="248"/>
      <c r="L223" s="253"/>
      <c r="M223" s="254"/>
      <c r="N223" s="255"/>
      <c r="O223" s="255"/>
      <c r="P223" s="255"/>
      <c r="Q223" s="255"/>
      <c r="R223" s="255"/>
      <c r="S223" s="255"/>
      <c r="T223" s="256"/>
      <c r="U223" s="14"/>
      <c r="V223" s="14"/>
      <c r="W223" s="14"/>
      <c r="X223" s="14"/>
      <c r="Y223" s="14"/>
      <c r="Z223" s="14"/>
      <c r="AA223" s="14"/>
      <c r="AB223" s="14"/>
      <c r="AC223" s="14"/>
      <c r="AD223" s="14"/>
      <c r="AE223" s="14"/>
      <c r="AT223" s="257" t="s">
        <v>145</v>
      </c>
      <c r="AU223" s="257" t="s">
        <v>91</v>
      </c>
      <c r="AV223" s="14" t="s">
        <v>142</v>
      </c>
      <c r="AW223" s="14" t="s">
        <v>38</v>
      </c>
      <c r="AX223" s="14" t="s">
        <v>82</v>
      </c>
      <c r="AY223" s="257" t="s">
        <v>135</v>
      </c>
    </row>
    <row r="224" s="13" customFormat="1">
      <c r="A224" s="13"/>
      <c r="B224" s="236"/>
      <c r="C224" s="237"/>
      <c r="D224" s="231" t="s">
        <v>145</v>
      </c>
      <c r="E224" s="238" t="s">
        <v>1</v>
      </c>
      <c r="F224" s="239" t="s">
        <v>262</v>
      </c>
      <c r="G224" s="237"/>
      <c r="H224" s="240">
        <v>9.3399999999999999</v>
      </c>
      <c r="I224" s="241"/>
      <c r="J224" s="237"/>
      <c r="K224" s="237"/>
      <c r="L224" s="242"/>
      <c r="M224" s="243"/>
      <c r="N224" s="244"/>
      <c r="O224" s="244"/>
      <c r="P224" s="244"/>
      <c r="Q224" s="244"/>
      <c r="R224" s="244"/>
      <c r="S224" s="244"/>
      <c r="T224" s="245"/>
      <c r="U224" s="13"/>
      <c r="V224" s="13"/>
      <c r="W224" s="13"/>
      <c r="X224" s="13"/>
      <c r="Y224" s="13"/>
      <c r="Z224" s="13"/>
      <c r="AA224" s="13"/>
      <c r="AB224" s="13"/>
      <c r="AC224" s="13"/>
      <c r="AD224" s="13"/>
      <c r="AE224" s="13"/>
      <c r="AT224" s="246" t="s">
        <v>145</v>
      </c>
      <c r="AU224" s="246" t="s">
        <v>91</v>
      </c>
      <c r="AV224" s="13" t="s">
        <v>91</v>
      </c>
      <c r="AW224" s="13" t="s">
        <v>38</v>
      </c>
      <c r="AX224" s="13" t="s">
        <v>82</v>
      </c>
      <c r="AY224" s="246" t="s">
        <v>135</v>
      </c>
    </row>
    <row r="225" s="14" customFormat="1">
      <c r="A225" s="14"/>
      <c r="B225" s="247"/>
      <c r="C225" s="248"/>
      <c r="D225" s="231" t="s">
        <v>145</v>
      </c>
      <c r="E225" s="249" t="s">
        <v>1</v>
      </c>
      <c r="F225" s="250" t="s">
        <v>147</v>
      </c>
      <c r="G225" s="248"/>
      <c r="H225" s="251">
        <v>9.3399999999999999</v>
      </c>
      <c r="I225" s="252"/>
      <c r="J225" s="248"/>
      <c r="K225" s="248"/>
      <c r="L225" s="253"/>
      <c r="M225" s="254"/>
      <c r="N225" s="255"/>
      <c r="O225" s="255"/>
      <c r="P225" s="255"/>
      <c r="Q225" s="255"/>
      <c r="R225" s="255"/>
      <c r="S225" s="255"/>
      <c r="T225" s="256"/>
      <c r="U225" s="14"/>
      <c r="V225" s="14"/>
      <c r="W225" s="14"/>
      <c r="X225" s="14"/>
      <c r="Y225" s="14"/>
      <c r="Z225" s="14"/>
      <c r="AA225" s="14"/>
      <c r="AB225" s="14"/>
      <c r="AC225" s="14"/>
      <c r="AD225" s="14"/>
      <c r="AE225" s="14"/>
      <c r="AT225" s="257" t="s">
        <v>145</v>
      </c>
      <c r="AU225" s="257" t="s">
        <v>91</v>
      </c>
      <c r="AV225" s="14" t="s">
        <v>142</v>
      </c>
      <c r="AW225" s="14" t="s">
        <v>38</v>
      </c>
      <c r="AX225" s="14" t="s">
        <v>87</v>
      </c>
      <c r="AY225" s="257" t="s">
        <v>135</v>
      </c>
    </row>
    <row r="226" s="2" customFormat="1" ht="16.5" customHeight="1">
      <c r="A226" s="38"/>
      <c r="B226" s="39"/>
      <c r="C226" s="270" t="s">
        <v>198</v>
      </c>
      <c r="D226" s="270" t="s">
        <v>257</v>
      </c>
      <c r="E226" s="271" t="s">
        <v>263</v>
      </c>
      <c r="F226" s="272" t="s">
        <v>264</v>
      </c>
      <c r="G226" s="273" t="s">
        <v>230</v>
      </c>
      <c r="H226" s="274">
        <v>19.199999999999999</v>
      </c>
      <c r="I226" s="275"/>
      <c r="J226" s="276">
        <f>ROUND(I226*H226,2)</f>
        <v>0</v>
      </c>
      <c r="K226" s="272" t="s">
        <v>141</v>
      </c>
      <c r="L226" s="277"/>
      <c r="M226" s="278" t="s">
        <v>1</v>
      </c>
      <c r="N226" s="279" t="s">
        <v>47</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181</v>
      </c>
      <c r="AT226" s="229" t="s">
        <v>257</v>
      </c>
      <c r="AU226" s="229" t="s">
        <v>91</v>
      </c>
      <c r="AY226" s="17" t="s">
        <v>135</v>
      </c>
      <c r="BE226" s="230">
        <f>IF(N226="základní",J226,0)</f>
        <v>0</v>
      </c>
      <c r="BF226" s="230">
        <f>IF(N226="snížená",J226,0)</f>
        <v>0</v>
      </c>
      <c r="BG226" s="230">
        <f>IF(N226="zákl. přenesená",J226,0)</f>
        <v>0</v>
      </c>
      <c r="BH226" s="230">
        <f>IF(N226="sníž. přenesená",J226,0)</f>
        <v>0</v>
      </c>
      <c r="BI226" s="230">
        <f>IF(N226="nulová",J226,0)</f>
        <v>0</v>
      </c>
      <c r="BJ226" s="17" t="s">
        <v>87</v>
      </c>
      <c r="BK226" s="230">
        <f>ROUND(I226*H226,2)</f>
        <v>0</v>
      </c>
      <c r="BL226" s="17" t="s">
        <v>142</v>
      </c>
      <c r="BM226" s="229" t="s">
        <v>265</v>
      </c>
    </row>
    <row r="227" s="2" customFormat="1">
      <c r="A227" s="38"/>
      <c r="B227" s="39"/>
      <c r="C227" s="40"/>
      <c r="D227" s="231" t="s">
        <v>143</v>
      </c>
      <c r="E227" s="40"/>
      <c r="F227" s="232" t="s">
        <v>264</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143</v>
      </c>
      <c r="AU227" s="17" t="s">
        <v>91</v>
      </c>
    </row>
    <row r="228" s="2" customFormat="1" ht="24.15" customHeight="1">
      <c r="A228" s="38"/>
      <c r="B228" s="39"/>
      <c r="C228" s="218" t="s">
        <v>7</v>
      </c>
      <c r="D228" s="218" t="s">
        <v>137</v>
      </c>
      <c r="E228" s="219" t="s">
        <v>266</v>
      </c>
      <c r="F228" s="220" t="s">
        <v>267</v>
      </c>
      <c r="G228" s="221" t="s">
        <v>140</v>
      </c>
      <c r="H228" s="222">
        <v>3089</v>
      </c>
      <c r="I228" s="223"/>
      <c r="J228" s="224">
        <f>ROUND(I228*H228,2)</f>
        <v>0</v>
      </c>
      <c r="K228" s="220" t="s">
        <v>141</v>
      </c>
      <c r="L228" s="44"/>
      <c r="M228" s="225" t="s">
        <v>1</v>
      </c>
      <c r="N228" s="226" t="s">
        <v>47</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142</v>
      </c>
      <c r="AT228" s="229" t="s">
        <v>137</v>
      </c>
      <c r="AU228" s="229" t="s">
        <v>91</v>
      </c>
      <c r="AY228" s="17" t="s">
        <v>135</v>
      </c>
      <c r="BE228" s="230">
        <f>IF(N228="základní",J228,0)</f>
        <v>0</v>
      </c>
      <c r="BF228" s="230">
        <f>IF(N228="snížená",J228,0)</f>
        <v>0</v>
      </c>
      <c r="BG228" s="230">
        <f>IF(N228="zákl. přenesená",J228,0)</f>
        <v>0</v>
      </c>
      <c r="BH228" s="230">
        <f>IF(N228="sníž. přenesená",J228,0)</f>
        <v>0</v>
      </c>
      <c r="BI228" s="230">
        <f>IF(N228="nulová",J228,0)</f>
        <v>0</v>
      </c>
      <c r="BJ228" s="17" t="s">
        <v>87</v>
      </c>
      <c r="BK228" s="230">
        <f>ROUND(I228*H228,2)</f>
        <v>0</v>
      </c>
      <c r="BL228" s="17" t="s">
        <v>142</v>
      </c>
      <c r="BM228" s="229" t="s">
        <v>268</v>
      </c>
    </row>
    <row r="229" s="2" customFormat="1">
      <c r="A229" s="38"/>
      <c r="B229" s="39"/>
      <c r="C229" s="40"/>
      <c r="D229" s="231" t="s">
        <v>143</v>
      </c>
      <c r="E229" s="40"/>
      <c r="F229" s="232" t="s">
        <v>269</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143</v>
      </c>
      <c r="AU229" s="17" t="s">
        <v>91</v>
      </c>
    </row>
    <row r="230" s="13" customFormat="1">
      <c r="A230" s="13"/>
      <c r="B230" s="236"/>
      <c r="C230" s="237"/>
      <c r="D230" s="231" t="s">
        <v>145</v>
      </c>
      <c r="E230" s="238" t="s">
        <v>1</v>
      </c>
      <c r="F230" s="239" t="s">
        <v>270</v>
      </c>
      <c r="G230" s="237"/>
      <c r="H230" s="240">
        <v>3089</v>
      </c>
      <c r="I230" s="241"/>
      <c r="J230" s="237"/>
      <c r="K230" s="237"/>
      <c r="L230" s="242"/>
      <c r="M230" s="243"/>
      <c r="N230" s="244"/>
      <c r="O230" s="244"/>
      <c r="P230" s="244"/>
      <c r="Q230" s="244"/>
      <c r="R230" s="244"/>
      <c r="S230" s="244"/>
      <c r="T230" s="245"/>
      <c r="U230" s="13"/>
      <c r="V230" s="13"/>
      <c r="W230" s="13"/>
      <c r="X230" s="13"/>
      <c r="Y230" s="13"/>
      <c r="Z230" s="13"/>
      <c r="AA230" s="13"/>
      <c r="AB230" s="13"/>
      <c r="AC230" s="13"/>
      <c r="AD230" s="13"/>
      <c r="AE230" s="13"/>
      <c r="AT230" s="246" t="s">
        <v>145</v>
      </c>
      <c r="AU230" s="246" t="s">
        <v>91</v>
      </c>
      <c r="AV230" s="13" t="s">
        <v>91</v>
      </c>
      <c r="AW230" s="13" t="s">
        <v>38</v>
      </c>
      <c r="AX230" s="13" t="s">
        <v>82</v>
      </c>
      <c r="AY230" s="246" t="s">
        <v>135</v>
      </c>
    </row>
    <row r="231" s="14" customFormat="1">
      <c r="A231" s="14"/>
      <c r="B231" s="247"/>
      <c r="C231" s="248"/>
      <c r="D231" s="231" t="s">
        <v>145</v>
      </c>
      <c r="E231" s="249" t="s">
        <v>1</v>
      </c>
      <c r="F231" s="250" t="s">
        <v>147</v>
      </c>
      <c r="G231" s="248"/>
      <c r="H231" s="251">
        <v>3089</v>
      </c>
      <c r="I231" s="252"/>
      <c r="J231" s="248"/>
      <c r="K231" s="248"/>
      <c r="L231" s="253"/>
      <c r="M231" s="254"/>
      <c r="N231" s="255"/>
      <c r="O231" s="255"/>
      <c r="P231" s="255"/>
      <c r="Q231" s="255"/>
      <c r="R231" s="255"/>
      <c r="S231" s="255"/>
      <c r="T231" s="256"/>
      <c r="U231" s="14"/>
      <c r="V231" s="14"/>
      <c r="W231" s="14"/>
      <c r="X231" s="14"/>
      <c r="Y231" s="14"/>
      <c r="Z231" s="14"/>
      <c r="AA231" s="14"/>
      <c r="AB231" s="14"/>
      <c r="AC231" s="14"/>
      <c r="AD231" s="14"/>
      <c r="AE231" s="14"/>
      <c r="AT231" s="257" t="s">
        <v>145</v>
      </c>
      <c r="AU231" s="257" t="s">
        <v>91</v>
      </c>
      <c r="AV231" s="14" t="s">
        <v>142</v>
      </c>
      <c r="AW231" s="14" t="s">
        <v>38</v>
      </c>
      <c r="AX231" s="14" t="s">
        <v>87</v>
      </c>
      <c r="AY231" s="257" t="s">
        <v>135</v>
      </c>
    </row>
    <row r="232" s="2" customFormat="1" ht="24.15" customHeight="1">
      <c r="A232" s="38"/>
      <c r="B232" s="39"/>
      <c r="C232" s="218" t="s">
        <v>205</v>
      </c>
      <c r="D232" s="218" t="s">
        <v>137</v>
      </c>
      <c r="E232" s="219" t="s">
        <v>271</v>
      </c>
      <c r="F232" s="220" t="s">
        <v>272</v>
      </c>
      <c r="G232" s="221" t="s">
        <v>140</v>
      </c>
      <c r="H232" s="222">
        <v>397.5</v>
      </c>
      <c r="I232" s="223"/>
      <c r="J232" s="224">
        <f>ROUND(I232*H232,2)</f>
        <v>0</v>
      </c>
      <c r="K232" s="220" t="s">
        <v>141</v>
      </c>
      <c r="L232" s="44"/>
      <c r="M232" s="225" t="s">
        <v>1</v>
      </c>
      <c r="N232" s="226" t="s">
        <v>47</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142</v>
      </c>
      <c r="AT232" s="229" t="s">
        <v>137</v>
      </c>
      <c r="AU232" s="229" t="s">
        <v>91</v>
      </c>
      <c r="AY232" s="17" t="s">
        <v>135</v>
      </c>
      <c r="BE232" s="230">
        <f>IF(N232="základní",J232,0)</f>
        <v>0</v>
      </c>
      <c r="BF232" s="230">
        <f>IF(N232="snížená",J232,0)</f>
        <v>0</v>
      </c>
      <c r="BG232" s="230">
        <f>IF(N232="zákl. přenesená",J232,0)</f>
        <v>0</v>
      </c>
      <c r="BH232" s="230">
        <f>IF(N232="sníž. přenesená",J232,0)</f>
        <v>0</v>
      </c>
      <c r="BI232" s="230">
        <f>IF(N232="nulová",J232,0)</f>
        <v>0</v>
      </c>
      <c r="BJ232" s="17" t="s">
        <v>87</v>
      </c>
      <c r="BK232" s="230">
        <f>ROUND(I232*H232,2)</f>
        <v>0</v>
      </c>
      <c r="BL232" s="17" t="s">
        <v>142</v>
      </c>
      <c r="BM232" s="229" t="s">
        <v>273</v>
      </c>
    </row>
    <row r="233" s="2" customFormat="1">
      <c r="A233" s="38"/>
      <c r="B233" s="39"/>
      <c r="C233" s="40"/>
      <c r="D233" s="231" t="s">
        <v>143</v>
      </c>
      <c r="E233" s="40"/>
      <c r="F233" s="232" t="s">
        <v>274</v>
      </c>
      <c r="G233" s="40"/>
      <c r="H233" s="40"/>
      <c r="I233" s="233"/>
      <c r="J233" s="40"/>
      <c r="K233" s="40"/>
      <c r="L233" s="44"/>
      <c r="M233" s="234"/>
      <c r="N233" s="235"/>
      <c r="O233" s="91"/>
      <c r="P233" s="91"/>
      <c r="Q233" s="91"/>
      <c r="R233" s="91"/>
      <c r="S233" s="91"/>
      <c r="T233" s="92"/>
      <c r="U233" s="38"/>
      <c r="V233" s="38"/>
      <c r="W233" s="38"/>
      <c r="X233" s="38"/>
      <c r="Y233" s="38"/>
      <c r="Z233" s="38"/>
      <c r="AA233" s="38"/>
      <c r="AB233" s="38"/>
      <c r="AC233" s="38"/>
      <c r="AD233" s="38"/>
      <c r="AE233" s="38"/>
      <c r="AT233" s="17" t="s">
        <v>143</v>
      </c>
      <c r="AU233" s="17" t="s">
        <v>91</v>
      </c>
    </row>
    <row r="234" s="13" customFormat="1">
      <c r="A234" s="13"/>
      <c r="B234" s="236"/>
      <c r="C234" s="237"/>
      <c r="D234" s="231" t="s">
        <v>145</v>
      </c>
      <c r="E234" s="238" t="s">
        <v>1</v>
      </c>
      <c r="F234" s="239" t="s">
        <v>275</v>
      </c>
      <c r="G234" s="237"/>
      <c r="H234" s="240">
        <v>397.5</v>
      </c>
      <c r="I234" s="241"/>
      <c r="J234" s="237"/>
      <c r="K234" s="237"/>
      <c r="L234" s="242"/>
      <c r="M234" s="243"/>
      <c r="N234" s="244"/>
      <c r="O234" s="244"/>
      <c r="P234" s="244"/>
      <c r="Q234" s="244"/>
      <c r="R234" s="244"/>
      <c r="S234" s="244"/>
      <c r="T234" s="245"/>
      <c r="U234" s="13"/>
      <c r="V234" s="13"/>
      <c r="W234" s="13"/>
      <c r="X234" s="13"/>
      <c r="Y234" s="13"/>
      <c r="Z234" s="13"/>
      <c r="AA234" s="13"/>
      <c r="AB234" s="13"/>
      <c r="AC234" s="13"/>
      <c r="AD234" s="13"/>
      <c r="AE234" s="13"/>
      <c r="AT234" s="246" t="s">
        <v>145</v>
      </c>
      <c r="AU234" s="246" t="s">
        <v>91</v>
      </c>
      <c r="AV234" s="13" t="s">
        <v>91</v>
      </c>
      <c r="AW234" s="13" t="s">
        <v>38</v>
      </c>
      <c r="AX234" s="13" t="s">
        <v>82</v>
      </c>
      <c r="AY234" s="246" t="s">
        <v>135</v>
      </c>
    </row>
    <row r="235" s="15" customFormat="1">
      <c r="A235" s="15"/>
      <c r="B235" s="259"/>
      <c r="C235" s="260"/>
      <c r="D235" s="231" t="s">
        <v>145</v>
      </c>
      <c r="E235" s="261" t="s">
        <v>1</v>
      </c>
      <c r="F235" s="262" t="s">
        <v>276</v>
      </c>
      <c r="G235" s="260"/>
      <c r="H235" s="263">
        <v>397.5</v>
      </c>
      <c r="I235" s="264"/>
      <c r="J235" s="260"/>
      <c r="K235" s="260"/>
      <c r="L235" s="265"/>
      <c r="M235" s="266"/>
      <c r="N235" s="267"/>
      <c r="O235" s="267"/>
      <c r="P235" s="267"/>
      <c r="Q235" s="267"/>
      <c r="R235" s="267"/>
      <c r="S235" s="267"/>
      <c r="T235" s="268"/>
      <c r="U235" s="15"/>
      <c r="V235" s="15"/>
      <c r="W235" s="15"/>
      <c r="X235" s="15"/>
      <c r="Y235" s="15"/>
      <c r="Z235" s="15"/>
      <c r="AA235" s="15"/>
      <c r="AB235" s="15"/>
      <c r="AC235" s="15"/>
      <c r="AD235" s="15"/>
      <c r="AE235" s="15"/>
      <c r="AT235" s="269" t="s">
        <v>145</v>
      </c>
      <c r="AU235" s="269" t="s">
        <v>91</v>
      </c>
      <c r="AV235" s="15" t="s">
        <v>94</v>
      </c>
      <c r="AW235" s="15" t="s">
        <v>38</v>
      </c>
      <c r="AX235" s="15" t="s">
        <v>82</v>
      </c>
      <c r="AY235" s="269" t="s">
        <v>135</v>
      </c>
    </row>
    <row r="236" s="14" customFormat="1">
      <c r="A236" s="14"/>
      <c r="B236" s="247"/>
      <c r="C236" s="248"/>
      <c r="D236" s="231" t="s">
        <v>145</v>
      </c>
      <c r="E236" s="249" t="s">
        <v>1</v>
      </c>
      <c r="F236" s="250" t="s">
        <v>147</v>
      </c>
      <c r="G236" s="248"/>
      <c r="H236" s="251">
        <v>397.5</v>
      </c>
      <c r="I236" s="252"/>
      <c r="J236" s="248"/>
      <c r="K236" s="248"/>
      <c r="L236" s="253"/>
      <c r="M236" s="254"/>
      <c r="N236" s="255"/>
      <c r="O236" s="255"/>
      <c r="P236" s="255"/>
      <c r="Q236" s="255"/>
      <c r="R236" s="255"/>
      <c r="S236" s="255"/>
      <c r="T236" s="256"/>
      <c r="U236" s="14"/>
      <c r="V236" s="14"/>
      <c r="W236" s="14"/>
      <c r="X236" s="14"/>
      <c r="Y236" s="14"/>
      <c r="Z236" s="14"/>
      <c r="AA236" s="14"/>
      <c r="AB236" s="14"/>
      <c r="AC236" s="14"/>
      <c r="AD236" s="14"/>
      <c r="AE236" s="14"/>
      <c r="AT236" s="257" t="s">
        <v>145</v>
      </c>
      <c r="AU236" s="257" t="s">
        <v>91</v>
      </c>
      <c r="AV236" s="14" t="s">
        <v>142</v>
      </c>
      <c r="AW236" s="14" t="s">
        <v>38</v>
      </c>
      <c r="AX236" s="14" t="s">
        <v>87</v>
      </c>
      <c r="AY236" s="257" t="s">
        <v>135</v>
      </c>
    </row>
    <row r="237" s="2" customFormat="1" ht="24.15" customHeight="1">
      <c r="A237" s="38"/>
      <c r="B237" s="39"/>
      <c r="C237" s="218" t="s">
        <v>277</v>
      </c>
      <c r="D237" s="218" t="s">
        <v>137</v>
      </c>
      <c r="E237" s="219" t="s">
        <v>278</v>
      </c>
      <c r="F237" s="220" t="s">
        <v>279</v>
      </c>
      <c r="G237" s="221" t="s">
        <v>140</v>
      </c>
      <c r="H237" s="222">
        <v>397.5</v>
      </c>
      <c r="I237" s="223"/>
      <c r="J237" s="224">
        <f>ROUND(I237*H237,2)</f>
        <v>0</v>
      </c>
      <c r="K237" s="220" t="s">
        <v>141</v>
      </c>
      <c r="L237" s="44"/>
      <c r="M237" s="225" t="s">
        <v>1</v>
      </c>
      <c r="N237" s="226" t="s">
        <v>47</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142</v>
      </c>
      <c r="AT237" s="229" t="s">
        <v>137</v>
      </c>
      <c r="AU237" s="229" t="s">
        <v>91</v>
      </c>
      <c r="AY237" s="17" t="s">
        <v>135</v>
      </c>
      <c r="BE237" s="230">
        <f>IF(N237="základní",J237,0)</f>
        <v>0</v>
      </c>
      <c r="BF237" s="230">
        <f>IF(N237="snížená",J237,0)</f>
        <v>0</v>
      </c>
      <c r="BG237" s="230">
        <f>IF(N237="zákl. přenesená",J237,0)</f>
        <v>0</v>
      </c>
      <c r="BH237" s="230">
        <f>IF(N237="sníž. přenesená",J237,0)</f>
        <v>0</v>
      </c>
      <c r="BI237" s="230">
        <f>IF(N237="nulová",J237,0)</f>
        <v>0</v>
      </c>
      <c r="BJ237" s="17" t="s">
        <v>87</v>
      </c>
      <c r="BK237" s="230">
        <f>ROUND(I237*H237,2)</f>
        <v>0</v>
      </c>
      <c r="BL237" s="17" t="s">
        <v>142</v>
      </c>
      <c r="BM237" s="229" t="s">
        <v>280</v>
      </c>
    </row>
    <row r="238" s="2" customFormat="1">
      <c r="A238" s="38"/>
      <c r="B238" s="39"/>
      <c r="C238" s="40"/>
      <c r="D238" s="231" t="s">
        <v>143</v>
      </c>
      <c r="E238" s="40"/>
      <c r="F238" s="232" t="s">
        <v>281</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143</v>
      </c>
      <c r="AU238" s="17" t="s">
        <v>91</v>
      </c>
    </row>
    <row r="239" s="13" customFormat="1">
      <c r="A239" s="13"/>
      <c r="B239" s="236"/>
      <c r="C239" s="237"/>
      <c r="D239" s="231" t="s">
        <v>145</v>
      </c>
      <c r="E239" s="238" t="s">
        <v>1</v>
      </c>
      <c r="F239" s="239" t="s">
        <v>275</v>
      </c>
      <c r="G239" s="237"/>
      <c r="H239" s="240">
        <v>397.5</v>
      </c>
      <c r="I239" s="241"/>
      <c r="J239" s="237"/>
      <c r="K239" s="237"/>
      <c r="L239" s="242"/>
      <c r="M239" s="243"/>
      <c r="N239" s="244"/>
      <c r="O239" s="244"/>
      <c r="P239" s="244"/>
      <c r="Q239" s="244"/>
      <c r="R239" s="244"/>
      <c r="S239" s="244"/>
      <c r="T239" s="245"/>
      <c r="U239" s="13"/>
      <c r="V239" s="13"/>
      <c r="W239" s="13"/>
      <c r="X239" s="13"/>
      <c r="Y239" s="13"/>
      <c r="Z239" s="13"/>
      <c r="AA239" s="13"/>
      <c r="AB239" s="13"/>
      <c r="AC239" s="13"/>
      <c r="AD239" s="13"/>
      <c r="AE239" s="13"/>
      <c r="AT239" s="246" t="s">
        <v>145</v>
      </c>
      <c r="AU239" s="246" t="s">
        <v>91</v>
      </c>
      <c r="AV239" s="13" t="s">
        <v>91</v>
      </c>
      <c r="AW239" s="13" t="s">
        <v>38</v>
      </c>
      <c r="AX239" s="13" t="s">
        <v>82</v>
      </c>
      <c r="AY239" s="246" t="s">
        <v>135</v>
      </c>
    </row>
    <row r="240" s="14" customFormat="1">
      <c r="A240" s="14"/>
      <c r="B240" s="247"/>
      <c r="C240" s="248"/>
      <c r="D240" s="231" t="s">
        <v>145</v>
      </c>
      <c r="E240" s="249" t="s">
        <v>1</v>
      </c>
      <c r="F240" s="250" t="s">
        <v>147</v>
      </c>
      <c r="G240" s="248"/>
      <c r="H240" s="251">
        <v>397.5</v>
      </c>
      <c r="I240" s="252"/>
      <c r="J240" s="248"/>
      <c r="K240" s="248"/>
      <c r="L240" s="253"/>
      <c r="M240" s="254"/>
      <c r="N240" s="255"/>
      <c r="O240" s="255"/>
      <c r="P240" s="255"/>
      <c r="Q240" s="255"/>
      <c r="R240" s="255"/>
      <c r="S240" s="255"/>
      <c r="T240" s="256"/>
      <c r="U240" s="14"/>
      <c r="V240" s="14"/>
      <c r="W240" s="14"/>
      <c r="X240" s="14"/>
      <c r="Y240" s="14"/>
      <c r="Z240" s="14"/>
      <c r="AA240" s="14"/>
      <c r="AB240" s="14"/>
      <c r="AC240" s="14"/>
      <c r="AD240" s="14"/>
      <c r="AE240" s="14"/>
      <c r="AT240" s="257" t="s">
        <v>145</v>
      </c>
      <c r="AU240" s="257" t="s">
        <v>91</v>
      </c>
      <c r="AV240" s="14" t="s">
        <v>142</v>
      </c>
      <c r="AW240" s="14" t="s">
        <v>38</v>
      </c>
      <c r="AX240" s="14" t="s">
        <v>87</v>
      </c>
      <c r="AY240" s="257" t="s">
        <v>135</v>
      </c>
    </row>
    <row r="241" s="2" customFormat="1" ht="24.15" customHeight="1">
      <c r="A241" s="38"/>
      <c r="B241" s="39"/>
      <c r="C241" s="218" t="s">
        <v>210</v>
      </c>
      <c r="D241" s="218" t="s">
        <v>137</v>
      </c>
      <c r="E241" s="219" t="s">
        <v>282</v>
      </c>
      <c r="F241" s="220" t="s">
        <v>283</v>
      </c>
      <c r="G241" s="221" t="s">
        <v>140</v>
      </c>
      <c r="H241" s="222">
        <v>97</v>
      </c>
      <c r="I241" s="223"/>
      <c r="J241" s="224">
        <f>ROUND(I241*H241,2)</f>
        <v>0</v>
      </c>
      <c r="K241" s="220" t="s">
        <v>141</v>
      </c>
      <c r="L241" s="44"/>
      <c r="M241" s="225" t="s">
        <v>1</v>
      </c>
      <c r="N241" s="226" t="s">
        <v>47</v>
      </c>
      <c r="O241" s="91"/>
      <c r="P241" s="227">
        <f>O241*H241</f>
        <v>0</v>
      </c>
      <c r="Q241" s="227">
        <v>0</v>
      </c>
      <c r="R241" s="227">
        <f>Q241*H241</f>
        <v>0</v>
      </c>
      <c r="S241" s="227">
        <v>0</v>
      </c>
      <c r="T241" s="228">
        <f>S241*H241</f>
        <v>0</v>
      </c>
      <c r="U241" s="38"/>
      <c r="V241" s="38"/>
      <c r="W241" s="38"/>
      <c r="X241" s="38"/>
      <c r="Y241" s="38"/>
      <c r="Z241" s="38"/>
      <c r="AA241" s="38"/>
      <c r="AB241" s="38"/>
      <c r="AC241" s="38"/>
      <c r="AD241" s="38"/>
      <c r="AE241" s="38"/>
      <c r="AR241" s="229" t="s">
        <v>142</v>
      </c>
      <c r="AT241" s="229" t="s">
        <v>137</v>
      </c>
      <c r="AU241" s="229" t="s">
        <v>91</v>
      </c>
      <c r="AY241" s="17" t="s">
        <v>135</v>
      </c>
      <c r="BE241" s="230">
        <f>IF(N241="základní",J241,0)</f>
        <v>0</v>
      </c>
      <c r="BF241" s="230">
        <f>IF(N241="snížená",J241,0)</f>
        <v>0</v>
      </c>
      <c r="BG241" s="230">
        <f>IF(N241="zákl. přenesená",J241,0)</f>
        <v>0</v>
      </c>
      <c r="BH241" s="230">
        <f>IF(N241="sníž. přenesená",J241,0)</f>
        <v>0</v>
      </c>
      <c r="BI241" s="230">
        <f>IF(N241="nulová",J241,0)</f>
        <v>0</v>
      </c>
      <c r="BJ241" s="17" t="s">
        <v>87</v>
      </c>
      <c r="BK241" s="230">
        <f>ROUND(I241*H241,2)</f>
        <v>0</v>
      </c>
      <c r="BL241" s="17" t="s">
        <v>142</v>
      </c>
      <c r="BM241" s="229" t="s">
        <v>284</v>
      </c>
    </row>
    <row r="242" s="2" customFormat="1">
      <c r="A242" s="38"/>
      <c r="B242" s="39"/>
      <c r="C242" s="40"/>
      <c r="D242" s="231" t="s">
        <v>143</v>
      </c>
      <c r="E242" s="40"/>
      <c r="F242" s="232" t="s">
        <v>285</v>
      </c>
      <c r="G242" s="40"/>
      <c r="H242" s="40"/>
      <c r="I242" s="233"/>
      <c r="J242" s="40"/>
      <c r="K242" s="40"/>
      <c r="L242" s="44"/>
      <c r="M242" s="234"/>
      <c r="N242" s="235"/>
      <c r="O242" s="91"/>
      <c r="P242" s="91"/>
      <c r="Q242" s="91"/>
      <c r="R242" s="91"/>
      <c r="S242" s="91"/>
      <c r="T242" s="92"/>
      <c r="U242" s="38"/>
      <c r="V242" s="38"/>
      <c r="W242" s="38"/>
      <c r="X242" s="38"/>
      <c r="Y242" s="38"/>
      <c r="Z242" s="38"/>
      <c r="AA242" s="38"/>
      <c r="AB242" s="38"/>
      <c r="AC242" s="38"/>
      <c r="AD242" s="38"/>
      <c r="AE242" s="38"/>
      <c r="AT242" s="17" t="s">
        <v>143</v>
      </c>
      <c r="AU242" s="17" t="s">
        <v>91</v>
      </c>
    </row>
    <row r="243" s="13" customFormat="1">
      <c r="A243" s="13"/>
      <c r="B243" s="236"/>
      <c r="C243" s="237"/>
      <c r="D243" s="231" t="s">
        <v>145</v>
      </c>
      <c r="E243" s="238" t="s">
        <v>1</v>
      </c>
      <c r="F243" s="239" t="s">
        <v>286</v>
      </c>
      <c r="G243" s="237"/>
      <c r="H243" s="240">
        <v>97</v>
      </c>
      <c r="I243" s="241"/>
      <c r="J243" s="237"/>
      <c r="K243" s="237"/>
      <c r="L243" s="242"/>
      <c r="M243" s="243"/>
      <c r="N243" s="244"/>
      <c r="O243" s="244"/>
      <c r="P243" s="244"/>
      <c r="Q243" s="244"/>
      <c r="R243" s="244"/>
      <c r="S243" s="244"/>
      <c r="T243" s="245"/>
      <c r="U243" s="13"/>
      <c r="V243" s="13"/>
      <c r="W243" s="13"/>
      <c r="X243" s="13"/>
      <c r="Y243" s="13"/>
      <c r="Z243" s="13"/>
      <c r="AA243" s="13"/>
      <c r="AB243" s="13"/>
      <c r="AC243" s="13"/>
      <c r="AD243" s="13"/>
      <c r="AE243" s="13"/>
      <c r="AT243" s="246" t="s">
        <v>145</v>
      </c>
      <c r="AU243" s="246" t="s">
        <v>91</v>
      </c>
      <c r="AV243" s="13" t="s">
        <v>91</v>
      </c>
      <c r="AW243" s="13" t="s">
        <v>38</v>
      </c>
      <c r="AX243" s="13" t="s">
        <v>82</v>
      </c>
      <c r="AY243" s="246" t="s">
        <v>135</v>
      </c>
    </row>
    <row r="244" s="14" customFormat="1">
      <c r="A244" s="14"/>
      <c r="B244" s="247"/>
      <c r="C244" s="248"/>
      <c r="D244" s="231" t="s">
        <v>145</v>
      </c>
      <c r="E244" s="249" t="s">
        <v>1</v>
      </c>
      <c r="F244" s="250" t="s">
        <v>147</v>
      </c>
      <c r="G244" s="248"/>
      <c r="H244" s="251">
        <v>97</v>
      </c>
      <c r="I244" s="252"/>
      <c r="J244" s="248"/>
      <c r="K244" s="248"/>
      <c r="L244" s="253"/>
      <c r="M244" s="254"/>
      <c r="N244" s="255"/>
      <c r="O244" s="255"/>
      <c r="P244" s="255"/>
      <c r="Q244" s="255"/>
      <c r="R244" s="255"/>
      <c r="S244" s="255"/>
      <c r="T244" s="256"/>
      <c r="U244" s="14"/>
      <c r="V244" s="14"/>
      <c r="W244" s="14"/>
      <c r="X244" s="14"/>
      <c r="Y244" s="14"/>
      <c r="Z244" s="14"/>
      <c r="AA244" s="14"/>
      <c r="AB244" s="14"/>
      <c r="AC244" s="14"/>
      <c r="AD244" s="14"/>
      <c r="AE244" s="14"/>
      <c r="AT244" s="257" t="s">
        <v>145</v>
      </c>
      <c r="AU244" s="257" t="s">
        <v>91</v>
      </c>
      <c r="AV244" s="14" t="s">
        <v>142</v>
      </c>
      <c r="AW244" s="14" t="s">
        <v>38</v>
      </c>
      <c r="AX244" s="14" t="s">
        <v>87</v>
      </c>
      <c r="AY244" s="257" t="s">
        <v>135</v>
      </c>
    </row>
    <row r="245" s="2" customFormat="1" ht="16.5" customHeight="1">
      <c r="A245" s="38"/>
      <c r="B245" s="39"/>
      <c r="C245" s="270" t="s">
        <v>287</v>
      </c>
      <c r="D245" s="270" t="s">
        <v>257</v>
      </c>
      <c r="E245" s="271" t="s">
        <v>288</v>
      </c>
      <c r="F245" s="272" t="s">
        <v>289</v>
      </c>
      <c r="G245" s="273" t="s">
        <v>290</v>
      </c>
      <c r="H245" s="274">
        <v>12.73</v>
      </c>
      <c r="I245" s="275"/>
      <c r="J245" s="276">
        <f>ROUND(I245*H245,2)</f>
        <v>0</v>
      </c>
      <c r="K245" s="272" t="s">
        <v>141</v>
      </c>
      <c r="L245" s="277"/>
      <c r="M245" s="278" t="s">
        <v>1</v>
      </c>
      <c r="N245" s="279" t="s">
        <v>47</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181</v>
      </c>
      <c r="AT245" s="229" t="s">
        <v>257</v>
      </c>
      <c r="AU245" s="229" t="s">
        <v>91</v>
      </c>
      <c r="AY245" s="17" t="s">
        <v>135</v>
      </c>
      <c r="BE245" s="230">
        <f>IF(N245="základní",J245,0)</f>
        <v>0</v>
      </c>
      <c r="BF245" s="230">
        <f>IF(N245="snížená",J245,0)</f>
        <v>0</v>
      </c>
      <c r="BG245" s="230">
        <f>IF(N245="zákl. přenesená",J245,0)</f>
        <v>0</v>
      </c>
      <c r="BH245" s="230">
        <f>IF(N245="sníž. přenesená",J245,0)</f>
        <v>0</v>
      </c>
      <c r="BI245" s="230">
        <f>IF(N245="nulová",J245,0)</f>
        <v>0</v>
      </c>
      <c r="BJ245" s="17" t="s">
        <v>87</v>
      </c>
      <c r="BK245" s="230">
        <f>ROUND(I245*H245,2)</f>
        <v>0</v>
      </c>
      <c r="BL245" s="17" t="s">
        <v>142</v>
      </c>
      <c r="BM245" s="229" t="s">
        <v>291</v>
      </c>
    </row>
    <row r="246" s="2" customFormat="1">
      <c r="A246" s="38"/>
      <c r="B246" s="39"/>
      <c r="C246" s="40"/>
      <c r="D246" s="231" t="s">
        <v>143</v>
      </c>
      <c r="E246" s="40"/>
      <c r="F246" s="232" t="s">
        <v>289</v>
      </c>
      <c r="G246" s="40"/>
      <c r="H246" s="40"/>
      <c r="I246" s="233"/>
      <c r="J246" s="40"/>
      <c r="K246" s="40"/>
      <c r="L246" s="44"/>
      <c r="M246" s="234"/>
      <c r="N246" s="235"/>
      <c r="O246" s="91"/>
      <c r="P246" s="91"/>
      <c r="Q246" s="91"/>
      <c r="R246" s="91"/>
      <c r="S246" s="91"/>
      <c r="T246" s="92"/>
      <c r="U246" s="38"/>
      <c r="V246" s="38"/>
      <c r="W246" s="38"/>
      <c r="X246" s="38"/>
      <c r="Y246" s="38"/>
      <c r="Z246" s="38"/>
      <c r="AA246" s="38"/>
      <c r="AB246" s="38"/>
      <c r="AC246" s="38"/>
      <c r="AD246" s="38"/>
      <c r="AE246" s="38"/>
      <c r="AT246" s="17" t="s">
        <v>143</v>
      </c>
      <c r="AU246" s="17" t="s">
        <v>91</v>
      </c>
    </row>
    <row r="247" s="13" customFormat="1">
      <c r="A247" s="13"/>
      <c r="B247" s="236"/>
      <c r="C247" s="237"/>
      <c r="D247" s="231" t="s">
        <v>145</v>
      </c>
      <c r="E247" s="238" t="s">
        <v>1</v>
      </c>
      <c r="F247" s="239" t="s">
        <v>292</v>
      </c>
      <c r="G247" s="237"/>
      <c r="H247" s="240">
        <v>12.733000000000001</v>
      </c>
      <c r="I247" s="241"/>
      <c r="J247" s="237"/>
      <c r="K247" s="237"/>
      <c r="L247" s="242"/>
      <c r="M247" s="243"/>
      <c r="N247" s="244"/>
      <c r="O247" s="244"/>
      <c r="P247" s="244"/>
      <c r="Q247" s="244"/>
      <c r="R247" s="244"/>
      <c r="S247" s="244"/>
      <c r="T247" s="245"/>
      <c r="U247" s="13"/>
      <c r="V247" s="13"/>
      <c r="W247" s="13"/>
      <c r="X247" s="13"/>
      <c r="Y247" s="13"/>
      <c r="Z247" s="13"/>
      <c r="AA247" s="13"/>
      <c r="AB247" s="13"/>
      <c r="AC247" s="13"/>
      <c r="AD247" s="13"/>
      <c r="AE247" s="13"/>
      <c r="AT247" s="246" t="s">
        <v>145</v>
      </c>
      <c r="AU247" s="246" t="s">
        <v>91</v>
      </c>
      <c r="AV247" s="13" t="s">
        <v>91</v>
      </c>
      <c r="AW247" s="13" t="s">
        <v>38</v>
      </c>
      <c r="AX247" s="13" t="s">
        <v>82</v>
      </c>
      <c r="AY247" s="246" t="s">
        <v>135</v>
      </c>
    </row>
    <row r="248" s="14" customFormat="1">
      <c r="A248" s="14"/>
      <c r="B248" s="247"/>
      <c r="C248" s="248"/>
      <c r="D248" s="231" t="s">
        <v>145</v>
      </c>
      <c r="E248" s="249" t="s">
        <v>1</v>
      </c>
      <c r="F248" s="250" t="s">
        <v>147</v>
      </c>
      <c r="G248" s="248"/>
      <c r="H248" s="251">
        <v>12.733000000000001</v>
      </c>
      <c r="I248" s="252"/>
      <c r="J248" s="248"/>
      <c r="K248" s="248"/>
      <c r="L248" s="253"/>
      <c r="M248" s="254"/>
      <c r="N248" s="255"/>
      <c r="O248" s="255"/>
      <c r="P248" s="255"/>
      <c r="Q248" s="255"/>
      <c r="R248" s="255"/>
      <c r="S248" s="255"/>
      <c r="T248" s="256"/>
      <c r="U248" s="14"/>
      <c r="V248" s="14"/>
      <c r="W248" s="14"/>
      <c r="X248" s="14"/>
      <c r="Y248" s="14"/>
      <c r="Z248" s="14"/>
      <c r="AA248" s="14"/>
      <c r="AB248" s="14"/>
      <c r="AC248" s="14"/>
      <c r="AD248" s="14"/>
      <c r="AE248" s="14"/>
      <c r="AT248" s="257" t="s">
        <v>145</v>
      </c>
      <c r="AU248" s="257" t="s">
        <v>91</v>
      </c>
      <c r="AV248" s="14" t="s">
        <v>142</v>
      </c>
      <c r="AW248" s="14" t="s">
        <v>38</v>
      </c>
      <c r="AX248" s="14" t="s">
        <v>82</v>
      </c>
      <c r="AY248" s="257" t="s">
        <v>135</v>
      </c>
    </row>
    <row r="249" s="13" customFormat="1">
      <c r="A249" s="13"/>
      <c r="B249" s="236"/>
      <c r="C249" s="237"/>
      <c r="D249" s="231" t="s">
        <v>145</v>
      </c>
      <c r="E249" s="238" t="s">
        <v>1</v>
      </c>
      <c r="F249" s="239" t="s">
        <v>293</v>
      </c>
      <c r="G249" s="237"/>
      <c r="H249" s="240">
        <v>12.73</v>
      </c>
      <c r="I249" s="241"/>
      <c r="J249" s="237"/>
      <c r="K249" s="237"/>
      <c r="L249" s="242"/>
      <c r="M249" s="243"/>
      <c r="N249" s="244"/>
      <c r="O249" s="244"/>
      <c r="P249" s="244"/>
      <c r="Q249" s="244"/>
      <c r="R249" s="244"/>
      <c r="S249" s="244"/>
      <c r="T249" s="245"/>
      <c r="U249" s="13"/>
      <c r="V249" s="13"/>
      <c r="W249" s="13"/>
      <c r="X249" s="13"/>
      <c r="Y249" s="13"/>
      <c r="Z249" s="13"/>
      <c r="AA249" s="13"/>
      <c r="AB249" s="13"/>
      <c r="AC249" s="13"/>
      <c r="AD249" s="13"/>
      <c r="AE249" s="13"/>
      <c r="AT249" s="246" t="s">
        <v>145</v>
      </c>
      <c r="AU249" s="246" t="s">
        <v>91</v>
      </c>
      <c r="AV249" s="13" t="s">
        <v>91</v>
      </c>
      <c r="AW249" s="13" t="s">
        <v>38</v>
      </c>
      <c r="AX249" s="13" t="s">
        <v>82</v>
      </c>
      <c r="AY249" s="246" t="s">
        <v>135</v>
      </c>
    </row>
    <row r="250" s="14" customFormat="1">
      <c r="A250" s="14"/>
      <c r="B250" s="247"/>
      <c r="C250" s="248"/>
      <c r="D250" s="231" t="s">
        <v>145</v>
      </c>
      <c r="E250" s="249" t="s">
        <v>1</v>
      </c>
      <c r="F250" s="250" t="s">
        <v>147</v>
      </c>
      <c r="G250" s="248"/>
      <c r="H250" s="251">
        <v>12.73</v>
      </c>
      <c r="I250" s="252"/>
      <c r="J250" s="248"/>
      <c r="K250" s="248"/>
      <c r="L250" s="253"/>
      <c r="M250" s="254"/>
      <c r="N250" s="255"/>
      <c r="O250" s="255"/>
      <c r="P250" s="255"/>
      <c r="Q250" s="255"/>
      <c r="R250" s="255"/>
      <c r="S250" s="255"/>
      <c r="T250" s="256"/>
      <c r="U250" s="14"/>
      <c r="V250" s="14"/>
      <c r="W250" s="14"/>
      <c r="X250" s="14"/>
      <c r="Y250" s="14"/>
      <c r="Z250" s="14"/>
      <c r="AA250" s="14"/>
      <c r="AB250" s="14"/>
      <c r="AC250" s="14"/>
      <c r="AD250" s="14"/>
      <c r="AE250" s="14"/>
      <c r="AT250" s="257" t="s">
        <v>145</v>
      </c>
      <c r="AU250" s="257" t="s">
        <v>91</v>
      </c>
      <c r="AV250" s="14" t="s">
        <v>142</v>
      </c>
      <c r="AW250" s="14" t="s">
        <v>38</v>
      </c>
      <c r="AX250" s="14" t="s">
        <v>87</v>
      </c>
      <c r="AY250" s="257" t="s">
        <v>135</v>
      </c>
    </row>
    <row r="251" s="2" customFormat="1" ht="24.15" customHeight="1">
      <c r="A251" s="38"/>
      <c r="B251" s="39"/>
      <c r="C251" s="218" t="s">
        <v>216</v>
      </c>
      <c r="D251" s="218" t="s">
        <v>137</v>
      </c>
      <c r="E251" s="219" t="s">
        <v>294</v>
      </c>
      <c r="F251" s="220" t="s">
        <v>295</v>
      </c>
      <c r="G251" s="221" t="s">
        <v>140</v>
      </c>
      <c r="H251" s="222">
        <v>97</v>
      </c>
      <c r="I251" s="223"/>
      <c r="J251" s="224">
        <f>ROUND(I251*H251,2)</f>
        <v>0</v>
      </c>
      <c r="K251" s="220" t="s">
        <v>141</v>
      </c>
      <c r="L251" s="44"/>
      <c r="M251" s="225" t="s">
        <v>1</v>
      </c>
      <c r="N251" s="226" t="s">
        <v>47</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142</v>
      </c>
      <c r="AT251" s="229" t="s">
        <v>137</v>
      </c>
      <c r="AU251" s="229" t="s">
        <v>91</v>
      </c>
      <c r="AY251" s="17" t="s">
        <v>135</v>
      </c>
      <c r="BE251" s="230">
        <f>IF(N251="základní",J251,0)</f>
        <v>0</v>
      </c>
      <c r="BF251" s="230">
        <f>IF(N251="snížená",J251,0)</f>
        <v>0</v>
      </c>
      <c r="BG251" s="230">
        <f>IF(N251="zákl. přenesená",J251,0)</f>
        <v>0</v>
      </c>
      <c r="BH251" s="230">
        <f>IF(N251="sníž. přenesená",J251,0)</f>
        <v>0</v>
      </c>
      <c r="BI251" s="230">
        <f>IF(N251="nulová",J251,0)</f>
        <v>0</v>
      </c>
      <c r="BJ251" s="17" t="s">
        <v>87</v>
      </c>
      <c r="BK251" s="230">
        <f>ROUND(I251*H251,2)</f>
        <v>0</v>
      </c>
      <c r="BL251" s="17" t="s">
        <v>142</v>
      </c>
      <c r="BM251" s="229" t="s">
        <v>296</v>
      </c>
    </row>
    <row r="252" s="2" customFormat="1">
      <c r="A252" s="38"/>
      <c r="B252" s="39"/>
      <c r="C252" s="40"/>
      <c r="D252" s="231" t="s">
        <v>143</v>
      </c>
      <c r="E252" s="40"/>
      <c r="F252" s="232" t="s">
        <v>297</v>
      </c>
      <c r="G252" s="40"/>
      <c r="H252" s="40"/>
      <c r="I252" s="233"/>
      <c r="J252" s="40"/>
      <c r="K252" s="40"/>
      <c r="L252" s="44"/>
      <c r="M252" s="234"/>
      <c r="N252" s="235"/>
      <c r="O252" s="91"/>
      <c r="P252" s="91"/>
      <c r="Q252" s="91"/>
      <c r="R252" s="91"/>
      <c r="S252" s="91"/>
      <c r="T252" s="92"/>
      <c r="U252" s="38"/>
      <c r="V252" s="38"/>
      <c r="W252" s="38"/>
      <c r="X252" s="38"/>
      <c r="Y252" s="38"/>
      <c r="Z252" s="38"/>
      <c r="AA252" s="38"/>
      <c r="AB252" s="38"/>
      <c r="AC252" s="38"/>
      <c r="AD252" s="38"/>
      <c r="AE252" s="38"/>
      <c r="AT252" s="17" t="s">
        <v>143</v>
      </c>
      <c r="AU252" s="17" t="s">
        <v>91</v>
      </c>
    </row>
    <row r="253" s="13" customFormat="1">
      <c r="A253" s="13"/>
      <c r="B253" s="236"/>
      <c r="C253" s="237"/>
      <c r="D253" s="231" t="s">
        <v>145</v>
      </c>
      <c r="E253" s="238" t="s">
        <v>1</v>
      </c>
      <c r="F253" s="239" t="s">
        <v>286</v>
      </c>
      <c r="G253" s="237"/>
      <c r="H253" s="240">
        <v>97</v>
      </c>
      <c r="I253" s="241"/>
      <c r="J253" s="237"/>
      <c r="K253" s="237"/>
      <c r="L253" s="242"/>
      <c r="M253" s="243"/>
      <c r="N253" s="244"/>
      <c r="O253" s="244"/>
      <c r="P253" s="244"/>
      <c r="Q253" s="244"/>
      <c r="R253" s="244"/>
      <c r="S253" s="244"/>
      <c r="T253" s="245"/>
      <c r="U253" s="13"/>
      <c r="V253" s="13"/>
      <c r="W253" s="13"/>
      <c r="X253" s="13"/>
      <c r="Y253" s="13"/>
      <c r="Z253" s="13"/>
      <c r="AA253" s="13"/>
      <c r="AB253" s="13"/>
      <c r="AC253" s="13"/>
      <c r="AD253" s="13"/>
      <c r="AE253" s="13"/>
      <c r="AT253" s="246" t="s">
        <v>145</v>
      </c>
      <c r="AU253" s="246" t="s">
        <v>91</v>
      </c>
      <c r="AV253" s="13" t="s">
        <v>91</v>
      </c>
      <c r="AW253" s="13" t="s">
        <v>38</v>
      </c>
      <c r="AX253" s="13" t="s">
        <v>82</v>
      </c>
      <c r="AY253" s="246" t="s">
        <v>135</v>
      </c>
    </row>
    <row r="254" s="14" customFormat="1">
      <c r="A254" s="14"/>
      <c r="B254" s="247"/>
      <c r="C254" s="248"/>
      <c r="D254" s="231" t="s">
        <v>145</v>
      </c>
      <c r="E254" s="249" t="s">
        <v>1</v>
      </c>
      <c r="F254" s="250" t="s">
        <v>147</v>
      </c>
      <c r="G254" s="248"/>
      <c r="H254" s="251">
        <v>97</v>
      </c>
      <c r="I254" s="252"/>
      <c r="J254" s="248"/>
      <c r="K254" s="248"/>
      <c r="L254" s="253"/>
      <c r="M254" s="254"/>
      <c r="N254" s="255"/>
      <c r="O254" s="255"/>
      <c r="P254" s="255"/>
      <c r="Q254" s="255"/>
      <c r="R254" s="255"/>
      <c r="S254" s="255"/>
      <c r="T254" s="256"/>
      <c r="U254" s="14"/>
      <c r="V254" s="14"/>
      <c r="W254" s="14"/>
      <c r="X254" s="14"/>
      <c r="Y254" s="14"/>
      <c r="Z254" s="14"/>
      <c r="AA254" s="14"/>
      <c r="AB254" s="14"/>
      <c r="AC254" s="14"/>
      <c r="AD254" s="14"/>
      <c r="AE254" s="14"/>
      <c r="AT254" s="257" t="s">
        <v>145</v>
      </c>
      <c r="AU254" s="257" t="s">
        <v>91</v>
      </c>
      <c r="AV254" s="14" t="s">
        <v>142</v>
      </c>
      <c r="AW254" s="14" t="s">
        <v>38</v>
      </c>
      <c r="AX254" s="14" t="s">
        <v>87</v>
      </c>
      <c r="AY254" s="257" t="s">
        <v>135</v>
      </c>
    </row>
    <row r="255" s="2" customFormat="1" ht="16.5" customHeight="1">
      <c r="A255" s="38"/>
      <c r="B255" s="39"/>
      <c r="C255" s="218" t="s">
        <v>298</v>
      </c>
      <c r="D255" s="218" t="s">
        <v>137</v>
      </c>
      <c r="E255" s="219" t="s">
        <v>299</v>
      </c>
      <c r="F255" s="220" t="s">
        <v>300</v>
      </c>
      <c r="G255" s="221" t="s">
        <v>184</v>
      </c>
      <c r="H255" s="222">
        <v>2.4700000000000002</v>
      </c>
      <c r="I255" s="223"/>
      <c r="J255" s="224">
        <f>ROUND(I255*H255,2)</f>
        <v>0</v>
      </c>
      <c r="K255" s="220" t="s">
        <v>141</v>
      </c>
      <c r="L255" s="44"/>
      <c r="M255" s="225" t="s">
        <v>1</v>
      </c>
      <c r="N255" s="226" t="s">
        <v>47</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142</v>
      </c>
      <c r="AT255" s="229" t="s">
        <v>137</v>
      </c>
      <c r="AU255" s="229" t="s">
        <v>91</v>
      </c>
      <c r="AY255" s="17" t="s">
        <v>135</v>
      </c>
      <c r="BE255" s="230">
        <f>IF(N255="základní",J255,0)</f>
        <v>0</v>
      </c>
      <c r="BF255" s="230">
        <f>IF(N255="snížená",J255,0)</f>
        <v>0</v>
      </c>
      <c r="BG255" s="230">
        <f>IF(N255="zákl. přenesená",J255,0)</f>
        <v>0</v>
      </c>
      <c r="BH255" s="230">
        <f>IF(N255="sníž. přenesená",J255,0)</f>
        <v>0</v>
      </c>
      <c r="BI255" s="230">
        <f>IF(N255="nulová",J255,0)</f>
        <v>0</v>
      </c>
      <c r="BJ255" s="17" t="s">
        <v>87</v>
      </c>
      <c r="BK255" s="230">
        <f>ROUND(I255*H255,2)</f>
        <v>0</v>
      </c>
      <c r="BL255" s="17" t="s">
        <v>142</v>
      </c>
      <c r="BM255" s="229" t="s">
        <v>301</v>
      </c>
    </row>
    <row r="256" s="2" customFormat="1">
      <c r="A256" s="38"/>
      <c r="B256" s="39"/>
      <c r="C256" s="40"/>
      <c r="D256" s="231" t="s">
        <v>143</v>
      </c>
      <c r="E256" s="40"/>
      <c r="F256" s="232" t="s">
        <v>302</v>
      </c>
      <c r="G256" s="40"/>
      <c r="H256" s="40"/>
      <c r="I256" s="233"/>
      <c r="J256" s="40"/>
      <c r="K256" s="40"/>
      <c r="L256" s="44"/>
      <c r="M256" s="234"/>
      <c r="N256" s="235"/>
      <c r="O256" s="91"/>
      <c r="P256" s="91"/>
      <c r="Q256" s="91"/>
      <c r="R256" s="91"/>
      <c r="S256" s="91"/>
      <c r="T256" s="92"/>
      <c r="U256" s="38"/>
      <c r="V256" s="38"/>
      <c r="W256" s="38"/>
      <c r="X256" s="38"/>
      <c r="Y256" s="38"/>
      <c r="Z256" s="38"/>
      <c r="AA256" s="38"/>
      <c r="AB256" s="38"/>
      <c r="AC256" s="38"/>
      <c r="AD256" s="38"/>
      <c r="AE256" s="38"/>
      <c r="AT256" s="17" t="s">
        <v>143</v>
      </c>
      <c r="AU256" s="17" t="s">
        <v>91</v>
      </c>
    </row>
    <row r="257" s="13" customFormat="1">
      <c r="A257" s="13"/>
      <c r="B257" s="236"/>
      <c r="C257" s="237"/>
      <c r="D257" s="231" t="s">
        <v>145</v>
      </c>
      <c r="E257" s="238" t="s">
        <v>1</v>
      </c>
      <c r="F257" s="239" t="s">
        <v>303</v>
      </c>
      <c r="G257" s="237"/>
      <c r="H257" s="240">
        <v>2.4729999999999999</v>
      </c>
      <c r="I257" s="241"/>
      <c r="J257" s="237"/>
      <c r="K257" s="237"/>
      <c r="L257" s="242"/>
      <c r="M257" s="243"/>
      <c r="N257" s="244"/>
      <c r="O257" s="244"/>
      <c r="P257" s="244"/>
      <c r="Q257" s="244"/>
      <c r="R257" s="244"/>
      <c r="S257" s="244"/>
      <c r="T257" s="245"/>
      <c r="U257" s="13"/>
      <c r="V257" s="13"/>
      <c r="W257" s="13"/>
      <c r="X257" s="13"/>
      <c r="Y257" s="13"/>
      <c r="Z257" s="13"/>
      <c r="AA257" s="13"/>
      <c r="AB257" s="13"/>
      <c r="AC257" s="13"/>
      <c r="AD257" s="13"/>
      <c r="AE257" s="13"/>
      <c r="AT257" s="246" t="s">
        <v>145</v>
      </c>
      <c r="AU257" s="246" t="s">
        <v>91</v>
      </c>
      <c r="AV257" s="13" t="s">
        <v>91</v>
      </c>
      <c r="AW257" s="13" t="s">
        <v>38</v>
      </c>
      <c r="AX257" s="13" t="s">
        <v>82</v>
      </c>
      <c r="AY257" s="246" t="s">
        <v>135</v>
      </c>
    </row>
    <row r="258" s="14" customFormat="1">
      <c r="A258" s="14"/>
      <c r="B258" s="247"/>
      <c r="C258" s="248"/>
      <c r="D258" s="231" t="s">
        <v>145</v>
      </c>
      <c r="E258" s="249" t="s">
        <v>1</v>
      </c>
      <c r="F258" s="250" t="s">
        <v>147</v>
      </c>
      <c r="G258" s="248"/>
      <c r="H258" s="251">
        <v>2.4729999999999999</v>
      </c>
      <c r="I258" s="252"/>
      <c r="J258" s="248"/>
      <c r="K258" s="248"/>
      <c r="L258" s="253"/>
      <c r="M258" s="254"/>
      <c r="N258" s="255"/>
      <c r="O258" s="255"/>
      <c r="P258" s="255"/>
      <c r="Q258" s="255"/>
      <c r="R258" s="255"/>
      <c r="S258" s="255"/>
      <c r="T258" s="256"/>
      <c r="U258" s="14"/>
      <c r="V258" s="14"/>
      <c r="W258" s="14"/>
      <c r="X258" s="14"/>
      <c r="Y258" s="14"/>
      <c r="Z258" s="14"/>
      <c r="AA258" s="14"/>
      <c r="AB258" s="14"/>
      <c r="AC258" s="14"/>
      <c r="AD258" s="14"/>
      <c r="AE258" s="14"/>
      <c r="AT258" s="257" t="s">
        <v>145</v>
      </c>
      <c r="AU258" s="257" t="s">
        <v>91</v>
      </c>
      <c r="AV258" s="14" t="s">
        <v>142</v>
      </c>
      <c r="AW258" s="14" t="s">
        <v>38</v>
      </c>
      <c r="AX258" s="14" t="s">
        <v>82</v>
      </c>
      <c r="AY258" s="257" t="s">
        <v>135</v>
      </c>
    </row>
    <row r="259" s="13" customFormat="1">
      <c r="A259" s="13"/>
      <c r="B259" s="236"/>
      <c r="C259" s="237"/>
      <c r="D259" s="231" t="s">
        <v>145</v>
      </c>
      <c r="E259" s="238" t="s">
        <v>1</v>
      </c>
      <c r="F259" s="239" t="s">
        <v>304</v>
      </c>
      <c r="G259" s="237"/>
      <c r="H259" s="240">
        <v>2.4700000000000002</v>
      </c>
      <c r="I259" s="241"/>
      <c r="J259" s="237"/>
      <c r="K259" s="237"/>
      <c r="L259" s="242"/>
      <c r="M259" s="243"/>
      <c r="N259" s="244"/>
      <c r="O259" s="244"/>
      <c r="P259" s="244"/>
      <c r="Q259" s="244"/>
      <c r="R259" s="244"/>
      <c r="S259" s="244"/>
      <c r="T259" s="245"/>
      <c r="U259" s="13"/>
      <c r="V259" s="13"/>
      <c r="W259" s="13"/>
      <c r="X259" s="13"/>
      <c r="Y259" s="13"/>
      <c r="Z259" s="13"/>
      <c r="AA259" s="13"/>
      <c r="AB259" s="13"/>
      <c r="AC259" s="13"/>
      <c r="AD259" s="13"/>
      <c r="AE259" s="13"/>
      <c r="AT259" s="246" t="s">
        <v>145</v>
      </c>
      <c r="AU259" s="246" t="s">
        <v>91</v>
      </c>
      <c r="AV259" s="13" t="s">
        <v>91</v>
      </c>
      <c r="AW259" s="13" t="s">
        <v>38</v>
      </c>
      <c r="AX259" s="13" t="s">
        <v>82</v>
      </c>
      <c r="AY259" s="246" t="s">
        <v>135</v>
      </c>
    </row>
    <row r="260" s="14" customFormat="1">
      <c r="A260" s="14"/>
      <c r="B260" s="247"/>
      <c r="C260" s="248"/>
      <c r="D260" s="231" t="s">
        <v>145</v>
      </c>
      <c r="E260" s="249" t="s">
        <v>1</v>
      </c>
      <c r="F260" s="250" t="s">
        <v>147</v>
      </c>
      <c r="G260" s="248"/>
      <c r="H260" s="251">
        <v>2.4700000000000002</v>
      </c>
      <c r="I260" s="252"/>
      <c r="J260" s="248"/>
      <c r="K260" s="248"/>
      <c r="L260" s="253"/>
      <c r="M260" s="254"/>
      <c r="N260" s="255"/>
      <c r="O260" s="255"/>
      <c r="P260" s="255"/>
      <c r="Q260" s="255"/>
      <c r="R260" s="255"/>
      <c r="S260" s="255"/>
      <c r="T260" s="256"/>
      <c r="U260" s="14"/>
      <c r="V260" s="14"/>
      <c r="W260" s="14"/>
      <c r="X260" s="14"/>
      <c r="Y260" s="14"/>
      <c r="Z260" s="14"/>
      <c r="AA260" s="14"/>
      <c r="AB260" s="14"/>
      <c r="AC260" s="14"/>
      <c r="AD260" s="14"/>
      <c r="AE260" s="14"/>
      <c r="AT260" s="257" t="s">
        <v>145</v>
      </c>
      <c r="AU260" s="257" t="s">
        <v>91</v>
      </c>
      <c r="AV260" s="14" t="s">
        <v>142</v>
      </c>
      <c r="AW260" s="14" t="s">
        <v>38</v>
      </c>
      <c r="AX260" s="14" t="s">
        <v>87</v>
      </c>
      <c r="AY260" s="257" t="s">
        <v>135</v>
      </c>
    </row>
    <row r="261" s="12" customFormat="1" ht="22.8" customHeight="1">
      <c r="A261" s="12"/>
      <c r="B261" s="202"/>
      <c r="C261" s="203"/>
      <c r="D261" s="204" t="s">
        <v>81</v>
      </c>
      <c r="E261" s="216" t="s">
        <v>142</v>
      </c>
      <c r="F261" s="216" t="s">
        <v>305</v>
      </c>
      <c r="G261" s="203"/>
      <c r="H261" s="203"/>
      <c r="I261" s="206"/>
      <c r="J261" s="217">
        <f>BK261</f>
        <v>0</v>
      </c>
      <c r="K261" s="203"/>
      <c r="L261" s="208"/>
      <c r="M261" s="209"/>
      <c r="N261" s="210"/>
      <c r="O261" s="210"/>
      <c r="P261" s="211">
        <f>SUM(P262:P311)</f>
        <v>0</v>
      </c>
      <c r="Q261" s="210"/>
      <c r="R261" s="211">
        <f>SUM(R262:R311)</f>
        <v>0</v>
      </c>
      <c r="S261" s="210"/>
      <c r="T261" s="212">
        <f>SUM(T262:T311)</f>
        <v>0</v>
      </c>
      <c r="U261" s="12"/>
      <c r="V261" s="12"/>
      <c r="W261" s="12"/>
      <c r="X261" s="12"/>
      <c r="Y261" s="12"/>
      <c r="Z261" s="12"/>
      <c r="AA261" s="12"/>
      <c r="AB261" s="12"/>
      <c r="AC261" s="12"/>
      <c r="AD261" s="12"/>
      <c r="AE261" s="12"/>
      <c r="AR261" s="213" t="s">
        <v>87</v>
      </c>
      <c r="AT261" s="214" t="s">
        <v>81</v>
      </c>
      <c r="AU261" s="214" t="s">
        <v>87</v>
      </c>
      <c r="AY261" s="213" t="s">
        <v>135</v>
      </c>
      <c r="BK261" s="215">
        <f>SUM(BK262:BK311)</f>
        <v>0</v>
      </c>
    </row>
    <row r="262" s="2" customFormat="1" ht="21.75" customHeight="1">
      <c r="A262" s="38"/>
      <c r="B262" s="39"/>
      <c r="C262" s="218" t="s">
        <v>223</v>
      </c>
      <c r="D262" s="218" t="s">
        <v>137</v>
      </c>
      <c r="E262" s="219" t="s">
        <v>306</v>
      </c>
      <c r="F262" s="220" t="s">
        <v>307</v>
      </c>
      <c r="G262" s="221" t="s">
        <v>184</v>
      </c>
      <c r="H262" s="222">
        <v>1.1200000000000001</v>
      </c>
      <c r="I262" s="223"/>
      <c r="J262" s="224">
        <f>ROUND(I262*H262,2)</f>
        <v>0</v>
      </c>
      <c r="K262" s="220" t="s">
        <v>141</v>
      </c>
      <c r="L262" s="44"/>
      <c r="M262" s="225" t="s">
        <v>1</v>
      </c>
      <c r="N262" s="226" t="s">
        <v>47</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142</v>
      </c>
      <c r="AT262" s="229" t="s">
        <v>137</v>
      </c>
      <c r="AU262" s="229" t="s">
        <v>91</v>
      </c>
      <c r="AY262" s="17" t="s">
        <v>135</v>
      </c>
      <c r="BE262" s="230">
        <f>IF(N262="základní",J262,0)</f>
        <v>0</v>
      </c>
      <c r="BF262" s="230">
        <f>IF(N262="snížená",J262,0)</f>
        <v>0</v>
      </c>
      <c r="BG262" s="230">
        <f>IF(N262="zákl. přenesená",J262,0)</f>
        <v>0</v>
      </c>
      <c r="BH262" s="230">
        <f>IF(N262="sníž. přenesená",J262,0)</f>
        <v>0</v>
      </c>
      <c r="BI262" s="230">
        <f>IF(N262="nulová",J262,0)</f>
        <v>0</v>
      </c>
      <c r="BJ262" s="17" t="s">
        <v>87</v>
      </c>
      <c r="BK262" s="230">
        <f>ROUND(I262*H262,2)</f>
        <v>0</v>
      </c>
      <c r="BL262" s="17" t="s">
        <v>142</v>
      </c>
      <c r="BM262" s="229" t="s">
        <v>308</v>
      </c>
    </row>
    <row r="263" s="2" customFormat="1">
      <c r="A263" s="38"/>
      <c r="B263" s="39"/>
      <c r="C263" s="40"/>
      <c r="D263" s="231" t="s">
        <v>143</v>
      </c>
      <c r="E263" s="40"/>
      <c r="F263" s="232" t="s">
        <v>309</v>
      </c>
      <c r="G263" s="40"/>
      <c r="H263" s="40"/>
      <c r="I263" s="233"/>
      <c r="J263" s="40"/>
      <c r="K263" s="40"/>
      <c r="L263" s="44"/>
      <c r="M263" s="234"/>
      <c r="N263" s="235"/>
      <c r="O263" s="91"/>
      <c r="P263" s="91"/>
      <c r="Q263" s="91"/>
      <c r="R263" s="91"/>
      <c r="S263" s="91"/>
      <c r="T263" s="92"/>
      <c r="U263" s="38"/>
      <c r="V263" s="38"/>
      <c r="W263" s="38"/>
      <c r="X263" s="38"/>
      <c r="Y263" s="38"/>
      <c r="Z263" s="38"/>
      <c r="AA263" s="38"/>
      <c r="AB263" s="38"/>
      <c r="AC263" s="38"/>
      <c r="AD263" s="38"/>
      <c r="AE263" s="38"/>
      <c r="AT263" s="17" t="s">
        <v>143</v>
      </c>
      <c r="AU263" s="17" t="s">
        <v>91</v>
      </c>
    </row>
    <row r="264" s="13" customFormat="1">
      <c r="A264" s="13"/>
      <c r="B264" s="236"/>
      <c r="C264" s="237"/>
      <c r="D264" s="231" t="s">
        <v>145</v>
      </c>
      <c r="E264" s="238" t="s">
        <v>1</v>
      </c>
      <c r="F264" s="239" t="s">
        <v>310</v>
      </c>
      <c r="G264" s="237"/>
      <c r="H264" s="240">
        <v>0.73899999999999999</v>
      </c>
      <c r="I264" s="241"/>
      <c r="J264" s="237"/>
      <c r="K264" s="237"/>
      <c r="L264" s="242"/>
      <c r="M264" s="243"/>
      <c r="N264" s="244"/>
      <c r="O264" s="244"/>
      <c r="P264" s="244"/>
      <c r="Q264" s="244"/>
      <c r="R264" s="244"/>
      <c r="S264" s="244"/>
      <c r="T264" s="245"/>
      <c r="U264" s="13"/>
      <c r="V264" s="13"/>
      <c r="W264" s="13"/>
      <c r="X264" s="13"/>
      <c r="Y264" s="13"/>
      <c r="Z264" s="13"/>
      <c r="AA264" s="13"/>
      <c r="AB264" s="13"/>
      <c r="AC264" s="13"/>
      <c r="AD264" s="13"/>
      <c r="AE264" s="13"/>
      <c r="AT264" s="246" t="s">
        <v>145</v>
      </c>
      <c r="AU264" s="246" t="s">
        <v>91</v>
      </c>
      <c r="AV264" s="13" t="s">
        <v>91</v>
      </c>
      <c r="AW264" s="13" t="s">
        <v>38</v>
      </c>
      <c r="AX264" s="13" t="s">
        <v>82</v>
      </c>
      <c r="AY264" s="246" t="s">
        <v>135</v>
      </c>
    </row>
    <row r="265" s="13" customFormat="1">
      <c r="A265" s="13"/>
      <c r="B265" s="236"/>
      <c r="C265" s="237"/>
      <c r="D265" s="231" t="s">
        <v>145</v>
      </c>
      <c r="E265" s="238" t="s">
        <v>1</v>
      </c>
      <c r="F265" s="239" t="s">
        <v>311</v>
      </c>
      <c r="G265" s="237"/>
      <c r="H265" s="240">
        <v>0.38200000000000001</v>
      </c>
      <c r="I265" s="241"/>
      <c r="J265" s="237"/>
      <c r="K265" s="237"/>
      <c r="L265" s="242"/>
      <c r="M265" s="243"/>
      <c r="N265" s="244"/>
      <c r="O265" s="244"/>
      <c r="P265" s="244"/>
      <c r="Q265" s="244"/>
      <c r="R265" s="244"/>
      <c r="S265" s="244"/>
      <c r="T265" s="245"/>
      <c r="U265" s="13"/>
      <c r="V265" s="13"/>
      <c r="W265" s="13"/>
      <c r="X265" s="13"/>
      <c r="Y265" s="13"/>
      <c r="Z265" s="13"/>
      <c r="AA265" s="13"/>
      <c r="AB265" s="13"/>
      <c r="AC265" s="13"/>
      <c r="AD265" s="13"/>
      <c r="AE265" s="13"/>
      <c r="AT265" s="246" t="s">
        <v>145</v>
      </c>
      <c r="AU265" s="246" t="s">
        <v>91</v>
      </c>
      <c r="AV265" s="13" t="s">
        <v>91</v>
      </c>
      <c r="AW265" s="13" t="s">
        <v>38</v>
      </c>
      <c r="AX265" s="13" t="s">
        <v>82</v>
      </c>
      <c r="AY265" s="246" t="s">
        <v>135</v>
      </c>
    </row>
    <row r="266" s="14" customFormat="1">
      <c r="A266" s="14"/>
      <c r="B266" s="247"/>
      <c r="C266" s="248"/>
      <c r="D266" s="231" t="s">
        <v>145</v>
      </c>
      <c r="E266" s="249" t="s">
        <v>1</v>
      </c>
      <c r="F266" s="250" t="s">
        <v>147</v>
      </c>
      <c r="G266" s="248"/>
      <c r="H266" s="251">
        <v>1.121</v>
      </c>
      <c r="I266" s="252"/>
      <c r="J266" s="248"/>
      <c r="K266" s="248"/>
      <c r="L266" s="253"/>
      <c r="M266" s="254"/>
      <c r="N266" s="255"/>
      <c r="O266" s="255"/>
      <c r="P266" s="255"/>
      <c r="Q266" s="255"/>
      <c r="R266" s="255"/>
      <c r="S266" s="255"/>
      <c r="T266" s="256"/>
      <c r="U266" s="14"/>
      <c r="V266" s="14"/>
      <c r="W266" s="14"/>
      <c r="X266" s="14"/>
      <c r="Y266" s="14"/>
      <c r="Z266" s="14"/>
      <c r="AA266" s="14"/>
      <c r="AB266" s="14"/>
      <c r="AC266" s="14"/>
      <c r="AD266" s="14"/>
      <c r="AE266" s="14"/>
      <c r="AT266" s="257" t="s">
        <v>145</v>
      </c>
      <c r="AU266" s="257" t="s">
        <v>91</v>
      </c>
      <c r="AV266" s="14" t="s">
        <v>142</v>
      </c>
      <c r="AW266" s="14" t="s">
        <v>38</v>
      </c>
      <c r="AX266" s="14" t="s">
        <v>82</v>
      </c>
      <c r="AY266" s="257" t="s">
        <v>135</v>
      </c>
    </row>
    <row r="267" s="13" customFormat="1">
      <c r="A267" s="13"/>
      <c r="B267" s="236"/>
      <c r="C267" s="237"/>
      <c r="D267" s="231" t="s">
        <v>145</v>
      </c>
      <c r="E267" s="238" t="s">
        <v>1</v>
      </c>
      <c r="F267" s="239" t="s">
        <v>312</v>
      </c>
      <c r="G267" s="237"/>
      <c r="H267" s="240">
        <v>1.1200000000000001</v>
      </c>
      <c r="I267" s="241"/>
      <c r="J267" s="237"/>
      <c r="K267" s="237"/>
      <c r="L267" s="242"/>
      <c r="M267" s="243"/>
      <c r="N267" s="244"/>
      <c r="O267" s="244"/>
      <c r="P267" s="244"/>
      <c r="Q267" s="244"/>
      <c r="R267" s="244"/>
      <c r="S267" s="244"/>
      <c r="T267" s="245"/>
      <c r="U267" s="13"/>
      <c r="V267" s="13"/>
      <c r="W267" s="13"/>
      <c r="X267" s="13"/>
      <c r="Y267" s="13"/>
      <c r="Z267" s="13"/>
      <c r="AA267" s="13"/>
      <c r="AB267" s="13"/>
      <c r="AC267" s="13"/>
      <c r="AD267" s="13"/>
      <c r="AE267" s="13"/>
      <c r="AT267" s="246" t="s">
        <v>145</v>
      </c>
      <c r="AU267" s="246" t="s">
        <v>91</v>
      </c>
      <c r="AV267" s="13" t="s">
        <v>91</v>
      </c>
      <c r="AW267" s="13" t="s">
        <v>38</v>
      </c>
      <c r="AX267" s="13" t="s">
        <v>82</v>
      </c>
      <c r="AY267" s="246" t="s">
        <v>135</v>
      </c>
    </row>
    <row r="268" s="14" customFormat="1">
      <c r="A268" s="14"/>
      <c r="B268" s="247"/>
      <c r="C268" s="248"/>
      <c r="D268" s="231" t="s">
        <v>145</v>
      </c>
      <c r="E268" s="249" t="s">
        <v>1</v>
      </c>
      <c r="F268" s="250" t="s">
        <v>147</v>
      </c>
      <c r="G268" s="248"/>
      <c r="H268" s="251">
        <v>1.1200000000000001</v>
      </c>
      <c r="I268" s="252"/>
      <c r="J268" s="248"/>
      <c r="K268" s="248"/>
      <c r="L268" s="253"/>
      <c r="M268" s="254"/>
      <c r="N268" s="255"/>
      <c r="O268" s="255"/>
      <c r="P268" s="255"/>
      <c r="Q268" s="255"/>
      <c r="R268" s="255"/>
      <c r="S268" s="255"/>
      <c r="T268" s="256"/>
      <c r="U268" s="14"/>
      <c r="V268" s="14"/>
      <c r="W268" s="14"/>
      <c r="X268" s="14"/>
      <c r="Y268" s="14"/>
      <c r="Z268" s="14"/>
      <c r="AA268" s="14"/>
      <c r="AB268" s="14"/>
      <c r="AC268" s="14"/>
      <c r="AD268" s="14"/>
      <c r="AE268" s="14"/>
      <c r="AT268" s="257" t="s">
        <v>145</v>
      </c>
      <c r="AU268" s="257" t="s">
        <v>91</v>
      </c>
      <c r="AV268" s="14" t="s">
        <v>142</v>
      </c>
      <c r="AW268" s="14" t="s">
        <v>38</v>
      </c>
      <c r="AX268" s="14" t="s">
        <v>87</v>
      </c>
      <c r="AY268" s="257" t="s">
        <v>135</v>
      </c>
    </row>
    <row r="269" s="2" customFormat="1" ht="24.15" customHeight="1">
      <c r="A269" s="38"/>
      <c r="B269" s="39"/>
      <c r="C269" s="218" t="s">
        <v>313</v>
      </c>
      <c r="D269" s="218" t="s">
        <v>137</v>
      </c>
      <c r="E269" s="219" t="s">
        <v>314</v>
      </c>
      <c r="F269" s="220" t="s">
        <v>315</v>
      </c>
      <c r="G269" s="221" t="s">
        <v>316</v>
      </c>
      <c r="H269" s="222">
        <v>16</v>
      </c>
      <c r="I269" s="223"/>
      <c r="J269" s="224">
        <f>ROUND(I269*H269,2)</f>
        <v>0</v>
      </c>
      <c r="K269" s="220" t="s">
        <v>141</v>
      </c>
      <c r="L269" s="44"/>
      <c r="M269" s="225" t="s">
        <v>1</v>
      </c>
      <c r="N269" s="226" t="s">
        <v>47</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142</v>
      </c>
      <c r="AT269" s="229" t="s">
        <v>137</v>
      </c>
      <c r="AU269" s="229" t="s">
        <v>91</v>
      </c>
      <c r="AY269" s="17" t="s">
        <v>135</v>
      </c>
      <c r="BE269" s="230">
        <f>IF(N269="základní",J269,0)</f>
        <v>0</v>
      </c>
      <c r="BF269" s="230">
        <f>IF(N269="snížená",J269,0)</f>
        <v>0</v>
      </c>
      <c r="BG269" s="230">
        <f>IF(N269="zákl. přenesená",J269,0)</f>
        <v>0</v>
      </c>
      <c r="BH269" s="230">
        <f>IF(N269="sníž. přenesená",J269,0)</f>
        <v>0</v>
      </c>
      <c r="BI269" s="230">
        <f>IF(N269="nulová",J269,0)</f>
        <v>0</v>
      </c>
      <c r="BJ269" s="17" t="s">
        <v>87</v>
      </c>
      <c r="BK269" s="230">
        <f>ROUND(I269*H269,2)</f>
        <v>0</v>
      </c>
      <c r="BL269" s="17" t="s">
        <v>142</v>
      </c>
      <c r="BM269" s="229" t="s">
        <v>317</v>
      </c>
    </row>
    <row r="270" s="2" customFormat="1">
      <c r="A270" s="38"/>
      <c r="B270" s="39"/>
      <c r="C270" s="40"/>
      <c r="D270" s="231" t="s">
        <v>143</v>
      </c>
      <c r="E270" s="40"/>
      <c r="F270" s="232" t="s">
        <v>318</v>
      </c>
      <c r="G270" s="40"/>
      <c r="H270" s="40"/>
      <c r="I270" s="233"/>
      <c r="J270" s="40"/>
      <c r="K270" s="40"/>
      <c r="L270" s="44"/>
      <c r="M270" s="234"/>
      <c r="N270" s="235"/>
      <c r="O270" s="91"/>
      <c r="P270" s="91"/>
      <c r="Q270" s="91"/>
      <c r="R270" s="91"/>
      <c r="S270" s="91"/>
      <c r="T270" s="92"/>
      <c r="U270" s="38"/>
      <c r="V270" s="38"/>
      <c r="W270" s="38"/>
      <c r="X270" s="38"/>
      <c r="Y270" s="38"/>
      <c r="Z270" s="38"/>
      <c r="AA270" s="38"/>
      <c r="AB270" s="38"/>
      <c r="AC270" s="38"/>
      <c r="AD270" s="38"/>
      <c r="AE270" s="38"/>
      <c r="AT270" s="17" t="s">
        <v>143</v>
      </c>
      <c r="AU270" s="17" t="s">
        <v>91</v>
      </c>
    </row>
    <row r="271" s="2" customFormat="1" ht="24.15" customHeight="1">
      <c r="A271" s="38"/>
      <c r="B271" s="39"/>
      <c r="C271" s="270" t="s">
        <v>231</v>
      </c>
      <c r="D271" s="270" t="s">
        <v>257</v>
      </c>
      <c r="E271" s="271" t="s">
        <v>319</v>
      </c>
      <c r="F271" s="272" t="s">
        <v>320</v>
      </c>
      <c r="G271" s="273" t="s">
        <v>316</v>
      </c>
      <c r="H271" s="274">
        <v>16.16</v>
      </c>
      <c r="I271" s="275"/>
      <c r="J271" s="276">
        <f>ROUND(I271*H271,2)</f>
        <v>0</v>
      </c>
      <c r="K271" s="272" t="s">
        <v>141</v>
      </c>
      <c r="L271" s="277"/>
      <c r="M271" s="278" t="s">
        <v>1</v>
      </c>
      <c r="N271" s="279" t="s">
        <v>47</v>
      </c>
      <c r="O271" s="91"/>
      <c r="P271" s="227">
        <f>O271*H271</f>
        <v>0</v>
      </c>
      <c r="Q271" s="227">
        <v>0</v>
      </c>
      <c r="R271" s="227">
        <f>Q271*H271</f>
        <v>0</v>
      </c>
      <c r="S271" s="227">
        <v>0</v>
      </c>
      <c r="T271" s="228">
        <f>S271*H271</f>
        <v>0</v>
      </c>
      <c r="U271" s="38"/>
      <c r="V271" s="38"/>
      <c r="W271" s="38"/>
      <c r="X271" s="38"/>
      <c r="Y271" s="38"/>
      <c r="Z271" s="38"/>
      <c r="AA271" s="38"/>
      <c r="AB271" s="38"/>
      <c r="AC271" s="38"/>
      <c r="AD271" s="38"/>
      <c r="AE271" s="38"/>
      <c r="AR271" s="229" t="s">
        <v>181</v>
      </c>
      <c r="AT271" s="229" t="s">
        <v>257</v>
      </c>
      <c r="AU271" s="229" t="s">
        <v>91</v>
      </c>
      <c r="AY271" s="17" t="s">
        <v>135</v>
      </c>
      <c r="BE271" s="230">
        <f>IF(N271="základní",J271,0)</f>
        <v>0</v>
      </c>
      <c r="BF271" s="230">
        <f>IF(N271="snížená",J271,0)</f>
        <v>0</v>
      </c>
      <c r="BG271" s="230">
        <f>IF(N271="zákl. přenesená",J271,0)</f>
        <v>0</v>
      </c>
      <c r="BH271" s="230">
        <f>IF(N271="sníž. přenesená",J271,0)</f>
        <v>0</v>
      </c>
      <c r="BI271" s="230">
        <f>IF(N271="nulová",J271,0)</f>
        <v>0</v>
      </c>
      <c r="BJ271" s="17" t="s">
        <v>87</v>
      </c>
      <c r="BK271" s="230">
        <f>ROUND(I271*H271,2)</f>
        <v>0</v>
      </c>
      <c r="BL271" s="17" t="s">
        <v>142</v>
      </c>
      <c r="BM271" s="229" t="s">
        <v>321</v>
      </c>
    </row>
    <row r="272" s="2" customFormat="1">
      <c r="A272" s="38"/>
      <c r="B272" s="39"/>
      <c r="C272" s="40"/>
      <c r="D272" s="231" t="s">
        <v>143</v>
      </c>
      <c r="E272" s="40"/>
      <c r="F272" s="232" t="s">
        <v>320</v>
      </c>
      <c r="G272" s="40"/>
      <c r="H272" s="40"/>
      <c r="I272" s="233"/>
      <c r="J272" s="40"/>
      <c r="K272" s="40"/>
      <c r="L272" s="44"/>
      <c r="M272" s="234"/>
      <c r="N272" s="235"/>
      <c r="O272" s="91"/>
      <c r="P272" s="91"/>
      <c r="Q272" s="91"/>
      <c r="R272" s="91"/>
      <c r="S272" s="91"/>
      <c r="T272" s="92"/>
      <c r="U272" s="38"/>
      <c r="V272" s="38"/>
      <c r="W272" s="38"/>
      <c r="X272" s="38"/>
      <c r="Y272" s="38"/>
      <c r="Z272" s="38"/>
      <c r="AA272" s="38"/>
      <c r="AB272" s="38"/>
      <c r="AC272" s="38"/>
      <c r="AD272" s="38"/>
      <c r="AE272" s="38"/>
      <c r="AT272" s="17" t="s">
        <v>143</v>
      </c>
      <c r="AU272" s="17" t="s">
        <v>91</v>
      </c>
    </row>
    <row r="273" s="13" customFormat="1">
      <c r="A273" s="13"/>
      <c r="B273" s="236"/>
      <c r="C273" s="237"/>
      <c r="D273" s="231" t="s">
        <v>145</v>
      </c>
      <c r="E273" s="238" t="s">
        <v>1</v>
      </c>
      <c r="F273" s="239" t="s">
        <v>322</v>
      </c>
      <c r="G273" s="237"/>
      <c r="H273" s="240">
        <v>16.16</v>
      </c>
      <c r="I273" s="241"/>
      <c r="J273" s="237"/>
      <c r="K273" s="237"/>
      <c r="L273" s="242"/>
      <c r="M273" s="243"/>
      <c r="N273" s="244"/>
      <c r="O273" s="244"/>
      <c r="P273" s="244"/>
      <c r="Q273" s="244"/>
      <c r="R273" s="244"/>
      <c r="S273" s="244"/>
      <c r="T273" s="245"/>
      <c r="U273" s="13"/>
      <c r="V273" s="13"/>
      <c r="W273" s="13"/>
      <c r="X273" s="13"/>
      <c r="Y273" s="13"/>
      <c r="Z273" s="13"/>
      <c r="AA273" s="13"/>
      <c r="AB273" s="13"/>
      <c r="AC273" s="13"/>
      <c r="AD273" s="13"/>
      <c r="AE273" s="13"/>
      <c r="AT273" s="246" t="s">
        <v>145</v>
      </c>
      <c r="AU273" s="246" t="s">
        <v>91</v>
      </c>
      <c r="AV273" s="13" t="s">
        <v>91</v>
      </c>
      <c r="AW273" s="13" t="s">
        <v>38</v>
      </c>
      <c r="AX273" s="13" t="s">
        <v>82</v>
      </c>
      <c r="AY273" s="246" t="s">
        <v>135</v>
      </c>
    </row>
    <row r="274" s="14" customFormat="1">
      <c r="A274" s="14"/>
      <c r="B274" s="247"/>
      <c r="C274" s="248"/>
      <c r="D274" s="231" t="s">
        <v>145</v>
      </c>
      <c r="E274" s="249" t="s">
        <v>1</v>
      </c>
      <c r="F274" s="250" t="s">
        <v>147</v>
      </c>
      <c r="G274" s="248"/>
      <c r="H274" s="251">
        <v>16.16</v>
      </c>
      <c r="I274" s="252"/>
      <c r="J274" s="248"/>
      <c r="K274" s="248"/>
      <c r="L274" s="253"/>
      <c r="M274" s="254"/>
      <c r="N274" s="255"/>
      <c r="O274" s="255"/>
      <c r="P274" s="255"/>
      <c r="Q274" s="255"/>
      <c r="R274" s="255"/>
      <c r="S274" s="255"/>
      <c r="T274" s="256"/>
      <c r="U274" s="14"/>
      <c r="V274" s="14"/>
      <c r="W274" s="14"/>
      <c r="X274" s="14"/>
      <c r="Y274" s="14"/>
      <c r="Z274" s="14"/>
      <c r="AA274" s="14"/>
      <c r="AB274" s="14"/>
      <c r="AC274" s="14"/>
      <c r="AD274" s="14"/>
      <c r="AE274" s="14"/>
      <c r="AT274" s="257" t="s">
        <v>145</v>
      </c>
      <c r="AU274" s="257" t="s">
        <v>91</v>
      </c>
      <c r="AV274" s="14" t="s">
        <v>142</v>
      </c>
      <c r="AW274" s="14" t="s">
        <v>38</v>
      </c>
      <c r="AX274" s="14" t="s">
        <v>87</v>
      </c>
      <c r="AY274" s="257" t="s">
        <v>135</v>
      </c>
    </row>
    <row r="275" s="2" customFormat="1" ht="21.75" customHeight="1">
      <c r="A275" s="38"/>
      <c r="B275" s="39"/>
      <c r="C275" s="218" t="s">
        <v>323</v>
      </c>
      <c r="D275" s="218" t="s">
        <v>137</v>
      </c>
      <c r="E275" s="219" t="s">
        <v>324</v>
      </c>
      <c r="F275" s="220" t="s">
        <v>325</v>
      </c>
      <c r="G275" s="221" t="s">
        <v>316</v>
      </c>
      <c r="H275" s="222">
        <v>6</v>
      </c>
      <c r="I275" s="223"/>
      <c r="J275" s="224">
        <f>ROUND(I275*H275,2)</f>
        <v>0</v>
      </c>
      <c r="K275" s="220" t="s">
        <v>141</v>
      </c>
      <c r="L275" s="44"/>
      <c r="M275" s="225" t="s">
        <v>1</v>
      </c>
      <c r="N275" s="226" t="s">
        <v>47</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142</v>
      </c>
      <c r="AT275" s="229" t="s">
        <v>137</v>
      </c>
      <c r="AU275" s="229" t="s">
        <v>91</v>
      </c>
      <c r="AY275" s="17" t="s">
        <v>135</v>
      </c>
      <c r="BE275" s="230">
        <f>IF(N275="základní",J275,0)</f>
        <v>0</v>
      </c>
      <c r="BF275" s="230">
        <f>IF(N275="snížená",J275,0)</f>
        <v>0</v>
      </c>
      <c r="BG275" s="230">
        <f>IF(N275="zákl. přenesená",J275,0)</f>
        <v>0</v>
      </c>
      <c r="BH275" s="230">
        <f>IF(N275="sníž. přenesená",J275,0)</f>
        <v>0</v>
      </c>
      <c r="BI275" s="230">
        <f>IF(N275="nulová",J275,0)</f>
        <v>0</v>
      </c>
      <c r="BJ275" s="17" t="s">
        <v>87</v>
      </c>
      <c r="BK275" s="230">
        <f>ROUND(I275*H275,2)</f>
        <v>0</v>
      </c>
      <c r="BL275" s="17" t="s">
        <v>142</v>
      </c>
      <c r="BM275" s="229" t="s">
        <v>326</v>
      </c>
    </row>
    <row r="276" s="2" customFormat="1">
      <c r="A276" s="38"/>
      <c r="B276" s="39"/>
      <c r="C276" s="40"/>
      <c r="D276" s="231" t="s">
        <v>143</v>
      </c>
      <c r="E276" s="40"/>
      <c r="F276" s="232" t="s">
        <v>327</v>
      </c>
      <c r="G276" s="40"/>
      <c r="H276" s="40"/>
      <c r="I276" s="233"/>
      <c r="J276" s="40"/>
      <c r="K276" s="40"/>
      <c r="L276" s="44"/>
      <c r="M276" s="234"/>
      <c r="N276" s="235"/>
      <c r="O276" s="91"/>
      <c r="P276" s="91"/>
      <c r="Q276" s="91"/>
      <c r="R276" s="91"/>
      <c r="S276" s="91"/>
      <c r="T276" s="92"/>
      <c r="U276" s="38"/>
      <c r="V276" s="38"/>
      <c r="W276" s="38"/>
      <c r="X276" s="38"/>
      <c r="Y276" s="38"/>
      <c r="Z276" s="38"/>
      <c r="AA276" s="38"/>
      <c r="AB276" s="38"/>
      <c r="AC276" s="38"/>
      <c r="AD276" s="38"/>
      <c r="AE276" s="38"/>
      <c r="AT276" s="17" t="s">
        <v>143</v>
      </c>
      <c r="AU276" s="17" t="s">
        <v>91</v>
      </c>
    </row>
    <row r="277" s="13" customFormat="1">
      <c r="A277" s="13"/>
      <c r="B277" s="236"/>
      <c r="C277" s="237"/>
      <c r="D277" s="231" t="s">
        <v>145</v>
      </c>
      <c r="E277" s="238" t="s">
        <v>1</v>
      </c>
      <c r="F277" s="239" t="s">
        <v>161</v>
      </c>
      <c r="G277" s="237"/>
      <c r="H277" s="240">
        <v>6</v>
      </c>
      <c r="I277" s="241"/>
      <c r="J277" s="237"/>
      <c r="K277" s="237"/>
      <c r="L277" s="242"/>
      <c r="M277" s="243"/>
      <c r="N277" s="244"/>
      <c r="O277" s="244"/>
      <c r="P277" s="244"/>
      <c r="Q277" s="244"/>
      <c r="R277" s="244"/>
      <c r="S277" s="244"/>
      <c r="T277" s="245"/>
      <c r="U277" s="13"/>
      <c r="V277" s="13"/>
      <c r="W277" s="13"/>
      <c r="X277" s="13"/>
      <c r="Y277" s="13"/>
      <c r="Z277" s="13"/>
      <c r="AA277" s="13"/>
      <c r="AB277" s="13"/>
      <c r="AC277" s="13"/>
      <c r="AD277" s="13"/>
      <c r="AE277" s="13"/>
      <c r="AT277" s="246" t="s">
        <v>145</v>
      </c>
      <c r="AU277" s="246" t="s">
        <v>91</v>
      </c>
      <c r="AV277" s="13" t="s">
        <v>91</v>
      </c>
      <c r="AW277" s="13" t="s">
        <v>38</v>
      </c>
      <c r="AX277" s="13" t="s">
        <v>82</v>
      </c>
      <c r="AY277" s="246" t="s">
        <v>135</v>
      </c>
    </row>
    <row r="278" s="14" customFormat="1">
      <c r="A278" s="14"/>
      <c r="B278" s="247"/>
      <c r="C278" s="248"/>
      <c r="D278" s="231" t="s">
        <v>145</v>
      </c>
      <c r="E278" s="249" t="s">
        <v>1</v>
      </c>
      <c r="F278" s="250" t="s">
        <v>147</v>
      </c>
      <c r="G278" s="248"/>
      <c r="H278" s="251">
        <v>6</v>
      </c>
      <c r="I278" s="252"/>
      <c r="J278" s="248"/>
      <c r="K278" s="248"/>
      <c r="L278" s="253"/>
      <c r="M278" s="254"/>
      <c r="N278" s="255"/>
      <c r="O278" s="255"/>
      <c r="P278" s="255"/>
      <c r="Q278" s="255"/>
      <c r="R278" s="255"/>
      <c r="S278" s="255"/>
      <c r="T278" s="256"/>
      <c r="U278" s="14"/>
      <c r="V278" s="14"/>
      <c r="W278" s="14"/>
      <c r="X278" s="14"/>
      <c r="Y278" s="14"/>
      <c r="Z278" s="14"/>
      <c r="AA278" s="14"/>
      <c r="AB278" s="14"/>
      <c r="AC278" s="14"/>
      <c r="AD278" s="14"/>
      <c r="AE278" s="14"/>
      <c r="AT278" s="257" t="s">
        <v>145</v>
      </c>
      <c r="AU278" s="257" t="s">
        <v>91</v>
      </c>
      <c r="AV278" s="14" t="s">
        <v>142</v>
      </c>
      <c r="AW278" s="14" t="s">
        <v>38</v>
      </c>
      <c r="AX278" s="14" t="s">
        <v>87</v>
      </c>
      <c r="AY278" s="257" t="s">
        <v>135</v>
      </c>
    </row>
    <row r="279" s="2" customFormat="1" ht="24.15" customHeight="1">
      <c r="A279" s="38"/>
      <c r="B279" s="39"/>
      <c r="C279" s="270" t="s">
        <v>237</v>
      </c>
      <c r="D279" s="270" t="s">
        <v>257</v>
      </c>
      <c r="E279" s="271" t="s">
        <v>328</v>
      </c>
      <c r="F279" s="272" t="s">
        <v>329</v>
      </c>
      <c r="G279" s="273" t="s">
        <v>316</v>
      </c>
      <c r="H279" s="274">
        <v>6.0599999999999996</v>
      </c>
      <c r="I279" s="275"/>
      <c r="J279" s="276">
        <f>ROUND(I279*H279,2)</f>
        <v>0</v>
      </c>
      <c r="K279" s="272" t="s">
        <v>1</v>
      </c>
      <c r="L279" s="277"/>
      <c r="M279" s="278" t="s">
        <v>1</v>
      </c>
      <c r="N279" s="279" t="s">
        <v>47</v>
      </c>
      <c r="O279" s="91"/>
      <c r="P279" s="227">
        <f>O279*H279</f>
        <v>0</v>
      </c>
      <c r="Q279" s="227">
        <v>0</v>
      </c>
      <c r="R279" s="227">
        <f>Q279*H279</f>
        <v>0</v>
      </c>
      <c r="S279" s="227">
        <v>0</v>
      </c>
      <c r="T279" s="228">
        <f>S279*H279</f>
        <v>0</v>
      </c>
      <c r="U279" s="38"/>
      <c r="V279" s="38"/>
      <c r="W279" s="38"/>
      <c r="X279" s="38"/>
      <c r="Y279" s="38"/>
      <c r="Z279" s="38"/>
      <c r="AA279" s="38"/>
      <c r="AB279" s="38"/>
      <c r="AC279" s="38"/>
      <c r="AD279" s="38"/>
      <c r="AE279" s="38"/>
      <c r="AR279" s="229" t="s">
        <v>181</v>
      </c>
      <c r="AT279" s="229" t="s">
        <v>257</v>
      </c>
      <c r="AU279" s="229" t="s">
        <v>91</v>
      </c>
      <c r="AY279" s="17" t="s">
        <v>135</v>
      </c>
      <c r="BE279" s="230">
        <f>IF(N279="základní",J279,0)</f>
        <v>0</v>
      </c>
      <c r="BF279" s="230">
        <f>IF(N279="snížená",J279,0)</f>
        <v>0</v>
      </c>
      <c r="BG279" s="230">
        <f>IF(N279="zákl. přenesená",J279,0)</f>
        <v>0</v>
      </c>
      <c r="BH279" s="230">
        <f>IF(N279="sníž. přenesená",J279,0)</f>
        <v>0</v>
      </c>
      <c r="BI279" s="230">
        <f>IF(N279="nulová",J279,0)</f>
        <v>0</v>
      </c>
      <c r="BJ279" s="17" t="s">
        <v>87</v>
      </c>
      <c r="BK279" s="230">
        <f>ROUND(I279*H279,2)</f>
        <v>0</v>
      </c>
      <c r="BL279" s="17" t="s">
        <v>142</v>
      </c>
      <c r="BM279" s="229" t="s">
        <v>330</v>
      </c>
    </row>
    <row r="280" s="2" customFormat="1">
      <c r="A280" s="38"/>
      <c r="B280" s="39"/>
      <c r="C280" s="40"/>
      <c r="D280" s="231" t="s">
        <v>143</v>
      </c>
      <c r="E280" s="40"/>
      <c r="F280" s="232" t="s">
        <v>329</v>
      </c>
      <c r="G280" s="40"/>
      <c r="H280" s="40"/>
      <c r="I280" s="233"/>
      <c r="J280" s="40"/>
      <c r="K280" s="40"/>
      <c r="L280" s="44"/>
      <c r="M280" s="234"/>
      <c r="N280" s="235"/>
      <c r="O280" s="91"/>
      <c r="P280" s="91"/>
      <c r="Q280" s="91"/>
      <c r="R280" s="91"/>
      <c r="S280" s="91"/>
      <c r="T280" s="92"/>
      <c r="U280" s="38"/>
      <c r="V280" s="38"/>
      <c r="W280" s="38"/>
      <c r="X280" s="38"/>
      <c r="Y280" s="38"/>
      <c r="Z280" s="38"/>
      <c r="AA280" s="38"/>
      <c r="AB280" s="38"/>
      <c r="AC280" s="38"/>
      <c r="AD280" s="38"/>
      <c r="AE280" s="38"/>
      <c r="AT280" s="17" t="s">
        <v>143</v>
      </c>
      <c r="AU280" s="17" t="s">
        <v>91</v>
      </c>
    </row>
    <row r="281" s="13" customFormat="1">
      <c r="A281" s="13"/>
      <c r="B281" s="236"/>
      <c r="C281" s="237"/>
      <c r="D281" s="231" t="s">
        <v>145</v>
      </c>
      <c r="E281" s="238" t="s">
        <v>1</v>
      </c>
      <c r="F281" s="239" t="s">
        <v>331</v>
      </c>
      <c r="G281" s="237"/>
      <c r="H281" s="240">
        <v>6.0599999999999996</v>
      </c>
      <c r="I281" s="241"/>
      <c r="J281" s="237"/>
      <c r="K281" s="237"/>
      <c r="L281" s="242"/>
      <c r="M281" s="243"/>
      <c r="N281" s="244"/>
      <c r="O281" s="244"/>
      <c r="P281" s="244"/>
      <c r="Q281" s="244"/>
      <c r="R281" s="244"/>
      <c r="S281" s="244"/>
      <c r="T281" s="245"/>
      <c r="U281" s="13"/>
      <c r="V281" s="13"/>
      <c r="W281" s="13"/>
      <c r="X281" s="13"/>
      <c r="Y281" s="13"/>
      <c r="Z281" s="13"/>
      <c r="AA281" s="13"/>
      <c r="AB281" s="13"/>
      <c r="AC281" s="13"/>
      <c r="AD281" s="13"/>
      <c r="AE281" s="13"/>
      <c r="AT281" s="246" t="s">
        <v>145</v>
      </c>
      <c r="AU281" s="246" t="s">
        <v>91</v>
      </c>
      <c r="AV281" s="13" t="s">
        <v>91</v>
      </c>
      <c r="AW281" s="13" t="s">
        <v>38</v>
      </c>
      <c r="AX281" s="13" t="s">
        <v>82</v>
      </c>
      <c r="AY281" s="246" t="s">
        <v>135</v>
      </c>
    </row>
    <row r="282" s="14" customFormat="1">
      <c r="A282" s="14"/>
      <c r="B282" s="247"/>
      <c r="C282" s="248"/>
      <c r="D282" s="231" t="s">
        <v>145</v>
      </c>
      <c r="E282" s="249" t="s">
        <v>1</v>
      </c>
      <c r="F282" s="250" t="s">
        <v>147</v>
      </c>
      <c r="G282" s="248"/>
      <c r="H282" s="251">
        <v>6.0599999999999996</v>
      </c>
      <c r="I282" s="252"/>
      <c r="J282" s="248"/>
      <c r="K282" s="248"/>
      <c r="L282" s="253"/>
      <c r="M282" s="254"/>
      <c r="N282" s="255"/>
      <c r="O282" s="255"/>
      <c r="P282" s="255"/>
      <c r="Q282" s="255"/>
      <c r="R282" s="255"/>
      <c r="S282" s="255"/>
      <c r="T282" s="256"/>
      <c r="U282" s="14"/>
      <c r="V282" s="14"/>
      <c r="W282" s="14"/>
      <c r="X282" s="14"/>
      <c r="Y282" s="14"/>
      <c r="Z282" s="14"/>
      <c r="AA282" s="14"/>
      <c r="AB282" s="14"/>
      <c r="AC282" s="14"/>
      <c r="AD282" s="14"/>
      <c r="AE282" s="14"/>
      <c r="AT282" s="257" t="s">
        <v>145</v>
      </c>
      <c r="AU282" s="257" t="s">
        <v>91</v>
      </c>
      <c r="AV282" s="14" t="s">
        <v>142</v>
      </c>
      <c r="AW282" s="14" t="s">
        <v>38</v>
      </c>
      <c r="AX282" s="14" t="s">
        <v>87</v>
      </c>
      <c r="AY282" s="257" t="s">
        <v>135</v>
      </c>
    </row>
    <row r="283" s="2" customFormat="1" ht="24.15" customHeight="1">
      <c r="A283" s="38"/>
      <c r="B283" s="39"/>
      <c r="C283" s="218" t="s">
        <v>332</v>
      </c>
      <c r="D283" s="218" t="s">
        <v>137</v>
      </c>
      <c r="E283" s="219" t="s">
        <v>333</v>
      </c>
      <c r="F283" s="220" t="s">
        <v>334</v>
      </c>
      <c r="G283" s="221" t="s">
        <v>184</v>
      </c>
      <c r="H283" s="222">
        <v>1.1200000000000001</v>
      </c>
      <c r="I283" s="223"/>
      <c r="J283" s="224">
        <f>ROUND(I283*H283,2)</f>
        <v>0</v>
      </c>
      <c r="K283" s="220" t="s">
        <v>141</v>
      </c>
      <c r="L283" s="44"/>
      <c r="M283" s="225" t="s">
        <v>1</v>
      </c>
      <c r="N283" s="226" t="s">
        <v>47</v>
      </c>
      <c r="O283" s="91"/>
      <c r="P283" s="227">
        <f>O283*H283</f>
        <v>0</v>
      </c>
      <c r="Q283" s="227">
        <v>0</v>
      </c>
      <c r="R283" s="227">
        <f>Q283*H283</f>
        <v>0</v>
      </c>
      <c r="S283" s="227">
        <v>0</v>
      </c>
      <c r="T283" s="228">
        <f>S283*H283</f>
        <v>0</v>
      </c>
      <c r="U283" s="38"/>
      <c r="V283" s="38"/>
      <c r="W283" s="38"/>
      <c r="X283" s="38"/>
      <c r="Y283" s="38"/>
      <c r="Z283" s="38"/>
      <c r="AA283" s="38"/>
      <c r="AB283" s="38"/>
      <c r="AC283" s="38"/>
      <c r="AD283" s="38"/>
      <c r="AE283" s="38"/>
      <c r="AR283" s="229" t="s">
        <v>142</v>
      </c>
      <c r="AT283" s="229" t="s">
        <v>137</v>
      </c>
      <c r="AU283" s="229" t="s">
        <v>91</v>
      </c>
      <c r="AY283" s="17" t="s">
        <v>135</v>
      </c>
      <c r="BE283" s="230">
        <f>IF(N283="základní",J283,0)</f>
        <v>0</v>
      </c>
      <c r="BF283" s="230">
        <f>IF(N283="snížená",J283,0)</f>
        <v>0</v>
      </c>
      <c r="BG283" s="230">
        <f>IF(N283="zákl. přenesená",J283,0)</f>
        <v>0</v>
      </c>
      <c r="BH283" s="230">
        <f>IF(N283="sníž. přenesená",J283,0)</f>
        <v>0</v>
      </c>
      <c r="BI283" s="230">
        <f>IF(N283="nulová",J283,0)</f>
        <v>0</v>
      </c>
      <c r="BJ283" s="17" t="s">
        <v>87</v>
      </c>
      <c r="BK283" s="230">
        <f>ROUND(I283*H283,2)</f>
        <v>0</v>
      </c>
      <c r="BL283" s="17" t="s">
        <v>142</v>
      </c>
      <c r="BM283" s="229" t="s">
        <v>335</v>
      </c>
    </row>
    <row r="284" s="2" customFormat="1">
      <c r="A284" s="38"/>
      <c r="B284" s="39"/>
      <c r="C284" s="40"/>
      <c r="D284" s="231" t="s">
        <v>143</v>
      </c>
      <c r="E284" s="40"/>
      <c r="F284" s="232" t="s">
        <v>336</v>
      </c>
      <c r="G284" s="40"/>
      <c r="H284" s="40"/>
      <c r="I284" s="233"/>
      <c r="J284" s="40"/>
      <c r="K284" s="40"/>
      <c r="L284" s="44"/>
      <c r="M284" s="234"/>
      <c r="N284" s="235"/>
      <c r="O284" s="91"/>
      <c r="P284" s="91"/>
      <c r="Q284" s="91"/>
      <c r="R284" s="91"/>
      <c r="S284" s="91"/>
      <c r="T284" s="92"/>
      <c r="U284" s="38"/>
      <c r="V284" s="38"/>
      <c r="W284" s="38"/>
      <c r="X284" s="38"/>
      <c r="Y284" s="38"/>
      <c r="Z284" s="38"/>
      <c r="AA284" s="38"/>
      <c r="AB284" s="38"/>
      <c r="AC284" s="38"/>
      <c r="AD284" s="38"/>
      <c r="AE284" s="38"/>
      <c r="AT284" s="17" t="s">
        <v>143</v>
      </c>
      <c r="AU284" s="17" t="s">
        <v>91</v>
      </c>
    </row>
    <row r="285" s="13" customFormat="1">
      <c r="A285" s="13"/>
      <c r="B285" s="236"/>
      <c r="C285" s="237"/>
      <c r="D285" s="231" t="s">
        <v>145</v>
      </c>
      <c r="E285" s="238" t="s">
        <v>1</v>
      </c>
      <c r="F285" s="239" t="s">
        <v>337</v>
      </c>
      <c r="G285" s="237"/>
      <c r="H285" s="240">
        <v>0.73899999999999999</v>
      </c>
      <c r="I285" s="241"/>
      <c r="J285" s="237"/>
      <c r="K285" s="237"/>
      <c r="L285" s="242"/>
      <c r="M285" s="243"/>
      <c r="N285" s="244"/>
      <c r="O285" s="244"/>
      <c r="P285" s="244"/>
      <c r="Q285" s="244"/>
      <c r="R285" s="244"/>
      <c r="S285" s="244"/>
      <c r="T285" s="245"/>
      <c r="U285" s="13"/>
      <c r="V285" s="13"/>
      <c r="W285" s="13"/>
      <c r="X285" s="13"/>
      <c r="Y285" s="13"/>
      <c r="Z285" s="13"/>
      <c r="AA285" s="13"/>
      <c r="AB285" s="13"/>
      <c r="AC285" s="13"/>
      <c r="AD285" s="13"/>
      <c r="AE285" s="13"/>
      <c r="AT285" s="246" t="s">
        <v>145</v>
      </c>
      <c r="AU285" s="246" t="s">
        <v>91</v>
      </c>
      <c r="AV285" s="13" t="s">
        <v>91</v>
      </c>
      <c r="AW285" s="13" t="s">
        <v>38</v>
      </c>
      <c r="AX285" s="13" t="s">
        <v>82</v>
      </c>
      <c r="AY285" s="246" t="s">
        <v>135</v>
      </c>
    </row>
    <row r="286" s="15" customFormat="1">
      <c r="A286" s="15"/>
      <c r="B286" s="259"/>
      <c r="C286" s="260"/>
      <c r="D286" s="231" t="s">
        <v>145</v>
      </c>
      <c r="E286" s="261" t="s">
        <v>1</v>
      </c>
      <c r="F286" s="262" t="s">
        <v>338</v>
      </c>
      <c r="G286" s="260"/>
      <c r="H286" s="263">
        <v>0.73899999999999999</v>
      </c>
      <c r="I286" s="264"/>
      <c r="J286" s="260"/>
      <c r="K286" s="260"/>
      <c r="L286" s="265"/>
      <c r="M286" s="266"/>
      <c r="N286" s="267"/>
      <c r="O286" s="267"/>
      <c r="P286" s="267"/>
      <c r="Q286" s="267"/>
      <c r="R286" s="267"/>
      <c r="S286" s="267"/>
      <c r="T286" s="268"/>
      <c r="U286" s="15"/>
      <c r="V286" s="15"/>
      <c r="W286" s="15"/>
      <c r="X286" s="15"/>
      <c r="Y286" s="15"/>
      <c r="Z286" s="15"/>
      <c r="AA286" s="15"/>
      <c r="AB286" s="15"/>
      <c r="AC286" s="15"/>
      <c r="AD286" s="15"/>
      <c r="AE286" s="15"/>
      <c r="AT286" s="269" t="s">
        <v>145</v>
      </c>
      <c r="AU286" s="269" t="s">
        <v>91</v>
      </c>
      <c r="AV286" s="15" t="s">
        <v>94</v>
      </c>
      <c r="AW286" s="15" t="s">
        <v>38</v>
      </c>
      <c r="AX286" s="15" t="s">
        <v>82</v>
      </c>
      <c r="AY286" s="269" t="s">
        <v>135</v>
      </c>
    </row>
    <row r="287" s="13" customFormat="1">
      <c r="A287" s="13"/>
      <c r="B287" s="236"/>
      <c r="C287" s="237"/>
      <c r="D287" s="231" t="s">
        <v>145</v>
      </c>
      <c r="E287" s="238" t="s">
        <v>1</v>
      </c>
      <c r="F287" s="239" t="s">
        <v>311</v>
      </c>
      <c r="G287" s="237"/>
      <c r="H287" s="240">
        <v>0.38200000000000001</v>
      </c>
      <c r="I287" s="241"/>
      <c r="J287" s="237"/>
      <c r="K287" s="237"/>
      <c r="L287" s="242"/>
      <c r="M287" s="243"/>
      <c r="N287" s="244"/>
      <c r="O287" s="244"/>
      <c r="P287" s="244"/>
      <c r="Q287" s="244"/>
      <c r="R287" s="244"/>
      <c r="S287" s="244"/>
      <c r="T287" s="245"/>
      <c r="U287" s="13"/>
      <c r="V287" s="13"/>
      <c r="W287" s="13"/>
      <c r="X287" s="13"/>
      <c r="Y287" s="13"/>
      <c r="Z287" s="13"/>
      <c r="AA287" s="13"/>
      <c r="AB287" s="13"/>
      <c r="AC287" s="13"/>
      <c r="AD287" s="13"/>
      <c r="AE287" s="13"/>
      <c r="AT287" s="246" t="s">
        <v>145</v>
      </c>
      <c r="AU287" s="246" t="s">
        <v>91</v>
      </c>
      <c r="AV287" s="13" t="s">
        <v>91</v>
      </c>
      <c r="AW287" s="13" t="s">
        <v>38</v>
      </c>
      <c r="AX287" s="13" t="s">
        <v>82</v>
      </c>
      <c r="AY287" s="246" t="s">
        <v>135</v>
      </c>
    </row>
    <row r="288" s="15" customFormat="1">
      <c r="A288" s="15"/>
      <c r="B288" s="259"/>
      <c r="C288" s="260"/>
      <c r="D288" s="231" t="s">
        <v>145</v>
      </c>
      <c r="E288" s="261" t="s">
        <v>1</v>
      </c>
      <c r="F288" s="262" t="s">
        <v>250</v>
      </c>
      <c r="G288" s="260"/>
      <c r="H288" s="263">
        <v>0.38200000000000001</v>
      </c>
      <c r="I288" s="264"/>
      <c r="J288" s="260"/>
      <c r="K288" s="260"/>
      <c r="L288" s="265"/>
      <c r="M288" s="266"/>
      <c r="N288" s="267"/>
      <c r="O288" s="267"/>
      <c r="P288" s="267"/>
      <c r="Q288" s="267"/>
      <c r="R288" s="267"/>
      <c r="S288" s="267"/>
      <c r="T288" s="268"/>
      <c r="U288" s="15"/>
      <c r="V288" s="15"/>
      <c r="W288" s="15"/>
      <c r="X288" s="15"/>
      <c r="Y288" s="15"/>
      <c r="Z288" s="15"/>
      <c r="AA288" s="15"/>
      <c r="AB288" s="15"/>
      <c r="AC288" s="15"/>
      <c r="AD288" s="15"/>
      <c r="AE288" s="15"/>
      <c r="AT288" s="269" t="s">
        <v>145</v>
      </c>
      <c r="AU288" s="269" t="s">
        <v>91</v>
      </c>
      <c r="AV288" s="15" t="s">
        <v>94</v>
      </c>
      <c r="AW288" s="15" t="s">
        <v>38</v>
      </c>
      <c r="AX288" s="15" t="s">
        <v>82</v>
      </c>
      <c r="AY288" s="269" t="s">
        <v>135</v>
      </c>
    </row>
    <row r="289" s="14" customFormat="1">
      <c r="A289" s="14"/>
      <c r="B289" s="247"/>
      <c r="C289" s="248"/>
      <c r="D289" s="231" t="s">
        <v>145</v>
      </c>
      <c r="E289" s="249" t="s">
        <v>1</v>
      </c>
      <c r="F289" s="250" t="s">
        <v>147</v>
      </c>
      <c r="G289" s="248"/>
      <c r="H289" s="251">
        <v>1.121</v>
      </c>
      <c r="I289" s="252"/>
      <c r="J289" s="248"/>
      <c r="K289" s="248"/>
      <c r="L289" s="253"/>
      <c r="M289" s="254"/>
      <c r="N289" s="255"/>
      <c r="O289" s="255"/>
      <c r="P289" s="255"/>
      <c r="Q289" s="255"/>
      <c r="R289" s="255"/>
      <c r="S289" s="255"/>
      <c r="T289" s="256"/>
      <c r="U289" s="14"/>
      <c r="V289" s="14"/>
      <c r="W289" s="14"/>
      <c r="X289" s="14"/>
      <c r="Y289" s="14"/>
      <c r="Z289" s="14"/>
      <c r="AA289" s="14"/>
      <c r="AB289" s="14"/>
      <c r="AC289" s="14"/>
      <c r="AD289" s="14"/>
      <c r="AE289" s="14"/>
      <c r="AT289" s="257" t="s">
        <v>145</v>
      </c>
      <c r="AU289" s="257" t="s">
        <v>91</v>
      </c>
      <c r="AV289" s="14" t="s">
        <v>142</v>
      </c>
      <c r="AW289" s="14" t="s">
        <v>38</v>
      </c>
      <c r="AX289" s="14" t="s">
        <v>82</v>
      </c>
      <c r="AY289" s="257" t="s">
        <v>135</v>
      </c>
    </row>
    <row r="290" s="13" customFormat="1">
      <c r="A290" s="13"/>
      <c r="B290" s="236"/>
      <c r="C290" s="237"/>
      <c r="D290" s="231" t="s">
        <v>145</v>
      </c>
      <c r="E290" s="238" t="s">
        <v>1</v>
      </c>
      <c r="F290" s="239" t="s">
        <v>312</v>
      </c>
      <c r="G290" s="237"/>
      <c r="H290" s="240">
        <v>1.1200000000000001</v>
      </c>
      <c r="I290" s="241"/>
      <c r="J290" s="237"/>
      <c r="K290" s="237"/>
      <c r="L290" s="242"/>
      <c r="M290" s="243"/>
      <c r="N290" s="244"/>
      <c r="O290" s="244"/>
      <c r="P290" s="244"/>
      <c r="Q290" s="244"/>
      <c r="R290" s="244"/>
      <c r="S290" s="244"/>
      <c r="T290" s="245"/>
      <c r="U290" s="13"/>
      <c r="V290" s="13"/>
      <c r="W290" s="13"/>
      <c r="X290" s="13"/>
      <c r="Y290" s="13"/>
      <c r="Z290" s="13"/>
      <c r="AA290" s="13"/>
      <c r="AB290" s="13"/>
      <c r="AC290" s="13"/>
      <c r="AD290" s="13"/>
      <c r="AE290" s="13"/>
      <c r="AT290" s="246" t="s">
        <v>145</v>
      </c>
      <c r="AU290" s="246" t="s">
        <v>91</v>
      </c>
      <c r="AV290" s="13" t="s">
        <v>91</v>
      </c>
      <c r="AW290" s="13" t="s">
        <v>38</v>
      </c>
      <c r="AX290" s="13" t="s">
        <v>82</v>
      </c>
      <c r="AY290" s="246" t="s">
        <v>135</v>
      </c>
    </row>
    <row r="291" s="14" customFormat="1">
      <c r="A291" s="14"/>
      <c r="B291" s="247"/>
      <c r="C291" s="248"/>
      <c r="D291" s="231" t="s">
        <v>145</v>
      </c>
      <c r="E291" s="249" t="s">
        <v>1</v>
      </c>
      <c r="F291" s="250" t="s">
        <v>147</v>
      </c>
      <c r="G291" s="248"/>
      <c r="H291" s="251">
        <v>1.1200000000000001</v>
      </c>
      <c r="I291" s="252"/>
      <c r="J291" s="248"/>
      <c r="K291" s="248"/>
      <c r="L291" s="253"/>
      <c r="M291" s="254"/>
      <c r="N291" s="255"/>
      <c r="O291" s="255"/>
      <c r="P291" s="255"/>
      <c r="Q291" s="255"/>
      <c r="R291" s="255"/>
      <c r="S291" s="255"/>
      <c r="T291" s="256"/>
      <c r="U291" s="14"/>
      <c r="V291" s="14"/>
      <c r="W291" s="14"/>
      <c r="X291" s="14"/>
      <c r="Y291" s="14"/>
      <c r="Z291" s="14"/>
      <c r="AA291" s="14"/>
      <c r="AB291" s="14"/>
      <c r="AC291" s="14"/>
      <c r="AD291" s="14"/>
      <c r="AE291" s="14"/>
      <c r="AT291" s="257" t="s">
        <v>145</v>
      </c>
      <c r="AU291" s="257" t="s">
        <v>91</v>
      </c>
      <c r="AV291" s="14" t="s">
        <v>142</v>
      </c>
      <c r="AW291" s="14" t="s">
        <v>38</v>
      </c>
      <c r="AX291" s="14" t="s">
        <v>87</v>
      </c>
      <c r="AY291" s="257" t="s">
        <v>135</v>
      </c>
    </row>
    <row r="292" s="2" customFormat="1" ht="33" customHeight="1">
      <c r="A292" s="38"/>
      <c r="B292" s="39"/>
      <c r="C292" s="218" t="s">
        <v>242</v>
      </c>
      <c r="D292" s="218" t="s">
        <v>137</v>
      </c>
      <c r="E292" s="219" t="s">
        <v>339</v>
      </c>
      <c r="F292" s="220" t="s">
        <v>340</v>
      </c>
      <c r="G292" s="221" t="s">
        <v>140</v>
      </c>
      <c r="H292" s="222">
        <v>5.21</v>
      </c>
      <c r="I292" s="223"/>
      <c r="J292" s="224">
        <f>ROUND(I292*H292,2)</f>
        <v>0</v>
      </c>
      <c r="K292" s="220" t="s">
        <v>141</v>
      </c>
      <c r="L292" s="44"/>
      <c r="M292" s="225" t="s">
        <v>1</v>
      </c>
      <c r="N292" s="226" t="s">
        <v>47</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142</v>
      </c>
      <c r="AT292" s="229" t="s">
        <v>137</v>
      </c>
      <c r="AU292" s="229" t="s">
        <v>91</v>
      </c>
      <c r="AY292" s="17" t="s">
        <v>135</v>
      </c>
      <c r="BE292" s="230">
        <f>IF(N292="základní",J292,0)</f>
        <v>0</v>
      </c>
      <c r="BF292" s="230">
        <f>IF(N292="snížená",J292,0)</f>
        <v>0</v>
      </c>
      <c r="BG292" s="230">
        <f>IF(N292="zákl. přenesená",J292,0)</f>
        <v>0</v>
      </c>
      <c r="BH292" s="230">
        <f>IF(N292="sníž. přenesená",J292,0)</f>
        <v>0</v>
      </c>
      <c r="BI292" s="230">
        <f>IF(N292="nulová",J292,0)</f>
        <v>0</v>
      </c>
      <c r="BJ292" s="17" t="s">
        <v>87</v>
      </c>
      <c r="BK292" s="230">
        <f>ROUND(I292*H292,2)</f>
        <v>0</v>
      </c>
      <c r="BL292" s="17" t="s">
        <v>142</v>
      </c>
      <c r="BM292" s="229" t="s">
        <v>341</v>
      </c>
    </row>
    <row r="293" s="2" customFormat="1">
      <c r="A293" s="38"/>
      <c r="B293" s="39"/>
      <c r="C293" s="40"/>
      <c r="D293" s="231" t="s">
        <v>143</v>
      </c>
      <c r="E293" s="40"/>
      <c r="F293" s="232" t="s">
        <v>342</v>
      </c>
      <c r="G293" s="40"/>
      <c r="H293" s="40"/>
      <c r="I293" s="233"/>
      <c r="J293" s="40"/>
      <c r="K293" s="40"/>
      <c r="L293" s="44"/>
      <c r="M293" s="234"/>
      <c r="N293" s="235"/>
      <c r="O293" s="91"/>
      <c r="P293" s="91"/>
      <c r="Q293" s="91"/>
      <c r="R293" s="91"/>
      <c r="S293" s="91"/>
      <c r="T293" s="92"/>
      <c r="U293" s="38"/>
      <c r="V293" s="38"/>
      <c r="W293" s="38"/>
      <c r="X293" s="38"/>
      <c r="Y293" s="38"/>
      <c r="Z293" s="38"/>
      <c r="AA293" s="38"/>
      <c r="AB293" s="38"/>
      <c r="AC293" s="38"/>
      <c r="AD293" s="38"/>
      <c r="AE293" s="38"/>
      <c r="AT293" s="17" t="s">
        <v>143</v>
      </c>
      <c r="AU293" s="17" t="s">
        <v>91</v>
      </c>
    </row>
    <row r="294" s="13" customFormat="1">
      <c r="A294" s="13"/>
      <c r="B294" s="236"/>
      <c r="C294" s="237"/>
      <c r="D294" s="231" t="s">
        <v>145</v>
      </c>
      <c r="E294" s="238" t="s">
        <v>1</v>
      </c>
      <c r="F294" s="239" t="s">
        <v>343</v>
      </c>
      <c r="G294" s="237"/>
      <c r="H294" s="240">
        <v>3.5169999999999999</v>
      </c>
      <c r="I294" s="241"/>
      <c r="J294" s="237"/>
      <c r="K294" s="237"/>
      <c r="L294" s="242"/>
      <c r="M294" s="243"/>
      <c r="N294" s="244"/>
      <c r="O294" s="244"/>
      <c r="P294" s="244"/>
      <c r="Q294" s="244"/>
      <c r="R294" s="244"/>
      <c r="S294" s="244"/>
      <c r="T294" s="245"/>
      <c r="U294" s="13"/>
      <c r="V294" s="13"/>
      <c r="W294" s="13"/>
      <c r="X294" s="13"/>
      <c r="Y294" s="13"/>
      <c r="Z294" s="13"/>
      <c r="AA294" s="13"/>
      <c r="AB294" s="13"/>
      <c r="AC294" s="13"/>
      <c r="AD294" s="13"/>
      <c r="AE294" s="13"/>
      <c r="AT294" s="246" t="s">
        <v>145</v>
      </c>
      <c r="AU294" s="246" t="s">
        <v>91</v>
      </c>
      <c r="AV294" s="13" t="s">
        <v>91</v>
      </c>
      <c r="AW294" s="13" t="s">
        <v>38</v>
      </c>
      <c r="AX294" s="13" t="s">
        <v>82</v>
      </c>
      <c r="AY294" s="246" t="s">
        <v>135</v>
      </c>
    </row>
    <row r="295" s="13" customFormat="1">
      <c r="A295" s="13"/>
      <c r="B295" s="236"/>
      <c r="C295" s="237"/>
      <c r="D295" s="231" t="s">
        <v>145</v>
      </c>
      <c r="E295" s="238" t="s">
        <v>1</v>
      </c>
      <c r="F295" s="239" t="s">
        <v>344</v>
      </c>
      <c r="G295" s="237"/>
      <c r="H295" s="240">
        <v>1.696</v>
      </c>
      <c r="I295" s="241"/>
      <c r="J295" s="237"/>
      <c r="K295" s="237"/>
      <c r="L295" s="242"/>
      <c r="M295" s="243"/>
      <c r="N295" s="244"/>
      <c r="O295" s="244"/>
      <c r="P295" s="244"/>
      <c r="Q295" s="244"/>
      <c r="R295" s="244"/>
      <c r="S295" s="244"/>
      <c r="T295" s="245"/>
      <c r="U295" s="13"/>
      <c r="V295" s="13"/>
      <c r="W295" s="13"/>
      <c r="X295" s="13"/>
      <c r="Y295" s="13"/>
      <c r="Z295" s="13"/>
      <c r="AA295" s="13"/>
      <c r="AB295" s="13"/>
      <c r="AC295" s="13"/>
      <c r="AD295" s="13"/>
      <c r="AE295" s="13"/>
      <c r="AT295" s="246" t="s">
        <v>145</v>
      </c>
      <c r="AU295" s="246" t="s">
        <v>91</v>
      </c>
      <c r="AV295" s="13" t="s">
        <v>91</v>
      </c>
      <c r="AW295" s="13" t="s">
        <v>38</v>
      </c>
      <c r="AX295" s="13" t="s">
        <v>82</v>
      </c>
      <c r="AY295" s="246" t="s">
        <v>135</v>
      </c>
    </row>
    <row r="296" s="14" customFormat="1">
      <c r="A296" s="14"/>
      <c r="B296" s="247"/>
      <c r="C296" s="248"/>
      <c r="D296" s="231" t="s">
        <v>145</v>
      </c>
      <c r="E296" s="249" t="s">
        <v>1</v>
      </c>
      <c r="F296" s="250" t="s">
        <v>147</v>
      </c>
      <c r="G296" s="248"/>
      <c r="H296" s="251">
        <v>5.2130000000000001</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145</v>
      </c>
      <c r="AU296" s="257" t="s">
        <v>91</v>
      </c>
      <c r="AV296" s="14" t="s">
        <v>142</v>
      </c>
      <c r="AW296" s="14" t="s">
        <v>38</v>
      </c>
      <c r="AX296" s="14" t="s">
        <v>82</v>
      </c>
      <c r="AY296" s="257" t="s">
        <v>135</v>
      </c>
    </row>
    <row r="297" s="13" customFormat="1">
      <c r="A297" s="13"/>
      <c r="B297" s="236"/>
      <c r="C297" s="237"/>
      <c r="D297" s="231" t="s">
        <v>145</v>
      </c>
      <c r="E297" s="238" t="s">
        <v>1</v>
      </c>
      <c r="F297" s="239" t="s">
        <v>345</v>
      </c>
      <c r="G297" s="237"/>
      <c r="H297" s="240">
        <v>5.21</v>
      </c>
      <c r="I297" s="241"/>
      <c r="J297" s="237"/>
      <c r="K297" s="237"/>
      <c r="L297" s="242"/>
      <c r="M297" s="243"/>
      <c r="N297" s="244"/>
      <c r="O297" s="244"/>
      <c r="P297" s="244"/>
      <c r="Q297" s="244"/>
      <c r="R297" s="244"/>
      <c r="S297" s="244"/>
      <c r="T297" s="245"/>
      <c r="U297" s="13"/>
      <c r="V297" s="13"/>
      <c r="W297" s="13"/>
      <c r="X297" s="13"/>
      <c r="Y297" s="13"/>
      <c r="Z297" s="13"/>
      <c r="AA297" s="13"/>
      <c r="AB297" s="13"/>
      <c r="AC297" s="13"/>
      <c r="AD297" s="13"/>
      <c r="AE297" s="13"/>
      <c r="AT297" s="246" t="s">
        <v>145</v>
      </c>
      <c r="AU297" s="246" t="s">
        <v>91</v>
      </c>
      <c r="AV297" s="13" t="s">
        <v>91</v>
      </c>
      <c r="AW297" s="13" t="s">
        <v>38</v>
      </c>
      <c r="AX297" s="13" t="s">
        <v>82</v>
      </c>
      <c r="AY297" s="246" t="s">
        <v>135</v>
      </c>
    </row>
    <row r="298" s="14" customFormat="1">
      <c r="A298" s="14"/>
      <c r="B298" s="247"/>
      <c r="C298" s="248"/>
      <c r="D298" s="231" t="s">
        <v>145</v>
      </c>
      <c r="E298" s="249" t="s">
        <v>1</v>
      </c>
      <c r="F298" s="250" t="s">
        <v>147</v>
      </c>
      <c r="G298" s="248"/>
      <c r="H298" s="251">
        <v>5.21</v>
      </c>
      <c r="I298" s="252"/>
      <c r="J298" s="248"/>
      <c r="K298" s="248"/>
      <c r="L298" s="253"/>
      <c r="M298" s="254"/>
      <c r="N298" s="255"/>
      <c r="O298" s="255"/>
      <c r="P298" s="255"/>
      <c r="Q298" s="255"/>
      <c r="R298" s="255"/>
      <c r="S298" s="255"/>
      <c r="T298" s="256"/>
      <c r="U298" s="14"/>
      <c r="V298" s="14"/>
      <c r="W298" s="14"/>
      <c r="X298" s="14"/>
      <c r="Y298" s="14"/>
      <c r="Z298" s="14"/>
      <c r="AA298" s="14"/>
      <c r="AB298" s="14"/>
      <c r="AC298" s="14"/>
      <c r="AD298" s="14"/>
      <c r="AE298" s="14"/>
      <c r="AT298" s="257" t="s">
        <v>145</v>
      </c>
      <c r="AU298" s="257" t="s">
        <v>91</v>
      </c>
      <c r="AV298" s="14" t="s">
        <v>142</v>
      </c>
      <c r="AW298" s="14" t="s">
        <v>38</v>
      </c>
      <c r="AX298" s="14" t="s">
        <v>87</v>
      </c>
      <c r="AY298" s="257" t="s">
        <v>135</v>
      </c>
    </row>
    <row r="299" s="2" customFormat="1" ht="37.8" customHeight="1">
      <c r="A299" s="38"/>
      <c r="B299" s="39"/>
      <c r="C299" s="218" t="s">
        <v>346</v>
      </c>
      <c r="D299" s="218" t="s">
        <v>137</v>
      </c>
      <c r="E299" s="219" t="s">
        <v>347</v>
      </c>
      <c r="F299" s="220" t="s">
        <v>348</v>
      </c>
      <c r="G299" s="221" t="s">
        <v>140</v>
      </c>
      <c r="H299" s="222">
        <v>5.21</v>
      </c>
      <c r="I299" s="223"/>
      <c r="J299" s="224">
        <f>ROUND(I299*H299,2)</f>
        <v>0</v>
      </c>
      <c r="K299" s="220" t="s">
        <v>141</v>
      </c>
      <c r="L299" s="44"/>
      <c r="M299" s="225" t="s">
        <v>1</v>
      </c>
      <c r="N299" s="226" t="s">
        <v>47</v>
      </c>
      <c r="O299" s="91"/>
      <c r="P299" s="227">
        <f>O299*H299</f>
        <v>0</v>
      </c>
      <c r="Q299" s="227">
        <v>0</v>
      </c>
      <c r="R299" s="227">
        <f>Q299*H299</f>
        <v>0</v>
      </c>
      <c r="S299" s="227">
        <v>0</v>
      </c>
      <c r="T299" s="228">
        <f>S299*H299</f>
        <v>0</v>
      </c>
      <c r="U299" s="38"/>
      <c r="V299" s="38"/>
      <c r="W299" s="38"/>
      <c r="X299" s="38"/>
      <c r="Y299" s="38"/>
      <c r="Z299" s="38"/>
      <c r="AA299" s="38"/>
      <c r="AB299" s="38"/>
      <c r="AC299" s="38"/>
      <c r="AD299" s="38"/>
      <c r="AE299" s="38"/>
      <c r="AR299" s="229" t="s">
        <v>142</v>
      </c>
      <c r="AT299" s="229" t="s">
        <v>137</v>
      </c>
      <c r="AU299" s="229" t="s">
        <v>91</v>
      </c>
      <c r="AY299" s="17" t="s">
        <v>135</v>
      </c>
      <c r="BE299" s="230">
        <f>IF(N299="základní",J299,0)</f>
        <v>0</v>
      </c>
      <c r="BF299" s="230">
        <f>IF(N299="snížená",J299,0)</f>
        <v>0</v>
      </c>
      <c r="BG299" s="230">
        <f>IF(N299="zákl. přenesená",J299,0)</f>
        <v>0</v>
      </c>
      <c r="BH299" s="230">
        <f>IF(N299="sníž. přenesená",J299,0)</f>
        <v>0</v>
      </c>
      <c r="BI299" s="230">
        <f>IF(N299="nulová",J299,0)</f>
        <v>0</v>
      </c>
      <c r="BJ299" s="17" t="s">
        <v>87</v>
      </c>
      <c r="BK299" s="230">
        <f>ROUND(I299*H299,2)</f>
        <v>0</v>
      </c>
      <c r="BL299" s="17" t="s">
        <v>142</v>
      </c>
      <c r="BM299" s="229" t="s">
        <v>349</v>
      </c>
    </row>
    <row r="300" s="2" customFormat="1">
      <c r="A300" s="38"/>
      <c r="B300" s="39"/>
      <c r="C300" s="40"/>
      <c r="D300" s="231" t="s">
        <v>143</v>
      </c>
      <c r="E300" s="40"/>
      <c r="F300" s="232" t="s">
        <v>350</v>
      </c>
      <c r="G300" s="40"/>
      <c r="H300" s="40"/>
      <c r="I300" s="233"/>
      <c r="J300" s="40"/>
      <c r="K300" s="40"/>
      <c r="L300" s="44"/>
      <c r="M300" s="234"/>
      <c r="N300" s="235"/>
      <c r="O300" s="91"/>
      <c r="P300" s="91"/>
      <c r="Q300" s="91"/>
      <c r="R300" s="91"/>
      <c r="S300" s="91"/>
      <c r="T300" s="92"/>
      <c r="U300" s="38"/>
      <c r="V300" s="38"/>
      <c r="W300" s="38"/>
      <c r="X300" s="38"/>
      <c r="Y300" s="38"/>
      <c r="Z300" s="38"/>
      <c r="AA300" s="38"/>
      <c r="AB300" s="38"/>
      <c r="AC300" s="38"/>
      <c r="AD300" s="38"/>
      <c r="AE300" s="38"/>
      <c r="AT300" s="17" t="s">
        <v>143</v>
      </c>
      <c r="AU300" s="17" t="s">
        <v>91</v>
      </c>
    </row>
    <row r="301" s="13" customFormat="1">
      <c r="A301" s="13"/>
      <c r="B301" s="236"/>
      <c r="C301" s="237"/>
      <c r="D301" s="231" t="s">
        <v>145</v>
      </c>
      <c r="E301" s="238" t="s">
        <v>1</v>
      </c>
      <c r="F301" s="239" t="s">
        <v>343</v>
      </c>
      <c r="G301" s="237"/>
      <c r="H301" s="240">
        <v>3.5169999999999999</v>
      </c>
      <c r="I301" s="241"/>
      <c r="J301" s="237"/>
      <c r="K301" s="237"/>
      <c r="L301" s="242"/>
      <c r="M301" s="243"/>
      <c r="N301" s="244"/>
      <c r="O301" s="244"/>
      <c r="P301" s="244"/>
      <c r="Q301" s="244"/>
      <c r="R301" s="244"/>
      <c r="S301" s="244"/>
      <c r="T301" s="245"/>
      <c r="U301" s="13"/>
      <c r="V301" s="13"/>
      <c r="W301" s="13"/>
      <c r="X301" s="13"/>
      <c r="Y301" s="13"/>
      <c r="Z301" s="13"/>
      <c r="AA301" s="13"/>
      <c r="AB301" s="13"/>
      <c r="AC301" s="13"/>
      <c r="AD301" s="13"/>
      <c r="AE301" s="13"/>
      <c r="AT301" s="246" t="s">
        <v>145</v>
      </c>
      <c r="AU301" s="246" t="s">
        <v>91</v>
      </c>
      <c r="AV301" s="13" t="s">
        <v>91</v>
      </c>
      <c r="AW301" s="13" t="s">
        <v>38</v>
      </c>
      <c r="AX301" s="13" t="s">
        <v>82</v>
      </c>
      <c r="AY301" s="246" t="s">
        <v>135</v>
      </c>
    </row>
    <row r="302" s="13" customFormat="1">
      <c r="A302" s="13"/>
      <c r="B302" s="236"/>
      <c r="C302" s="237"/>
      <c r="D302" s="231" t="s">
        <v>145</v>
      </c>
      <c r="E302" s="238" t="s">
        <v>1</v>
      </c>
      <c r="F302" s="239" t="s">
        <v>344</v>
      </c>
      <c r="G302" s="237"/>
      <c r="H302" s="240">
        <v>1.696</v>
      </c>
      <c r="I302" s="241"/>
      <c r="J302" s="237"/>
      <c r="K302" s="237"/>
      <c r="L302" s="242"/>
      <c r="M302" s="243"/>
      <c r="N302" s="244"/>
      <c r="O302" s="244"/>
      <c r="P302" s="244"/>
      <c r="Q302" s="244"/>
      <c r="R302" s="244"/>
      <c r="S302" s="244"/>
      <c r="T302" s="245"/>
      <c r="U302" s="13"/>
      <c r="V302" s="13"/>
      <c r="W302" s="13"/>
      <c r="X302" s="13"/>
      <c r="Y302" s="13"/>
      <c r="Z302" s="13"/>
      <c r="AA302" s="13"/>
      <c r="AB302" s="13"/>
      <c r="AC302" s="13"/>
      <c r="AD302" s="13"/>
      <c r="AE302" s="13"/>
      <c r="AT302" s="246" t="s">
        <v>145</v>
      </c>
      <c r="AU302" s="246" t="s">
        <v>91</v>
      </c>
      <c r="AV302" s="13" t="s">
        <v>91</v>
      </c>
      <c r="AW302" s="13" t="s">
        <v>38</v>
      </c>
      <c r="AX302" s="13" t="s">
        <v>82</v>
      </c>
      <c r="AY302" s="246" t="s">
        <v>135</v>
      </c>
    </row>
    <row r="303" s="14" customFormat="1">
      <c r="A303" s="14"/>
      <c r="B303" s="247"/>
      <c r="C303" s="248"/>
      <c r="D303" s="231" t="s">
        <v>145</v>
      </c>
      <c r="E303" s="249" t="s">
        <v>1</v>
      </c>
      <c r="F303" s="250" t="s">
        <v>147</v>
      </c>
      <c r="G303" s="248"/>
      <c r="H303" s="251">
        <v>5.2130000000000001</v>
      </c>
      <c r="I303" s="252"/>
      <c r="J303" s="248"/>
      <c r="K303" s="248"/>
      <c r="L303" s="253"/>
      <c r="M303" s="254"/>
      <c r="N303" s="255"/>
      <c r="O303" s="255"/>
      <c r="P303" s="255"/>
      <c r="Q303" s="255"/>
      <c r="R303" s="255"/>
      <c r="S303" s="255"/>
      <c r="T303" s="256"/>
      <c r="U303" s="14"/>
      <c r="V303" s="14"/>
      <c r="W303" s="14"/>
      <c r="X303" s="14"/>
      <c r="Y303" s="14"/>
      <c r="Z303" s="14"/>
      <c r="AA303" s="14"/>
      <c r="AB303" s="14"/>
      <c r="AC303" s="14"/>
      <c r="AD303" s="14"/>
      <c r="AE303" s="14"/>
      <c r="AT303" s="257" t="s">
        <v>145</v>
      </c>
      <c r="AU303" s="257" t="s">
        <v>91</v>
      </c>
      <c r="AV303" s="14" t="s">
        <v>142</v>
      </c>
      <c r="AW303" s="14" t="s">
        <v>38</v>
      </c>
      <c r="AX303" s="14" t="s">
        <v>82</v>
      </c>
      <c r="AY303" s="257" t="s">
        <v>135</v>
      </c>
    </row>
    <row r="304" s="13" customFormat="1">
      <c r="A304" s="13"/>
      <c r="B304" s="236"/>
      <c r="C304" s="237"/>
      <c r="D304" s="231" t="s">
        <v>145</v>
      </c>
      <c r="E304" s="238" t="s">
        <v>1</v>
      </c>
      <c r="F304" s="239" t="s">
        <v>345</v>
      </c>
      <c r="G304" s="237"/>
      <c r="H304" s="240">
        <v>5.21</v>
      </c>
      <c r="I304" s="241"/>
      <c r="J304" s="237"/>
      <c r="K304" s="237"/>
      <c r="L304" s="242"/>
      <c r="M304" s="243"/>
      <c r="N304" s="244"/>
      <c r="O304" s="244"/>
      <c r="P304" s="244"/>
      <c r="Q304" s="244"/>
      <c r="R304" s="244"/>
      <c r="S304" s="244"/>
      <c r="T304" s="245"/>
      <c r="U304" s="13"/>
      <c r="V304" s="13"/>
      <c r="W304" s="13"/>
      <c r="X304" s="13"/>
      <c r="Y304" s="13"/>
      <c r="Z304" s="13"/>
      <c r="AA304" s="13"/>
      <c r="AB304" s="13"/>
      <c r="AC304" s="13"/>
      <c r="AD304" s="13"/>
      <c r="AE304" s="13"/>
      <c r="AT304" s="246" t="s">
        <v>145</v>
      </c>
      <c r="AU304" s="246" t="s">
        <v>91</v>
      </c>
      <c r="AV304" s="13" t="s">
        <v>91</v>
      </c>
      <c r="AW304" s="13" t="s">
        <v>38</v>
      </c>
      <c r="AX304" s="13" t="s">
        <v>82</v>
      </c>
      <c r="AY304" s="246" t="s">
        <v>135</v>
      </c>
    </row>
    <row r="305" s="14" customFormat="1">
      <c r="A305" s="14"/>
      <c r="B305" s="247"/>
      <c r="C305" s="248"/>
      <c r="D305" s="231" t="s">
        <v>145</v>
      </c>
      <c r="E305" s="249" t="s">
        <v>1</v>
      </c>
      <c r="F305" s="250" t="s">
        <v>147</v>
      </c>
      <c r="G305" s="248"/>
      <c r="H305" s="251">
        <v>5.21</v>
      </c>
      <c r="I305" s="252"/>
      <c r="J305" s="248"/>
      <c r="K305" s="248"/>
      <c r="L305" s="253"/>
      <c r="M305" s="254"/>
      <c r="N305" s="255"/>
      <c r="O305" s="255"/>
      <c r="P305" s="255"/>
      <c r="Q305" s="255"/>
      <c r="R305" s="255"/>
      <c r="S305" s="255"/>
      <c r="T305" s="256"/>
      <c r="U305" s="14"/>
      <c r="V305" s="14"/>
      <c r="W305" s="14"/>
      <c r="X305" s="14"/>
      <c r="Y305" s="14"/>
      <c r="Z305" s="14"/>
      <c r="AA305" s="14"/>
      <c r="AB305" s="14"/>
      <c r="AC305" s="14"/>
      <c r="AD305" s="14"/>
      <c r="AE305" s="14"/>
      <c r="AT305" s="257" t="s">
        <v>145</v>
      </c>
      <c r="AU305" s="257" t="s">
        <v>91</v>
      </c>
      <c r="AV305" s="14" t="s">
        <v>142</v>
      </c>
      <c r="AW305" s="14" t="s">
        <v>38</v>
      </c>
      <c r="AX305" s="14" t="s">
        <v>87</v>
      </c>
      <c r="AY305" s="257" t="s">
        <v>135</v>
      </c>
    </row>
    <row r="306" s="2" customFormat="1" ht="24.15" customHeight="1">
      <c r="A306" s="38"/>
      <c r="B306" s="39"/>
      <c r="C306" s="218" t="s">
        <v>247</v>
      </c>
      <c r="D306" s="218" t="s">
        <v>137</v>
      </c>
      <c r="E306" s="219" t="s">
        <v>351</v>
      </c>
      <c r="F306" s="220" t="s">
        <v>352</v>
      </c>
      <c r="G306" s="221" t="s">
        <v>184</v>
      </c>
      <c r="H306" s="222">
        <v>90</v>
      </c>
      <c r="I306" s="223"/>
      <c r="J306" s="224">
        <f>ROUND(I306*H306,2)</f>
        <v>0</v>
      </c>
      <c r="K306" s="220" t="s">
        <v>141</v>
      </c>
      <c r="L306" s="44"/>
      <c r="M306" s="225" t="s">
        <v>1</v>
      </c>
      <c r="N306" s="226" t="s">
        <v>47</v>
      </c>
      <c r="O306" s="91"/>
      <c r="P306" s="227">
        <f>O306*H306</f>
        <v>0</v>
      </c>
      <c r="Q306" s="227">
        <v>0</v>
      </c>
      <c r="R306" s="227">
        <f>Q306*H306</f>
        <v>0</v>
      </c>
      <c r="S306" s="227">
        <v>0</v>
      </c>
      <c r="T306" s="228">
        <f>S306*H306</f>
        <v>0</v>
      </c>
      <c r="U306" s="38"/>
      <c r="V306" s="38"/>
      <c r="W306" s="38"/>
      <c r="X306" s="38"/>
      <c r="Y306" s="38"/>
      <c r="Z306" s="38"/>
      <c r="AA306" s="38"/>
      <c r="AB306" s="38"/>
      <c r="AC306" s="38"/>
      <c r="AD306" s="38"/>
      <c r="AE306" s="38"/>
      <c r="AR306" s="229" t="s">
        <v>142</v>
      </c>
      <c r="AT306" s="229" t="s">
        <v>137</v>
      </c>
      <c r="AU306" s="229" t="s">
        <v>91</v>
      </c>
      <c r="AY306" s="17" t="s">
        <v>135</v>
      </c>
      <c r="BE306" s="230">
        <f>IF(N306="základní",J306,0)</f>
        <v>0</v>
      </c>
      <c r="BF306" s="230">
        <f>IF(N306="snížená",J306,0)</f>
        <v>0</v>
      </c>
      <c r="BG306" s="230">
        <f>IF(N306="zákl. přenesená",J306,0)</f>
        <v>0</v>
      </c>
      <c r="BH306" s="230">
        <f>IF(N306="sníž. přenesená",J306,0)</f>
        <v>0</v>
      </c>
      <c r="BI306" s="230">
        <f>IF(N306="nulová",J306,0)</f>
        <v>0</v>
      </c>
      <c r="BJ306" s="17" t="s">
        <v>87</v>
      </c>
      <c r="BK306" s="230">
        <f>ROUND(I306*H306,2)</f>
        <v>0</v>
      </c>
      <c r="BL306" s="17" t="s">
        <v>142</v>
      </c>
      <c r="BM306" s="229" t="s">
        <v>353</v>
      </c>
    </row>
    <row r="307" s="2" customFormat="1">
      <c r="A307" s="38"/>
      <c r="B307" s="39"/>
      <c r="C307" s="40"/>
      <c r="D307" s="231" t="s">
        <v>143</v>
      </c>
      <c r="E307" s="40"/>
      <c r="F307" s="232" t="s">
        <v>354</v>
      </c>
      <c r="G307" s="40"/>
      <c r="H307" s="40"/>
      <c r="I307" s="233"/>
      <c r="J307" s="40"/>
      <c r="K307" s="40"/>
      <c r="L307" s="44"/>
      <c r="M307" s="234"/>
      <c r="N307" s="235"/>
      <c r="O307" s="91"/>
      <c r="P307" s="91"/>
      <c r="Q307" s="91"/>
      <c r="R307" s="91"/>
      <c r="S307" s="91"/>
      <c r="T307" s="92"/>
      <c r="U307" s="38"/>
      <c r="V307" s="38"/>
      <c r="W307" s="38"/>
      <c r="X307" s="38"/>
      <c r="Y307" s="38"/>
      <c r="Z307" s="38"/>
      <c r="AA307" s="38"/>
      <c r="AB307" s="38"/>
      <c r="AC307" s="38"/>
      <c r="AD307" s="38"/>
      <c r="AE307" s="38"/>
      <c r="AT307" s="17" t="s">
        <v>143</v>
      </c>
      <c r="AU307" s="17" t="s">
        <v>91</v>
      </c>
    </row>
    <row r="308" s="13" customFormat="1">
      <c r="A308" s="13"/>
      <c r="B308" s="236"/>
      <c r="C308" s="237"/>
      <c r="D308" s="231" t="s">
        <v>145</v>
      </c>
      <c r="E308" s="238" t="s">
        <v>1</v>
      </c>
      <c r="F308" s="239" t="s">
        <v>355</v>
      </c>
      <c r="G308" s="237"/>
      <c r="H308" s="240">
        <v>90</v>
      </c>
      <c r="I308" s="241"/>
      <c r="J308" s="237"/>
      <c r="K308" s="237"/>
      <c r="L308" s="242"/>
      <c r="M308" s="243"/>
      <c r="N308" s="244"/>
      <c r="O308" s="244"/>
      <c r="P308" s="244"/>
      <c r="Q308" s="244"/>
      <c r="R308" s="244"/>
      <c r="S308" s="244"/>
      <c r="T308" s="245"/>
      <c r="U308" s="13"/>
      <c r="V308" s="13"/>
      <c r="W308" s="13"/>
      <c r="X308" s="13"/>
      <c r="Y308" s="13"/>
      <c r="Z308" s="13"/>
      <c r="AA308" s="13"/>
      <c r="AB308" s="13"/>
      <c r="AC308" s="13"/>
      <c r="AD308" s="13"/>
      <c r="AE308" s="13"/>
      <c r="AT308" s="246" t="s">
        <v>145</v>
      </c>
      <c r="AU308" s="246" t="s">
        <v>91</v>
      </c>
      <c r="AV308" s="13" t="s">
        <v>91</v>
      </c>
      <c r="AW308" s="13" t="s">
        <v>38</v>
      </c>
      <c r="AX308" s="13" t="s">
        <v>82</v>
      </c>
      <c r="AY308" s="246" t="s">
        <v>135</v>
      </c>
    </row>
    <row r="309" s="14" customFormat="1">
      <c r="A309" s="14"/>
      <c r="B309" s="247"/>
      <c r="C309" s="248"/>
      <c r="D309" s="231" t="s">
        <v>145</v>
      </c>
      <c r="E309" s="249" t="s">
        <v>1</v>
      </c>
      <c r="F309" s="250" t="s">
        <v>147</v>
      </c>
      <c r="G309" s="248"/>
      <c r="H309" s="251">
        <v>90</v>
      </c>
      <c r="I309" s="252"/>
      <c r="J309" s="248"/>
      <c r="K309" s="248"/>
      <c r="L309" s="253"/>
      <c r="M309" s="254"/>
      <c r="N309" s="255"/>
      <c r="O309" s="255"/>
      <c r="P309" s="255"/>
      <c r="Q309" s="255"/>
      <c r="R309" s="255"/>
      <c r="S309" s="255"/>
      <c r="T309" s="256"/>
      <c r="U309" s="14"/>
      <c r="V309" s="14"/>
      <c r="W309" s="14"/>
      <c r="X309" s="14"/>
      <c r="Y309" s="14"/>
      <c r="Z309" s="14"/>
      <c r="AA309" s="14"/>
      <c r="AB309" s="14"/>
      <c r="AC309" s="14"/>
      <c r="AD309" s="14"/>
      <c r="AE309" s="14"/>
      <c r="AT309" s="257" t="s">
        <v>145</v>
      </c>
      <c r="AU309" s="257" t="s">
        <v>91</v>
      </c>
      <c r="AV309" s="14" t="s">
        <v>142</v>
      </c>
      <c r="AW309" s="14" t="s">
        <v>38</v>
      </c>
      <c r="AX309" s="14" t="s">
        <v>87</v>
      </c>
      <c r="AY309" s="257" t="s">
        <v>135</v>
      </c>
    </row>
    <row r="310" s="2" customFormat="1" ht="16.5" customHeight="1">
      <c r="A310" s="38"/>
      <c r="B310" s="39"/>
      <c r="C310" s="218" t="s">
        <v>356</v>
      </c>
      <c r="D310" s="218" t="s">
        <v>137</v>
      </c>
      <c r="E310" s="219" t="s">
        <v>357</v>
      </c>
      <c r="F310" s="220" t="s">
        <v>1</v>
      </c>
      <c r="G310" s="221" t="s">
        <v>140</v>
      </c>
      <c r="H310" s="222">
        <v>200</v>
      </c>
      <c r="I310" s="223"/>
      <c r="J310" s="224">
        <f>ROUND(I310*H310,2)</f>
        <v>0</v>
      </c>
      <c r="K310" s="220" t="s">
        <v>141</v>
      </c>
      <c r="L310" s="44"/>
      <c r="M310" s="225" t="s">
        <v>1</v>
      </c>
      <c r="N310" s="226" t="s">
        <v>47</v>
      </c>
      <c r="O310" s="91"/>
      <c r="P310" s="227">
        <f>O310*H310</f>
        <v>0</v>
      </c>
      <c r="Q310" s="227">
        <v>0</v>
      </c>
      <c r="R310" s="227">
        <f>Q310*H310</f>
        <v>0</v>
      </c>
      <c r="S310" s="227">
        <v>0</v>
      </c>
      <c r="T310" s="228">
        <f>S310*H310</f>
        <v>0</v>
      </c>
      <c r="U310" s="38"/>
      <c r="V310" s="38"/>
      <c r="W310" s="38"/>
      <c r="X310" s="38"/>
      <c r="Y310" s="38"/>
      <c r="Z310" s="38"/>
      <c r="AA310" s="38"/>
      <c r="AB310" s="38"/>
      <c r="AC310" s="38"/>
      <c r="AD310" s="38"/>
      <c r="AE310" s="38"/>
      <c r="AR310" s="229" t="s">
        <v>142</v>
      </c>
      <c r="AT310" s="229" t="s">
        <v>137</v>
      </c>
      <c r="AU310" s="229" t="s">
        <v>91</v>
      </c>
      <c r="AY310" s="17" t="s">
        <v>135</v>
      </c>
      <c r="BE310" s="230">
        <f>IF(N310="základní",J310,0)</f>
        <v>0</v>
      </c>
      <c r="BF310" s="230">
        <f>IF(N310="snížená",J310,0)</f>
        <v>0</v>
      </c>
      <c r="BG310" s="230">
        <f>IF(N310="zákl. přenesená",J310,0)</f>
        <v>0</v>
      </c>
      <c r="BH310" s="230">
        <f>IF(N310="sníž. přenesená",J310,0)</f>
        <v>0</v>
      </c>
      <c r="BI310" s="230">
        <f>IF(N310="nulová",J310,0)</f>
        <v>0</v>
      </c>
      <c r="BJ310" s="17" t="s">
        <v>87</v>
      </c>
      <c r="BK310" s="230">
        <f>ROUND(I310*H310,2)</f>
        <v>0</v>
      </c>
      <c r="BL310" s="17" t="s">
        <v>142</v>
      </c>
      <c r="BM310" s="229" t="s">
        <v>358</v>
      </c>
    </row>
    <row r="311" s="2" customFormat="1">
      <c r="A311" s="38"/>
      <c r="B311" s="39"/>
      <c r="C311" s="40"/>
      <c r="D311" s="231" t="s">
        <v>143</v>
      </c>
      <c r="E311" s="40"/>
      <c r="F311" s="232" t="s">
        <v>359</v>
      </c>
      <c r="G311" s="40"/>
      <c r="H311" s="40"/>
      <c r="I311" s="233"/>
      <c r="J311" s="40"/>
      <c r="K311" s="40"/>
      <c r="L311" s="44"/>
      <c r="M311" s="234"/>
      <c r="N311" s="235"/>
      <c r="O311" s="91"/>
      <c r="P311" s="91"/>
      <c r="Q311" s="91"/>
      <c r="R311" s="91"/>
      <c r="S311" s="91"/>
      <c r="T311" s="92"/>
      <c r="U311" s="38"/>
      <c r="V311" s="38"/>
      <c r="W311" s="38"/>
      <c r="X311" s="38"/>
      <c r="Y311" s="38"/>
      <c r="Z311" s="38"/>
      <c r="AA311" s="38"/>
      <c r="AB311" s="38"/>
      <c r="AC311" s="38"/>
      <c r="AD311" s="38"/>
      <c r="AE311" s="38"/>
      <c r="AT311" s="17" t="s">
        <v>143</v>
      </c>
      <c r="AU311" s="17" t="s">
        <v>91</v>
      </c>
    </row>
    <row r="312" s="12" customFormat="1" ht="22.8" customHeight="1">
      <c r="A312" s="12"/>
      <c r="B312" s="202"/>
      <c r="C312" s="203"/>
      <c r="D312" s="204" t="s">
        <v>81</v>
      </c>
      <c r="E312" s="216" t="s">
        <v>163</v>
      </c>
      <c r="F312" s="216" t="s">
        <v>360</v>
      </c>
      <c r="G312" s="203"/>
      <c r="H312" s="203"/>
      <c r="I312" s="206"/>
      <c r="J312" s="217">
        <f>BK312</f>
        <v>0</v>
      </c>
      <c r="K312" s="203"/>
      <c r="L312" s="208"/>
      <c r="M312" s="209"/>
      <c r="N312" s="210"/>
      <c r="O312" s="210"/>
      <c r="P312" s="211">
        <f>SUM(P313:P428)</f>
        <v>0</v>
      </c>
      <c r="Q312" s="210"/>
      <c r="R312" s="211">
        <f>SUM(R313:R428)</f>
        <v>0</v>
      </c>
      <c r="S312" s="210"/>
      <c r="T312" s="212">
        <f>SUM(T313:T428)</f>
        <v>0</v>
      </c>
      <c r="U312" s="12"/>
      <c r="V312" s="12"/>
      <c r="W312" s="12"/>
      <c r="X312" s="12"/>
      <c r="Y312" s="12"/>
      <c r="Z312" s="12"/>
      <c r="AA312" s="12"/>
      <c r="AB312" s="12"/>
      <c r="AC312" s="12"/>
      <c r="AD312" s="12"/>
      <c r="AE312" s="12"/>
      <c r="AR312" s="213" t="s">
        <v>87</v>
      </c>
      <c r="AT312" s="214" t="s">
        <v>81</v>
      </c>
      <c r="AU312" s="214" t="s">
        <v>87</v>
      </c>
      <c r="AY312" s="213" t="s">
        <v>135</v>
      </c>
      <c r="BK312" s="215">
        <f>SUM(BK313:BK428)</f>
        <v>0</v>
      </c>
    </row>
    <row r="313" s="2" customFormat="1" ht="24.15" customHeight="1">
      <c r="A313" s="38"/>
      <c r="B313" s="39"/>
      <c r="C313" s="218" t="s">
        <v>260</v>
      </c>
      <c r="D313" s="218" t="s">
        <v>137</v>
      </c>
      <c r="E313" s="219" t="s">
        <v>361</v>
      </c>
      <c r="F313" s="220" t="s">
        <v>362</v>
      </c>
      <c r="G313" s="221" t="s">
        <v>140</v>
      </c>
      <c r="H313" s="222">
        <v>2769</v>
      </c>
      <c r="I313" s="223"/>
      <c r="J313" s="224">
        <f>ROUND(I313*H313,2)</f>
        <v>0</v>
      </c>
      <c r="K313" s="220" t="s">
        <v>1</v>
      </c>
      <c r="L313" s="44"/>
      <c r="M313" s="225" t="s">
        <v>1</v>
      </c>
      <c r="N313" s="226" t="s">
        <v>47</v>
      </c>
      <c r="O313" s="91"/>
      <c r="P313" s="227">
        <f>O313*H313</f>
        <v>0</v>
      </c>
      <c r="Q313" s="227">
        <v>0</v>
      </c>
      <c r="R313" s="227">
        <f>Q313*H313</f>
        <v>0</v>
      </c>
      <c r="S313" s="227">
        <v>0</v>
      </c>
      <c r="T313" s="228">
        <f>S313*H313</f>
        <v>0</v>
      </c>
      <c r="U313" s="38"/>
      <c r="V313" s="38"/>
      <c r="W313" s="38"/>
      <c r="X313" s="38"/>
      <c r="Y313" s="38"/>
      <c r="Z313" s="38"/>
      <c r="AA313" s="38"/>
      <c r="AB313" s="38"/>
      <c r="AC313" s="38"/>
      <c r="AD313" s="38"/>
      <c r="AE313" s="38"/>
      <c r="AR313" s="229" t="s">
        <v>142</v>
      </c>
      <c r="AT313" s="229" t="s">
        <v>137</v>
      </c>
      <c r="AU313" s="229" t="s">
        <v>91</v>
      </c>
      <c r="AY313" s="17" t="s">
        <v>135</v>
      </c>
      <c r="BE313" s="230">
        <f>IF(N313="základní",J313,0)</f>
        <v>0</v>
      </c>
      <c r="BF313" s="230">
        <f>IF(N313="snížená",J313,0)</f>
        <v>0</v>
      </c>
      <c r="BG313" s="230">
        <f>IF(N313="zákl. přenesená",J313,0)</f>
        <v>0</v>
      </c>
      <c r="BH313" s="230">
        <f>IF(N313="sníž. přenesená",J313,0)</f>
        <v>0</v>
      </c>
      <c r="BI313" s="230">
        <f>IF(N313="nulová",J313,0)</f>
        <v>0</v>
      </c>
      <c r="BJ313" s="17" t="s">
        <v>87</v>
      </c>
      <c r="BK313" s="230">
        <f>ROUND(I313*H313,2)</f>
        <v>0</v>
      </c>
      <c r="BL313" s="17" t="s">
        <v>142</v>
      </c>
      <c r="BM313" s="229" t="s">
        <v>363</v>
      </c>
    </row>
    <row r="314" s="2" customFormat="1">
      <c r="A314" s="38"/>
      <c r="B314" s="39"/>
      <c r="C314" s="40"/>
      <c r="D314" s="231" t="s">
        <v>143</v>
      </c>
      <c r="E314" s="40"/>
      <c r="F314" s="232" t="s">
        <v>364</v>
      </c>
      <c r="G314" s="40"/>
      <c r="H314" s="40"/>
      <c r="I314" s="233"/>
      <c r="J314" s="40"/>
      <c r="K314" s="40"/>
      <c r="L314" s="44"/>
      <c r="M314" s="234"/>
      <c r="N314" s="235"/>
      <c r="O314" s="91"/>
      <c r="P314" s="91"/>
      <c r="Q314" s="91"/>
      <c r="R314" s="91"/>
      <c r="S314" s="91"/>
      <c r="T314" s="92"/>
      <c r="U314" s="38"/>
      <c r="V314" s="38"/>
      <c r="W314" s="38"/>
      <c r="X314" s="38"/>
      <c r="Y314" s="38"/>
      <c r="Z314" s="38"/>
      <c r="AA314" s="38"/>
      <c r="AB314" s="38"/>
      <c r="AC314" s="38"/>
      <c r="AD314" s="38"/>
      <c r="AE314" s="38"/>
      <c r="AT314" s="17" t="s">
        <v>143</v>
      </c>
      <c r="AU314" s="17" t="s">
        <v>91</v>
      </c>
    </row>
    <row r="315" s="2" customFormat="1">
      <c r="A315" s="38"/>
      <c r="B315" s="39"/>
      <c r="C315" s="40"/>
      <c r="D315" s="231" t="s">
        <v>152</v>
      </c>
      <c r="E315" s="40"/>
      <c r="F315" s="258" t="s">
        <v>365</v>
      </c>
      <c r="G315" s="40"/>
      <c r="H315" s="40"/>
      <c r="I315" s="233"/>
      <c r="J315" s="40"/>
      <c r="K315" s="40"/>
      <c r="L315" s="44"/>
      <c r="M315" s="234"/>
      <c r="N315" s="235"/>
      <c r="O315" s="91"/>
      <c r="P315" s="91"/>
      <c r="Q315" s="91"/>
      <c r="R315" s="91"/>
      <c r="S315" s="91"/>
      <c r="T315" s="92"/>
      <c r="U315" s="38"/>
      <c r="V315" s="38"/>
      <c r="W315" s="38"/>
      <c r="X315" s="38"/>
      <c r="Y315" s="38"/>
      <c r="Z315" s="38"/>
      <c r="AA315" s="38"/>
      <c r="AB315" s="38"/>
      <c r="AC315" s="38"/>
      <c r="AD315" s="38"/>
      <c r="AE315" s="38"/>
      <c r="AT315" s="17" t="s">
        <v>152</v>
      </c>
      <c r="AU315" s="17" t="s">
        <v>91</v>
      </c>
    </row>
    <row r="316" s="13" customFormat="1">
      <c r="A316" s="13"/>
      <c r="B316" s="236"/>
      <c r="C316" s="237"/>
      <c r="D316" s="231" t="s">
        <v>145</v>
      </c>
      <c r="E316" s="238" t="s">
        <v>1</v>
      </c>
      <c r="F316" s="239" t="s">
        <v>366</v>
      </c>
      <c r="G316" s="237"/>
      <c r="H316" s="240">
        <v>2769</v>
      </c>
      <c r="I316" s="241"/>
      <c r="J316" s="237"/>
      <c r="K316" s="237"/>
      <c r="L316" s="242"/>
      <c r="M316" s="243"/>
      <c r="N316" s="244"/>
      <c r="O316" s="244"/>
      <c r="P316" s="244"/>
      <c r="Q316" s="244"/>
      <c r="R316" s="244"/>
      <c r="S316" s="244"/>
      <c r="T316" s="245"/>
      <c r="U316" s="13"/>
      <c r="V316" s="13"/>
      <c r="W316" s="13"/>
      <c r="X316" s="13"/>
      <c r="Y316" s="13"/>
      <c r="Z316" s="13"/>
      <c r="AA316" s="13"/>
      <c r="AB316" s="13"/>
      <c r="AC316" s="13"/>
      <c r="AD316" s="13"/>
      <c r="AE316" s="13"/>
      <c r="AT316" s="246" t="s">
        <v>145</v>
      </c>
      <c r="AU316" s="246" t="s">
        <v>91</v>
      </c>
      <c r="AV316" s="13" t="s">
        <v>91</v>
      </c>
      <c r="AW316" s="13" t="s">
        <v>38</v>
      </c>
      <c r="AX316" s="13" t="s">
        <v>82</v>
      </c>
      <c r="AY316" s="246" t="s">
        <v>135</v>
      </c>
    </row>
    <row r="317" s="14" customFormat="1">
      <c r="A317" s="14"/>
      <c r="B317" s="247"/>
      <c r="C317" s="248"/>
      <c r="D317" s="231" t="s">
        <v>145</v>
      </c>
      <c r="E317" s="249" t="s">
        <v>1</v>
      </c>
      <c r="F317" s="250" t="s">
        <v>147</v>
      </c>
      <c r="G317" s="248"/>
      <c r="H317" s="251">
        <v>2769</v>
      </c>
      <c r="I317" s="252"/>
      <c r="J317" s="248"/>
      <c r="K317" s="248"/>
      <c r="L317" s="253"/>
      <c r="M317" s="254"/>
      <c r="N317" s="255"/>
      <c r="O317" s="255"/>
      <c r="P317" s="255"/>
      <c r="Q317" s="255"/>
      <c r="R317" s="255"/>
      <c r="S317" s="255"/>
      <c r="T317" s="256"/>
      <c r="U317" s="14"/>
      <c r="V317" s="14"/>
      <c r="W317" s="14"/>
      <c r="X317" s="14"/>
      <c r="Y317" s="14"/>
      <c r="Z317" s="14"/>
      <c r="AA317" s="14"/>
      <c r="AB317" s="14"/>
      <c r="AC317" s="14"/>
      <c r="AD317" s="14"/>
      <c r="AE317" s="14"/>
      <c r="AT317" s="257" t="s">
        <v>145</v>
      </c>
      <c r="AU317" s="257" t="s">
        <v>91</v>
      </c>
      <c r="AV317" s="14" t="s">
        <v>142</v>
      </c>
      <c r="AW317" s="14" t="s">
        <v>38</v>
      </c>
      <c r="AX317" s="14" t="s">
        <v>87</v>
      </c>
      <c r="AY317" s="257" t="s">
        <v>135</v>
      </c>
    </row>
    <row r="318" s="2" customFormat="1" ht="24.15" customHeight="1">
      <c r="A318" s="38"/>
      <c r="B318" s="39"/>
      <c r="C318" s="218" t="s">
        <v>367</v>
      </c>
      <c r="D318" s="218" t="s">
        <v>137</v>
      </c>
      <c r="E318" s="219" t="s">
        <v>368</v>
      </c>
      <c r="F318" s="220" t="s">
        <v>369</v>
      </c>
      <c r="G318" s="221" t="s">
        <v>140</v>
      </c>
      <c r="H318" s="222">
        <v>2769</v>
      </c>
      <c r="I318" s="223"/>
      <c r="J318" s="224">
        <f>ROUND(I318*H318,2)</f>
        <v>0</v>
      </c>
      <c r="K318" s="220" t="s">
        <v>1</v>
      </c>
      <c r="L318" s="44"/>
      <c r="M318" s="225" t="s">
        <v>1</v>
      </c>
      <c r="N318" s="226" t="s">
        <v>47</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142</v>
      </c>
      <c r="AT318" s="229" t="s">
        <v>137</v>
      </c>
      <c r="AU318" s="229" t="s">
        <v>91</v>
      </c>
      <c r="AY318" s="17" t="s">
        <v>135</v>
      </c>
      <c r="BE318" s="230">
        <f>IF(N318="základní",J318,0)</f>
        <v>0</v>
      </c>
      <c r="BF318" s="230">
        <f>IF(N318="snížená",J318,0)</f>
        <v>0</v>
      </c>
      <c r="BG318" s="230">
        <f>IF(N318="zákl. přenesená",J318,0)</f>
        <v>0</v>
      </c>
      <c r="BH318" s="230">
        <f>IF(N318="sníž. přenesená",J318,0)</f>
        <v>0</v>
      </c>
      <c r="BI318" s="230">
        <f>IF(N318="nulová",J318,0)</f>
        <v>0</v>
      </c>
      <c r="BJ318" s="17" t="s">
        <v>87</v>
      </c>
      <c r="BK318" s="230">
        <f>ROUND(I318*H318,2)</f>
        <v>0</v>
      </c>
      <c r="BL318" s="17" t="s">
        <v>142</v>
      </c>
      <c r="BM318" s="229" t="s">
        <v>370</v>
      </c>
    </row>
    <row r="319" s="2" customFormat="1">
      <c r="A319" s="38"/>
      <c r="B319" s="39"/>
      <c r="C319" s="40"/>
      <c r="D319" s="231" t="s">
        <v>143</v>
      </c>
      <c r="E319" s="40"/>
      <c r="F319" s="232" t="s">
        <v>371</v>
      </c>
      <c r="G319" s="40"/>
      <c r="H319" s="40"/>
      <c r="I319" s="233"/>
      <c r="J319" s="40"/>
      <c r="K319" s="40"/>
      <c r="L319" s="44"/>
      <c r="M319" s="234"/>
      <c r="N319" s="235"/>
      <c r="O319" s="91"/>
      <c r="P319" s="91"/>
      <c r="Q319" s="91"/>
      <c r="R319" s="91"/>
      <c r="S319" s="91"/>
      <c r="T319" s="92"/>
      <c r="U319" s="38"/>
      <c r="V319" s="38"/>
      <c r="W319" s="38"/>
      <c r="X319" s="38"/>
      <c r="Y319" s="38"/>
      <c r="Z319" s="38"/>
      <c r="AA319" s="38"/>
      <c r="AB319" s="38"/>
      <c r="AC319" s="38"/>
      <c r="AD319" s="38"/>
      <c r="AE319" s="38"/>
      <c r="AT319" s="17" t="s">
        <v>143</v>
      </c>
      <c r="AU319" s="17" t="s">
        <v>91</v>
      </c>
    </row>
    <row r="320" s="2" customFormat="1">
      <c r="A320" s="38"/>
      <c r="B320" s="39"/>
      <c r="C320" s="40"/>
      <c r="D320" s="231" t="s">
        <v>152</v>
      </c>
      <c r="E320" s="40"/>
      <c r="F320" s="258" t="s">
        <v>365</v>
      </c>
      <c r="G320" s="40"/>
      <c r="H320" s="40"/>
      <c r="I320" s="233"/>
      <c r="J320" s="40"/>
      <c r="K320" s="40"/>
      <c r="L320" s="44"/>
      <c r="M320" s="234"/>
      <c r="N320" s="235"/>
      <c r="O320" s="91"/>
      <c r="P320" s="91"/>
      <c r="Q320" s="91"/>
      <c r="R320" s="91"/>
      <c r="S320" s="91"/>
      <c r="T320" s="92"/>
      <c r="U320" s="38"/>
      <c r="V320" s="38"/>
      <c r="W320" s="38"/>
      <c r="X320" s="38"/>
      <c r="Y320" s="38"/>
      <c r="Z320" s="38"/>
      <c r="AA320" s="38"/>
      <c r="AB320" s="38"/>
      <c r="AC320" s="38"/>
      <c r="AD320" s="38"/>
      <c r="AE320" s="38"/>
      <c r="AT320" s="17" t="s">
        <v>152</v>
      </c>
      <c r="AU320" s="17" t="s">
        <v>91</v>
      </c>
    </row>
    <row r="321" s="13" customFormat="1">
      <c r="A321" s="13"/>
      <c r="B321" s="236"/>
      <c r="C321" s="237"/>
      <c r="D321" s="231" t="s">
        <v>145</v>
      </c>
      <c r="E321" s="238" t="s">
        <v>1</v>
      </c>
      <c r="F321" s="239" t="s">
        <v>366</v>
      </c>
      <c r="G321" s="237"/>
      <c r="H321" s="240">
        <v>2769</v>
      </c>
      <c r="I321" s="241"/>
      <c r="J321" s="237"/>
      <c r="K321" s="237"/>
      <c r="L321" s="242"/>
      <c r="M321" s="243"/>
      <c r="N321" s="244"/>
      <c r="O321" s="244"/>
      <c r="P321" s="244"/>
      <c r="Q321" s="244"/>
      <c r="R321" s="244"/>
      <c r="S321" s="244"/>
      <c r="T321" s="245"/>
      <c r="U321" s="13"/>
      <c r="V321" s="13"/>
      <c r="W321" s="13"/>
      <c r="X321" s="13"/>
      <c r="Y321" s="13"/>
      <c r="Z321" s="13"/>
      <c r="AA321" s="13"/>
      <c r="AB321" s="13"/>
      <c r="AC321" s="13"/>
      <c r="AD321" s="13"/>
      <c r="AE321" s="13"/>
      <c r="AT321" s="246" t="s">
        <v>145</v>
      </c>
      <c r="AU321" s="246" t="s">
        <v>91</v>
      </c>
      <c r="AV321" s="13" t="s">
        <v>91</v>
      </c>
      <c r="AW321" s="13" t="s">
        <v>38</v>
      </c>
      <c r="AX321" s="13" t="s">
        <v>82</v>
      </c>
      <c r="AY321" s="246" t="s">
        <v>135</v>
      </c>
    </row>
    <row r="322" s="14" customFormat="1">
      <c r="A322" s="14"/>
      <c r="B322" s="247"/>
      <c r="C322" s="248"/>
      <c r="D322" s="231" t="s">
        <v>145</v>
      </c>
      <c r="E322" s="249" t="s">
        <v>1</v>
      </c>
      <c r="F322" s="250" t="s">
        <v>147</v>
      </c>
      <c r="G322" s="248"/>
      <c r="H322" s="251">
        <v>2769</v>
      </c>
      <c r="I322" s="252"/>
      <c r="J322" s="248"/>
      <c r="K322" s="248"/>
      <c r="L322" s="253"/>
      <c r="M322" s="254"/>
      <c r="N322" s="255"/>
      <c r="O322" s="255"/>
      <c r="P322" s="255"/>
      <c r="Q322" s="255"/>
      <c r="R322" s="255"/>
      <c r="S322" s="255"/>
      <c r="T322" s="256"/>
      <c r="U322" s="14"/>
      <c r="V322" s="14"/>
      <c r="W322" s="14"/>
      <c r="X322" s="14"/>
      <c r="Y322" s="14"/>
      <c r="Z322" s="14"/>
      <c r="AA322" s="14"/>
      <c r="AB322" s="14"/>
      <c r="AC322" s="14"/>
      <c r="AD322" s="14"/>
      <c r="AE322" s="14"/>
      <c r="AT322" s="257" t="s">
        <v>145</v>
      </c>
      <c r="AU322" s="257" t="s">
        <v>91</v>
      </c>
      <c r="AV322" s="14" t="s">
        <v>142</v>
      </c>
      <c r="AW322" s="14" t="s">
        <v>38</v>
      </c>
      <c r="AX322" s="14" t="s">
        <v>87</v>
      </c>
      <c r="AY322" s="257" t="s">
        <v>135</v>
      </c>
    </row>
    <row r="323" s="2" customFormat="1" ht="24.15" customHeight="1">
      <c r="A323" s="38"/>
      <c r="B323" s="39"/>
      <c r="C323" s="218" t="s">
        <v>265</v>
      </c>
      <c r="D323" s="218" t="s">
        <v>137</v>
      </c>
      <c r="E323" s="219" t="s">
        <v>372</v>
      </c>
      <c r="F323" s="220" t="s">
        <v>373</v>
      </c>
      <c r="G323" s="221" t="s">
        <v>140</v>
      </c>
      <c r="H323" s="222">
        <v>2969</v>
      </c>
      <c r="I323" s="223"/>
      <c r="J323" s="224">
        <f>ROUND(I323*H323,2)</f>
        <v>0</v>
      </c>
      <c r="K323" s="220" t="s">
        <v>141</v>
      </c>
      <c r="L323" s="44"/>
      <c r="M323" s="225" t="s">
        <v>1</v>
      </c>
      <c r="N323" s="226" t="s">
        <v>47</v>
      </c>
      <c r="O323" s="91"/>
      <c r="P323" s="227">
        <f>O323*H323</f>
        <v>0</v>
      </c>
      <c r="Q323" s="227">
        <v>0</v>
      </c>
      <c r="R323" s="227">
        <f>Q323*H323</f>
        <v>0</v>
      </c>
      <c r="S323" s="227">
        <v>0</v>
      </c>
      <c r="T323" s="228">
        <f>S323*H323</f>
        <v>0</v>
      </c>
      <c r="U323" s="38"/>
      <c r="V323" s="38"/>
      <c r="W323" s="38"/>
      <c r="X323" s="38"/>
      <c r="Y323" s="38"/>
      <c r="Z323" s="38"/>
      <c r="AA323" s="38"/>
      <c r="AB323" s="38"/>
      <c r="AC323" s="38"/>
      <c r="AD323" s="38"/>
      <c r="AE323" s="38"/>
      <c r="AR323" s="229" t="s">
        <v>142</v>
      </c>
      <c r="AT323" s="229" t="s">
        <v>137</v>
      </c>
      <c r="AU323" s="229" t="s">
        <v>91</v>
      </c>
      <c r="AY323" s="17" t="s">
        <v>135</v>
      </c>
      <c r="BE323" s="230">
        <f>IF(N323="základní",J323,0)</f>
        <v>0</v>
      </c>
      <c r="BF323" s="230">
        <f>IF(N323="snížená",J323,0)</f>
        <v>0</v>
      </c>
      <c r="BG323" s="230">
        <f>IF(N323="zákl. přenesená",J323,0)</f>
        <v>0</v>
      </c>
      <c r="BH323" s="230">
        <f>IF(N323="sníž. přenesená",J323,0)</f>
        <v>0</v>
      </c>
      <c r="BI323" s="230">
        <f>IF(N323="nulová",J323,0)</f>
        <v>0</v>
      </c>
      <c r="BJ323" s="17" t="s">
        <v>87</v>
      </c>
      <c r="BK323" s="230">
        <f>ROUND(I323*H323,2)</f>
        <v>0</v>
      </c>
      <c r="BL323" s="17" t="s">
        <v>142</v>
      </c>
      <c r="BM323" s="229" t="s">
        <v>374</v>
      </c>
    </row>
    <row r="324" s="2" customFormat="1">
      <c r="A324" s="38"/>
      <c r="B324" s="39"/>
      <c r="C324" s="40"/>
      <c r="D324" s="231" t="s">
        <v>143</v>
      </c>
      <c r="E324" s="40"/>
      <c r="F324" s="232" t="s">
        <v>375</v>
      </c>
      <c r="G324" s="40"/>
      <c r="H324" s="40"/>
      <c r="I324" s="233"/>
      <c r="J324" s="40"/>
      <c r="K324" s="40"/>
      <c r="L324" s="44"/>
      <c r="M324" s="234"/>
      <c r="N324" s="235"/>
      <c r="O324" s="91"/>
      <c r="P324" s="91"/>
      <c r="Q324" s="91"/>
      <c r="R324" s="91"/>
      <c r="S324" s="91"/>
      <c r="T324" s="92"/>
      <c r="U324" s="38"/>
      <c r="V324" s="38"/>
      <c r="W324" s="38"/>
      <c r="X324" s="38"/>
      <c r="Y324" s="38"/>
      <c r="Z324" s="38"/>
      <c r="AA324" s="38"/>
      <c r="AB324" s="38"/>
      <c r="AC324" s="38"/>
      <c r="AD324" s="38"/>
      <c r="AE324" s="38"/>
      <c r="AT324" s="17" t="s">
        <v>143</v>
      </c>
      <c r="AU324" s="17" t="s">
        <v>91</v>
      </c>
    </row>
    <row r="325" s="13" customFormat="1">
      <c r="A325" s="13"/>
      <c r="B325" s="236"/>
      <c r="C325" s="237"/>
      <c r="D325" s="231" t="s">
        <v>145</v>
      </c>
      <c r="E325" s="238" t="s">
        <v>1</v>
      </c>
      <c r="F325" s="239" t="s">
        <v>376</v>
      </c>
      <c r="G325" s="237"/>
      <c r="H325" s="240">
        <v>2969</v>
      </c>
      <c r="I325" s="241"/>
      <c r="J325" s="237"/>
      <c r="K325" s="237"/>
      <c r="L325" s="242"/>
      <c r="M325" s="243"/>
      <c r="N325" s="244"/>
      <c r="O325" s="244"/>
      <c r="P325" s="244"/>
      <c r="Q325" s="244"/>
      <c r="R325" s="244"/>
      <c r="S325" s="244"/>
      <c r="T325" s="245"/>
      <c r="U325" s="13"/>
      <c r="V325" s="13"/>
      <c r="W325" s="13"/>
      <c r="X325" s="13"/>
      <c r="Y325" s="13"/>
      <c r="Z325" s="13"/>
      <c r="AA325" s="13"/>
      <c r="AB325" s="13"/>
      <c r="AC325" s="13"/>
      <c r="AD325" s="13"/>
      <c r="AE325" s="13"/>
      <c r="AT325" s="246" t="s">
        <v>145</v>
      </c>
      <c r="AU325" s="246" t="s">
        <v>91</v>
      </c>
      <c r="AV325" s="13" t="s">
        <v>91</v>
      </c>
      <c r="AW325" s="13" t="s">
        <v>38</v>
      </c>
      <c r="AX325" s="13" t="s">
        <v>82</v>
      </c>
      <c r="AY325" s="246" t="s">
        <v>135</v>
      </c>
    </row>
    <row r="326" s="14" customFormat="1">
      <c r="A326" s="14"/>
      <c r="B326" s="247"/>
      <c r="C326" s="248"/>
      <c r="D326" s="231" t="s">
        <v>145</v>
      </c>
      <c r="E326" s="249" t="s">
        <v>1</v>
      </c>
      <c r="F326" s="250" t="s">
        <v>147</v>
      </c>
      <c r="G326" s="248"/>
      <c r="H326" s="251">
        <v>2969</v>
      </c>
      <c r="I326" s="252"/>
      <c r="J326" s="248"/>
      <c r="K326" s="248"/>
      <c r="L326" s="253"/>
      <c r="M326" s="254"/>
      <c r="N326" s="255"/>
      <c r="O326" s="255"/>
      <c r="P326" s="255"/>
      <c r="Q326" s="255"/>
      <c r="R326" s="255"/>
      <c r="S326" s="255"/>
      <c r="T326" s="256"/>
      <c r="U326" s="14"/>
      <c r="V326" s="14"/>
      <c r="W326" s="14"/>
      <c r="X326" s="14"/>
      <c r="Y326" s="14"/>
      <c r="Z326" s="14"/>
      <c r="AA326" s="14"/>
      <c r="AB326" s="14"/>
      <c r="AC326" s="14"/>
      <c r="AD326" s="14"/>
      <c r="AE326" s="14"/>
      <c r="AT326" s="257" t="s">
        <v>145</v>
      </c>
      <c r="AU326" s="257" t="s">
        <v>91</v>
      </c>
      <c r="AV326" s="14" t="s">
        <v>142</v>
      </c>
      <c r="AW326" s="14" t="s">
        <v>38</v>
      </c>
      <c r="AX326" s="14" t="s">
        <v>87</v>
      </c>
      <c r="AY326" s="257" t="s">
        <v>135</v>
      </c>
    </row>
    <row r="327" s="2" customFormat="1" ht="16.5" customHeight="1">
      <c r="A327" s="38"/>
      <c r="B327" s="39"/>
      <c r="C327" s="218" t="s">
        <v>377</v>
      </c>
      <c r="D327" s="218" t="s">
        <v>137</v>
      </c>
      <c r="E327" s="219" t="s">
        <v>378</v>
      </c>
      <c r="F327" s="220" t="s">
        <v>379</v>
      </c>
      <c r="G327" s="221" t="s">
        <v>140</v>
      </c>
      <c r="H327" s="222">
        <v>2989</v>
      </c>
      <c r="I327" s="223"/>
      <c r="J327" s="224">
        <f>ROUND(I327*H327,2)</f>
        <v>0</v>
      </c>
      <c r="K327" s="220" t="s">
        <v>141</v>
      </c>
      <c r="L327" s="44"/>
      <c r="M327" s="225" t="s">
        <v>1</v>
      </c>
      <c r="N327" s="226" t="s">
        <v>47</v>
      </c>
      <c r="O327" s="91"/>
      <c r="P327" s="227">
        <f>O327*H327</f>
        <v>0</v>
      </c>
      <c r="Q327" s="227">
        <v>0</v>
      </c>
      <c r="R327" s="227">
        <f>Q327*H327</f>
        <v>0</v>
      </c>
      <c r="S327" s="227">
        <v>0</v>
      </c>
      <c r="T327" s="228">
        <f>S327*H327</f>
        <v>0</v>
      </c>
      <c r="U327" s="38"/>
      <c r="V327" s="38"/>
      <c r="W327" s="38"/>
      <c r="X327" s="38"/>
      <c r="Y327" s="38"/>
      <c r="Z327" s="38"/>
      <c r="AA327" s="38"/>
      <c r="AB327" s="38"/>
      <c r="AC327" s="38"/>
      <c r="AD327" s="38"/>
      <c r="AE327" s="38"/>
      <c r="AR327" s="229" t="s">
        <v>142</v>
      </c>
      <c r="AT327" s="229" t="s">
        <v>137</v>
      </c>
      <c r="AU327" s="229" t="s">
        <v>91</v>
      </c>
      <c r="AY327" s="17" t="s">
        <v>135</v>
      </c>
      <c r="BE327" s="230">
        <f>IF(N327="základní",J327,0)</f>
        <v>0</v>
      </c>
      <c r="BF327" s="230">
        <f>IF(N327="snížená",J327,0)</f>
        <v>0</v>
      </c>
      <c r="BG327" s="230">
        <f>IF(N327="zákl. přenesená",J327,0)</f>
        <v>0</v>
      </c>
      <c r="BH327" s="230">
        <f>IF(N327="sníž. přenesená",J327,0)</f>
        <v>0</v>
      </c>
      <c r="BI327" s="230">
        <f>IF(N327="nulová",J327,0)</f>
        <v>0</v>
      </c>
      <c r="BJ327" s="17" t="s">
        <v>87</v>
      </c>
      <c r="BK327" s="230">
        <f>ROUND(I327*H327,2)</f>
        <v>0</v>
      </c>
      <c r="BL327" s="17" t="s">
        <v>142</v>
      </c>
      <c r="BM327" s="229" t="s">
        <v>380</v>
      </c>
    </row>
    <row r="328" s="2" customFormat="1">
      <c r="A328" s="38"/>
      <c r="B328" s="39"/>
      <c r="C328" s="40"/>
      <c r="D328" s="231" t="s">
        <v>143</v>
      </c>
      <c r="E328" s="40"/>
      <c r="F328" s="232" t="s">
        <v>381</v>
      </c>
      <c r="G328" s="40"/>
      <c r="H328" s="40"/>
      <c r="I328" s="233"/>
      <c r="J328" s="40"/>
      <c r="K328" s="40"/>
      <c r="L328" s="44"/>
      <c r="M328" s="234"/>
      <c r="N328" s="235"/>
      <c r="O328" s="91"/>
      <c r="P328" s="91"/>
      <c r="Q328" s="91"/>
      <c r="R328" s="91"/>
      <c r="S328" s="91"/>
      <c r="T328" s="92"/>
      <c r="U328" s="38"/>
      <c r="V328" s="38"/>
      <c r="W328" s="38"/>
      <c r="X328" s="38"/>
      <c r="Y328" s="38"/>
      <c r="Z328" s="38"/>
      <c r="AA328" s="38"/>
      <c r="AB328" s="38"/>
      <c r="AC328" s="38"/>
      <c r="AD328" s="38"/>
      <c r="AE328" s="38"/>
      <c r="AT328" s="17" t="s">
        <v>143</v>
      </c>
      <c r="AU328" s="17" t="s">
        <v>91</v>
      </c>
    </row>
    <row r="329" s="13" customFormat="1">
      <c r="A329" s="13"/>
      <c r="B329" s="236"/>
      <c r="C329" s="237"/>
      <c r="D329" s="231" t="s">
        <v>145</v>
      </c>
      <c r="E329" s="238" t="s">
        <v>1</v>
      </c>
      <c r="F329" s="239" t="s">
        <v>382</v>
      </c>
      <c r="G329" s="237"/>
      <c r="H329" s="240">
        <v>2750</v>
      </c>
      <c r="I329" s="241"/>
      <c r="J329" s="237"/>
      <c r="K329" s="237"/>
      <c r="L329" s="242"/>
      <c r="M329" s="243"/>
      <c r="N329" s="244"/>
      <c r="O329" s="244"/>
      <c r="P329" s="244"/>
      <c r="Q329" s="244"/>
      <c r="R329" s="244"/>
      <c r="S329" s="244"/>
      <c r="T329" s="245"/>
      <c r="U329" s="13"/>
      <c r="V329" s="13"/>
      <c r="W329" s="13"/>
      <c r="X329" s="13"/>
      <c r="Y329" s="13"/>
      <c r="Z329" s="13"/>
      <c r="AA329" s="13"/>
      <c r="AB329" s="13"/>
      <c r="AC329" s="13"/>
      <c r="AD329" s="13"/>
      <c r="AE329" s="13"/>
      <c r="AT329" s="246" t="s">
        <v>145</v>
      </c>
      <c r="AU329" s="246" t="s">
        <v>91</v>
      </c>
      <c r="AV329" s="13" t="s">
        <v>91</v>
      </c>
      <c r="AW329" s="13" t="s">
        <v>38</v>
      </c>
      <c r="AX329" s="13" t="s">
        <v>82</v>
      </c>
      <c r="AY329" s="246" t="s">
        <v>135</v>
      </c>
    </row>
    <row r="330" s="15" customFormat="1">
      <c r="A330" s="15"/>
      <c r="B330" s="259"/>
      <c r="C330" s="260"/>
      <c r="D330" s="231" t="s">
        <v>145</v>
      </c>
      <c r="E330" s="261" t="s">
        <v>1</v>
      </c>
      <c r="F330" s="262" t="s">
        <v>383</v>
      </c>
      <c r="G330" s="260"/>
      <c r="H330" s="263">
        <v>2750</v>
      </c>
      <c r="I330" s="264"/>
      <c r="J330" s="260"/>
      <c r="K330" s="260"/>
      <c r="L330" s="265"/>
      <c r="M330" s="266"/>
      <c r="N330" s="267"/>
      <c r="O330" s="267"/>
      <c r="P330" s="267"/>
      <c r="Q330" s="267"/>
      <c r="R330" s="267"/>
      <c r="S330" s="267"/>
      <c r="T330" s="268"/>
      <c r="U330" s="15"/>
      <c r="V330" s="15"/>
      <c r="W330" s="15"/>
      <c r="X330" s="15"/>
      <c r="Y330" s="15"/>
      <c r="Z330" s="15"/>
      <c r="AA330" s="15"/>
      <c r="AB330" s="15"/>
      <c r="AC330" s="15"/>
      <c r="AD330" s="15"/>
      <c r="AE330" s="15"/>
      <c r="AT330" s="269" t="s">
        <v>145</v>
      </c>
      <c r="AU330" s="269" t="s">
        <v>91</v>
      </c>
      <c r="AV330" s="15" t="s">
        <v>94</v>
      </c>
      <c r="AW330" s="15" t="s">
        <v>38</v>
      </c>
      <c r="AX330" s="15" t="s">
        <v>82</v>
      </c>
      <c r="AY330" s="269" t="s">
        <v>135</v>
      </c>
    </row>
    <row r="331" s="13" customFormat="1">
      <c r="A331" s="13"/>
      <c r="B331" s="236"/>
      <c r="C331" s="237"/>
      <c r="D331" s="231" t="s">
        <v>145</v>
      </c>
      <c r="E331" s="238" t="s">
        <v>1</v>
      </c>
      <c r="F331" s="239" t="s">
        <v>384</v>
      </c>
      <c r="G331" s="237"/>
      <c r="H331" s="240">
        <v>219</v>
      </c>
      <c r="I331" s="241"/>
      <c r="J331" s="237"/>
      <c r="K331" s="237"/>
      <c r="L331" s="242"/>
      <c r="M331" s="243"/>
      <c r="N331" s="244"/>
      <c r="O331" s="244"/>
      <c r="P331" s="244"/>
      <c r="Q331" s="244"/>
      <c r="R331" s="244"/>
      <c r="S331" s="244"/>
      <c r="T331" s="245"/>
      <c r="U331" s="13"/>
      <c r="V331" s="13"/>
      <c r="W331" s="13"/>
      <c r="X331" s="13"/>
      <c r="Y331" s="13"/>
      <c r="Z331" s="13"/>
      <c r="AA331" s="13"/>
      <c r="AB331" s="13"/>
      <c r="AC331" s="13"/>
      <c r="AD331" s="13"/>
      <c r="AE331" s="13"/>
      <c r="AT331" s="246" t="s">
        <v>145</v>
      </c>
      <c r="AU331" s="246" t="s">
        <v>91</v>
      </c>
      <c r="AV331" s="13" t="s">
        <v>91</v>
      </c>
      <c r="AW331" s="13" t="s">
        <v>38</v>
      </c>
      <c r="AX331" s="13" t="s">
        <v>82</v>
      </c>
      <c r="AY331" s="246" t="s">
        <v>135</v>
      </c>
    </row>
    <row r="332" s="15" customFormat="1">
      <c r="A332" s="15"/>
      <c r="B332" s="259"/>
      <c r="C332" s="260"/>
      <c r="D332" s="231" t="s">
        <v>145</v>
      </c>
      <c r="E332" s="261" t="s">
        <v>1</v>
      </c>
      <c r="F332" s="262" t="s">
        <v>385</v>
      </c>
      <c r="G332" s="260"/>
      <c r="H332" s="263">
        <v>219</v>
      </c>
      <c r="I332" s="264"/>
      <c r="J332" s="260"/>
      <c r="K332" s="260"/>
      <c r="L332" s="265"/>
      <c r="M332" s="266"/>
      <c r="N332" s="267"/>
      <c r="O332" s="267"/>
      <c r="P332" s="267"/>
      <c r="Q332" s="267"/>
      <c r="R332" s="267"/>
      <c r="S332" s="267"/>
      <c r="T332" s="268"/>
      <c r="U332" s="15"/>
      <c r="V332" s="15"/>
      <c r="W332" s="15"/>
      <c r="X332" s="15"/>
      <c r="Y332" s="15"/>
      <c r="Z332" s="15"/>
      <c r="AA332" s="15"/>
      <c r="AB332" s="15"/>
      <c r="AC332" s="15"/>
      <c r="AD332" s="15"/>
      <c r="AE332" s="15"/>
      <c r="AT332" s="269" t="s">
        <v>145</v>
      </c>
      <c r="AU332" s="269" t="s">
        <v>91</v>
      </c>
      <c r="AV332" s="15" t="s">
        <v>94</v>
      </c>
      <c r="AW332" s="15" t="s">
        <v>38</v>
      </c>
      <c r="AX332" s="15" t="s">
        <v>82</v>
      </c>
      <c r="AY332" s="269" t="s">
        <v>135</v>
      </c>
    </row>
    <row r="333" s="13" customFormat="1">
      <c r="A333" s="13"/>
      <c r="B333" s="236"/>
      <c r="C333" s="237"/>
      <c r="D333" s="231" t="s">
        <v>145</v>
      </c>
      <c r="E333" s="238" t="s">
        <v>1</v>
      </c>
      <c r="F333" s="239" t="s">
        <v>198</v>
      </c>
      <c r="G333" s="237"/>
      <c r="H333" s="240">
        <v>20</v>
      </c>
      <c r="I333" s="241"/>
      <c r="J333" s="237"/>
      <c r="K333" s="237"/>
      <c r="L333" s="242"/>
      <c r="M333" s="243"/>
      <c r="N333" s="244"/>
      <c r="O333" s="244"/>
      <c r="P333" s="244"/>
      <c r="Q333" s="244"/>
      <c r="R333" s="244"/>
      <c r="S333" s="244"/>
      <c r="T333" s="245"/>
      <c r="U333" s="13"/>
      <c r="V333" s="13"/>
      <c r="W333" s="13"/>
      <c r="X333" s="13"/>
      <c r="Y333" s="13"/>
      <c r="Z333" s="13"/>
      <c r="AA333" s="13"/>
      <c r="AB333" s="13"/>
      <c r="AC333" s="13"/>
      <c r="AD333" s="13"/>
      <c r="AE333" s="13"/>
      <c r="AT333" s="246" t="s">
        <v>145</v>
      </c>
      <c r="AU333" s="246" t="s">
        <v>91</v>
      </c>
      <c r="AV333" s="13" t="s">
        <v>91</v>
      </c>
      <c r="AW333" s="13" t="s">
        <v>38</v>
      </c>
      <c r="AX333" s="13" t="s">
        <v>82</v>
      </c>
      <c r="AY333" s="246" t="s">
        <v>135</v>
      </c>
    </row>
    <row r="334" s="15" customFormat="1">
      <c r="A334" s="15"/>
      <c r="B334" s="259"/>
      <c r="C334" s="260"/>
      <c r="D334" s="231" t="s">
        <v>145</v>
      </c>
      <c r="E334" s="261" t="s">
        <v>1</v>
      </c>
      <c r="F334" s="262" t="s">
        <v>386</v>
      </c>
      <c r="G334" s="260"/>
      <c r="H334" s="263">
        <v>20</v>
      </c>
      <c r="I334" s="264"/>
      <c r="J334" s="260"/>
      <c r="K334" s="260"/>
      <c r="L334" s="265"/>
      <c r="M334" s="266"/>
      <c r="N334" s="267"/>
      <c r="O334" s="267"/>
      <c r="P334" s="267"/>
      <c r="Q334" s="267"/>
      <c r="R334" s="267"/>
      <c r="S334" s="267"/>
      <c r="T334" s="268"/>
      <c r="U334" s="15"/>
      <c r="V334" s="15"/>
      <c r="W334" s="15"/>
      <c r="X334" s="15"/>
      <c r="Y334" s="15"/>
      <c r="Z334" s="15"/>
      <c r="AA334" s="15"/>
      <c r="AB334" s="15"/>
      <c r="AC334" s="15"/>
      <c r="AD334" s="15"/>
      <c r="AE334" s="15"/>
      <c r="AT334" s="269" t="s">
        <v>145</v>
      </c>
      <c r="AU334" s="269" t="s">
        <v>91</v>
      </c>
      <c r="AV334" s="15" t="s">
        <v>94</v>
      </c>
      <c r="AW334" s="15" t="s">
        <v>38</v>
      </c>
      <c r="AX334" s="15" t="s">
        <v>82</v>
      </c>
      <c r="AY334" s="269" t="s">
        <v>135</v>
      </c>
    </row>
    <row r="335" s="14" customFormat="1">
      <c r="A335" s="14"/>
      <c r="B335" s="247"/>
      <c r="C335" s="248"/>
      <c r="D335" s="231" t="s">
        <v>145</v>
      </c>
      <c r="E335" s="249" t="s">
        <v>1</v>
      </c>
      <c r="F335" s="250" t="s">
        <v>147</v>
      </c>
      <c r="G335" s="248"/>
      <c r="H335" s="251">
        <v>2989</v>
      </c>
      <c r="I335" s="252"/>
      <c r="J335" s="248"/>
      <c r="K335" s="248"/>
      <c r="L335" s="253"/>
      <c r="M335" s="254"/>
      <c r="N335" s="255"/>
      <c r="O335" s="255"/>
      <c r="P335" s="255"/>
      <c r="Q335" s="255"/>
      <c r="R335" s="255"/>
      <c r="S335" s="255"/>
      <c r="T335" s="256"/>
      <c r="U335" s="14"/>
      <c r="V335" s="14"/>
      <c r="W335" s="14"/>
      <c r="X335" s="14"/>
      <c r="Y335" s="14"/>
      <c r="Z335" s="14"/>
      <c r="AA335" s="14"/>
      <c r="AB335" s="14"/>
      <c r="AC335" s="14"/>
      <c r="AD335" s="14"/>
      <c r="AE335" s="14"/>
      <c r="AT335" s="257" t="s">
        <v>145</v>
      </c>
      <c r="AU335" s="257" t="s">
        <v>91</v>
      </c>
      <c r="AV335" s="14" t="s">
        <v>142</v>
      </c>
      <c r="AW335" s="14" t="s">
        <v>38</v>
      </c>
      <c r="AX335" s="14" t="s">
        <v>87</v>
      </c>
      <c r="AY335" s="257" t="s">
        <v>135</v>
      </c>
    </row>
    <row r="336" s="2" customFormat="1" ht="33" customHeight="1">
      <c r="A336" s="38"/>
      <c r="B336" s="39"/>
      <c r="C336" s="218" t="s">
        <v>268</v>
      </c>
      <c r="D336" s="218" t="s">
        <v>137</v>
      </c>
      <c r="E336" s="219" t="s">
        <v>387</v>
      </c>
      <c r="F336" s="220" t="s">
        <v>388</v>
      </c>
      <c r="G336" s="221" t="s">
        <v>140</v>
      </c>
      <c r="H336" s="222">
        <v>2969</v>
      </c>
      <c r="I336" s="223"/>
      <c r="J336" s="224">
        <f>ROUND(I336*H336,2)</f>
        <v>0</v>
      </c>
      <c r="K336" s="220" t="s">
        <v>141</v>
      </c>
      <c r="L336" s="44"/>
      <c r="M336" s="225" t="s">
        <v>1</v>
      </c>
      <c r="N336" s="226" t="s">
        <v>47</v>
      </c>
      <c r="O336" s="91"/>
      <c r="P336" s="227">
        <f>O336*H336</f>
        <v>0</v>
      </c>
      <c r="Q336" s="227">
        <v>0</v>
      </c>
      <c r="R336" s="227">
        <f>Q336*H336</f>
        <v>0</v>
      </c>
      <c r="S336" s="227">
        <v>0</v>
      </c>
      <c r="T336" s="228">
        <f>S336*H336</f>
        <v>0</v>
      </c>
      <c r="U336" s="38"/>
      <c r="V336" s="38"/>
      <c r="W336" s="38"/>
      <c r="X336" s="38"/>
      <c r="Y336" s="38"/>
      <c r="Z336" s="38"/>
      <c r="AA336" s="38"/>
      <c r="AB336" s="38"/>
      <c r="AC336" s="38"/>
      <c r="AD336" s="38"/>
      <c r="AE336" s="38"/>
      <c r="AR336" s="229" t="s">
        <v>142</v>
      </c>
      <c r="AT336" s="229" t="s">
        <v>137</v>
      </c>
      <c r="AU336" s="229" t="s">
        <v>91</v>
      </c>
      <c r="AY336" s="17" t="s">
        <v>135</v>
      </c>
      <c r="BE336" s="230">
        <f>IF(N336="základní",J336,0)</f>
        <v>0</v>
      </c>
      <c r="BF336" s="230">
        <f>IF(N336="snížená",J336,0)</f>
        <v>0</v>
      </c>
      <c r="BG336" s="230">
        <f>IF(N336="zákl. přenesená",J336,0)</f>
        <v>0</v>
      </c>
      <c r="BH336" s="230">
        <f>IF(N336="sníž. přenesená",J336,0)</f>
        <v>0</v>
      </c>
      <c r="BI336" s="230">
        <f>IF(N336="nulová",J336,0)</f>
        <v>0</v>
      </c>
      <c r="BJ336" s="17" t="s">
        <v>87</v>
      </c>
      <c r="BK336" s="230">
        <f>ROUND(I336*H336,2)</f>
        <v>0</v>
      </c>
      <c r="BL336" s="17" t="s">
        <v>142</v>
      </c>
      <c r="BM336" s="229" t="s">
        <v>389</v>
      </c>
    </row>
    <row r="337" s="2" customFormat="1">
      <c r="A337" s="38"/>
      <c r="B337" s="39"/>
      <c r="C337" s="40"/>
      <c r="D337" s="231" t="s">
        <v>143</v>
      </c>
      <c r="E337" s="40"/>
      <c r="F337" s="232" t="s">
        <v>390</v>
      </c>
      <c r="G337" s="40"/>
      <c r="H337" s="40"/>
      <c r="I337" s="233"/>
      <c r="J337" s="40"/>
      <c r="K337" s="40"/>
      <c r="L337" s="44"/>
      <c r="M337" s="234"/>
      <c r="N337" s="235"/>
      <c r="O337" s="91"/>
      <c r="P337" s="91"/>
      <c r="Q337" s="91"/>
      <c r="R337" s="91"/>
      <c r="S337" s="91"/>
      <c r="T337" s="92"/>
      <c r="U337" s="38"/>
      <c r="V337" s="38"/>
      <c r="W337" s="38"/>
      <c r="X337" s="38"/>
      <c r="Y337" s="38"/>
      <c r="Z337" s="38"/>
      <c r="AA337" s="38"/>
      <c r="AB337" s="38"/>
      <c r="AC337" s="38"/>
      <c r="AD337" s="38"/>
      <c r="AE337" s="38"/>
      <c r="AT337" s="17" t="s">
        <v>143</v>
      </c>
      <c r="AU337" s="17" t="s">
        <v>91</v>
      </c>
    </row>
    <row r="338" s="13" customFormat="1">
      <c r="A338" s="13"/>
      <c r="B338" s="236"/>
      <c r="C338" s="237"/>
      <c r="D338" s="231" t="s">
        <v>145</v>
      </c>
      <c r="E338" s="238" t="s">
        <v>1</v>
      </c>
      <c r="F338" s="239" t="s">
        <v>382</v>
      </c>
      <c r="G338" s="237"/>
      <c r="H338" s="240">
        <v>2750</v>
      </c>
      <c r="I338" s="241"/>
      <c r="J338" s="237"/>
      <c r="K338" s="237"/>
      <c r="L338" s="242"/>
      <c r="M338" s="243"/>
      <c r="N338" s="244"/>
      <c r="O338" s="244"/>
      <c r="P338" s="244"/>
      <c r="Q338" s="244"/>
      <c r="R338" s="244"/>
      <c r="S338" s="244"/>
      <c r="T338" s="245"/>
      <c r="U338" s="13"/>
      <c r="V338" s="13"/>
      <c r="W338" s="13"/>
      <c r="X338" s="13"/>
      <c r="Y338" s="13"/>
      <c r="Z338" s="13"/>
      <c r="AA338" s="13"/>
      <c r="AB338" s="13"/>
      <c r="AC338" s="13"/>
      <c r="AD338" s="13"/>
      <c r="AE338" s="13"/>
      <c r="AT338" s="246" t="s">
        <v>145</v>
      </c>
      <c r="AU338" s="246" t="s">
        <v>91</v>
      </c>
      <c r="AV338" s="13" t="s">
        <v>91</v>
      </c>
      <c r="AW338" s="13" t="s">
        <v>38</v>
      </c>
      <c r="AX338" s="13" t="s">
        <v>82</v>
      </c>
      <c r="AY338" s="246" t="s">
        <v>135</v>
      </c>
    </row>
    <row r="339" s="15" customFormat="1">
      <c r="A339" s="15"/>
      <c r="B339" s="259"/>
      <c r="C339" s="260"/>
      <c r="D339" s="231" t="s">
        <v>145</v>
      </c>
      <c r="E339" s="261" t="s">
        <v>1</v>
      </c>
      <c r="F339" s="262" t="s">
        <v>391</v>
      </c>
      <c r="G339" s="260"/>
      <c r="H339" s="263">
        <v>2750</v>
      </c>
      <c r="I339" s="264"/>
      <c r="J339" s="260"/>
      <c r="K339" s="260"/>
      <c r="L339" s="265"/>
      <c r="M339" s="266"/>
      <c r="N339" s="267"/>
      <c r="O339" s="267"/>
      <c r="P339" s="267"/>
      <c r="Q339" s="267"/>
      <c r="R339" s="267"/>
      <c r="S339" s="267"/>
      <c r="T339" s="268"/>
      <c r="U339" s="15"/>
      <c r="V339" s="15"/>
      <c r="W339" s="15"/>
      <c r="X339" s="15"/>
      <c r="Y339" s="15"/>
      <c r="Z339" s="15"/>
      <c r="AA339" s="15"/>
      <c r="AB339" s="15"/>
      <c r="AC339" s="15"/>
      <c r="AD339" s="15"/>
      <c r="AE339" s="15"/>
      <c r="AT339" s="269" t="s">
        <v>145</v>
      </c>
      <c r="AU339" s="269" t="s">
        <v>91</v>
      </c>
      <c r="AV339" s="15" t="s">
        <v>94</v>
      </c>
      <c r="AW339" s="15" t="s">
        <v>38</v>
      </c>
      <c r="AX339" s="15" t="s">
        <v>82</v>
      </c>
      <c r="AY339" s="269" t="s">
        <v>135</v>
      </c>
    </row>
    <row r="340" s="13" customFormat="1">
      <c r="A340" s="13"/>
      <c r="B340" s="236"/>
      <c r="C340" s="237"/>
      <c r="D340" s="231" t="s">
        <v>145</v>
      </c>
      <c r="E340" s="238" t="s">
        <v>1</v>
      </c>
      <c r="F340" s="239" t="s">
        <v>384</v>
      </c>
      <c r="G340" s="237"/>
      <c r="H340" s="240">
        <v>219</v>
      </c>
      <c r="I340" s="241"/>
      <c r="J340" s="237"/>
      <c r="K340" s="237"/>
      <c r="L340" s="242"/>
      <c r="M340" s="243"/>
      <c r="N340" s="244"/>
      <c r="O340" s="244"/>
      <c r="P340" s="244"/>
      <c r="Q340" s="244"/>
      <c r="R340" s="244"/>
      <c r="S340" s="244"/>
      <c r="T340" s="245"/>
      <c r="U340" s="13"/>
      <c r="V340" s="13"/>
      <c r="W340" s="13"/>
      <c r="X340" s="13"/>
      <c r="Y340" s="13"/>
      <c r="Z340" s="13"/>
      <c r="AA340" s="13"/>
      <c r="AB340" s="13"/>
      <c r="AC340" s="13"/>
      <c r="AD340" s="13"/>
      <c r="AE340" s="13"/>
      <c r="AT340" s="246" t="s">
        <v>145</v>
      </c>
      <c r="AU340" s="246" t="s">
        <v>91</v>
      </c>
      <c r="AV340" s="13" t="s">
        <v>91</v>
      </c>
      <c r="AW340" s="13" t="s">
        <v>38</v>
      </c>
      <c r="AX340" s="13" t="s">
        <v>82</v>
      </c>
      <c r="AY340" s="246" t="s">
        <v>135</v>
      </c>
    </row>
    <row r="341" s="15" customFormat="1">
      <c r="A341" s="15"/>
      <c r="B341" s="259"/>
      <c r="C341" s="260"/>
      <c r="D341" s="231" t="s">
        <v>145</v>
      </c>
      <c r="E341" s="261" t="s">
        <v>1</v>
      </c>
      <c r="F341" s="262" t="s">
        <v>385</v>
      </c>
      <c r="G341" s="260"/>
      <c r="H341" s="263">
        <v>219</v>
      </c>
      <c r="I341" s="264"/>
      <c r="J341" s="260"/>
      <c r="K341" s="260"/>
      <c r="L341" s="265"/>
      <c r="M341" s="266"/>
      <c r="N341" s="267"/>
      <c r="O341" s="267"/>
      <c r="P341" s="267"/>
      <c r="Q341" s="267"/>
      <c r="R341" s="267"/>
      <c r="S341" s="267"/>
      <c r="T341" s="268"/>
      <c r="U341" s="15"/>
      <c r="V341" s="15"/>
      <c r="W341" s="15"/>
      <c r="X341" s="15"/>
      <c r="Y341" s="15"/>
      <c r="Z341" s="15"/>
      <c r="AA341" s="15"/>
      <c r="AB341" s="15"/>
      <c r="AC341" s="15"/>
      <c r="AD341" s="15"/>
      <c r="AE341" s="15"/>
      <c r="AT341" s="269" t="s">
        <v>145</v>
      </c>
      <c r="AU341" s="269" t="s">
        <v>91</v>
      </c>
      <c r="AV341" s="15" t="s">
        <v>94</v>
      </c>
      <c r="AW341" s="15" t="s">
        <v>38</v>
      </c>
      <c r="AX341" s="15" t="s">
        <v>82</v>
      </c>
      <c r="AY341" s="269" t="s">
        <v>135</v>
      </c>
    </row>
    <row r="342" s="14" customFormat="1">
      <c r="A342" s="14"/>
      <c r="B342" s="247"/>
      <c r="C342" s="248"/>
      <c r="D342" s="231" t="s">
        <v>145</v>
      </c>
      <c r="E342" s="249" t="s">
        <v>1</v>
      </c>
      <c r="F342" s="250" t="s">
        <v>147</v>
      </c>
      <c r="G342" s="248"/>
      <c r="H342" s="251">
        <v>2969</v>
      </c>
      <c r="I342" s="252"/>
      <c r="J342" s="248"/>
      <c r="K342" s="248"/>
      <c r="L342" s="253"/>
      <c r="M342" s="254"/>
      <c r="N342" s="255"/>
      <c r="O342" s="255"/>
      <c r="P342" s="255"/>
      <c r="Q342" s="255"/>
      <c r="R342" s="255"/>
      <c r="S342" s="255"/>
      <c r="T342" s="256"/>
      <c r="U342" s="14"/>
      <c r="V342" s="14"/>
      <c r="W342" s="14"/>
      <c r="X342" s="14"/>
      <c r="Y342" s="14"/>
      <c r="Z342" s="14"/>
      <c r="AA342" s="14"/>
      <c r="AB342" s="14"/>
      <c r="AC342" s="14"/>
      <c r="AD342" s="14"/>
      <c r="AE342" s="14"/>
      <c r="AT342" s="257" t="s">
        <v>145</v>
      </c>
      <c r="AU342" s="257" t="s">
        <v>91</v>
      </c>
      <c r="AV342" s="14" t="s">
        <v>142</v>
      </c>
      <c r="AW342" s="14" t="s">
        <v>38</v>
      </c>
      <c r="AX342" s="14" t="s">
        <v>87</v>
      </c>
      <c r="AY342" s="257" t="s">
        <v>135</v>
      </c>
    </row>
    <row r="343" s="2" customFormat="1" ht="24.15" customHeight="1">
      <c r="A343" s="38"/>
      <c r="B343" s="39"/>
      <c r="C343" s="218" t="s">
        <v>392</v>
      </c>
      <c r="D343" s="218" t="s">
        <v>137</v>
      </c>
      <c r="E343" s="219" t="s">
        <v>393</v>
      </c>
      <c r="F343" s="220" t="s">
        <v>394</v>
      </c>
      <c r="G343" s="221" t="s">
        <v>140</v>
      </c>
      <c r="H343" s="222">
        <v>2969</v>
      </c>
      <c r="I343" s="223"/>
      <c r="J343" s="224">
        <f>ROUND(I343*H343,2)</f>
        <v>0</v>
      </c>
      <c r="K343" s="220" t="s">
        <v>141</v>
      </c>
      <c r="L343" s="44"/>
      <c r="M343" s="225" t="s">
        <v>1</v>
      </c>
      <c r="N343" s="226" t="s">
        <v>47</v>
      </c>
      <c r="O343" s="91"/>
      <c r="P343" s="227">
        <f>O343*H343</f>
        <v>0</v>
      </c>
      <c r="Q343" s="227">
        <v>0</v>
      </c>
      <c r="R343" s="227">
        <f>Q343*H343</f>
        <v>0</v>
      </c>
      <c r="S343" s="227">
        <v>0</v>
      </c>
      <c r="T343" s="228">
        <f>S343*H343</f>
        <v>0</v>
      </c>
      <c r="U343" s="38"/>
      <c r="V343" s="38"/>
      <c r="W343" s="38"/>
      <c r="X343" s="38"/>
      <c r="Y343" s="38"/>
      <c r="Z343" s="38"/>
      <c r="AA343" s="38"/>
      <c r="AB343" s="38"/>
      <c r="AC343" s="38"/>
      <c r="AD343" s="38"/>
      <c r="AE343" s="38"/>
      <c r="AR343" s="229" t="s">
        <v>142</v>
      </c>
      <c r="AT343" s="229" t="s">
        <v>137</v>
      </c>
      <c r="AU343" s="229" t="s">
        <v>91</v>
      </c>
      <c r="AY343" s="17" t="s">
        <v>135</v>
      </c>
      <c r="BE343" s="230">
        <f>IF(N343="základní",J343,0)</f>
        <v>0</v>
      </c>
      <c r="BF343" s="230">
        <f>IF(N343="snížená",J343,0)</f>
        <v>0</v>
      </c>
      <c r="BG343" s="230">
        <f>IF(N343="zákl. přenesená",J343,0)</f>
        <v>0</v>
      </c>
      <c r="BH343" s="230">
        <f>IF(N343="sníž. přenesená",J343,0)</f>
        <v>0</v>
      </c>
      <c r="BI343" s="230">
        <f>IF(N343="nulová",J343,0)</f>
        <v>0</v>
      </c>
      <c r="BJ343" s="17" t="s">
        <v>87</v>
      </c>
      <c r="BK343" s="230">
        <f>ROUND(I343*H343,2)</f>
        <v>0</v>
      </c>
      <c r="BL343" s="17" t="s">
        <v>142</v>
      </c>
      <c r="BM343" s="229" t="s">
        <v>395</v>
      </c>
    </row>
    <row r="344" s="2" customFormat="1">
      <c r="A344" s="38"/>
      <c r="B344" s="39"/>
      <c r="C344" s="40"/>
      <c r="D344" s="231" t="s">
        <v>143</v>
      </c>
      <c r="E344" s="40"/>
      <c r="F344" s="232" t="s">
        <v>396</v>
      </c>
      <c r="G344" s="40"/>
      <c r="H344" s="40"/>
      <c r="I344" s="233"/>
      <c r="J344" s="40"/>
      <c r="K344" s="40"/>
      <c r="L344" s="44"/>
      <c r="M344" s="234"/>
      <c r="N344" s="235"/>
      <c r="O344" s="91"/>
      <c r="P344" s="91"/>
      <c r="Q344" s="91"/>
      <c r="R344" s="91"/>
      <c r="S344" s="91"/>
      <c r="T344" s="92"/>
      <c r="U344" s="38"/>
      <c r="V344" s="38"/>
      <c r="W344" s="38"/>
      <c r="X344" s="38"/>
      <c r="Y344" s="38"/>
      <c r="Z344" s="38"/>
      <c r="AA344" s="38"/>
      <c r="AB344" s="38"/>
      <c r="AC344" s="38"/>
      <c r="AD344" s="38"/>
      <c r="AE344" s="38"/>
      <c r="AT344" s="17" t="s">
        <v>143</v>
      </c>
      <c r="AU344" s="17" t="s">
        <v>91</v>
      </c>
    </row>
    <row r="345" s="13" customFormat="1">
      <c r="A345" s="13"/>
      <c r="B345" s="236"/>
      <c r="C345" s="237"/>
      <c r="D345" s="231" t="s">
        <v>145</v>
      </c>
      <c r="E345" s="238" t="s">
        <v>1</v>
      </c>
      <c r="F345" s="239" t="s">
        <v>382</v>
      </c>
      <c r="G345" s="237"/>
      <c r="H345" s="240">
        <v>2750</v>
      </c>
      <c r="I345" s="241"/>
      <c r="J345" s="237"/>
      <c r="K345" s="237"/>
      <c r="L345" s="242"/>
      <c r="M345" s="243"/>
      <c r="N345" s="244"/>
      <c r="O345" s="244"/>
      <c r="P345" s="244"/>
      <c r="Q345" s="244"/>
      <c r="R345" s="244"/>
      <c r="S345" s="244"/>
      <c r="T345" s="245"/>
      <c r="U345" s="13"/>
      <c r="V345" s="13"/>
      <c r="W345" s="13"/>
      <c r="X345" s="13"/>
      <c r="Y345" s="13"/>
      <c r="Z345" s="13"/>
      <c r="AA345" s="13"/>
      <c r="AB345" s="13"/>
      <c r="AC345" s="13"/>
      <c r="AD345" s="13"/>
      <c r="AE345" s="13"/>
      <c r="AT345" s="246" t="s">
        <v>145</v>
      </c>
      <c r="AU345" s="246" t="s">
        <v>91</v>
      </c>
      <c r="AV345" s="13" t="s">
        <v>91</v>
      </c>
      <c r="AW345" s="13" t="s">
        <v>38</v>
      </c>
      <c r="AX345" s="13" t="s">
        <v>82</v>
      </c>
      <c r="AY345" s="246" t="s">
        <v>135</v>
      </c>
    </row>
    <row r="346" s="15" customFormat="1">
      <c r="A346" s="15"/>
      <c r="B346" s="259"/>
      <c r="C346" s="260"/>
      <c r="D346" s="231" t="s">
        <v>145</v>
      </c>
      <c r="E346" s="261" t="s">
        <v>1</v>
      </c>
      <c r="F346" s="262" t="s">
        <v>397</v>
      </c>
      <c r="G346" s="260"/>
      <c r="H346" s="263">
        <v>2750</v>
      </c>
      <c r="I346" s="264"/>
      <c r="J346" s="260"/>
      <c r="K346" s="260"/>
      <c r="L346" s="265"/>
      <c r="M346" s="266"/>
      <c r="N346" s="267"/>
      <c r="O346" s="267"/>
      <c r="P346" s="267"/>
      <c r="Q346" s="267"/>
      <c r="R346" s="267"/>
      <c r="S346" s="267"/>
      <c r="T346" s="268"/>
      <c r="U346" s="15"/>
      <c r="V346" s="15"/>
      <c r="W346" s="15"/>
      <c r="X346" s="15"/>
      <c r="Y346" s="15"/>
      <c r="Z346" s="15"/>
      <c r="AA346" s="15"/>
      <c r="AB346" s="15"/>
      <c r="AC346" s="15"/>
      <c r="AD346" s="15"/>
      <c r="AE346" s="15"/>
      <c r="AT346" s="269" t="s">
        <v>145</v>
      </c>
      <c r="AU346" s="269" t="s">
        <v>91</v>
      </c>
      <c r="AV346" s="15" t="s">
        <v>94</v>
      </c>
      <c r="AW346" s="15" t="s">
        <v>38</v>
      </c>
      <c r="AX346" s="15" t="s">
        <v>82</v>
      </c>
      <c r="AY346" s="269" t="s">
        <v>135</v>
      </c>
    </row>
    <row r="347" s="13" customFormat="1">
      <c r="A347" s="13"/>
      <c r="B347" s="236"/>
      <c r="C347" s="237"/>
      <c r="D347" s="231" t="s">
        <v>145</v>
      </c>
      <c r="E347" s="238" t="s">
        <v>1</v>
      </c>
      <c r="F347" s="239" t="s">
        <v>384</v>
      </c>
      <c r="G347" s="237"/>
      <c r="H347" s="240">
        <v>219</v>
      </c>
      <c r="I347" s="241"/>
      <c r="J347" s="237"/>
      <c r="K347" s="237"/>
      <c r="L347" s="242"/>
      <c r="M347" s="243"/>
      <c r="N347" s="244"/>
      <c r="O347" s="244"/>
      <c r="P347" s="244"/>
      <c r="Q347" s="244"/>
      <c r="R347" s="244"/>
      <c r="S347" s="244"/>
      <c r="T347" s="245"/>
      <c r="U347" s="13"/>
      <c r="V347" s="13"/>
      <c r="W347" s="13"/>
      <c r="X347" s="13"/>
      <c r="Y347" s="13"/>
      <c r="Z347" s="13"/>
      <c r="AA347" s="13"/>
      <c r="AB347" s="13"/>
      <c r="AC347" s="13"/>
      <c r="AD347" s="13"/>
      <c r="AE347" s="13"/>
      <c r="AT347" s="246" t="s">
        <v>145</v>
      </c>
      <c r="AU347" s="246" t="s">
        <v>91</v>
      </c>
      <c r="AV347" s="13" t="s">
        <v>91</v>
      </c>
      <c r="AW347" s="13" t="s">
        <v>38</v>
      </c>
      <c r="AX347" s="13" t="s">
        <v>82</v>
      </c>
      <c r="AY347" s="246" t="s">
        <v>135</v>
      </c>
    </row>
    <row r="348" s="15" customFormat="1">
      <c r="A348" s="15"/>
      <c r="B348" s="259"/>
      <c r="C348" s="260"/>
      <c r="D348" s="231" t="s">
        <v>145</v>
      </c>
      <c r="E348" s="261" t="s">
        <v>1</v>
      </c>
      <c r="F348" s="262" t="s">
        <v>385</v>
      </c>
      <c r="G348" s="260"/>
      <c r="H348" s="263">
        <v>219</v>
      </c>
      <c r="I348" s="264"/>
      <c r="J348" s="260"/>
      <c r="K348" s="260"/>
      <c r="L348" s="265"/>
      <c r="M348" s="266"/>
      <c r="N348" s="267"/>
      <c r="O348" s="267"/>
      <c r="P348" s="267"/>
      <c r="Q348" s="267"/>
      <c r="R348" s="267"/>
      <c r="S348" s="267"/>
      <c r="T348" s="268"/>
      <c r="U348" s="15"/>
      <c r="V348" s="15"/>
      <c r="W348" s="15"/>
      <c r="X348" s="15"/>
      <c r="Y348" s="15"/>
      <c r="Z348" s="15"/>
      <c r="AA348" s="15"/>
      <c r="AB348" s="15"/>
      <c r="AC348" s="15"/>
      <c r="AD348" s="15"/>
      <c r="AE348" s="15"/>
      <c r="AT348" s="269" t="s">
        <v>145</v>
      </c>
      <c r="AU348" s="269" t="s">
        <v>91</v>
      </c>
      <c r="AV348" s="15" t="s">
        <v>94</v>
      </c>
      <c r="AW348" s="15" t="s">
        <v>38</v>
      </c>
      <c r="AX348" s="15" t="s">
        <v>82</v>
      </c>
      <c r="AY348" s="269" t="s">
        <v>135</v>
      </c>
    </row>
    <row r="349" s="14" customFormat="1">
      <c r="A349" s="14"/>
      <c r="B349" s="247"/>
      <c r="C349" s="248"/>
      <c r="D349" s="231" t="s">
        <v>145</v>
      </c>
      <c r="E349" s="249" t="s">
        <v>1</v>
      </c>
      <c r="F349" s="250" t="s">
        <v>147</v>
      </c>
      <c r="G349" s="248"/>
      <c r="H349" s="251">
        <v>2969</v>
      </c>
      <c r="I349" s="252"/>
      <c r="J349" s="248"/>
      <c r="K349" s="248"/>
      <c r="L349" s="253"/>
      <c r="M349" s="254"/>
      <c r="N349" s="255"/>
      <c r="O349" s="255"/>
      <c r="P349" s="255"/>
      <c r="Q349" s="255"/>
      <c r="R349" s="255"/>
      <c r="S349" s="255"/>
      <c r="T349" s="256"/>
      <c r="U349" s="14"/>
      <c r="V349" s="14"/>
      <c r="W349" s="14"/>
      <c r="X349" s="14"/>
      <c r="Y349" s="14"/>
      <c r="Z349" s="14"/>
      <c r="AA349" s="14"/>
      <c r="AB349" s="14"/>
      <c r="AC349" s="14"/>
      <c r="AD349" s="14"/>
      <c r="AE349" s="14"/>
      <c r="AT349" s="257" t="s">
        <v>145</v>
      </c>
      <c r="AU349" s="257" t="s">
        <v>91</v>
      </c>
      <c r="AV349" s="14" t="s">
        <v>142</v>
      </c>
      <c r="AW349" s="14" t="s">
        <v>38</v>
      </c>
      <c r="AX349" s="14" t="s">
        <v>87</v>
      </c>
      <c r="AY349" s="257" t="s">
        <v>135</v>
      </c>
    </row>
    <row r="350" s="2" customFormat="1" ht="24.15" customHeight="1">
      <c r="A350" s="38"/>
      <c r="B350" s="39"/>
      <c r="C350" s="218" t="s">
        <v>273</v>
      </c>
      <c r="D350" s="218" t="s">
        <v>137</v>
      </c>
      <c r="E350" s="219" t="s">
        <v>398</v>
      </c>
      <c r="F350" s="220" t="s">
        <v>399</v>
      </c>
      <c r="G350" s="221" t="s">
        <v>140</v>
      </c>
      <c r="H350" s="222">
        <v>20</v>
      </c>
      <c r="I350" s="223"/>
      <c r="J350" s="224">
        <f>ROUND(I350*H350,2)</f>
        <v>0</v>
      </c>
      <c r="K350" s="220" t="s">
        <v>141</v>
      </c>
      <c r="L350" s="44"/>
      <c r="M350" s="225" t="s">
        <v>1</v>
      </c>
      <c r="N350" s="226" t="s">
        <v>47</v>
      </c>
      <c r="O350" s="91"/>
      <c r="P350" s="227">
        <f>O350*H350</f>
        <v>0</v>
      </c>
      <c r="Q350" s="227">
        <v>0</v>
      </c>
      <c r="R350" s="227">
        <f>Q350*H350</f>
        <v>0</v>
      </c>
      <c r="S350" s="227">
        <v>0</v>
      </c>
      <c r="T350" s="228">
        <f>S350*H350</f>
        <v>0</v>
      </c>
      <c r="U350" s="38"/>
      <c r="V350" s="38"/>
      <c r="W350" s="38"/>
      <c r="X350" s="38"/>
      <c r="Y350" s="38"/>
      <c r="Z350" s="38"/>
      <c r="AA350" s="38"/>
      <c r="AB350" s="38"/>
      <c r="AC350" s="38"/>
      <c r="AD350" s="38"/>
      <c r="AE350" s="38"/>
      <c r="AR350" s="229" t="s">
        <v>142</v>
      </c>
      <c r="AT350" s="229" t="s">
        <v>137</v>
      </c>
      <c r="AU350" s="229" t="s">
        <v>91</v>
      </c>
      <c r="AY350" s="17" t="s">
        <v>135</v>
      </c>
      <c r="BE350" s="230">
        <f>IF(N350="základní",J350,0)</f>
        <v>0</v>
      </c>
      <c r="BF350" s="230">
        <f>IF(N350="snížená",J350,0)</f>
        <v>0</v>
      </c>
      <c r="BG350" s="230">
        <f>IF(N350="zákl. přenesená",J350,0)</f>
        <v>0</v>
      </c>
      <c r="BH350" s="230">
        <f>IF(N350="sníž. přenesená",J350,0)</f>
        <v>0</v>
      </c>
      <c r="BI350" s="230">
        <f>IF(N350="nulová",J350,0)</f>
        <v>0</v>
      </c>
      <c r="BJ350" s="17" t="s">
        <v>87</v>
      </c>
      <c r="BK350" s="230">
        <f>ROUND(I350*H350,2)</f>
        <v>0</v>
      </c>
      <c r="BL350" s="17" t="s">
        <v>142</v>
      </c>
      <c r="BM350" s="229" t="s">
        <v>400</v>
      </c>
    </row>
    <row r="351" s="2" customFormat="1">
      <c r="A351" s="38"/>
      <c r="B351" s="39"/>
      <c r="C351" s="40"/>
      <c r="D351" s="231" t="s">
        <v>143</v>
      </c>
      <c r="E351" s="40"/>
      <c r="F351" s="232" t="s">
        <v>401</v>
      </c>
      <c r="G351" s="40"/>
      <c r="H351" s="40"/>
      <c r="I351" s="233"/>
      <c r="J351" s="40"/>
      <c r="K351" s="40"/>
      <c r="L351" s="44"/>
      <c r="M351" s="234"/>
      <c r="N351" s="235"/>
      <c r="O351" s="91"/>
      <c r="P351" s="91"/>
      <c r="Q351" s="91"/>
      <c r="R351" s="91"/>
      <c r="S351" s="91"/>
      <c r="T351" s="92"/>
      <c r="U351" s="38"/>
      <c r="V351" s="38"/>
      <c r="W351" s="38"/>
      <c r="X351" s="38"/>
      <c r="Y351" s="38"/>
      <c r="Z351" s="38"/>
      <c r="AA351" s="38"/>
      <c r="AB351" s="38"/>
      <c r="AC351" s="38"/>
      <c r="AD351" s="38"/>
      <c r="AE351" s="38"/>
      <c r="AT351" s="17" t="s">
        <v>143</v>
      </c>
      <c r="AU351" s="17" t="s">
        <v>91</v>
      </c>
    </row>
    <row r="352" s="13" customFormat="1">
      <c r="A352" s="13"/>
      <c r="B352" s="236"/>
      <c r="C352" s="237"/>
      <c r="D352" s="231" t="s">
        <v>145</v>
      </c>
      <c r="E352" s="238" t="s">
        <v>1</v>
      </c>
      <c r="F352" s="239" t="s">
        <v>198</v>
      </c>
      <c r="G352" s="237"/>
      <c r="H352" s="240">
        <v>20</v>
      </c>
      <c r="I352" s="241"/>
      <c r="J352" s="237"/>
      <c r="K352" s="237"/>
      <c r="L352" s="242"/>
      <c r="M352" s="243"/>
      <c r="N352" s="244"/>
      <c r="O352" s="244"/>
      <c r="P352" s="244"/>
      <c r="Q352" s="244"/>
      <c r="R352" s="244"/>
      <c r="S352" s="244"/>
      <c r="T352" s="245"/>
      <c r="U352" s="13"/>
      <c r="V352" s="13"/>
      <c r="W352" s="13"/>
      <c r="X352" s="13"/>
      <c r="Y352" s="13"/>
      <c r="Z352" s="13"/>
      <c r="AA352" s="13"/>
      <c r="AB352" s="13"/>
      <c r="AC352" s="13"/>
      <c r="AD352" s="13"/>
      <c r="AE352" s="13"/>
      <c r="AT352" s="246" t="s">
        <v>145</v>
      </c>
      <c r="AU352" s="246" t="s">
        <v>91</v>
      </c>
      <c r="AV352" s="13" t="s">
        <v>91</v>
      </c>
      <c r="AW352" s="13" t="s">
        <v>38</v>
      </c>
      <c r="AX352" s="13" t="s">
        <v>82</v>
      </c>
      <c r="AY352" s="246" t="s">
        <v>135</v>
      </c>
    </row>
    <row r="353" s="15" customFormat="1">
      <c r="A353" s="15"/>
      <c r="B353" s="259"/>
      <c r="C353" s="260"/>
      <c r="D353" s="231" t="s">
        <v>145</v>
      </c>
      <c r="E353" s="261" t="s">
        <v>1</v>
      </c>
      <c r="F353" s="262" t="s">
        <v>386</v>
      </c>
      <c r="G353" s="260"/>
      <c r="H353" s="263">
        <v>20</v>
      </c>
      <c r="I353" s="264"/>
      <c r="J353" s="260"/>
      <c r="K353" s="260"/>
      <c r="L353" s="265"/>
      <c r="M353" s="266"/>
      <c r="N353" s="267"/>
      <c r="O353" s="267"/>
      <c r="P353" s="267"/>
      <c r="Q353" s="267"/>
      <c r="R353" s="267"/>
      <c r="S353" s="267"/>
      <c r="T353" s="268"/>
      <c r="U353" s="15"/>
      <c r="V353" s="15"/>
      <c r="W353" s="15"/>
      <c r="X353" s="15"/>
      <c r="Y353" s="15"/>
      <c r="Z353" s="15"/>
      <c r="AA353" s="15"/>
      <c r="AB353" s="15"/>
      <c r="AC353" s="15"/>
      <c r="AD353" s="15"/>
      <c r="AE353" s="15"/>
      <c r="AT353" s="269" t="s">
        <v>145</v>
      </c>
      <c r="AU353" s="269" t="s">
        <v>91</v>
      </c>
      <c r="AV353" s="15" t="s">
        <v>94</v>
      </c>
      <c r="AW353" s="15" t="s">
        <v>38</v>
      </c>
      <c r="AX353" s="15" t="s">
        <v>82</v>
      </c>
      <c r="AY353" s="269" t="s">
        <v>135</v>
      </c>
    </row>
    <row r="354" s="14" customFormat="1">
      <c r="A354" s="14"/>
      <c r="B354" s="247"/>
      <c r="C354" s="248"/>
      <c r="D354" s="231" t="s">
        <v>145</v>
      </c>
      <c r="E354" s="249" t="s">
        <v>1</v>
      </c>
      <c r="F354" s="250" t="s">
        <v>147</v>
      </c>
      <c r="G354" s="248"/>
      <c r="H354" s="251">
        <v>20</v>
      </c>
      <c r="I354" s="252"/>
      <c r="J354" s="248"/>
      <c r="K354" s="248"/>
      <c r="L354" s="253"/>
      <c r="M354" s="254"/>
      <c r="N354" s="255"/>
      <c r="O354" s="255"/>
      <c r="P354" s="255"/>
      <c r="Q354" s="255"/>
      <c r="R354" s="255"/>
      <c r="S354" s="255"/>
      <c r="T354" s="256"/>
      <c r="U354" s="14"/>
      <c r="V354" s="14"/>
      <c r="W354" s="14"/>
      <c r="X354" s="14"/>
      <c r="Y354" s="14"/>
      <c r="Z354" s="14"/>
      <c r="AA354" s="14"/>
      <c r="AB354" s="14"/>
      <c r="AC354" s="14"/>
      <c r="AD354" s="14"/>
      <c r="AE354" s="14"/>
      <c r="AT354" s="257" t="s">
        <v>145</v>
      </c>
      <c r="AU354" s="257" t="s">
        <v>91</v>
      </c>
      <c r="AV354" s="14" t="s">
        <v>142</v>
      </c>
      <c r="AW354" s="14" t="s">
        <v>38</v>
      </c>
      <c r="AX354" s="14" t="s">
        <v>87</v>
      </c>
      <c r="AY354" s="257" t="s">
        <v>135</v>
      </c>
    </row>
    <row r="355" s="2" customFormat="1" ht="24.15" customHeight="1">
      <c r="A355" s="38"/>
      <c r="B355" s="39"/>
      <c r="C355" s="218" t="s">
        <v>402</v>
      </c>
      <c r="D355" s="218" t="s">
        <v>137</v>
      </c>
      <c r="E355" s="219" t="s">
        <v>403</v>
      </c>
      <c r="F355" s="220" t="s">
        <v>404</v>
      </c>
      <c r="G355" s="221" t="s">
        <v>140</v>
      </c>
      <c r="H355" s="222">
        <v>116.5</v>
      </c>
      <c r="I355" s="223"/>
      <c r="J355" s="224">
        <f>ROUND(I355*H355,2)</f>
        <v>0</v>
      </c>
      <c r="K355" s="220" t="s">
        <v>141</v>
      </c>
      <c r="L355" s="44"/>
      <c r="M355" s="225" t="s">
        <v>1</v>
      </c>
      <c r="N355" s="226" t="s">
        <v>47</v>
      </c>
      <c r="O355" s="91"/>
      <c r="P355" s="227">
        <f>O355*H355</f>
        <v>0</v>
      </c>
      <c r="Q355" s="227">
        <v>0</v>
      </c>
      <c r="R355" s="227">
        <f>Q355*H355</f>
        <v>0</v>
      </c>
      <c r="S355" s="227">
        <v>0</v>
      </c>
      <c r="T355" s="228">
        <f>S355*H355</f>
        <v>0</v>
      </c>
      <c r="U355" s="38"/>
      <c r="V355" s="38"/>
      <c r="W355" s="38"/>
      <c r="X355" s="38"/>
      <c r="Y355" s="38"/>
      <c r="Z355" s="38"/>
      <c r="AA355" s="38"/>
      <c r="AB355" s="38"/>
      <c r="AC355" s="38"/>
      <c r="AD355" s="38"/>
      <c r="AE355" s="38"/>
      <c r="AR355" s="229" t="s">
        <v>142</v>
      </c>
      <c r="AT355" s="229" t="s">
        <v>137</v>
      </c>
      <c r="AU355" s="229" t="s">
        <v>91</v>
      </c>
      <c r="AY355" s="17" t="s">
        <v>135</v>
      </c>
      <c r="BE355" s="230">
        <f>IF(N355="základní",J355,0)</f>
        <v>0</v>
      </c>
      <c r="BF355" s="230">
        <f>IF(N355="snížená",J355,0)</f>
        <v>0</v>
      </c>
      <c r="BG355" s="230">
        <f>IF(N355="zákl. přenesená",J355,0)</f>
        <v>0</v>
      </c>
      <c r="BH355" s="230">
        <f>IF(N355="sníž. přenesená",J355,0)</f>
        <v>0</v>
      </c>
      <c r="BI355" s="230">
        <f>IF(N355="nulová",J355,0)</f>
        <v>0</v>
      </c>
      <c r="BJ355" s="17" t="s">
        <v>87</v>
      </c>
      <c r="BK355" s="230">
        <f>ROUND(I355*H355,2)</f>
        <v>0</v>
      </c>
      <c r="BL355" s="17" t="s">
        <v>142</v>
      </c>
      <c r="BM355" s="229" t="s">
        <v>405</v>
      </c>
    </row>
    <row r="356" s="2" customFormat="1">
      <c r="A356" s="38"/>
      <c r="B356" s="39"/>
      <c r="C356" s="40"/>
      <c r="D356" s="231" t="s">
        <v>143</v>
      </c>
      <c r="E356" s="40"/>
      <c r="F356" s="232" t="s">
        <v>406</v>
      </c>
      <c r="G356" s="40"/>
      <c r="H356" s="40"/>
      <c r="I356" s="233"/>
      <c r="J356" s="40"/>
      <c r="K356" s="40"/>
      <c r="L356" s="44"/>
      <c r="M356" s="234"/>
      <c r="N356" s="235"/>
      <c r="O356" s="91"/>
      <c r="P356" s="91"/>
      <c r="Q356" s="91"/>
      <c r="R356" s="91"/>
      <c r="S356" s="91"/>
      <c r="T356" s="92"/>
      <c r="U356" s="38"/>
      <c r="V356" s="38"/>
      <c r="W356" s="38"/>
      <c r="X356" s="38"/>
      <c r="Y356" s="38"/>
      <c r="Z356" s="38"/>
      <c r="AA356" s="38"/>
      <c r="AB356" s="38"/>
      <c r="AC356" s="38"/>
      <c r="AD356" s="38"/>
      <c r="AE356" s="38"/>
      <c r="AT356" s="17" t="s">
        <v>143</v>
      </c>
      <c r="AU356" s="17" t="s">
        <v>91</v>
      </c>
    </row>
    <row r="357" s="13" customFormat="1">
      <c r="A357" s="13"/>
      <c r="B357" s="236"/>
      <c r="C357" s="237"/>
      <c r="D357" s="231" t="s">
        <v>145</v>
      </c>
      <c r="E357" s="238" t="s">
        <v>1</v>
      </c>
      <c r="F357" s="239" t="s">
        <v>407</v>
      </c>
      <c r="G357" s="237"/>
      <c r="H357" s="240">
        <v>70.5</v>
      </c>
      <c r="I357" s="241"/>
      <c r="J357" s="237"/>
      <c r="K357" s="237"/>
      <c r="L357" s="242"/>
      <c r="M357" s="243"/>
      <c r="N357" s="244"/>
      <c r="O357" s="244"/>
      <c r="P357" s="244"/>
      <c r="Q357" s="244"/>
      <c r="R357" s="244"/>
      <c r="S357" s="244"/>
      <c r="T357" s="245"/>
      <c r="U357" s="13"/>
      <c r="V357" s="13"/>
      <c r="W357" s="13"/>
      <c r="X357" s="13"/>
      <c r="Y357" s="13"/>
      <c r="Z357" s="13"/>
      <c r="AA357" s="13"/>
      <c r="AB357" s="13"/>
      <c r="AC357" s="13"/>
      <c r="AD357" s="13"/>
      <c r="AE357" s="13"/>
      <c r="AT357" s="246" t="s">
        <v>145</v>
      </c>
      <c r="AU357" s="246" t="s">
        <v>91</v>
      </c>
      <c r="AV357" s="13" t="s">
        <v>91</v>
      </c>
      <c r="AW357" s="13" t="s">
        <v>38</v>
      </c>
      <c r="AX357" s="13" t="s">
        <v>82</v>
      </c>
      <c r="AY357" s="246" t="s">
        <v>135</v>
      </c>
    </row>
    <row r="358" s="13" customFormat="1">
      <c r="A358" s="13"/>
      <c r="B358" s="236"/>
      <c r="C358" s="237"/>
      <c r="D358" s="231" t="s">
        <v>145</v>
      </c>
      <c r="E358" s="238" t="s">
        <v>1</v>
      </c>
      <c r="F358" s="239" t="s">
        <v>408</v>
      </c>
      <c r="G358" s="237"/>
      <c r="H358" s="240">
        <v>46</v>
      </c>
      <c r="I358" s="241"/>
      <c r="J358" s="237"/>
      <c r="K358" s="237"/>
      <c r="L358" s="242"/>
      <c r="M358" s="243"/>
      <c r="N358" s="244"/>
      <c r="O358" s="244"/>
      <c r="P358" s="244"/>
      <c r="Q358" s="244"/>
      <c r="R358" s="244"/>
      <c r="S358" s="244"/>
      <c r="T358" s="245"/>
      <c r="U358" s="13"/>
      <c r="V358" s="13"/>
      <c r="W358" s="13"/>
      <c r="X358" s="13"/>
      <c r="Y358" s="13"/>
      <c r="Z358" s="13"/>
      <c r="AA358" s="13"/>
      <c r="AB358" s="13"/>
      <c r="AC358" s="13"/>
      <c r="AD358" s="13"/>
      <c r="AE358" s="13"/>
      <c r="AT358" s="246" t="s">
        <v>145</v>
      </c>
      <c r="AU358" s="246" t="s">
        <v>91</v>
      </c>
      <c r="AV358" s="13" t="s">
        <v>91</v>
      </c>
      <c r="AW358" s="13" t="s">
        <v>38</v>
      </c>
      <c r="AX358" s="13" t="s">
        <v>82</v>
      </c>
      <c r="AY358" s="246" t="s">
        <v>135</v>
      </c>
    </row>
    <row r="359" s="15" customFormat="1">
      <c r="A359" s="15"/>
      <c r="B359" s="259"/>
      <c r="C359" s="260"/>
      <c r="D359" s="231" t="s">
        <v>145</v>
      </c>
      <c r="E359" s="261" t="s">
        <v>1</v>
      </c>
      <c r="F359" s="262" t="s">
        <v>409</v>
      </c>
      <c r="G359" s="260"/>
      <c r="H359" s="263">
        <v>116.5</v>
      </c>
      <c r="I359" s="264"/>
      <c r="J359" s="260"/>
      <c r="K359" s="260"/>
      <c r="L359" s="265"/>
      <c r="M359" s="266"/>
      <c r="N359" s="267"/>
      <c r="O359" s="267"/>
      <c r="P359" s="267"/>
      <c r="Q359" s="267"/>
      <c r="R359" s="267"/>
      <c r="S359" s="267"/>
      <c r="T359" s="268"/>
      <c r="U359" s="15"/>
      <c r="V359" s="15"/>
      <c r="W359" s="15"/>
      <c r="X359" s="15"/>
      <c r="Y359" s="15"/>
      <c r="Z359" s="15"/>
      <c r="AA359" s="15"/>
      <c r="AB359" s="15"/>
      <c r="AC359" s="15"/>
      <c r="AD359" s="15"/>
      <c r="AE359" s="15"/>
      <c r="AT359" s="269" t="s">
        <v>145</v>
      </c>
      <c r="AU359" s="269" t="s">
        <v>91</v>
      </c>
      <c r="AV359" s="15" t="s">
        <v>94</v>
      </c>
      <c r="AW359" s="15" t="s">
        <v>38</v>
      </c>
      <c r="AX359" s="15" t="s">
        <v>82</v>
      </c>
      <c r="AY359" s="269" t="s">
        <v>135</v>
      </c>
    </row>
    <row r="360" s="14" customFormat="1">
      <c r="A360" s="14"/>
      <c r="B360" s="247"/>
      <c r="C360" s="248"/>
      <c r="D360" s="231" t="s">
        <v>145</v>
      </c>
      <c r="E360" s="249" t="s">
        <v>1</v>
      </c>
      <c r="F360" s="250" t="s">
        <v>147</v>
      </c>
      <c r="G360" s="248"/>
      <c r="H360" s="251">
        <v>116.5</v>
      </c>
      <c r="I360" s="252"/>
      <c r="J360" s="248"/>
      <c r="K360" s="248"/>
      <c r="L360" s="253"/>
      <c r="M360" s="254"/>
      <c r="N360" s="255"/>
      <c r="O360" s="255"/>
      <c r="P360" s="255"/>
      <c r="Q360" s="255"/>
      <c r="R360" s="255"/>
      <c r="S360" s="255"/>
      <c r="T360" s="256"/>
      <c r="U360" s="14"/>
      <c r="V360" s="14"/>
      <c r="W360" s="14"/>
      <c r="X360" s="14"/>
      <c r="Y360" s="14"/>
      <c r="Z360" s="14"/>
      <c r="AA360" s="14"/>
      <c r="AB360" s="14"/>
      <c r="AC360" s="14"/>
      <c r="AD360" s="14"/>
      <c r="AE360" s="14"/>
      <c r="AT360" s="257" t="s">
        <v>145</v>
      </c>
      <c r="AU360" s="257" t="s">
        <v>91</v>
      </c>
      <c r="AV360" s="14" t="s">
        <v>142</v>
      </c>
      <c r="AW360" s="14" t="s">
        <v>38</v>
      </c>
      <c r="AX360" s="14" t="s">
        <v>87</v>
      </c>
      <c r="AY360" s="257" t="s">
        <v>135</v>
      </c>
    </row>
    <row r="361" s="2" customFormat="1" ht="24.15" customHeight="1">
      <c r="A361" s="38"/>
      <c r="B361" s="39"/>
      <c r="C361" s="218" t="s">
        <v>280</v>
      </c>
      <c r="D361" s="218" t="s">
        <v>137</v>
      </c>
      <c r="E361" s="219" t="s">
        <v>410</v>
      </c>
      <c r="F361" s="220" t="s">
        <v>411</v>
      </c>
      <c r="G361" s="221" t="s">
        <v>140</v>
      </c>
      <c r="H361" s="222">
        <v>2969</v>
      </c>
      <c r="I361" s="223"/>
      <c r="J361" s="224">
        <f>ROUND(I361*H361,2)</f>
        <v>0</v>
      </c>
      <c r="K361" s="220" t="s">
        <v>141</v>
      </c>
      <c r="L361" s="44"/>
      <c r="M361" s="225" t="s">
        <v>1</v>
      </c>
      <c r="N361" s="226" t="s">
        <v>47</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142</v>
      </c>
      <c r="AT361" s="229" t="s">
        <v>137</v>
      </c>
      <c r="AU361" s="229" t="s">
        <v>91</v>
      </c>
      <c r="AY361" s="17" t="s">
        <v>135</v>
      </c>
      <c r="BE361" s="230">
        <f>IF(N361="základní",J361,0)</f>
        <v>0</v>
      </c>
      <c r="BF361" s="230">
        <f>IF(N361="snížená",J361,0)</f>
        <v>0</v>
      </c>
      <c r="BG361" s="230">
        <f>IF(N361="zákl. přenesená",J361,0)</f>
        <v>0</v>
      </c>
      <c r="BH361" s="230">
        <f>IF(N361="sníž. přenesená",J361,0)</f>
        <v>0</v>
      </c>
      <c r="BI361" s="230">
        <f>IF(N361="nulová",J361,0)</f>
        <v>0</v>
      </c>
      <c r="BJ361" s="17" t="s">
        <v>87</v>
      </c>
      <c r="BK361" s="230">
        <f>ROUND(I361*H361,2)</f>
        <v>0</v>
      </c>
      <c r="BL361" s="17" t="s">
        <v>142</v>
      </c>
      <c r="BM361" s="229" t="s">
        <v>412</v>
      </c>
    </row>
    <row r="362" s="2" customFormat="1">
      <c r="A362" s="38"/>
      <c r="B362" s="39"/>
      <c r="C362" s="40"/>
      <c r="D362" s="231" t="s">
        <v>143</v>
      </c>
      <c r="E362" s="40"/>
      <c r="F362" s="232" t="s">
        <v>413</v>
      </c>
      <c r="G362" s="40"/>
      <c r="H362" s="40"/>
      <c r="I362" s="233"/>
      <c r="J362" s="40"/>
      <c r="K362" s="40"/>
      <c r="L362" s="44"/>
      <c r="M362" s="234"/>
      <c r="N362" s="235"/>
      <c r="O362" s="91"/>
      <c r="P362" s="91"/>
      <c r="Q362" s="91"/>
      <c r="R362" s="91"/>
      <c r="S362" s="91"/>
      <c r="T362" s="92"/>
      <c r="U362" s="38"/>
      <c r="V362" s="38"/>
      <c r="W362" s="38"/>
      <c r="X362" s="38"/>
      <c r="Y362" s="38"/>
      <c r="Z362" s="38"/>
      <c r="AA362" s="38"/>
      <c r="AB362" s="38"/>
      <c r="AC362" s="38"/>
      <c r="AD362" s="38"/>
      <c r="AE362" s="38"/>
      <c r="AT362" s="17" t="s">
        <v>143</v>
      </c>
      <c r="AU362" s="17" t="s">
        <v>91</v>
      </c>
    </row>
    <row r="363" s="13" customFormat="1">
      <c r="A363" s="13"/>
      <c r="B363" s="236"/>
      <c r="C363" s="237"/>
      <c r="D363" s="231" t="s">
        <v>145</v>
      </c>
      <c r="E363" s="238" t="s">
        <v>1</v>
      </c>
      <c r="F363" s="239" t="s">
        <v>382</v>
      </c>
      <c r="G363" s="237"/>
      <c r="H363" s="240">
        <v>2750</v>
      </c>
      <c r="I363" s="241"/>
      <c r="J363" s="237"/>
      <c r="K363" s="237"/>
      <c r="L363" s="242"/>
      <c r="M363" s="243"/>
      <c r="N363" s="244"/>
      <c r="O363" s="244"/>
      <c r="P363" s="244"/>
      <c r="Q363" s="244"/>
      <c r="R363" s="244"/>
      <c r="S363" s="244"/>
      <c r="T363" s="245"/>
      <c r="U363" s="13"/>
      <c r="V363" s="13"/>
      <c r="W363" s="13"/>
      <c r="X363" s="13"/>
      <c r="Y363" s="13"/>
      <c r="Z363" s="13"/>
      <c r="AA363" s="13"/>
      <c r="AB363" s="13"/>
      <c r="AC363" s="13"/>
      <c r="AD363" s="13"/>
      <c r="AE363" s="13"/>
      <c r="AT363" s="246" t="s">
        <v>145</v>
      </c>
      <c r="AU363" s="246" t="s">
        <v>91</v>
      </c>
      <c r="AV363" s="13" t="s">
        <v>91</v>
      </c>
      <c r="AW363" s="13" t="s">
        <v>38</v>
      </c>
      <c r="AX363" s="13" t="s">
        <v>82</v>
      </c>
      <c r="AY363" s="246" t="s">
        <v>135</v>
      </c>
    </row>
    <row r="364" s="15" customFormat="1">
      <c r="A364" s="15"/>
      <c r="B364" s="259"/>
      <c r="C364" s="260"/>
      <c r="D364" s="231" t="s">
        <v>145</v>
      </c>
      <c r="E364" s="261" t="s">
        <v>1</v>
      </c>
      <c r="F364" s="262" t="s">
        <v>391</v>
      </c>
      <c r="G364" s="260"/>
      <c r="H364" s="263">
        <v>2750</v>
      </c>
      <c r="I364" s="264"/>
      <c r="J364" s="260"/>
      <c r="K364" s="260"/>
      <c r="L364" s="265"/>
      <c r="M364" s="266"/>
      <c r="N364" s="267"/>
      <c r="O364" s="267"/>
      <c r="P364" s="267"/>
      <c r="Q364" s="267"/>
      <c r="R364" s="267"/>
      <c r="S364" s="267"/>
      <c r="T364" s="268"/>
      <c r="U364" s="15"/>
      <c r="V364" s="15"/>
      <c r="W364" s="15"/>
      <c r="X364" s="15"/>
      <c r="Y364" s="15"/>
      <c r="Z364" s="15"/>
      <c r="AA364" s="15"/>
      <c r="AB364" s="15"/>
      <c r="AC364" s="15"/>
      <c r="AD364" s="15"/>
      <c r="AE364" s="15"/>
      <c r="AT364" s="269" t="s">
        <v>145</v>
      </c>
      <c r="AU364" s="269" t="s">
        <v>91</v>
      </c>
      <c r="AV364" s="15" t="s">
        <v>94</v>
      </c>
      <c r="AW364" s="15" t="s">
        <v>38</v>
      </c>
      <c r="AX364" s="15" t="s">
        <v>82</v>
      </c>
      <c r="AY364" s="269" t="s">
        <v>135</v>
      </c>
    </row>
    <row r="365" s="13" customFormat="1">
      <c r="A365" s="13"/>
      <c r="B365" s="236"/>
      <c r="C365" s="237"/>
      <c r="D365" s="231" t="s">
        <v>145</v>
      </c>
      <c r="E365" s="238" t="s">
        <v>1</v>
      </c>
      <c r="F365" s="239" t="s">
        <v>384</v>
      </c>
      <c r="G365" s="237"/>
      <c r="H365" s="240">
        <v>219</v>
      </c>
      <c r="I365" s="241"/>
      <c r="J365" s="237"/>
      <c r="K365" s="237"/>
      <c r="L365" s="242"/>
      <c r="M365" s="243"/>
      <c r="N365" s="244"/>
      <c r="O365" s="244"/>
      <c r="P365" s="244"/>
      <c r="Q365" s="244"/>
      <c r="R365" s="244"/>
      <c r="S365" s="244"/>
      <c r="T365" s="245"/>
      <c r="U365" s="13"/>
      <c r="V365" s="13"/>
      <c r="W365" s="13"/>
      <c r="X365" s="13"/>
      <c r="Y365" s="13"/>
      <c r="Z365" s="13"/>
      <c r="AA365" s="13"/>
      <c r="AB365" s="13"/>
      <c r="AC365" s="13"/>
      <c r="AD365" s="13"/>
      <c r="AE365" s="13"/>
      <c r="AT365" s="246" t="s">
        <v>145</v>
      </c>
      <c r="AU365" s="246" t="s">
        <v>91</v>
      </c>
      <c r="AV365" s="13" t="s">
        <v>91</v>
      </c>
      <c r="AW365" s="13" t="s">
        <v>38</v>
      </c>
      <c r="AX365" s="13" t="s">
        <v>82</v>
      </c>
      <c r="AY365" s="246" t="s">
        <v>135</v>
      </c>
    </row>
    <row r="366" s="15" customFormat="1">
      <c r="A366" s="15"/>
      <c r="B366" s="259"/>
      <c r="C366" s="260"/>
      <c r="D366" s="231" t="s">
        <v>145</v>
      </c>
      <c r="E366" s="261" t="s">
        <v>1</v>
      </c>
      <c r="F366" s="262" t="s">
        <v>385</v>
      </c>
      <c r="G366" s="260"/>
      <c r="H366" s="263">
        <v>219</v>
      </c>
      <c r="I366" s="264"/>
      <c r="J366" s="260"/>
      <c r="K366" s="260"/>
      <c r="L366" s="265"/>
      <c r="M366" s="266"/>
      <c r="N366" s="267"/>
      <c r="O366" s="267"/>
      <c r="P366" s="267"/>
      <c r="Q366" s="267"/>
      <c r="R366" s="267"/>
      <c r="S366" s="267"/>
      <c r="T366" s="268"/>
      <c r="U366" s="15"/>
      <c r="V366" s="15"/>
      <c r="W366" s="15"/>
      <c r="X366" s="15"/>
      <c r="Y366" s="15"/>
      <c r="Z366" s="15"/>
      <c r="AA366" s="15"/>
      <c r="AB366" s="15"/>
      <c r="AC366" s="15"/>
      <c r="AD366" s="15"/>
      <c r="AE366" s="15"/>
      <c r="AT366" s="269" t="s">
        <v>145</v>
      </c>
      <c r="AU366" s="269" t="s">
        <v>91</v>
      </c>
      <c r="AV366" s="15" t="s">
        <v>94</v>
      </c>
      <c r="AW366" s="15" t="s">
        <v>38</v>
      </c>
      <c r="AX366" s="15" t="s">
        <v>82</v>
      </c>
      <c r="AY366" s="269" t="s">
        <v>135</v>
      </c>
    </row>
    <row r="367" s="14" customFormat="1">
      <c r="A367" s="14"/>
      <c r="B367" s="247"/>
      <c r="C367" s="248"/>
      <c r="D367" s="231" t="s">
        <v>145</v>
      </c>
      <c r="E367" s="249" t="s">
        <v>1</v>
      </c>
      <c r="F367" s="250" t="s">
        <v>147</v>
      </c>
      <c r="G367" s="248"/>
      <c r="H367" s="251">
        <v>2969</v>
      </c>
      <c r="I367" s="252"/>
      <c r="J367" s="248"/>
      <c r="K367" s="248"/>
      <c r="L367" s="253"/>
      <c r="M367" s="254"/>
      <c r="N367" s="255"/>
      <c r="O367" s="255"/>
      <c r="P367" s="255"/>
      <c r="Q367" s="255"/>
      <c r="R367" s="255"/>
      <c r="S367" s="255"/>
      <c r="T367" s="256"/>
      <c r="U367" s="14"/>
      <c r="V367" s="14"/>
      <c r="W367" s="14"/>
      <c r="X367" s="14"/>
      <c r="Y367" s="14"/>
      <c r="Z367" s="14"/>
      <c r="AA367" s="14"/>
      <c r="AB367" s="14"/>
      <c r="AC367" s="14"/>
      <c r="AD367" s="14"/>
      <c r="AE367" s="14"/>
      <c r="AT367" s="257" t="s">
        <v>145</v>
      </c>
      <c r="AU367" s="257" t="s">
        <v>91</v>
      </c>
      <c r="AV367" s="14" t="s">
        <v>142</v>
      </c>
      <c r="AW367" s="14" t="s">
        <v>38</v>
      </c>
      <c r="AX367" s="14" t="s">
        <v>87</v>
      </c>
      <c r="AY367" s="257" t="s">
        <v>135</v>
      </c>
    </row>
    <row r="368" s="2" customFormat="1" ht="24.15" customHeight="1">
      <c r="A368" s="38"/>
      <c r="B368" s="39"/>
      <c r="C368" s="218" t="s">
        <v>414</v>
      </c>
      <c r="D368" s="218" t="s">
        <v>137</v>
      </c>
      <c r="E368" s="219" t="s">
        <v>415</v>
      </c>
      <c r="F368" s="220" t="s">
        <v>416</v>
      </c>
      <c r="G368" s="221" t="s">
        <v>140</v>
      </c>
      <c r="H368" s="222">
        <v>3105.5</v>
      </c>
      <c r="I368" s="223"/>
      <c r="J368" s="224">
        <f>ROUND(I368*H368,2)</f>
        <v>0</v>
      </c>
      <c r="K368" s="220" t="s">
        <v>141</v>
      </c>
      <c r="L368" s="44"/>
      <c r="M368" s="225" t="s">
        <v>1</v>
      </c>
      <c r="N368" s="226" t="s">
        <v>47</v>
      </c>
      <c r="O368" s="91"/>
      <c r="P368" s="227">
        <f>O368*H368</f>
        <v>0</v>
      </c>
      <c r="Q368" s="227">
        <v>0</v>
      </c>
      <c r="R368" s="227">
        <f>Q368*H368</f>
        <v>0</v>
      </c>
      <c r="S368" s="227">
        <v>0</v>
      </c>
      <c r="T368" s="228">
        <f>S368*H368</f>
        <v>0</v>
      </c>
      <c r="U368" s="38"/>
      <c r="V368" s="38"/>
      <c r="W368" s="38"/>
      <c r="X368" s="38"/>
      <c r="Y368" s="38"/>
      <c r="Z368" s="38"/>
      <c r="AA368" s="38"/>
      <c r="AB368" s="38"/>
      <c r="AC368" s="38"/>
      <c r="AD368" s="38"/>
      <c r="AE368" s="38"/>
      <c r="AR368" s="229" t="s">
        <v>142</v>
      </c>
      <c r="AT368" s="229" t="s">
        <v>137</v>
      </c>
      <c r="AU368" s="229" t="s">
        <v>91</v>
      </c>
      <c r="AY368" s="17" t="s">
        <v>135</v>
      </c>
      <c r="BE368" s="230">
        <f>IF(N368="základní",J368,0)</f>
        <v>0</v>
      </c>
      <c r="BF368" s="230">
        <f>IF(N368="snížená",J368,0)</f>
        <v>0</v>
      </c>
      <c r="BG368" s="230">
        <f>IF(N368="zákl. přenesená",J368,0)</f>
        <v>0</v>
      </c>
      <c r="BH368" s="230">
        <f>IF(N368="sníž. přenesená",J368,0)</f>
        <v>0</v>
      </c>
      <c r="BI368" s="230">
        <f>IF(N368="nulová",J368,0)</f>
        <v>0</v>
      </c>
      <c r="BJ368" s="17" t="s">
        <v>87</v>
      </c>
      <c r="BK368" s="230">
        <f>ROUND(I368*H368,2)</f>
        <v>0</v>
      </c>
      <c r="BL368" s="17" t="s">
        <v>142</v>
      </c>
      <c r="BM368" s="229" t="s">
        <v>417</v>
      </c>
    </row>
    <row r="369" s="2" customFormat="1">
      <c r="A369" s="38"/>
      <c r="B369" s="39"/>
      <c r="C369" s="40"/>
      <c r="D369" s="231" t="s">
        <v>143</v>
      </c>
      <c r="E369" s="40"/>
      <c r="F369" s="232" t="s">
        <v>418</v>
      </c>
      <c r="G369" s="40"/>
      <c r="H369" s="40"/>
      <c r="I369" s="233"/>
      <c r="J369" s="40"/>
      <c r="K369" s="40"/>
      <c r="L369" s="44"/>
      <c r="M369" s="234"/>
      <c r="N369" s="235"/>
      <c r="O369" s="91"/>
      <c r="P369" s="91"/>
      <c r="Q369" s="91"/>
      <c r="R369" s="91"/>
      <c r="S369" s="91"/>
      <c r="T369" s="92"/>
      <c r="U369" s="38"/>
      <c r="V369" s="38"/>
      <c r="W369" s="38"/>
      <c r="X369" s="38"/>
      <c r="Y369" s="38"/>
      <c r="Z369" s="38"/>
      <c r="AA369" s="38"/>
      <c r="AB369" s="38"/>
      <c r="AC369" s="38"/>
      <c r="AD369" s="38"/>
      <c r="AE369" s="38"/>
      <c r="AT369" s="17" t="s">
        <v>143</v>
      </c>
      <c r="AU369" s="17" t="s">
        <v>91</v>
      </c>
    </row>
    <row r="370" s="13" customFormat="1">
      <c r="A370" s="13"/>
      <c r="B370" s="236"/>
      <c r="C370" s="237"/>
      <c r="D370" s="231" t="s">
        <v>145</v>
      </c>
      <c r="E370" s="238" t="s">
        <v>1</v>
      </c>
      <c r="F370" s="239" t="s">
        <v>382</v>
      </c>
      <c r="G370" s="237"/>
      <c r="H370" s="240">
        <v>2750</v>
      </c>
      <c r="I370" s="241"/>
      <c r="J370" s="237"/>
      <c r="K370" s="237"/>
      <c r="L370" s="242"/>
      <c r="M370" s="243"/>
      <c r="N370" s="244"/>
      <c r="O370" s="244"/>
      <c r="P370" s="244"/>
      <c r="Q370" s="244"/>
      <c r="R370" s="244"/>
      <c r="S370" s="244"/>
      <c r="T370" s="245"/>
      <c r="U370" s="13"/>
      <c r="V370" s="13"/>
      <c r="W370" s="13"/>
      <c r="X370" s="13"/>
      <c r="Y370" s="13"/>
      <c r="Z370" s="13"/>
      <c r="AA370" s="13"/>
      <c r="AB370" s="13"/>
      <c r="AC370" s="13"/>
      <c r="AD370" s="13"/>
      <c r="AE370" s="13"/>
      <c r="AT370" s="246" t="s">
        <v>145</v>
      </c>
      <c r="AU370" s="246" t="s">
        <v>91</v>
      </c>
      <c r="AV370" s="13" t="s">
        <v>91</v>
      </c>
      <c r="AW370" s="13" t="s">
        <v>38</v>
      </c>
      <c r="AX370" s="13" t="s">
        <v>82</v>
      </c>
      <c r="AY370" s="246" t="s">
        <v>135</v>
      </c>
    </row>
    <row r="371" s="15" customFormat="1">
      <c r="A371" s="15"/>
      <c r="B371" s="259"/>
      <c r="C371" s="260"/>
      <c r="D371" s="231" t="s">
        <v>145</v>
      </c>
      <c r="E371" s="261" t="s">
        <v>1</v>
      </c>
      <c r="F371" s="262" t="s">
        <v>397</v>
      </c>
      <c r="G371" s="260"/>
      <c r="H371" s="263">
        <v>2750</v>
      </c>
      <c r="I371" s="264"/>
      <c r="J371" s="260"/>
      <c r="K371" s="260"/>
      <c r="L371" s="265"/>
      <c r="M371" s="266"/>
      <c r="N371" s="267"/>
      <c r="O371" s="267"/>
      <c r="P371" s="267"/>
      <c r="Q371" s="267"/>
      <c r="R371" s="267"/>
      <c r="S371" s="267"/>
      <c r="T371" s="268"/>
      <c r="U371" s="15"/>
      <c r="V371" s="15"/>
      <c r="W371" s="15"/>
      <c r="X371" s="15"/>
      <c r="Y371" s="15"/>
      <c r="Z371" s="15"/>
      <c r="AA371" s="15"/>
      <c r="AB371" s="15"/>
      <c r="AC371" s="15"/>
      <c r="AD371" s="15"/>
      <c r="AE371" s="15"/>
      <c r="AT371" s="269" t="s">
        <v>145</v>
      </c>
      <c r="AU371" s="269" t="s">
        <v>91</v>
      </c>
      <c r="AV371" s="15" t="s">
        <v>94</v>
      </c>
      <c r="AW371" s="15" t="s">
        <v>38</v>
      </c>
      <c r="AX371" s="15" t="s">
        <v>82</v>
      </c>
      <c r="AY371" s="269" t="s">
        <v>135</v>
      </c>
    </row>
    <row r="372" s="13" customFormat="1">
      <c r="A372" s="13"/>
      <c r="B372" s="236"/>
      <c r="C372" s="237"/>
      <c r="D372" s="231" t="s">
        <v>145</v>
      </c>
      <c r="E372" s="238" t="s">
        <v>1</v>
      </c>
      <c r="F372" s="239" t="s">
        <v>384</v>
      </c>
      <c r="G372" s="237"/>
      <c r="H372" s="240">
        <v>219</v>
      </c>
      <c r="I372" s="241"/>
      <c r="J372" s="237"/>
      <c r="K372" s="237"/>
      <c r="L372" s="242"/>
      <c r="M372" s="243"/>
      <c r="N372" s="244"/>
      <c r="O372" s="244"/>
      <c r="P372" s="244"/>
      <c r="Q372" s="244"/>
      <c r="R372" s="244"/>
      <c r="S372" s="244"/>
      <c r="T372" s="245"/>
      <c r="U372" s="13"/>
      <c r="V372" s="13"/>
      <c r="W372" s="13"/>
      <c r="X372" s="13"/>
      <c r="Y372" s="13"/>
      <c r="Z372" s="13"/>
      <c r="AA372" s="13"/>
      <c r="AB372" s="13"/>
      <c r="AC372" s="13"/>
      <c r="AD372" s="13"/>
      <c r="AE372" s="13"/>
      <c r="AT372" s="246" t="s">
        <v>145</v>
      </c>
      <c r="AU372" s="246" t="s">
        <v>91</v>
      </c>
      <c r="AV372" s="13" t="s">
        <v>91</v>
      </c>
      <c r="AW372" s="13" t="s">
        <v>38</v>
      </c>
      <c r="AX372" s="13" t="s">
        <v>82</v>
      </c>
      <c r="AY372" s="246" t="s">
        <v>135</v>
      </c>
    </row>
    <row r="373" s="15" customFormat="1">
      <c r="A373" s="15"/>
      <c r="B373" s="259"/>
      <c r="C373" s="260"/>
      <c r="D373" s="231" t="s">
        <v>145</v>
      </c>
      <c r="E373" s="261" t="s">
        <v>1</v>
      </c>
      <c r="F373" s="262" t="s">
        <v>385</v>
      </c>
      <c r="G373" s="260"/>
      <c r="H373" s="263">
        <v>219</v>
      </c>
      <c r="I373" s="264"/>
      <c r="J373" s="260"/>
      <c r="K373" s="260"/>
      <c r="L373" s="265"/>
      <c r="M373" s="266"/>
      <c r="N373" s="267"/>
      <c r="O373" s="267"/>
      <c r="P373" s="267"/>
      <c r="Q373" s="267"/>
      <c r="R373" s="267"/>
      <c r="S373" s="267"/>
      <c r="T373" s="268"/>
      <c r="U373" s="15"/>
      <c r="V373" s="15"/>
      <c r="W373" s="15"/>
      <c r="X373" s="15"/>
      <c r="Y373" s="15"/>
      <c r="Z373" s="15"/>
      <c r="AA373" s="15"/>
      <c r="AB373" s="15"/>
      <c r="AC373" s="15"/>
      <c r="AD373" s="15"/>
      <c r="AE373" s="15"/>
      <c r="AT373" s="269" t="s">
        <v>145</v>
      </c>
      <c r="AU373" s="269" t="s">
        <v>91</v>
      </c>
      <c r="AV373" s="15" t="s">
        <v>94</v>
      </c>
      <c r="AW373" s="15" t="s">
        <v>38</v>
      </c>
      <c r="AX373" s="15" t="s">
        <v>82</v>
      </c>
      <c r="AY373" s="269" t="s">
        <v>135</v>
      </c>
    </row>
    <row r="374" s="13" customFormat="1">
      <c r="A374" s="13"/>
      <c r="B374" s="236"/>
      <c r="C374" s="237"/>
      <c r="D374" s="231" t="s">
        <v>145</v>
      </c>
      <c r="E374" s="238" t="s">
        <v>1</v>
      </c>
      <c r="F374" s="239" t="s">
        <v>198</v>
      </c>
      <c r="G374" s="237"/>
      <c r="H374" s="240">
        <v>20</v>
      </c>
      <c r="I374" s="241"/>
      <c r="J374" s="237"/>
      <c r="K374" s="237"/>
      <c r="L374" s="242"/>
      <c r="M374" s="243"/>
      <c r="N374" s="244"/>
      <c r="O374" s="244"/>
      <c r="P374" s="244"/>
      <c r="Q374" s="244"/>
      <c r="R374" s="244"/>
      <c r="S374" s="244"/>
      <c r="T374" s="245"/>
      <c r="U374" s="13"/>
      <c r="V374" s="13"/>
      <c r="W374" s="13"/>
      <c r="X374" s="13"/>
      <c r="Y374" s="13"/>
      <c r="Z374" s="13"/>
      <c r="AA374" s="13"/>
      <c r="AB374" s="13"/>
      <c r="AC374" s="13"/>
      <c r="AD374" s="13"/>
      <c r="AE374" s="13"/>
      <c r="AT374" s="246" t="s">
        <v>145</v>
      </c>
      <c r="AU374" s="246" t="s">
        <v>91</v>
      </c>
      <c r="AV374" s="13" t="s">
        <v>91</v>
      </c>
      <c r="AW374" s="13" t="s">
        <v>38</v>
      </c>
      <c r="AX374" s="13" t="s">
        <v>82</v>
      </c>
      <c r="AY374" s="246" t="s">
        <v>135</v>
      </c>
    </row>
    <row r="375" s="15" customFormat="1">
      <c r="A375" s="15"/>
      <c r="B375" s="259"/>
      <c r="C375" s="260"/>
      <c r="D375" s="231" t="s">
        <v>145</v>
      </c>
      <c r="E375" s="261" t="s">
        <v>1</v>
      </c>
      <c r="F375" s="262" t="s">
        <v>386</v>
      </c>
      <c r="G375" s="260"/>
      <c r="H375" s="263">
        <v>20</v>
      </c>
      <c r="I375" s="264"/>
      <c r="J375" s="260"/>
      <c r="K375" s="260"/>
      <c r="L375" s="265"/>
      <c r="M375" s="266"/>
      <c r="N375" s="267"/>
      <c r="O375" s="267"/>
      <c r="P375" s="267"/>
      <c r="Q375" s="267"/>
      <c r="R375" s="267"/>
      <c r="S375" s="267"/>
      <c r="T375" s="268"/>
      <c r="U375" s="15"/>
      <c r="V375" s="15"/>
      <c r="W375" s="15"/>
      <c r="X375" s="15"/>
      <c r="Y375" s="15"/>
      <c r="Z375" s="15"/>
      <c r="AA375" s="15"/>
      <c r="AB375" s="15"/>
      <c r="AC375" s="15"/>
      <c r="AD375" s="15"/>
      <c r="AE375" s="15"/>
      <c r="AT375" s="269" t="s">
        <v>145</v>
      </c>
      <c r="AU375" s="269" t="s">
        <v>91</v>
      </c>
      <c r="AV375" s="15" t="s">
        <v>94</v>
      </c>
      <c r="AW375" s="15" t="s">
        <v>38</v>
      </c>
      <c r="AX375" s="15" t="s">
        <v>82</v>
      </c>
      <c r="AY375" s="269" t="s">
        <v>135</v>
      </c>
    </row>
    <row r="376" s="13" customFormat="1">
      <c r="A376" s="13"/>
      <c r="B376" s="236"/>
      <c r="C376" s="237"/>
      <c r="D376" s="231" t="s">
        <v>145</v>
      </c>
      <c r="E376" s="238" t="s">
        <v>1</v>
      </c>
      <c r="F376" s="239" t="s">
        <v>407</v>
      </c>
      <c r="G376" s="237"/>
      <c r="H376" s="240">
        <v>70.5</v>
      </c>
      <c r="I376" s="241"/>
      <c r="J376" s="237"/>
      <c r="K376" s="237"/>
      <c r="L376" s="242"/>
      <c r="M376" s="243"/>
      <c r="N376" s="244"/>
      <c r="O376" s="244"/>
      <c r="P376" s="244"/>
      <c r="Q376" s="244"/>
      <c r="R376" s="244"/>
      <c r="S376" s="244"/>
      <c r="T376" s="245"/>
      <c r="U376" s="13"/>
      <c r="V376" s="13"/>
      <c r="W376" s="13"/>
      <c r="X376" s="13"/>
      <c r="Y376" s="13"/>
      <c r="Z376" s="13"/>
      <c r="AA376" s="13"/>
      <c r="AB376" s="13"/>
      <c r="AC376" s="13"/>
      <c r="AD376" s="13"/>
      <c r="AE376" s="13"/>
      <c r="AT376" s="246" t="s">
        <v>145</v>
      </c>
      <c r="AU376" s="246" t="s">
        <v>91</v>
      </c>
      <c r="AV376" s="13" t="s">
        <v>91</v>
      </c>
      <c r="AW376" s="13" t="s">
        <v>38</v>
      </c>
      <c r="AX376" s="13" t="s">
        <v>82</v>
      </c>
      <c r="AY376" s="246" t="s">
        <v>135</v>
      </c>
    </row>
    <row r="377" s="13" customFormat="1">
      <c r="A377" s="13"/>
      <c r="B377" s="236"/>
      <c r="C377" s="237"/>
      <c r="D377" s="231" t="s">
        <v>145</v>
      </c>
      <c r="E377" s="238" t="s">
        <v>1</v>
      </c>
      <c r="F377" s="239" t="s">
        <v>408</v>
      </c>
      <c r="G377" s="237"/>
      <c r="H377" s="240">
        <v>46</v>
      </c>
      <c r="I377" s="241"/>
      <c r="J377" s="237"/>
      <c r="K377" s="237"/>
      <c r="L377" s="242"/>
      <c r="M377" s="243"/>
      <c r="N377" s="244"/>
      <c r="O377" s="244"/>
      <c r="P377" s="244"/>
      <c r="Q377" s="244"/>
      <c r="R377" s="244"/>
      <c r="S377" s="244"/>
      <c r="T377" s="245"/>
      <c r="U377" s="13"/>
      <c r="V377" s="13"/>
      <c r="W377" s="13"/>
      <c r="X377" s="13"/>
      <c r="Y377" s="13"/>
      <c r="Z377" s="13"/>
      <c r="AA377" s="13"/>
      <c r="AB377" s="13"/>
      <c r="AC377" s="13"/>
      <c r="AD377" s="13"/>
      <c r="AE377" s="13"/>
      <c r="AT377" s="246" t="s">
        <v>145</v>
      </c>
      <c r="AU377" s="246" t="s">
        <v>91</v>
      </c>
      <c r="AV377" s="13" t="s">
        <v>91</v>
      </c>
      <c r="AW377" s="13" t="s">
        <v>38</v>
      </c>
      <c r="AX377" s="13" t="s">
        <v>82</v>
      </c>
      <c r="AY377" s="246" t="s">
        <v>135</v>
      </c>
    </row>
    <row r="378" s="15" customFormat="1">
      <c r="A378" s="15"/>
      <c r="B378" s="259"/>
      <c r="C378" s="260"/>
      <c r="D378" s="231" t="s">
        <v>145</v>
      </c>
      <c r="E378" s="261" t="s">
        <v>1</v>
      </c>
      <c r="F378" s="262" t="s">
        <v>250</v>
      </c>
      <c r="G378" s="260"/>
      <c r="H378" s="263">
        <v>116.5</v>
      </c>
      <c r="I378" s="264"/>
      <c r="J378" s="260"/>
      <c r="K378" s="260"/>
      <c r="L378" s="265"/>
      <c r="M378" s="266"/>
      <c r="N378" s="267"/>
      <c r="O378" s="267"/>
      <c r="P378" s="267"/>
      <c r="Q378" s="267"/>
      <c r="R378" s="267"/>
      <c r="S378" s="267"/>
      <c r="T378" s="268"/>
      <c r="U378" s="15"/>
      <c r="V378" s="15"/>
      <c r="W378" s="15"/>
      <c r="X378" s="15"/>
      <c r="Y378" s="15"/>
      <c r="Z378" s="15"/>
      <c r="AA378" s="15"/>
      <c r="AB378" s="15"/>
      <c r="AC378" s="15"/>
      <c r="AD378" s="15"/>
      <c r="AE378" s="15"/>
      <c r="AT378" s="269" t="s">
        <v>145</v>
      </c>
      <c r="AU378" s="269" t="s">
        <v>91</v>
      </c>
      <c r="AV378" s="15" t="s">
        <v>94</v>
      </c>
      <c r="AW378" s="15" t="s">
        <v>38</v>
      </c>
      <c r="AX378" s="15" t="s">
        <v>82</v>
      </c>
      <c r="AY378" s="269" t="s">
        <v>135</v>
      </c>
    </row>
    <row r="379" s="14" customFormat="1">
      <c r="A379" s="14"/>
      <c r="B379" s="247"/>
      <c r="C379" s="248"/>
      <c r="D379" s="231" t="s">
        <v>145</v>
      </c>
      <c r="E379" s="249" t="s">
        <v>1</v>
      </c>
      <c r="F379" s="250" t="s">
        <v>147</v>
      </c>
      <c r="G379" s="248"/>
      <c r="H379" s="251">
        <v>3105.5</v>
      </c>
      <c r="I379" s="252"/>
      <c r="J379" s="248"/>
      <c r="K379" s="248"/>
      <c r="L379" s="253"/>
      <c r="M379" s="254"/>
      <c r="N379" s="255"/>
      <c r="O379" s="255"/>
      <c r="P379" s="255"/>
      <c r="Q379" s="255"/>
      <c r="R379" s="255"/>
      <c r="S379" s="255"/>
      <c r="T379" s="256"/>
      <c r="U379" s="14"/>
      <c r="V379" s="14"/>
      <c r="W379" s="14"/>
      <c r="X379" s="14"/>
      <c r="Y379" s="14"/>
      <c r="Z379" s="14"/>
      <c r="AA379" s="14"/>
      <c r="AB379" s="14"/>
      <c r="AC379" s="14"/>
      <c r="AD379" s="14"/>
      <c r="AE379" s="14"/>
      <c r="AT379" s="257" t="s">
        <v>145</v>
      </c>
      <c r="AU379" s="257" t="s">
        <v>91</v>
      </c>
      <c r="AV379" s="14" t="s">
        <v>142</v>
      </c>
      <c r="AW379" s="14" t="s">
        <v>38</v>
      </c>
      <c r="AX379" s="14" t="s">
        <v>87</v>
      </c>
      <c r="AY379" s="257" t="s">
        <v>135</v>
      </c>
    </row>
    <row r="380" s="2" customFormat="1" ht="33" customHeight="1">
      <c r="A380" s="38"/>
      <c r="B380" s="39"/>
      <c r="C380" s="218" t="s">
        <v>284</v>
      </c>
      <c r="D380" s="218" t="s">
        <v>137</v>
      </c>
      <c r="E380" s="219" t="s">
        <v>419</v>
      </c>
      <c r="F380" s="220" t="s">
        <v>420</v>
      </c>
      <c r="G380" s="221" t="s">
        <v>140</v>
      </c>
      <c r="H380" s="222">
        <v>116.5</v>
      </c>
      <c r="I380" s="223"/>
      <c r="J380" s="224">
        <f>ROUND(I380*H380,2)</f>
        <v>0</v>
      </c>
      <c r="K380" s="220" t="s">
        <v>141</v>
      </c>
      <c r="L380" s="44"/>
      <c r="M380" s="225" t="s">
        <v>1</v>
      </c>
      <c r="N380" s="226" t="s">
        <v>47</v>
      </c>
      <c r="O380" s="91"/>
      <c r="P380" s="227">
        <f>O380*H380</f>
        <v>0</v>
      </c>
      <c r="Q380" s="227">
        <v>0</v>
      </c>
      <c r="R380" s="227">
        <f>Q380*H380</f>
        <v>0</v>
      </c>
      <c r="S380" s="227">
        <v>0</v>
      </c>
      <c r="T380" s="228">
        <f>S380*H380</f>
        <v>0</v>
      </c>
      <c r="U380" s="38"/>
      <c r="V380" s="38"/>
      <c r="W380" s="38"/>
      <c r="X380" s="38"/>
      <c r="Y380" s="38"/>
      <c r="Z380" s="38"/>
      <c r="AA380" s="38"/>
      <c r="AB380" s="38"/>
      <c r="AC380" s="38"/>
      <c r="AD380" s="38"/>
      <c r="AE380" s="38"/>
      <c r="AR380" s="229" t="s">
        <v>142</v>
      </c>
      <c r="AT380" s="229" t="s">
        <v>137</v>
      </c>
      <c r="AU380" s="229" t="s">
        <v>91</v>
      </c>
      <c r="AY380" s="17" t="s">
        <v>135</v>
      </c>
      <c r="BE380" s="230">
        <f>IF(N380="základní",J380,0)</f>
        <v>0</v>
      </c>
      <c r="BF380" s="230">
        <f>IF(N380="snížená",J380,0)</f>
        <v>0</v>
      </c>
      <c r="BG380" s="230">
        <f>IF(N380="zákl. přenesená",J380,0)</f>
        <v>0</v>
      </c>
      <c r="BH380" s="230">
        <f>IF(N380="sníž. přenesená",J380,0)</f>
        <v>0</v>
      </c>
      <c r="BI380" s="230">
        <f>IF(N380="nulová",J380,0)</f>
        <v>0</v>
      </c>
      <c r="BJ380" s="17" t="s">
        <v>87</v>
      </c>
      <c r="BK380" s="230">
        <f>ROUND(I380*H380,2)</f>
        <v>0</v>
      </c>
      <c r="BL380" s="17" t="s">
        <v>142</v>
      </c>
      <c r="BM380" s="229" t="s">
        <v>421</v>
      </c>
    </row>
    <row r="381" s="2" customFormat="1">
      <c r="A381" s="38"/>
      <c r="B381" s="39"/>
      <c r="C381" s="40"/>
      <c r="D381" s="231" t="s">
        <v>143</v>
      </c>
      <c r="E381" s="40"/>
      <c r="F381" s="232" t="s">
        <v>422</v>
      </c>
      <c r="G381" s="40"/>
      <c r="H381" s="40"/>
      <c r="I381" s="233"/>
      <c r="J381" s="40"/>
      <c r="K381" s="40"/>
      <c r="L381" s="44"/>
      <c r="M381" s="234"/>
      <c r="N381" s="235"/>
      <c r="O381" s="91"/>
      <c r="P381" s="91"/>
      <c r="Q381" s="91"/>
      <c r="R381" s="91"/>
      <c r="S381" s="91"/>
      <c r="T381" s="92"/>
      <c r="U381" s="38"/>
      <c r="V381" s="38"/>
      <c r="W381" s="38"/>
      <c r="X381" s="38"/>
      <c r="Y381" s="38"/>
      <c r="Z381" s="38"/>
      <c r="AA381" s="38"/>
      <c r="AB381" s="38"/>
      <c r="AC381" s="38"/>
      <c r="AD381" s="38"/>
      <c r="AE381" s="38"/>
      <c r="AT381" s="17" t="s">
        <v>143</v>
      </c>
      <c r="AU381" s="17" t="s">
        <v>91</v>
      </c>
    </row>
    <row r="382" s="2" customFormat="1">
      <c r="A382" s="38"/>
      <c r="B382" s="39"/>
      <c r="C382" s="40"/>
      <c r="D382" s="231" t="s">
        <v>152</v>
      </c>
      <c r="E382" s="40"/>
      <c r="F382" s="258" t="s">
        <v>423</v>
      </c>
      <c r="G382" s="40"/>
      <c r="H382" s="40"/>
      <c r="I382" s="233"/>
      <c r="J382" s="40"/>
      <c r="K382" s="40"/>
      <c r="L382" s="44"/>
      <c r="M382" s="234"/>
      <c r="N382" s="235"/>
      <c r="O382" s="91"/>
      <c r="P382" s="91"/>
      <c r="Q382" s="91"/>
      <c r="R382" s="91"/>
      <c r="S382" s="91"/>
      <c r="T382" s="92"/>
      <c r="U382" s="38"/>
      <c r="V382" s="38"/>
      <c r="W382" s="38"/>
      <c r="X382" s="38"/>
      <c r="Y382" s="38"/>
      <c r="Z382" s="38"/>
      <c r="AA382" s="38"/>
      <c r="AB382" s="38"/>
      <c r="AC382" s="38"/>
      <c r="AD382" s="38"/>
      <c r="AE382" s="38"/>
      <c r="AT382" s="17" t="s">
        <v>152</v>
      </c>
      <c r="AU382" s="17" t="s">
        <v>91</v>
      </c>
    </row>
    <row r="383" s="13" customFormat="1">
      <c r="A383" s="13"/>
      <c r="B383" s="236"/>
      <c r="C383" s="237"/>
      <c r="D383" s="231" t="s">
        <v>145</v>
      </c>
      <c r="E383" s="238" t="s">
        <v>1</v>
      </c>
      <c r="F383" s="239" t="s">
        <v>408</v>
      </c>
      <c r="G383" s="237"/>
      <c r="H383" s="240">
        <v>46</v>
      </c>
      <c r="I383" s="241"/>
      <c r="J383" s="237"/>
      <c r="K383" s="237"/>
      <c r="L383" s="242"/>
      <c r="M383" s="243"/>
      <c r="N383" s="244"/>
      <c r="O383" s="244"/>
      <c r="P383" s="244"/>
      <c r="Q383" s="244"/>
      <c r="R383" s="244"/>
      <c r="S383" s="244"/>
      <c r="T383" s="245"/>
      <c r="U383" s="13"/>
      <c r="V383" s="13"/>
      <c r="W383" s="13"/>
      <c r="X383" s="13"/>
      <c r="Y383" s="13"/>
      <c r="Z383" s="13"/>
      <c r="AA383" s="13"/>
      <c r="AB383" s="13"/>
      <c r="AC383" s="13"/>
      <c r="AD383" s="13"/>
      <c r="AE383" s="13"/>
      <c r="AT383" s="246" t="s">
        <v>145</v>
      </c>
      <c r="AU383" s="246" t="s">
        <v>91</v>
      </c>
      <c r="AV383" s="13" t="s">
        <v>91</v>
      </c>
      <c r="AW383" s="13" t="s">
        <v>38</v>
      </c>
      <c r="AX383" s="13" t="s">
        <v>82</v>
      </c>
      <c r="AY383" s="246" t="s">
        <v>135</v>
      </c>
    </row>
    <row r="384" s="13" customFormat="1">
      <c r="A384" s="13"/>
      <c r="B384" s="236"/>
      <c r="C384" s="237"/>
      <c r="D384" s="231" t="s">
        <v>145</v>
      </c>
      <c r="E384" s="238" t="s">
        <v>1</v>
      </c>
      <c r="F384" s="239" t="s">
        <v>407</v>
      </c>
      <c r="G384" s="237"/>
      <c r="H384" s="240">
        <v>70.5</v>
      </c>
      <c r="I384" s="241"/>
      <c r="J384" s="237"/>
      <c r="K384" s="237"/>
      <c r="L384" s="242"/>
      <c r="M384" s="243"/>
      <c r="N384" s="244"/>
      <c r="O384" s="244"/>
      <c r="P384" s="244"/>
      <c r="Q384" s="244"/>
      <c r="R384" s="244"/>
      <c r="S384" s="244"/>
      <c r="T384" s="245"/>
      <c r="U384" s="13"/>
      <c r="V384" s="13"/>
      <c r="W384" s="13"/>
      <c r="X384" s="13"/>
      <c r="Y384" s="13"/>
      <c r="Z384" s="13"/>
      <c r="AA384" s="13"/>
      <c r="AB384" s="13"/>
      <c r="AC384" s="13"/>
      <c r="AD384" s="13"/>
      <c r="AE384" s="13"/>
      <c r="AT384" s="246" t="s">
        <v>145</v>
      </c>
      <c r="AU384" s="246" t="s">
        <v>91</v>
      </c>
      <c r="AV384" s="13" t="s">
        <v>91</v>
      </c>
      <c r="AW384" s="13" t="s">
        <v>38</v>
      </c>
      <c r="AX384" s="13" t="s">
        <v>82</v>
      </c>
      <c r="AY384" s="246" t="s">
        <v>135</v>
      </c>
    </row>
    <row r="385" s="14" customFormat="1">
      <c r="A385" s="14"/>
      <c r="B385" s="247"/>
      <c r="C385" s="248"/>
      <c r="D385" s="231" t="s">
        <v>145</v>
      </c>
      <c r="E385" s="249" t="s">
        <v>1</v>
      </c>
      <c r="F385" s="250" t="s">
        <v>147</v>
      </c>
      <c r="G385" s="248"/>
      <c r="H385" s="251">
        <v>116.5</v>
      </c>
      <c r="I385" s="252"/>
      <c r="J385" s="248"/>
      <c r="K385" s="248"/>
      <c r="L385" s="253"/>
      <c r="M385" s="254"/>
      <c r="N385" s="255"/>
      <c r="O385" s="255"/>
      <c r="P385" s="255"/>
      <c r="Q385" s="255"/>
      <c r="R385" s="255"/>
      <c r="S385" s="255"/>
      <c r="T385" s="256"/>
      <c r="U385" s="14"/>
      <c r="V385" s="14"/>
      <c r="W385" s="14"/>
      <c r="X385" s="14"/>
      <c r="Y385" s="14"/>
      <c r="Z385" s="14"/>
      <c r="AA385" s="14"/>
      <c r="AB385" s="14"/>
      <c r="AC385" s="14"/>
      <c r="AD385" s="14"/>
      <c r="AE385" s="14"/>
      <c r="AT385" s="257" t="s">
        <v>145</v>
      </c>
      <c r="AU385" s="257" t="s">
        <v>91</v>
      </c>
      <c r="AV385" s="14" t="s">
        <v>142</v>
      </c>
      <c r="AW385" s="14" t="s">
        <v>38</v>
      </c>
      <c r="AX385" s="14" t="s">
        <v>87</v>
      </c>
      <c r="AY385" s="257" t="s">
        <v>135</v>
      </c>
    </row>
    <row r="386" s="2" customFormat="1" ht="33" customHeight="1">
      <c r="A386" s="38"/>
      <c r="B386" s="39"/>
      <c r="C386" s="218" t="s">
        <v>424</v>
      </c>
      <c r="D386" s="218" t="s">
        <v>137</v>
      </c>
      <c r="E386" s="219" t="s">
        <v>425</v>
      </c>
      <c r="F386" s="220" t="s">
        <v>426</v>
      </c>
      <c r="G386" s="221" t="s">
        <v>140</v>
      </c>
      <c r="H386" s="222">
        <v>20</v>
      </c>
      <c r="I386" s="223"/>
      <c r="J386" s="224">
        <f>ROUND(I386*H386,2)</f>
        <v>0</v>
      </c>
      <c r="K386" s="220" t="s">
        <v>141</v>
      </c>
      <c r="L386" s="44"/>
      <c r="M386" s="225" t="s">
        <v>1</v>
      </c>
      <c r="N386" s="226" t="s">
        <v>47</v>
      </c>
      <c r="O386" s="91"/>
      <c r="P386" s="227">
        <f>O386*H386</f>
        <v>0</v>
      </c>
      <c r="Q386" s="227">
        <v>0</v>
      </c>
      <c r="R386" s="227">
        <f>Q386*H386</f>
        <v>0</v>
      </c>
      <c r="S386" s="227">
        <v>0</v>
      </c>
      <c r="T386" s="228">
        <f>S386*H386</f>
        <v>0</v>
      </c>
      <c r="U386" s="38"/>
      <c r="V386" s="38"/>
      <c r="W386" s="38"/>
      <c r="X386" s="38"/>
      <c r="Y386" s="38"/>
      <c r="Z386" s="38"/>
      <c r="AA386" s="38"/>
      <c r="AB386" s="38"/>
      <c r="AC386" s="38"/>
      <c r="AD386" s="38"/>
      <c r="AE386" s="38"/>
      <c r="AR386" s="229" t="s">
        <v>142</v>
      </c>
      <c r="AT386" s="229" t="s">
        <v>137</v>
      </c>
      <c r="AU386" s="229" t="s">
        <v>91</v>
      </c>
      <c r="AY386" s="17" t="s">
        <v>135</v>
      </c>
      <c r="BE386" s="230">
        <f>IF(N386="základní",J386,0)</f>
        <v>0</v>
      </c>
      <c r="BF386" s="230">
        <f>IF(N386="snížená",J386,0)</f>
        <v>0</v>
      </c>
      <c r="BG386" s="230">
        <f>IF(N386="zákl. přenesená",J386,0)</f>
        <v>0</v>
      </c>
      <c r="BH386" s="230">
        <f>IF(N386="sníž. přenesená",J386,0)</f>
        <v>0</v>
      </c>
      <c r="BI386" s="230">
        <f>IF(N386="nulová",J386,0)</f>
        <v>0</v>
      </c>
      <c r="BJ386" s="17" t="s">
        <v>87</v>
      </c>
      <c r="BK386" s="230">
        <f>ROUND(I386*H386,2)</f>
        <v>0</v>
      </c>
      <c r="BL386" s="17" t="s">
        <v>142</v>
      </c>
      <c r="BM386" s="229" t="s">
        <v>427</v>
      </c>
    </row>
    <row r="387" s="2" customFormat="1">
      <c r="A387" s="38"/>
      <c r="B387" s="39"/>
      <c r="C387" s="40"/>
      <c r="D387" s="231" t="s">
        <v>143</v>
      </c>
      <c r="E387" s="40"/>
      <c r="F387" s="232" t="s">
        <v>428</v>
      </c>
      <c r="G387" s="40"/>
      <c r="H387" s="40"/>
      <c r="I387" s="233"/>
      <c r="J387" s="40"/>
      <c r="K387" s="40"/>
      <c r="L387" s="44"/>
      <c r="M387" s="234"/>
      <c r="N387" s="235"/>
      <c r="O387" s="91"/>
      <c r="P387" s="91"/>
      <c r="Q387" s="91"/>
      <c r="R387" s="91"/>
      <c r="S387" s="91"/>
      <c r="T387" s="92"/>
      <c r="U387" s="38"/>
      <c r="V387" s="38"/>
      <c r="W387" s="38"/>
      <c r="X387" s="38"/>
      <c r="Y387" s="38"/>
      <c r="Z387" s="38"/>
      <c r="AA387" s="38"/>
      <c r="AB387" s="38"/>
      <c r="AC387" s="38"/>
      <c r="AD387" s="38"/>
      <c r="AE387" s="38"/>
      <c r="AT387" s="17" t="s">
        <v>143</v>
      </c>
      <c r="AU387" s="17" t="s">
        <v>91</v>
      </c>
    </row>
    <row r="388" s="2" customFormat="1">
      <c r="A388" s="38"/>
      <c r="B388" s="39"/>
      <c r="C388" s="40"/>
      <c r="D388" s="231" t="s">
        <v>152</v>
      </c>
      <c r="E388" s="40"/>
      <c r="F388" s="258" t="s">
        <v>423</v>
      </c>
      <c r="G388" s="40"/>
      <c r="H388" s="40"/>
      <c r="I388" s="233"/>
      <c r="J388" s="40"/>
      <c r="K388" s="40"/>
      <c r="L388" s="44"/>
      <c r="M388" s="234"/>
      <c r="N388" s="235"/>
      <c r="O388" s="91"/>
      <c r="P388" s="91"/>
      <c r="Q388" s="91"/>
      <c r="R388" s="91"/>
      <c r="S388" s="91"/>
      <c r="T388" s="92"/>
      <c r="U388" s="38"/>
      <c r="V388" s="38"/>
      <c r="W388" s="38"/>
      <c r="X388" s="38"/>
      <c r="Y388" s="38"/>
      <c r="Z388" s="38"/>
      <c r="AA388" s="38"/>
      <c r="AB388" s="38"/>
      <c r="AC388" s="38"/>
      <c r="AD388" s="38"/>
      <c r="AE388" s="38"/>
      <c r="AT388" s="17" t="s">
        <v>152</v>
      </c>
      <c r="AU388" s="17" t="s">
        <v>91</v>
      </c>
    </row>
    <row r="389" s="13" customFormat="1">
      <c r="A389" s="13"/>
      <c r="B389" s="236"/>
      <c r="C389" s="237"/>
      <c r="D389" s="231" t="s">
        <v>145</v>
      </c>
      <c r="E389" s="238" t="s">
        <v>1</v>
      </c>
      <c r="F389" s="239" t="s">
        <v>198</v>
      </c>
      <c r="G389" s="237"/>
      <c r="H389" s="240">
        <v>20</v>
      </c>
      <c r="I389" s="241"/>
      <c r="J389" s="237"/>
      <c r="K389" s="237"/>
      <c r="L389" s="242"/>
      <c r="M389" s="243"/>
      <c r="N389" s="244"/>
      <c r="O389" s="244"/>
      <c r="P389" s="244"/>
      <c r="Q389" s="244"/>
      <c r="R389" s="244"/>
      <c r="S389" s="244"/>
      <c r="T389" s="245"/>
      <c r="U389" s="13"/>
      <c r="V389" s="13"/>
      <c r="W389" s="13"/>
      <c r="X389" s="13"/>
      <c r="Y389" s="13"/>
      <c r="Z389" s="13"/>
      <c r="AA389" s="13"/>
      <c r="AB389" s="13"/>
      <c r="AC389" s="13"/>
      <c r="AD389" s="13"/>
      <c r="AE389" s="13"/>
      <c r="AT389" s="246" t="s">
        <v>145</v>
      </c>
      <c r="AU389" s="246" t="s">
        <v>91</v>
      </c>
      <c r="AV389" s="13" t="s">
        <v>91</v>
      </c>
      <c r="AW389" s="13" t="s">
        <v>38</v>
      </c>
      <c r="AX389" s="13" t="s">
        <v>82</v>
      </c>
      <c r="AY389" s="246" t="s">
        <v>135</v>
      </c>
    </row>
    <row r="390" s="15" customFormat="1">
      <c r="A390" s="15"/>
      <c r="B390" s="259"/>
      <c r="C390" s="260"/>
      <c r="D390" s="231" t="s">
        <v>145</v>
      </c>
      <c r="E390" s="261" t="s">
        <v>1</v>
      </c>
      <c r="F390" s="262" t="s">
        <v>386</v>
      </c>
      <c r="G390" s="260"/>
      <c r="H390" s="263">
        <v>20</v>
      </c>
      <c r="I390" s="264"/>
      <c r="J390" s="260"/>
      <c r="K390" s="260"/>
      <c r="L390" s="265"/>
      <c r="M390" s="266"/>
      <c r="N390" s="267"/>
      <c r="O390" s="267"/>
      <c r="P390" s="267"/>
      <c r="Q390" s="267"/>
      <c r="R390" s="267"/>
      <c r="S390" s="267"/>
      <c r="T390" s="268"/>
      <c r="U390" s="15"/>
      <c r="V390" s="15"/>
      <c r="W390" s="15"/>
      <c r="X390" s="15"/>
      <c r="Y390" s="15"/>
      <c r="Z390" s="15"/>
      <c r="AA390" s="15"/>
      <c r="AB390" s="15"/>
      <c r="AC390" s="15"/>
      <c r="AD390" s="15"/>
      <c r="AE390" s="15"/>
      <c r="AT390" s="269" t="s">
        <v>145</v>
      </c>
      <c r="AU390" s="269" t="s">
        <v>91</v>
      </c>
      <c r="AV390" s="15" t="s">
        <v>94</v>
      </c>
      <c r="AW390" s="15" t="s">
        <v>38</v>
      </c>
      <c r="AX390" s="15" t="s">
        <v>82</v>
      </c>
      <c r="AY390" s="269" t="s">
        <v>135</v>
      </c>
    </row>
    <row r="391" s="14" customFormat="1">
      <c r="A391" s="14"/>
      <c r="B391" s="247"/>
      <c r="C391" s="248"/>
      <c r="D391" s="231" t="s">
        <v>145</v>
      </c>
      <c r="E391" s="249" t="s">
        <v>1</v>
      </c>
      <c r="F391" s="250" t="s">
        <v>147</v>
      </c>
      <c r="G391" s="248"/>
      <c r="H391" s="251">
        <v>20</v>
      </c>
      <c r="I391" s="252"/>
      <c r="J391" s="248"/>
      <c r="K391" s="248"/>
      <c r="L391" s="253"/>
      <c r="M391" s="254"/>
      <c r="N391" s="255"/>
      <c r="O391" s="255"/>
      <c r="P391" s="255"/>
      <c r="Q391" s="255"/>
      <c r="R391" s="255"/>
      <c r="S391" s="255"/>
      <c r="T391" s="256"/>
      <c r="U391" s="14"/>
      <c r="V391" s="14"/>
      <c r="W391" s="14"/>
      <c r="X391" s="14"/>
      <c r="Y391" s="14"/>
      <c r="Z391" s="14"/>
      <c r="AA391" s="14"/>
      <c r="AB391" s="14"/>
      <c r="AC391" s="14"/>
      <c r="AD391" s="14"/>
      <c r="AE391" s="14"/>
      <c r="AT391" s="257" t="s">
        <v>145</v>
      </c>
      <c r="AU391" s="257" t="s">
        <v>91</v>
      </c>
      <c r="AV391" s="14" t="s">
        <v>142</v>
      </c>
      <c r="AW391" s="14" t="s">
        <v>38</v>
      </c>
      <c r="AX391" s="14" t="s">
        <v>87</v>
      </c>
      <c r="AY391" s="257" t="s">
        <v>135</v>
      </c>
    </row>
    <row r="392" s="2" customFormat="1" ht="33" customHeight="1">
      <c r="A392" s="38"/>
      <c r="B392" s="39"/>
      <c r="C392" s="218" t="s">
        <v>291</v>
      </c>
      <c r="D392" s="218" t="s">
        <v>137</v>
      </c>
      <c r="E392" s="219" t="s">
        <v>429</v>
      </c>
      <c r="F392" s="220" t="s">
        <v>430</v>
      </c>
      <c r="G392" s="221" t="s">
        <v>140</v>
      </c>
      <c r="H392" s="222">
        <v>2969</v>
      </c>
      <c r="I392" s="223"/>
      <c r="J392" s="224">
        <f>ROUND(I392*H392,2)</f>
        <v>0</v>
      </c>
      <c r="K392" s="220" t="s">
        <v>141</v>
      </c>
      <c r="L392" s="44"/>
      <c r="M392" s="225" t="s">
        <v>1</v>
      </c>
      <c r="N392" s="226" t="s">
        <v>47</v>
      </c>
      <c r="O392" s="91"/>
      <c r="P392" s="227">
        <f>O392*H392</f>
        <v>0</v>
      </c>
      <c r="Q392" s="227">
        <v>0</v>
      </c>
      <c r="R392" s="227">
        <f>Q392*H392</f>
        <v>0</v>
      </c>
      <c r="S392" s="227">
        <v>0</v>
      </c>
      <c r="T392" s="228">
        <f>S392*H392</f>
        <v>0</v>
      </c>
      <c r="U392" s="38"/>
      <c r="V392" s="38"/>
      <c r="W392" s="38"/>
      <c r="X392" s="38"/>
      <c r="Y392" s="38"/>
      <c r="Z392" s="38"/>
      <c r="AA392" s="38"/>
      <c r="AB392" s="38"/>
      <c r="AC392" s="38"/>
      <c r="AD392" s="38"/>
      <c r="AE392" s="38"/>
      <c r="AR392" s="229" t="s">
        <v>142</v>
      </c>
      <c r="AT392" s="229" t="s">
        <v>137</v>
      </c>
      <c r="AU392" s="229" t="s">
        <v>91</v>
      </c>
      <c r="AY392" s="17" t="s">
        <v>135</v>
      </c>
      <c r="BE392" s="230">
        <f>IF(N392="základní",J392,0)</f>
        <v>0</v>
      </c>
      <c r="BF392" s="230">
        <f>IF(N392="snížená",J392,0)</f>
        <v>0</v>
      </c>
      <c r="BG392" s="230">
        <f>IF(N392="zákl. přenesená",J392,0)</f>
        <v>0</v>
      </c>
      <c r="BH392" s="230">
        <f>IF(N392="sníž. přenesená",J392,0)</f>
        <v>0</v>
      </c>
      <c r="BI392" s="230">
        <f>IF(N392="nulová",J392,0)</f>
        <v>0</v>
      </c>
      <c r="BJ392" s="17" t="s">
        <v>87</v>
      </c>
      <c r="BK392" s="230">
        <f>ROUND(I392*H392,2)</f>
        <v>0</v>
      </c>
      <c r="BL392" s="17" t="s">
        <v>142</v>
      </c>
      <c r="BM392" s="229" t="s">
        <v>431</v>
      </c>
    </row>
    <row r="393" s="2" customFormat="1">
      <c r="A393" s="38"/>
      <c r="B393" s="39"/>
      <c r="C393" s="40"/>
      <c r="D393" s="231" t="s">
        <v>143</v>
      </c>
      <c r="E393" s="40"/>
      <c r="F393" s="232" t="s">
        <v>432</v>
      </c>
      <c r="G393" s="40"/>
      <c r="H393" s="40"/>
      <c r="I393" s="233"/>
      <c r="J393" s="40"/>
      <c r="K393" s="40"/>
      <c r="L393" s="44"/>
      <c r="M393" s="234"/>
      <c r="N393" s="235"/>
      <c r="O393" s="91"/>
      <c r="P393" s="91"/>
      <c r="Q393" s="91"/>
      <c r="R393" s="91"/>
      <c r="S393" s="91"/>
      <c r="T393" s="92"/>
      <c r="U393" s="38"/>
      <c r="V393" s="38"/>
      <c r="W393" s="38"/>
      <c r="X393" s="38"/>
      <c r="Y393" s="38"/>
      <c r="Z393" s="38"/>
      <c r="AA393" s="38"/>
      <c r="AB393" s="38"/>
      <c r="AC393" s="38"/>
      <c r="AD393" s="38"/>
      <c r="AE393" s="38"/>
      <c r="AT393" s="17" t="s">
        <v>143</v>
      </c>
      <c r="AU393" s="17" t="s">
        <v>91</v>
      </c>
    </row>
    <row r="394" s="2" customFormat="1">
      <c r="A394" s="38"/>
      <c r="B394" s="39"/>
      <c r="C394" s="40"/>
      <c r="D394" s="231" t="s">
        <v>152</v>
      </c>
      <c r="E394" s="40"/>
      <c r="F394" s="258" t="s">
        <v>423</v>
      </c>
      <c r="G394" s="40"/>
      <c r="H394" s="40"/>
      <c r="I394" s="233"/>
      <c r="J394" s="40"/>
      <c r="K394" s="40"/>
      <c r="L394" s="44"/>
      <c r="M394" s="234"/>
      <c r="N394" s="235"/>
      <c r="O394" s="91"/>
      <c r="P394" s="91"/>
      <c r="Q394" s="91"/>
      <c r="R394" s="91"/>
      <c r="S394" s="91"/>
      <c r="T394" s="92"/>
      <c r="U394" s="38"/>
      <c r="V394" s="38"/>
      <c r="W394" s="38"/>
      <c r="X394" s="38"/>
      <c r="Y394" s="38"/>
      <c r="Z394" s="38"/>
      <c r="AA394" s="38"/>
      <c r="AB394" s="38"/>
      <c r="AC394" s="38"/>
      <c r="AD394" s="38"/>
      <c r="AE394" s="38"/>
      <c r="AT394" s="17" t="s">
        <v>152</v>
      </c>
      <c r="AU394" s="17" t="s">
        <v>91</v>
      </c>
    </row>
    <row r="395" s="13" customFormat="1">
      <c r="A395" s="13"/>
      <c r="B395" s="236"/>
      <c r="C395" s="237"/>
      <c r="D395" s="231" t="s">
        <v>145</v>
      </c>
      <c r="E395" s="238" t="s">
        <v>1</v>
      </c>
      <c r="F395" s="239" t="s">
        <v>382</v>
      </c>
      <c r="G395" s="237"/>
      <c r="H395" s="240">
        <v>2750</v>
      </c>
      <c r="I395" s="241"/>
      <c r="J395" s="237"/>
      <c r="K395" s="237"/>
      <c r="L395" s="242"/>
      <c r="M395" s="243"/>
      <c r="N395" s="244"/>
      <c r="O395" s="244"/>
      <c r="P395" s="244"/>
      <c r="Q395" s="244"/>
      <c r="R395" s="244"/>
      <c r="S395" s="244"/>
      <c r="T395" s="245"/>
      <c r="U395" s="13"/>
      <c r="V395" s="13"/>
      <c r="W395" s="13"/>
      <c r="X395" s="13"/>
      <c r="Y395" s="13"/>
      <c r="Z395" s="13"/>
      <c r="AA395" s="13"/>
      <c r="AB395" s="13"/>
      <c r="AC395" s="13"/>
      <c r="AD395" s="13"/>
      <c r="AE395" s="13"/>
      <c r="AT395" s="246" t="s">
        <v>145</v>
      </c>
      <c r="AU395" s="246" t="s">
        <v>91</v>
      </c>
      <c r="AV395" s="13" t="s">
        <v>91</v>
      </c>
      <c r="AW395" s="13" t="s">
        <v>38</v>
      </c>
      <c r="AX395" s="13" t="s">
        <v>82</v>
      </c>
      <c r="AY395" s="246" t="s">
        <v>135</v>
      </c>
    </row>
    <row r="396" s="15" customFormat="1">
      <c r="A396" s="15"/>
      <c r="B396" s="259"/>
      <c r="C396" s="260"/>
      <c r="D396" s="231" t="s">
        <v>145</v>
      </c>
      <c r="E396" s="261" t="s">
        <v>1</v>
      </c>
      <c r="F396" s="262" t="s">
        <v>397</v>
      </c>
      <c r="G396" s="260"/>
      <c r="H396" s="263">
        <v>2750</v>
      </c>
      <c r="I396" s="264"/>
      <c r="J396" s="260"/>
      <c r="K396" s="260"/>
      <c r="L396" s="265"/>
      <c r="M396" s="266"/>
      <c r="N396" s="267"/>
      <c r="O396" s="267"/>
      <c r="P396" s="267"/>
      <c r="Q396" s="267"/>
      <c r="R396" s="267"/>
      <c r="S396" s="267"/>
      <c r="T396" s="268"/>
      <c r="U396" s="15"/>
      <c r="V396" s="15"/>
      <c r="W396" s="15"/>
      <c r="X396" s="15"/>
      <c r="Y396" s="15"/>
      <c r="Z396" s="15"/>
      <c r="AA396" s="15"/>
      <c r="AB396" s="15"/>
      <c r="AC396" s="15"/>
      <c r="AD396" s="15"/>
      <c r="AE396" s="15"/>
      <c r="AT396" s="269" t="s">
        <v>145</v>
      </c>
      <c r="AU396" s="269" t="s">
        <v>91</v>
      </c>
      <c r="AV396" s="15" t="s">
        <v>94</v>
      </c>
      <c r="AW396" s="15" t="s">
        <v>38</v>
      </c>
      <c r="AX396" s="15" t="s">
        <v>82</v>
      </c>
      <c r="AY396" s="269" t="s">
        <v>135</v>
      </c>
    </row>
    <row r="397" s="13" customFormat="1">
      <c r="A397" s="13"/>
      <c r="B397" s="236"/>
      <c r="C397" s="237"/>
      <c r="D397" s="231" t="s">
        <v>145</v>
      </c>
      <c r="E397" s="238" t="s">
        <v>1</v>
      </c>
      <c r="F397" s="239" t="s">
        <v>384</v>
      </c>
      <c r="G397" s="237"/>
      <c r="H397" s="240">
        <v>219</v>
      </c>
      <c r="I397" s="241"/>
      <c r="J397" s="237"/>
      <c r="K397" s="237"/>
      <c r="L397" s="242"/>
      <c r="M397" s="243"/>
      <c r="N397" s="244"/>
      <c r="O397" s="244"/>
      <c r="P397" s="244"/>
      <c r="Q397" s="244"/>
      <c r="R397" s="244"/>
      <c r="S397" s="244"/>
      <c r="T397" s="245"/>
      <c r="U397" s="13"/>
      <c r="V397" s="13"/>
      <c r="W397" s="13"/>
      <c r="X397" s="13"/>
      <c r="Y397" s="13"/>
      <c r="Z397" s="13"/>
      <c r="AA397" s="13"/>
      <c r="AB397" s="13"/>
      <c r="AC397" s="13"/>
      <c r="AD397" s="13"/>
      <c r="AE397" s="13"/>
      <c r="AT397" s="246" t="s">
        <v>145</v>
      </c>
      <c r="AU397" s="246" t="s">
        <v>91</v>
      </c>
      <c r="AV397" s="13" t="s">
        <v>91</v>
      </c>
      <c r="AW397" s="13" t="s">
        <v>38</v>
      </c>
      <c r="AX397" s="13" t="s">
        <v>82</v>
      </c>
      <c r="AY397" s="246" t="s">
        <v>135</v>
      </c>
    </row>
    <row r="398" s="15" customFormat="1">
      <c r="A398" s="15"/>
      <c r="B398" s="259"/>
      <c r="C398" s="260"/>
      <c r="D398" s="231" t="s">
        <v>145</v>
      </c>
      <c r="E398" s="261" t="s">
        <v>1</v>
      </c>
      <c r="F398" s="262" t="s">
        <v>385</v>
      </c>
      <c r="G398" s="260"/>
      <c r="H398" s="263">
        <v>219</v>
      </c>
      <c r="I398" s="264"/>
      <c r="J398" s="260"/>
      <c r="K398" s="260"/>
      <c r="L398" s="265"/>
      <c r="M398" s="266"/>
      <c r="N398" s="267"/>
      <c r="O398" s="267"/>
      <c r="P398" s="267"/>
      <c r="Q398" s="267"/>
      <c r="R398" s="267"/>
      <c r="S398" s="267"/>
      <c r="T398" s="268"/>
      <c r="U398" s="15"/>
      <c r="V398" s="15"/>
      <c r="W398" s="15"/>
      <c r="X398" s="15"/>
      <c r="Y398" s="15"/>
      <c r="Z398" s="15"/>
      <c r="AA398" s="15"/>
      <c r="AB398" s="15"/>
      <c r="AC398" s="15"/>
      <c r="AD398" s="15"/>
      <c r="AE398" s="15"/>
      <c r="AT398" s="269" t="s">
        <v>145</v>
      </c>
      <c r="AU398" s="269" t="s">
        <v>91</v>
      </c>
      <c r="AV398" s="15" t="s">
        <v>94</v>
      </c>
      <c r="AW398" s="15" t="s">
        <v>38</v>
      </c>
      <c r="AX398" s="15" t="s">
        <v>82</v>
      </c>
      <c r="AY398" s="269" t="s">
        <v>135</v>
      </c>
    </row>
    <row r="399" s="14" customFormat="1">
      <c r="A399" s="14"/>
      <c r="B399" s="247"/>
      <c r="C399" s="248"/>
      <c r="D399" s="231" t="s">
        <v>145</v>
      </c>
      <c r="E399" s="249" t="s">
        <v>1</v>
      </c>
      <c r="F399" s="250" t="s">
        <v>147</v>
      </c>
      <c r="G399" s="248"/>
      <c r="H399" s="251">
        <v>2969</v>
      </c>
      <c r="I399" s="252"/>
      <c r="J399" s="248"/>
      <c r="K399" s="248"/>
      <c r="L399" s="253"/>
      <c r="M399" s="254"/>
      <c r="N399" s="255"/>
      <c r="O399" s="255"/>
      <c r="P399" s="255"/>
      <c r="Q399" s="255"/>
      <c r="R399" s="255"/>
      <c r="S399" s="255"/>
      <c r="T399" s="256"/>
      <c r="U399" s="14"/>
      <c r="V399" s="14"/>
      <c r="W399" s="14"/>
      <c r="X399" s="14"/>
      <c r="Y399" s="14"/>
      <c r="Z399" s="14"/>
      <c r="AA399" s="14"/>
      <c r="AB399" s="14"/>
      <c r="AC399" s="14"/>
      <c r="AD399" s="14"/>
      <c r="AE399" s="14"/>
      <c r="AT399" s="257" t="s">
        <v>145</v>
      </c>
      <c r="AU399" s="257" t="s">
        <v>91</v>
      </c>
      <c r="AV399" s="14" t="s">
        <v>142</v>
      </c>
      <c r="AW399" s="14" t="s">
        <v>38</v>
      </c>
      <c r="AX399" s="14" t="s">
        <v>87</v>
      </c>
      <c r="AY399" s="257" t="s">
        <v>135</v>
      </c>
    </row>
    <row r="400" s="2" customFormat="1" ht="24.15" customHeight="1">
      <c r="A400" s="38"/>
      <c r="B400" s="39"/>
      <c r="C400" s="218" t="s">
        <v>433</v>
      </c>
      <c r="D400" s="218" t="s">
        <v>137</v>
      </c>
      <c r="E400" s="219" t="s">
        <v>434</v>
      </c>
      <c r="F400" s="220" t="s">
        <v>435</v>
      </c>
      <c r="G400" s="221" t="s">
        <v>140</v>
      </c>
      <c r="H400" s="222">
        <v>87.700000000000003</v>
      </c>
      <c r="I400" s="223"/>
      <c r="J400" s="224">
        <f>ROUND(I400*H400,2)</f>
        <v>0</v>
      </c>
      <c r="K400" s="220" t="s">
        <v>141</v>
      </c>
      <c r="L400" s="44"/>
      <c r="M400" s="225" t="s">
        <v>1</v>
      </c>
      <c r="N400" s="226" t="s">
        <v>47</v>
      </c>
      <c r="O400" s="91"/>
      <c r="P400" s="227">
        <f>O400*H400</f>
        <v>0</v>
      </c>
      <c r="Q400" s="227">
        <v>0</v>
      </c>
      <c r="R400" s="227">
        <f>Q400*H400</f>
        <v>0</v>
      </c>
      <c r="S400" s="227">
        <v>0</v>
      </c>
      <c r="T400" s="228">
        <f>S400*H400</f>
        <v>0</v>
      </c>
      <c r="U400" s="38"/>
      <c r="V400" s="38"/>
      <c r="W400" s="38"/>
      <c r="X400" s="38"/>
      <c r="Y400" s="38"/>
      <c r="Z400" s="38"/>
      <c r="AA400" s="38"/>
      <c r="AB400" s="38"/>
      <c r="AC400" s="38"/>
      <c r="AD400" s="38"/>
      <c r="AE400" s="38"/>
      <c r="AR400" s="229" t="s">
        <v>142</v>
      </c>
      <c r="AT400" s="229" t="s">
        <v>137</v>
      </c>
      <c r="AU400" s="229" t="s">
        <v>91</v>
      </c>
      <c r="AY400" s="17" t="s">
        <v>135</v>
      </c>
      <c r="BE400" s="230">
        <f>IF(N400="základní",J400,0)</f>
        <v>0</v>
      </c>
      <c r="BF400" s="230">
        <f>IF(N400="snížená",J400,0)</f>
        <v>0</v>
      </c>
      <c r="BG400" s="230">
        <f>IF(N400="zákl. přenesená",J400,0)</f>
        <v>0</v>
      </c>
      <c r="BH400" s="230">
        <f>IF(N400="sníž. přenesená",J400,0)</f>
        <v>0</v>
      </c>
      <c r="BI400" s="230">
        <f>IF(N400="nulová",J400,0)</f>
        <v>0</v>
      </c>
      <c r="BJ400" s="17" t="s">
        <v>87</v>
      </c>
      <c r="BK400" s="230">
        <f>ROUND(I400*H400,2)</f>
        <v>0</v>
      </c>
      <c r="BL400" s="17" t="s">
        <v>142</v>
      </c>
      <c r="BM400" s="229" t="s">
        <v>436</v>
      </c>
    </row>
    <row r="401" s="2" customFormat="1">
      <c r="A401" s="38"/>
      <c r="B401" s="39"/>
      <c r="C401" s="40"/>
      <c r="D401" s="231" t="s">
        <v>143</v>
      </c>
      <c r="E401" s="40"/>
      <c r="F401" s="232" t="s">
        <v>437</v>
      </c>
      <c r="G401" s="40"/>
      <c r="H401" s="40"/>
      <c r="I401" s="233"/>
      <c r="J401" s="40"/>
      <c r="K401" s="40"/>
      <c r="L401" s="44"/>
      <c r="M401" s="234"/>
      <c r="N401" s="235"/>
      <c r="O401" s="91"/>
      <c r="P401" s="91"/>
      <c r="Q401" s="91"/>
      <c r="R401" s="91"/>
      <c r="S401" s="91"/>
      <c r="T401" s="92"/>
      <c r="U401" s="38"/>
      <c r="V401" s="38"/>
      <c r="W401" s="38"/>
      <c r="X401" s="38"/>
      <c r="Y401" s="38"/>
      <c r="Z401" s="38"/>
      <c r="AA401" s="38"/>
      <c r="AB401" s="38"/>
      <c r="AC401" s="38"/>
      <c r="AD401" s="38"/>
      <c r="AE401" s="38"/>
      <c r="AT401" s="17" t="s">
        <v>143</v>
      </c>
      <c r="AU401" s="17" t="s">
        <v>91</v>
      </c>
    </row>
    <row r="402" s="13" customFormat="1">
      <c r="A402" s="13"/>
      <c r="B402" s="236"/>
      <c r="C402" s="237"/>
      <c r="D402" s="231" t="s">
        <v>145</v>
      </c>
      <c r="E402" s="238" t="s">
        <v>1</v>
      </c>
      <c r="F402" s="239" t="s">
        <v>438</v>
      </c>
      <c r="G402" s="237"/>
      <c r="H402" s="240">
        <v>79.700000000000003</v>
      </c>
      <c r="I402" s="241"/>
      <c r="J402" s="237"/>
      <c r="K402" s="237"/>
      <c r="L402" s="242"/>
      <c r="M402" s="243"/>
      <c r="N402" s="244"/>
      <c r="O402" s="244"/>
      <c r="P402" s="244"/>
      <c r="Q402" s="244"/>
      <c r="R402" s="244"/>
      <c r="S402" s="244"/>
      <c r="T402" s="245"/>
      <c r="U402" s="13"/>
      <c r="V402" s="13"/>
      <c r="W402" s="13"/>
      <c r="X402" s="13"/>
      <c r="Y402" s="13"/>
      <c r="Z402" s="13"/>
      <c r="AA402" s="13"/>
      <c r="AB402" s="13"/>
      <c r="AC402" s="13"/>
      <c r="AD402" s="13"/>
      <c r="AE402" s="13"/>
      <c r="AT402" s="246" t="s">
        <v>145</v>
      </c>
      <c r="AU402" s="246" t="s">
        <v>91</v>
      </c>
      <c r="AV402" s="13" t="s">
        <v>91</v>
      </c>
      <c r="AW402" s="13" t="s">
        <v>38</v>
      </c>
      <c r="AX402" s="13" t="s">
        <v>82</v>
      </c>
      <c r="AY402" s="246" t="s">
        <v>135</v>
      </c>
    </row>
    <row r="403" s="15" customFormat="1">
      <c r="A403" s="15"/>
      <c r="B403" s="259"/>
      <c r="C403" s="260"/>
      <c r="D403" s="231" t="s">
        <v>145</v>
      </c>
      <c r="E403" s="261" t="s">
        <v>1</v>
      </c>
      <c r="F403" s="262" t="s">
        <v>250</v>
      </c>
      <c r="G403" s="260"/>
      <c r="H403" s="263">
        <v>79.700000000000003</v>
      </c>
      <c r="I403" s="264"/>
      <c r="J403" s="260"/>
      <c r="K403" s="260"/>
      <c r="L403" s="265"/>
      <c r="M403" s="266"/>
      <c r="N403" s="267"/>
      <c r="O403" s="267"/>
      <c r="P403" s="267"/>
      <c r="Q403" s="267"/>
      <c r="R403" s="267"/>
      <c r="S403" s="267"/>
      <c r="T403" s="268"/>
      <c r="U403" s="15"/>
      <c r="V403" s="15"/>
      <c r="W403" s="15"/>
      <c r="X403" s="15"/>
      <c r="Y403" s="15"/>
      <c r="Z403" s="15"/>
      <c r="AA403" s="15"/>
      <c r="AB403" s="15"/>
      <c r="AC403" s="15"/>
      <c r="AD403" s="15"/>
      <c r="AE403" s="15"/>
      <c r="AT403" s="269" t="s">
        <v>145</v>
      </c>
      <c r="AU403" s="269" t="s">
        <v>91</v>
      </c>
      <c r="AV403" s="15" t="s">
        <v>94</v>
      </c>
      <c r="AW403" s="15" t="s">
        <v>38</v>
      </c>
      <c r="AX403" s="15" t="s">
        <v>82</v>
      </c>
      <c r="AY403" s="269" t="s">
        <v>135</v>
      </c>
    </row>
    <row r="404" s="13" customFormat="1">
      <c r="A404" s="13"/>
      <c r="B404" s="236"/>
      <c r="C404" s="237"/>
      <c r="D404" s="231" t="s">
        <v>145</v>
      </c>
      <c r="E404" s="238" t="s">
        <v>1</v>
      </c>
      <c r="F404" s="239" t="s">
        <v>439</v>
      </c>
      <c r="G404" s="237"/>
      <c r="H404" s="240">
        <v>7.9699999999999998</v>
      </c>
      <c r="I404" s="241"/>
      <c r="J404" s="237"/>
      <c r="K404" s="237"/>
      <c r="L404" s="242"/>
      <c r="M404" s="243"/>
      <c r="N404" s="244"/>
      <c r="O404" s="244"/>
      <c r="P404" s="244"/>
      <c r="Q404" s="244"/>
      <c r="R404" s="244"/>
      <c r="S404" s="244"/>
      <c r="T404" s="245"/>
      <c r="U404" s="13"/>
      <c r="V404" s="13"/>
      <c r="W404" s="13"/>
      <c r="X404" s="13"/>
      <c r="Y404" s="13"/>
      <c r="Z404" s="13"/>
      <c r="AA404" s="13"/>
      <c r="AB404" s="13"/>
      <c r="AC404" s="13"/>
      <c r="AD404" s="13"/>
      <c r="AE404" s="13"/>
      <c r="AT404" s="246" t="s">
        <v>145</v>
      </c>
      <c r="AU404" s="246" t="s">
        <v>91</v>
      </c>
      <c r="AV404" s="13" t="s">
        <v>91</v>
      </c>
      <c r="AW404" s="13" t="s">
        <v>38</v>
      </c>
      <c r="AX404" s="13" t="s">
        <v>82</v>
      </c>
      <c r="AY404" s="246" t="s">
        <v>135</v>
      </c>
    </row>
    <row r="405" s="15" customFormat="1">
      <c r="A405" s="15"/>
      <c r="B405" s="259"/>
      <c r="C405" s="260"/>
      <c r="D405" s="231" t="s">
        <v>145</v>
      </c>
      <c r="E405" s="261" t="s">
        <v>1</v>
      </c>
      <c r="F405" s="262" t="s">
        <v>440</v>
      </c>
      <c r="G405" s="260"/>
      <c r="H405" s="263">
        <v>7.9699999999999998</v>
      </c>
      <c r="I405" s="264"/>
      <c r="J405" s="260"/>
      <c r="K405" s="260"/>
      <c r="L405" s="265"/>
      <c r="M405" s="266"/>
      <c r="N405" s="267"/>
      <c r="O405" s="267"/>
      <c r="P405" s="267"/>
      <c r="Q405" s="267"/>
      <c r="R405" s="267"/>
      <c r="S405" s="267"/>
      <c r="T405" s="268"/>
      <c r="U405" s="15"/>
      <c r="V405" s="15"/>
      <c r="W405" s="15"/>
      <c r="X405" s="15"/>
      <c r="Y405" s="15"/>
      <c r="Z405" s="15"/>
      <c r="AA405" s="15"/>
      <c r="AB405" s="15"/>
      <c r="AC405" s="15"/>
      <c r="AD405" s="15"/>
      <c r="AE405" s="15"/>
      <c r="AT405" s="269" t="s">
        <v>145</v>
      </c>
      <c r="AU405" s="269" t="s">
        <v>91</v>
      </c>
      <c r="AV405" s="15" t="s">
        <v>94</v>
      </c>
      <c r="AW405" s="15" t="s">
        <v>38</v>
      </c>
      <c r="AX405" s="15" t="s">
        <v>82</v>
      </c>
      <c r="AY405" s="269" t="s">
        <v>135</v>
      </c>
    </row>
    <row r="406" s="14" customFormat="1">
      <c r="A406" s="14"/>
      <c r="B406" s="247"/>
      <c r="C406" s="248"/>
      <c r="D406" s="231" t="s">
        <v>145</v>
      </c>
      <c r="E406" s="249" t="s">
        <v>1</v>
      </c>
      <c r="F406" s="250" t="s">
        <v>147</v>
      </c>
      <c r="G406" s="248"/>
      <c r="H406" s="251">
        <v>87.670000000000002</v>
      </c>
      <c r="I406" s="252"/>
      <c r="J406" s="248"/>
      <c r="K406" s="248"/>
      <c r="L406" s="253"/>
      <c r="M406" s="254"/>
      <c r="N406" s="255"/>
      <c r="O406" s="255"/>
      <c r="P406" s="255"/>
      <c r="Q406" s="255"/>
      <c r="R406" s="255"/>
      <c r="S406" s="255"/>
      <c r="T406" s="256"/>
      <c r="U406" s="14"/>
      <c r="V406" s="14"/>
      <c r="W406" s="14"/>
      <c r="X406" s="14"/>
      <c r="Y406" s="14"/>
      <c r="Z406" s="14"/>
      <c r="AA406" s="14"/>
      <c r="AB406" s="14"/>
      <c r="AC406" s="14"/>
      <c r="AD406" s="14"/>
      <c r="AE406" s="14"/>
      <c r="AT406" s="257" t="s">
        <v>145</v>
      </c>
      <c r="AU406" s="257" t="s">
        <v>91</v>
      </c>
      <c r="AV406" s="14" t="s">
        <v>142</v>
      </c>
      <c r="AW406" s="14" t="s">
        <v>38</v>
      </c>
      <c r="AX406" s="14" t="s">
        <v>82</v>
      </c>
      <c r="AY406" s="257" t="s">
        <v>135</v>
      </c>
    </row>
    <row r="407" s="13" customFormat="1">
      <c r="A407" s="13"/>
      <c r="B407" s="236"/>
      <c r="C407" s="237"/>
      <c r="D407" s="231" t="s">
        <v>145</v>
      </c>
      <c r="E407" s="238" t="s">
        <v>1</v>
      </c>
      <c r="F407" s="239" t="s">
        <v>441</v>
      </c>
      <c r="G407" s="237"/>
      <c r="H407" s="240">
        <v>87.700000000000003</v>
      </c>
      <c r="I407" s="241"/>
      <c r="J407" s="237"/>
      <c r="K407" s="237"/>
      <c r="L407" s="242"/>
      <c r="M407" s="243"/>
      <c r="N407" s="244"/>
      <c r="O407" s="244"/>
      <c r="P407" s="244"/>
      <c r="Q407" s="244"/>
      <c r="R407" s="244"/>
      <c r="S407" s="244"/>
      <c r="T407" s="245"/>
      <c r="U407" s="13"/>
      <c r="V407" s="13"/>
      <c r="W407" s="13"/>
      <c r="X407" s="13"/>
      <c r="Y407" s="13"/>
      <c r="Z407" s="13"/>
      <c r="AA407" s="13"/>
      <c r="AB407" s="13"/>
      <c r="AC407" s="13"/>
      <c r="AD407" s="13"/>
      <c r="AE407" s="13"/>
      <c r="AT407" s="246" t="s">
        <v>145</v>
      </c>
      <c r="AU407" s="246" t="s">
        <v>91</v>
      </c>
      <c r="AV407" s="13" t="s">
        <v>91</v>
      </c>
      <c r="AW407" s="13" t="s">
        <v>38</v>
      </c>
      <c r="AX407" s="13" t="s">
        <v>82</v>
      </c>
      <c r="AY407" s="246" t="s">
        <v>135</v>
      </c>
    </row>
    <row r="408" s="14" customFormat="1">
      <c r="A408" s="14"/>
      <c r="B408" s="247"/>
      <c r="C408" s="248"/>
      <c r="D408" s="231" t="s">
        <v>145</v>
      </c>
      <c r="E408" s="249" t="s">
        <v>1</v>
      </c>
      <c r="F408" s="250" t="s">
        <v>147</v>
      </c>
      <c r="G408" s="248"/>
      <c r="H408" s="251">
        <v>87.700000000000003</v>
      </c>
      <c r="I408" s="252"/>
      <c r="J408" s="248"/>
      <c r="K408" s="248"/>
      <c r="L408" s="253"/>
      <c r="M408" s="254"/>
      <c r="N408" s="255"/>
      <c r="O408" s="255"/>
      <c r="P408" s="255"/>
      <c r="Q408" s="255"/>
      <c r="R408" s="255"/>
      <c r="S408" s="255"/>
      <c r="T408" s="256"/>
      <c r="U408" s="14"/>
      <c r="V408" s="14"/>
      <c r="W408" s="14"/>
      <c r="X408" s="14"/>
      <c r="Y408" s="14"/>
      <c r="Z408" s="14"/>
      <c r="AA408" s="14"/>
      <c r="AB408" s="14"/>
      <c r="AC408" s="14"/>
      <c r="AD408" s="14"/>
      <c r="AE408" s="14"/>
      <c r="AT408" s="257" t="s">
        <v>145</v>
      </c>
      <c r="AU408" s="257" t="s">
        <v>91</v>
      </c>
      <c r="AV408" s="14" t="s">
        <v>142</v>
      </c>
      <c r="AW408" s="14" t="s">
        <v>38</v>
      </c>
      <c r="AX408" s="14" t="s">
        <v>87</v>
      </c>
      <c r="AY408" s="257" t="s">
        <v>135</v>
      </c>
    </row>
    <row r="409" s="2" customFormat="1" ht="16.5" customHeight="1">
      <c r="A409" s="38"/>
      <c r="B409" s="39"/>
      <c r="C409" s="270" t="s">
        <v>296</v>
      </c>
      <c r="D409" s="270" t="s">
        <v>257</v>
      </c>
      <c r="E409" s="271" t="s">
        <v>442</v>
      </c>
      <c r="F409" s="272" t="s">
        <v>443</v>
      </c>
      <c r="G409" s="273" t="s">
        <v>140</v>
      </c>
      <c r="H409" s="274">
        <v>8.0500000000000007</v>
      </c>
      <c r="I409" s="275"/>
      <c r="J409" s="276">
        <f>ROUND(I409*H409,2)</f>
        <v>0</v>
      </c>
      <c r="K409" s="272" t="s">
        <v>141</v>
      </c>
      <c r="L409" s="277"/>
      <c r="M409" s="278" t="s">
        <v>1</v>
      </c>
      <c r="N409" s="279" t="s">
        <v>47</v>
      </c>
      <c r="O409" s="91"/>
      <c r="P409" s="227">
        <f>O409*H409</f>
        <v>0</v>
      </c>
      <c r="Q409" s="227">
        <v>0</v>
      </c>
      <c r="R409" s="227">
        <f>Q409*H409</f>
        <v>0</v>
      </c>
      <c r="S409" s="227">
        <v>0</v>
      </c>
      <c r="T409" s="228">
        <f>S409*H409</f>
        <v>0</v>
      </c>
      <c r="U409" s="38"/>
      <c r="V409" s="38"/>
      <c r="W409" s="38"/>
      <c r="X409" s="38"/>
      <c r="Y409" s="38"/>
      <c r="Z409" s="38"/>
      <c r="AA409" s="38"/>
      <c r="AB409" s="38"/>
      <c r="AC409" s="38"/>
      <c r="AD409" s="38"/>
      <c r="AE409" s="38"/>
      <c r="AR409" s="229" t="s">
        <v>181</v>
      </c>
      <c r="AT409" s="229" t="s">
        <v>257</v>
      </c>
      <c r="AU409" s="229" t="s">
        <v>91</v>
      </c>
      <c r="AY409" s="17" t="s">
        <v>135</v>
      </c>
      <c r="BE409" s="230">
        <f>IF(N409="základní",J409,0)</f>
        <v>0</v>
      </c>
      <c r="BF409" s="230">
        <f>IF(N409="snížená",J409,0)</f>
        <v>0</v>
      </c>
      <c r="BG409" s="230">
        <f>IF(N409="zákl. přenesená",J409,0)</f>
        <v>0</v>
      </c>
      <c r="BH409" s="230">
        <f>IF(N409="sníž. přenesená",J409,0)</f>
        <v>0</v>
      </c>
      <c r="BI409" s="230">
        <f>IF(N409="nulová",J409,0)</f>
        <v>0</v>
      </c>
      <c r="BJ409" s="17" t="s">
        <v>87</v>
      </c>
      <c r="BK409" s="230">
        <f>ROUND(I409*H409,2)</f>
        <v>0</v>
      </c>
      <c r="BL409" s="17" t="s">
        <v>142</v>
      </c>
      <c r="BM409" s="229" t="s">
        <v>444</v>
      </c>
    </row>
    <row r="410" s="2" customFormat="1">
      <c r="A410" s="38"/>
      <c r="B410" s="39"/>
      <c r="C410" s="40"/>
      <c r="D410" s="231" t="s">
        <v>143</v>
      </c>
      <c r="E410" s="40"/>
      <c r="F410" s="232" t="s">
        <v>443</v>
      </c>
      <c r="G410" s="40"/>
      <c r="H410" s="40"/>
      <c r="I410" s="233"/>
      <c r="J410" s="40"/>
      <c r="K410" s="40"/>
      <c r="L410" s="44"/>
      <c r="M410" s="234"/>
      <c r="N410" s="235"/>
      <c r="O410" s="91"/>
      <c r="P410" s="91"/>
      <c r="Q410" s="91"/>
      <c r="R410" s="91"/>
      <c r="S410" s="91"/>
      <c r="T410" s="92"/>
      <c r="U410" s="38"/>
      <c r="V410" s="38"/>
      <c r="W410" s="38"/>
      <c r="X410" s="38"/>
      <c r="Y410" s="38"/>
      <c r="Z410" s="38"/>
      <c r="AA410" s="38"/>
      <c r="AB410" s="38"/>
      <c r="AC410" s="38"/>
      <c r="AD410" s="38"/>
      <c r="AE410" s="38"/>
      <c r="AT410" s="17" t="s">
        <v>143</v>
      </c>
      <c r="AU410" s="17" t="s">
        <v>91</v>
      </c>
    </row>
    <row r="411" s="2" customFormat="1">
      <c r="A411" s="38"/>
      <c r="B411" s="39"/>
      <c r="C411" s="40"/>
      <c r="D411" s="231" t="s">
        <v>152</v>
      </c>
      <c r="E411" s="40"/>
      <c r="F411" s="258" t="s">
        <v>445</v>
      </c>
      <c r="G411" s="40"/>
      <c r="H411" s="40"/>
      <c r="I411" s="233"/>
      <c r="J411" s="40"/>
      <c r="K411" s="40"/>
      <c r="L411" s="44"/>
      <c r="M411" s="234"/>
      <c r="N411" s="235"/>
      <c r="O411" s="91"/>
      <c r="P411" s="91"/>
      <c r="Q411" s="91"/>
      <c r="R411" s="91"/>
      <c r="S411" s="91"/>
      <c r="T411" s="92"/>
      <c r="U411" s="38"/>
      <c r="V411" s="38"/>
      <c r="W411" s="38"/>
      <c r="X411" s="38"/>
      <c r="Y411" s="38"/>
      <c r="Z411" s="38"/>
      <c r="AA411" s="38"/>
      <c r="AB411" s="38"/>
      <c r="AC411" s="38"/>
      <c r="AD411" s="38"/>
      <c r="AE411" s="38"/>
      <c r="AT411" s="17" t="s">
        <v>152</v>
      </c>
      <c r="AU411" s="17" t="s">
        <v>91</v>
      </c>
    </row>
    <row r="412" s="2" customFormat="1" ht="24.15" customHeight="1">
      <c r="A412" s="38"/>
      <c r="B412" s="39"/>
      <c r="C412" s="218" t="s">
        <v>446</v>
      </c>
      <c r="D412" s="218" t="s">
        <v>137</v>
      </c>
      <c r="E412" s="219" t="s">
        <v>447</v>
      </c>
      <c r="F412" s="220" t="s">
        <v>448</v>
      </c>
      <c r="G412" s="221" t="s">
        <v>140</v>
      </c>
      <c r="H412" s="222">
        <v>11.300000000000001</v>
      </c>
      <c r="I412" s="223"/>
      <c r="J412" s="224">
        <f>ROUND(I412*H412,2)</f>
        <v>0</v>
      </c>
      <c r="K412" s="220" t="s">
        <v>141</v>
      </c>
      <c r="L412" s="44"/>
      <c r="M412" s="225" t="s">
        <v>1</v>
      </c>
      <c r="N412" s="226" t="s">
        <v>47</v>
      </c>
      <c r="O412" s="91"/>
      <c r="P412" s="227">
        <f>O412*H412</f>
        <v>0</v>
      </c>
      <c r="Q412" s="227">
        <v>0</v>
      </c>
      <c r="R412" s="227">
        <f>Q412*H412</f>
        <v>0</v>
      </c>
      <c r="S412" s="227">
        <v>0</v>
      </c>
      <c r="T412" s="228">
        <f>S412*H412</f>
        <v>0</v>
      </c>
      <c r="U412" s="38"/>
      <c r="V412" s="38"/>
      <c r="W412" s="38"/>
      <c r="X412" s="38"/>
      <c r="Y412" s="38"/>
      <c r="Z412" s="38"/>
      <c r="AA412" s="38"/>
      <c r="AB412" s="38"/>
      <c r="AC412" s="38"/>
      <c r="AD412" s="38"/>
      <c r="AE412" s="38"/>
      <c r="AR412" s="229" t="s">
        <v>142</v>
      </c>
      <c r="AT412" s="229" t="s">
        <v>137</v>
      </c>
      <c r="AU412" s="229" t="s">
        <v>91</v>
      </c>
      <c r="AY412" s="17" t="s">
        <v>135</v>
      </c>
      <c r="BE412" s="230">
        <f>IF(N412="základní",J412,0)</f>
        <v>0</v>
      </c>
      <c r="BF412" s="230">
        <f>IF(N412="snížená",J412,0)</f>
        <v>0</v>
      </c>
      <c r="BG412" s="230">
        <f>IF(N412="zákl. přenesená",J412,0)</f>
        <v>0</v>
      </c>
      <c r="BH412" s="230">
        <f>IF(N412="sníž. přenesená",J412,0)</f>
        <v>0</v>
      </c>
      <c r="BI412" s="230">
        <f>IF(N412="nulová",J412,0)</f>
        <v>0</v>
      </c>
      <c r="BJ412" s="17" t="s">
        <v>87</v>
      </c>
      <c r="BK412" s="230">
        <f>ROUND(I412*H412,2)</f>
        <v>0</v>
      </c>
      <c r="BL412" s="17" t="s">
        <v>142</v>
      </c>
      <c r="BM412" s="229" t="s">
        <v>449</v>
      </c>
    </row>
    <row r="413" s="2" customFormat="1">
      <c r="A413" s="38"/>
      <c r="B413" s="39"/>
      <c r="C413" s="40"/>
      <c r="D413" s="231" t="s">
        <v>143</v>
      </c>
      <c r="E413" s="40"/>
      <c r="F413" s="232" t="s">
        <v>450</v>
      </c>
      <c r="G413" s="40"/>
      <c r="H413" s="40"/>
      <c r="I413" s="233"/>
      <c r="J413" s="40"/>
      <c r="K413" s="40"/>
      <c r="L413" s="44"/>
      <c r="M413" s="234"/>
      <c r="N413" s="235"/>
      <c r="O413" s="91"/>
      <c r="P413" s="91"/>
      <c r="Q413" s="91"/>
      <c r="R413" s="91"/>
      <c r="S413" s="91"/>
      <c r="T413" s="92"/>
      <c r="U413" s="38"/>
      <c r="V413" s="38"/>
      <c r="W413" s="38"/>
      <c r="X413" s="38"/>
      <c r="Y413" s="38"/>
      <c r="Z413" s="38"/>
      <c r="AA413" s="38"/>
      <c r="AB413" s="38"/>
      <c r="AC413" s="38"/>
      <c r="AD413" s="38"/>
      <c r="AE413" s="38"/>
      <c r="AT413" s="17" t="s">
        <v>143</v>
      </c>
      <c r="AU413" s="17" t="s">
        <v>91</v>
      </c>
    </row>
    <row r="414" s="13" customFormat="1">
      <c r="A414" s="13"/>
      <c r="B414" s="236"/>
      <c r="C414" s="237"/>
      <c r="D414" s="231" t="s">
        <v>145</v>
      </c>
      <c r="E414" s="238" t="s">
        <v>1</v>
      </c>
      <c r="F414" s="239" t="s">
        <v>451</v>
      </c>
      <c r="G414" s="237"/>
      <c r="H414" s="240">
        <v>10.300000000000001</v>
      </c>
      <c r="I414" s="241"/>
      <c r="J414" s="237"/>
      <c r="K414" s="237"/>
      <c r="L414" s="242"/>
      <c r="M414" s="243"/>
      <c r="N414" s="244"/>
      <c r="O414" s="244"/>
      <c r="P414" s="244"/>
      <c r="Q414" s="244"/>
      <c r="R414" s="244"/>
      <c r="S414" s="244"/>
      <c r="T414" s="245"/>
      <c r="U414" s="13"/>
      <c r="V414" s="13"/>
      <c r="W414" s="13"/>
      <c r="X414" s="13"/>
      <c r="Y414" s="13"/>
      <c r="Z414" s="13"/>
      <c r="AA414" s="13"/>
      <c r="AB414" s="13"/>
      <c r="AC414" s="13"/>
      <c r="AD414" s="13"/>
      <c r="AE414" s="13"/>
      <c r="AT414" s="246" t="s">
        <v>145</v>
      </c>
      <c r="AU414" s="246" t="s">
        <v>91</v>
      </c>
      <c r="AV414" s="13" t="s">
        <v>91</v>
      </c>
      <c r="AW414" s="13" t="s">
        <v>38</v>
      </c>
      <c r="AX414" s="13" t="s">
        <v>82</v>
      </c>
      <c r="AY414" s="246" t="s">
        <v>135</v>
      </c>
    </row>
    <row r="415" s="15" customFormat="1">
      <c r="A415" s="15"/>
      <c r="B415" s="259"/>
      <c r="C415" s="260"/>
      <c r="D415" s="231" t="s">
        <v>145</v>
      </c>
      <c r="E415" s="261" t="s">
        <v>1</v>
      </c>
      <c r="F415" s="262" t="s">
        <v>250</v>
      </c>
      <c r="G415" s="260"/>
      <c r="H415" s="263">
        <v>10.300000000000001</v>
      </c>
      <c r="I415" s="264"/>
      <c r="J415" s="260"/>
      <c r="K415" s="260"/>
      <c r="L415" s="265"/>
      <c r="M415" s="266"/>
      <c r="N415" s="267"/>
      <c r="O415" s="267"/>
      <c r="P415" s="267"/>
      <c r="Q415" s="267"/>
      <c r="R415" s="267"/>
      <c r="S415" s="267"/>
      <c r="T415" s="268"/>
      <c r="U415" s="15"/>
      <c r="V415" s="15"/>
      <c r="W415" s="15"/>
      <c r="X415" s="15"/>
      <c r="Y415" s="15"/>
      <c r="Z415" s="15"/>
      <c r="AA415" s="15"/>
      <c r="AB415" s="15"/>
      <c r="AC415" s="15"/>
      <c r="AD415" s="15"/>
      <c r="AE415" s="15"/>
      <c r="AT415" s="269" t="s">
        <v>145</v>
      </c>
      <c r="AU415" s="269" t="s">
        <v>91</v>
      </c>
      <c r="AV415" s="15" t="s">
        <v>94</v>
      </c>
      <c r="AW415" s="15" t="s">
        <v>38</v>
      </c>
      <c r="AX415" s="15" t="s">
        <v>82</v>
      </c>
      <c r="AY415" s="269" t="s">
        <v>135</v>
      </c>
    </row>
    <row r="416" s="13" customFormat="1">
      <c r="A416" s="13"/>
      <c r="B416" s="236"/>
      <c r="C416" s="237"/>
      <c r="D416" s="231" t="s">
        <v>145</v>
      </c>
      <c r="E416" s="238" t="s">
        <v>1</v>
      </c>
      <c r="F416" s="239" t="s">
        <v>452</v>
      </c>
      <c r="G416" s="237"/>
      <c r="H416" s="240">
        <v>1.03</v>
      </c>
      <c r="I416" s="241"/>
      <c r="J416" s="237"/>
      <c r="K416" s="237"/>
      <c r="L416" s="242"/>
      <c r="M416" s="243"/>
      <c r="N416" s="244"/>
      <c r="O416" s="244"/>
      <c r="P416" s="244"/>
      <c r="Q416" s="244"/>
      <c r="R416" s="244"/>
      <c r="S416" s="244"/>
      <c r="T416" s="245"/>
      <c r="U416" s="13"/>
      <c r="V416" s="13"/>
      <c r="W416" s="13"/>
      <c r="X416" s="13"/>
      <c r="Y416" s="13"/>
      <c r="Z416" s="13"/>
      <c r="AA416" s="13"/>
      <c r="AB416" s="13"/>
      <c r="AC416" s="13"/>
      <c r="AD416" s="13"/>
      <c r="AE416" s="13"/>
      <c r="AT416" s="246" t="s">
        <v>145</v>
      </c>
      <c r="AU416" s="246" t="s">
        <v>91</v>
      </c>
      <c r="AV416" s="13" t="s">
        <v>91</v>
      </c>
      <c r="AW416" s="13" t="s">
        <v>38</v>
      </c>
      <c r="AX416" s="13" t="s">
        <v>82</v>
      </c>
      <c r="AY416" s="246" t="s">
        <v>135</v>
      </c>
    </row>
    <row r="417" s="15" customFormat="1">
      <c r="A417" s="15"/>
      <c r="B417" s="259"/>
      <c r="C417" s="260"/>
      <c r="D417" s="231" t="s">
        <v>145</v>
      </c>
      <c r="E417" s="261" t="s">
        <v>1</v>
      </c>
      <c r="F417" s="262" t="s">
        <v>440</v>
      </c>
      <c r="G417" s="260"/>
      <c r="H417" s="263">
        <v>1.03</v>
      </c>
      <c r="I417" s="264"/>
      <c r="J417" s="260"/>
      <c r="K417" s="260"/>
      <c r="L417" s="265"/>
      <c r="M417" s="266"/>
      <c r="N417" s="267"/>
      <c r="O417" s="267"/>
      <c r="P417" s="267"/>
      <c r="Q417" s="267"/>
      <c r="R417" s="267"/>
      <c r="S417" s="267"/>
      <c r="T417" s="268"/>
      <c r="U417" s="15"/>
      <c r="V417" s="15"/>
      <c r="W417" s="15"/>
      <c r="X417" s="15"/>
      <c r="Y417" s="15"/>
      <c r="Z417" s="15"/>
      <c r="AA417" s="15"/>
      <c r="AB417" s="15"/>
      <c r="AC417" s="15"/>
      <c r="AD417" s="15"/>
      <c r="AE417" s="15"/>
      <c r="AT417" s="269" t="s">
        <v>145</v>
      </c>
      <c r="AU417" s="269" t="s">
        <v>91</v>
      </c>
      <c r="AV417" s="15" t="s">
        <v>94</v>
      </c>
      <c r="AW417" s="15" t="s">
        <v>38</v>
      </c>
      <c r="AX417" s="15" t="s">
        <v>82</v>
      </c>
      <c r="AY417" s="269" t="s">
        <v>135</v>
      </c>
    </row>
    <row r="418" s="14" customFormat="1">
      <c r="A418" s="14"/>
      <c r="B418" s="247"/>
      <c r="C418" s="248"/>
      <c r="D418" s="231" t="s">
        <v>145</v>
      </c>
      <c r="E418" s="249" t="s">
        <v>1</v>
      </c>
      <c r="F418" s="250" t="s">
        <v>147</v>
      </c>
      <c r="G418" s="248"/>
      <c r="H418" s="251">
        <v>11.33</v>
      </c>
      <c r="I418" s="252"/>
      <c r="J418" s="248"/>
      <c r="K418" s="248"/>
      <c r="L418" s="253"/>
      <c r="M418" s="254"/>
      <c r="N418" s="255"/>
      <c r="O418" s="255"/>
      <c r="P418" s="255"/>
      <c r="Q418" s="255"/>
      <c r="R418" s="255"/>
      <c r="S418" s="255"/>
      <c r="T418" s="256"/>
      <c r="U418" s="14"/>
      <c r="V418" s="14"/>
      <c r="W418" s="14"/>
      <c r="X418" s="14"/>
      <c r="Y418" s="14"/>
      <c r="Z418" s="14"/>
      <c r="AA418" s="14"/>
      <c r="AB418" s="14"/>
      <c r="AC418" s="14"/>
      <c r="AD418" s="14"/>
      <c r="AE418" s="14"/>
      <c r="AT418" s="257" t="s">
        <v>145</v>
      </c>
      <c r="AU418" s="257" t="s">
        <v>91</v>
      </c>
      <c r="AV418" s="14" t="s">
        <v>142</v>
      </c>
      <c r="AW418" s="14" t="s">
        <v>38</v>
      </c>
      <c r="AX418" s="14" t="s">
        <v>82</v>
      </c>
      <c r="AY418" s="257" t="s">
        <v>135</v>
      </c>
    </row>
    <row r="419" s="13" customFormat="1">
      <c r="A419" s="13"/>
      <c r="B419" s="236"/>
      <c r="C419" s="237"/>
      <c r="D419" s="231" t="s">
        <v>145</v>
      </c>
      <c r="E419" s="238" t="s">
        <v>1</v>
      </c>
      <c r="F419" s="239" t="s">
        <v>453</v>
      </c>
      <c r="G419" s="237"/>
      <c r="H419" s="240">
        <v>11.300000000000001</v>
      </c>
      <c r="I419" s="241"/>
      <c r="J419" s="237"/>
      <c r="K419" s="237"/>
      <c r="L419" s="242"/>
      <c r="M419" s="243"/>
      <c r="N419" s="244"/>
      <c r="O419" s="244"/>
      <c r="P419" s="244"/>
      <c r="Q419" s="244"/>
      <c r="R419" s="244"/>
      <c r="S419" s="244"/>
      <c r="T419" s="245"/>
      <c r="U419" s="13"/>
      <c r="V419" s="13"/>
      <c r="W419" s="13"/>
      <c r="X419" s="13"/>
      <c r="Y419" s="13"/>
      <c r="Z419" s="13"/>
      <c r="AA419" s="13"/>
      <c r="AB419" s="13"/>
      <c r="AC419" s="13"/>
      <c r="AD419" s="13"/>
      <c r="AE419" s="13"/>
      <c r="AT419" s="246" t="s">
        <v>145</v>
      </c>
      <c r="AU419" s="246" t="s">
        <v>91</v>
      </c>
      <c r="AV419" s="13" t="s">
        <v>91</v>
      </c>
      <c r="AW419" s="13" t="s">
        <v>38</v>
      </c>
      <c r="AX419" s="13" t="s">
        <v>82</v>
      </c>
      <c r="AY419" s="246" t="s">
        <v>135</v>
      </c>
    </row>
    <row r="420" s="14" customFormat="1">
      <c r="A420" s="14"/>
      <c r="B420" s="247"/>
      <c r="C420" s="248"/>
      <c r="D420" s="231" t="s">
        <v>145</v>
      </c>
      <c r="E420" s="249" t="s">
        <v>1</v>
      </c>
      <c r="F420" s="250" t="s">
        <v>147</v>
      </c>
      <c r="G420" s="248"/>
      <c r="H420" s="251">
        <v>11.300000000000001</v>
      </c>
      <c r="I420" s="252"/>
      <c r="J420" s="248"/>
      <c r="K420" s="248"/>
      <c r="L420" s="253"/>
      <c r="M420" s="254"/>
      <c r="N420" s="255"/>
      <c r="O420" s="255"/>
      <c r="P420" s="255"/>
      <c r="Q420" s="255"/>
      <c r="R420" s="255"/>
      <c r="S420" s="255"/>
      <c r="T420" s="256"/>
      <c r="U420" s="14"/>
      <c r="V420" s="14"/>
      <c r="W420" s="14"/>
      <c r="X420" s="14"/>
      <c r="Y420" s="14"/>
      <c r="Z420" s="14"/>
      <c r="AA420" s="14"/>
      <c r="AB420" s="14"/>
      <c r="AC420" s="14"/>
      <c r="AD420" s="14"/>
      <c r="AE420" s="14"/>
      <c r="AT420" s="257" t="s">
        <v>145</v>
      </c>
      <c r="AU420" s="257" t="s">
        <v>91</v>
      </c>
      <c r="AV420" s="14" t="s">
        <v>142</v>
      </c>
      <c r="AW420" s="14" t="s">
        <v>38</v>
      </c>
      <c r="AX420" s="14" t="s">
        <v>87</v>
      </c>
      <c r="AY420" s="257" t="s">
        <v>135</v>
      </c>
    </row>
    <row r="421" s="2" customFormat="1" ht="24.15" customHeight="1">
      <c r="A421" s="38"/>
      <c r="B421" s="39"/>
      <c r="C421" s="270" t="s">
        <v>301</v>
      </c>
      <c r="D421" s="270" t="s">
        <v>257</v>
      </c>
      <c r="E421" s="271" t="s">
        <v>454</v>
      </c>
      <c r="F421" s="272" t="s">
        <v>455</v>
      </c>
      <c r="G421" s="273" t="s">
        <v>140</v>
      </c>
      <c r="H421" s="274">
        <v>1.1000000000000001</v>
      </c>
      <c r="I421" s="275"/>
      <c r="J421" s="276">
        <f>ROUND(I421*H421,2)</f>
        <v>0</v>
      </c>
      <c r="K421" s="272" t="s">
        <v>141</v>
      </c>
      <c r="L421" s="277"/>
      <c r="M421" s="278" t="s">
        <v>1</v>
      </c>
      <c r="N421" s="279" t="s">
        <v>47</v>
      </c>
      <c r="O421" s="91"/>
      <c r="P421" s="227">
        <f>O421*H421</f>
        <v>0</v>
      </c>
      <c r="Q421" s="227">
        <v>0</v>
      </c>
      <c r="R421" s="227">
        <f>Q421*H421</f>
        <v>0</v>
      </c>
      <c r="S421" s="227">
        <v>0</v>
      </c>
      <c r="T421" s="228">
        <f>S421*H421</f>
        <v>0</v>
      </c>
      <c r="U421" s="38"/>
      <c r="V421" s="38"/>
      <c r="W421" s="38"/>
      <c r="X421" s="38"/>
      <c r="Y421" s="38"/>
      <c r="Z421" s="38"/>
      <c r="AA421" s="38"/>
      <c r="AB421" s="38"/>
      <c r="AC421" s="38"/>
      <c r="AD421" s="38"/>
      <c r="AE421" s="38"/>
      <c r="AR421" s="229" t="s">
        <v>181</v>
      </c>
      <c r="AT421" s="229" t="s">
        <v>257</v>
      </c>
      <c r="AU421" s="229" t="s">
        <v>91</v>
      </c>
      <c r="AY421" s="17" t="s">
        <v>135</v>
      </c>
      <c r="BE421" s="230">
        <f>IF(N421="základní",J421,0)</f>
        <v>0</v>
      </c>
      <c r="BF421" s="230">
        <f>IF(N421="snížená",J421,0)</f>
        <v>0</v>
      </c>
      <c r="BG421" s="230">
        <f>IF(N421="zákl. přenesená",J421,0)</f>
        <v>0</v>
      </c>
      <c r="BH421" s="230">
        <f>IF(N421="sníž. přenesená",J421,0)</f>
        <v>0</v>
      </c>
      <c r="BI421" s="230">
        <f>IF(N421="nulová",J421,0)</f>
        <v>0</v>
      </c>
      <c r="BJ421" s="17" t="s">
        <v>87</v>
      </c>
      <c r="BK421" s="230">
        <f>ROUND(I421*H421,2)</f>
        <v>0</v>
      </c>
      <c r="BL421" s="17" t="s">
        <v>142</v>
      </c>
      <c r="BM421" s="229" t="s">
        <v>456</v>
      </c>
    </row>
    <row r="422" s="2" customFormat="1">
      <c r="A422" s="38"/>
      <c r="B422" s="39"/>
      <c r="C422" s="40"/>
      <c r="D422" s="231" t="s">
        <v>143</v>
      </c>
      <c r="E422" s="40"/>
      <c r="F422" s="232" t="s">
        <v>455</v>
      </c>
      <c r="G422" s="40"/>
      <c r="H422" s="40"/>
      <c r="I422" s="233"/>
      <c r="J422" s="40"/>
      <c r="K422" s="40"/>
      <c r="L422" s="44"/>
      <c r="M422" s="234"/>
      <c r="N422" s="235"/>
      <c r="O422" s="91"/>
      <c r="P422" s="91"/>
      <c r="Q422" s="91"/>
      <c r="R422" s="91"/>
      <c r="S422" s="91"/>
      <c r="T422" s="92"/>
      <c r="U422" s="38"/>
      <c r="V422" s="38"/>
      <c r="W422" s="38"/>
      <c r="X422" s="38"/>
      <c r="Y422" s="38"/>
      <c r="Z422" s="38"/>
      <c r="AA422" s="38"/>
      <c r="AB422" s="38"/>
      <c r="AC422" s="38"/>
      <c r="AD422" s="38"/>
      <c r="AE422" s="38"/>
      <c r="AT422" s="17" t="s">
        <v>143</v>
      </c>
      <c r="AU422" s="17" t="s">
        <v>91</v>
      </c>
    </row>
    <row r="423" s="2" customFormat="1">
      <c r="A423" s="38"/>
      <c r="B423" s="39"/>
      <c r="C423" s="40"/>
      <c r="D423" s="231" t="s">
        <v>152</v>
      </c>
      <c r="E423" s="40"/>
      <c r="F423" s="258" t="s">
        <v>445</v>
      </c>
      <c r="G423" s="40"/>
      <c r="H423" s="40"/>
      <c r="I423" s="233"/>
      <c r="J423" s="40"/>
      <c r="K423" s="40"/>
      <c r="L423" s="44"/>
      <c r="M423" s="234"/>
      <c r="N423" s="235"/>
      <c r="O423" s="91"/>
      <c r="P423" s="91"/>
      <c r="Q423" s="91"/>
      <c r="R423" s="91"/>
      <c r="S423" s="91"/>
      <c r="T423" s="92"/>
      <c r="U423" s="38"/>
      <c r="V423" s="38"/>
      <c r="W423" s="38"/>
      <c r="X423" s="38"/>
      <c r="Y423" s="38"/>
      <c r="Z423" s="38"/>
      <c r="AA423" s="38"/>
      <c r="AB423" s="38"/>
      <c r="AC423" s="38"/>
      <c r="AD423" s="38"/>
      <c r="AE423" s="38"/>
      <c r="AT423" s="17" t="s">
        <v>152</v>
      </c>
      <c r="AU423" s="17" t="s">
        <v>91</v>
      </c>
    </row>
    <row r="424" s="13" customFormat="1">
      <c r="A424" s="13"/>
      <c r="B424" s="236"/>
      <c r="C424" s="237"/>
      <c r="D424" s="231" t="s">
        <v>145</v>
      </c>
      <c r="E424" s="238" t="s">
        <v>1</v>
      </c>
      <c r="F424" s="239" t="s">
        <v>457</v>
      </c>
      <c r="G424" s="237"/>
      <c r="H424" s="240">
        <v>1.0609999999999999</v>
      </c>
      <c r="I424" s="241"/>
      <c r="J424" s="237"/>
      <c r="K424" s="237"/>
      <c r="L424" s="242"/>
      <c r="M424" s="243"/>
      <c r="N424" s="244"/>
      <c r="O424" s="244"/>
      <c r="P424" s="244"/>
      <c r="Q424" s="244"/>
      <c r="R424" s="244"/>
      <c r="S424" s="244"/>
      <c r="T424" s="245"/>
      <c r="U424" s="13"/>
      <c r="V424" s="13"/>
      <c r="W424" s="13"/>
      <c r="X424" s="13"/>
      <c r="Y424" s="13"/>
      <c r="Z424" s="13"/>
      <c r="AA424" s="13"/>
      <c r="AB424" s="13"/>
      <c r="AC424" s="13"/>
      <c r="AD424" s="13"/>
      <c r="AE424" s="13"/>
      <c r="AT424" s="246" t="s">
        <v>145</v>
      </c>
      <c r="AU424" s="246" t="s">
        <v>91</v>
      </c>
      <c r="AV424" s="13" t="s">
        <v>91</v>
      </c>
      <c r="AW424" s="13" t="s">
        <v>38</v>
      </c>
      <c r="AX424" s="13" t="s">
        <v>82</v>
      </c>
      <c r="AY424" s="246" t="s">
        <v>135</v>
      </c>
    </row>
    <row r="425" s="15" customFormat="1">
      <c r="A425" s="15"/>
      <c r="B425" s="259"/>
      <c r="C425" s="260"/>
      <c r="D425" s="231" t="s">
        <v>145</v>
      </c>
      <c r="E425" s="261" t="s">
        <v>1</v>
      </c>
      <c r="F425" s="262" t="s">
        <v>458</v>
      </c>
      <c r="G425" s="260"/>
      <c r="H425" s="263">
        <v>1.0609999999999999</v>
      </c>
      <c r="I425" s="264"/>
      <c r="J425" s="260"/>
      <c r="K425" s="260"/>
      <c r="L425" s="265"/>
      <c r="M425" s="266"/>
      <c r="N425" s="267"/>
      <c r="O425" s="267"/>
      <c r="P425" s="267"/>
      <c r="Q425" s="267"/>
      <c r="R425" s="267"/>
      <c r="S425" s="267"/>
      <c r="T425" s="268"/>
      <c r="U425" s="15"/>
      <c r="V425" s="15"/>
      <c r="W425" s="15"/>
      <c r="X425" s="15"/>
      <c r="Y425" s="15"/>
      <c r="Z425" s="15"/>
      <c r="AA425" s="15"/>
      <c r="AB425" s="15"/>
      <c r="AC425" s="15"/>
      <c r="AD425" s="15"/>
      <c r="AE425" s="15"/>
      <c r="AT425" s="269" t="s">
        <v>145</v>
      </c>
      <c r="AU425" s="269" t="s">
        <v>91</v>
      </c>
      <c r="AV425" s="15" t="s">
        <v>94</v>
      </c>
      <c r="AW425" s="15" t="s">
        <v>38</v>
      </c>
      <c r="AX425" s="15" t="s">
        <v>82</v>
      </c>
      <c r="AY425" s="269" t="s">
        <v>135</v>
      </c>
    </row>
    <row r="426" s="14" customFormat="1">
      <c r="A426" s="14"/>
      <c r="B426" s="247"/>
      <c r="C426" s="248"/>
      <c r="D426" s="231" t="s">
        <v>145</v>
      </c>
      <c r="E426" s="249" t="s">
        <v>1</v>
      </c>
      <c r="F426" s="250" t="s">
        <v>147</v>
      </c>
      <c r="G426" s="248"/>
      <c r="H426" s="251">
        <v>1.0609999999999999</v>
      </c>
      <c r="I426" s="252"/>
      <c r="J426" s="248"/>
      <c r="K426" s="248"/>
      <c r="L426" s="253"/>
      <c r="M426" s="254"/>
      <c r="N426" s="255"/>
      <c r="O426" s="255"/>
      <c r="P426" s="255"/>
      <c r="Q426" s="255"/>
      <c r="R426" s="255"/>
      <c r="S426" s="255"/>
      <c r="T426" s="256"/>
      <c r="U426" s="14"/>
      <c r="V426" s="14"/>
      <c r="W426" s="14"/>
      <c r="X426" s="14"/>
      <c r="Y426" s="14"/>
      <c r="Z426" s="14"/>
      <c r="AA426" s="14"/>
      <c r="AB426" s="14"/>
      <c r="AC426" s="14"/>
      <c r="AD426" s="14"/>
      <c r="AE426" s="14"/>
      <c r="AT426" s="257" t="s">
        <v>145</v>
      </c>
      <c r="AU426" s="257" t="s">
        <v>91</v>
      </c>
      <c r="AV426" s="14" t="s">
        <v>142</v>
      </c>
      <c r="AW426" s="14" t="s">
        <v>38</v>
      </c>
      <c r="AX426" s="14" t="s">
        <v>82</v>
      </c>
      <c r="AY426" s="257" t="s">
        <v>135</v>
      </c>
    </row>
    <row r="427" s="13" customFormat="1">
      <c r="A427" s="13"/>
      <c r="B427" s="236"/>
      <c r="C427" s="237"/>
      <c r="D427" s="231" t="s">
        <v>145</v>
      </c>
      <c r="E427" s="238" t="s">
        <v>1</v>
      </c>
      <c r="F427" s="239" t="s">
        <v>459</v>
      </c>
      <c r="G427" s="237"/>
      <c r="H427" s="240">
        <v>1.1000000000000001</v>
      </c>
      <c r="I427" s="241"/>
      <c r="J427" s="237"/>
      <c r="K427" s="237"/>
      <c r="L427" s="242"/>
      <c r="M427" s="243"/>
      <c r="N427" s="244"/>
      <c r="O427" s="244"/>
      <c r="P427" s="244"/>
      <c r="Q427" s="244"/>
      <c r="R427" s="244"/>
      <c r="S427" s="244"/>
      <c r="T427" s="245"/>
      <c r="U427" s="13"/>
      <c r="V427" s="13"/>
      <c r="W427" s="13"/>
      <c r="X427" s="13"/>
      <c r="Y427" s="13"/>
      <c r="Z427" s="13"/>
      <c r="AA427" s="13"/>
      <c r="AB427" s="13"/>
      <c r="AC427" s="13"/>
      <c r="AD427" s="13"/>
      <c r="AE427" s="13"/>
      <c r="AT427" s="246" t="s">
        <v>145</v>
      </c>
      <c r="AU427" s="246" t="s">
        <v>91</v>
      </c>
      <c r="AV427" s="13" t="s">
        <v>91</v>
      </c>
      <c r="AW427" s="13" t="s">
        <v>38</v>
      </c>
      <c r="AX427" s="13" t="s">
        <v>82</v>
      </c>
      <c r="AY427" s="246" t="s">
        <v>135</v>
      </c>
    </row>
    <row r="428" s="14" customFormat="1">
      <c r="A428" s="14"/>
      <c r="B428" s="247"/>
      <c r="C428" s="248"/>
      <c r="D428" s="231" t="s">
        <v>145</v>
      </c>
      <c r="E428" s="249" t="s">
        <v>1</v>
      </c>
      <c r="F428" s="250" t="s">
        <v>147</v>
      </c>
      <c r="G428" s="248"/>
      <c r="H428" s="251">
        <v>1.1000000000000001</v>
      </c>
      <c r="I428" s="252"/>
      <c r="J428" s="248"/>
      <c r="K428" s="248"/>
      <c r="L428" s="253"/>
      <c r="M428" s="254"/>
      <c r="N428" s="255"/>
      <c r="O428" s="255"/>
      <c r="P428" s="255"/>
      <c r="Q428" s="255"/>
      <c r="R428" s="255"/>
      <c r="S428" s="255"/>
      <c r="T428" s="256"/>
      <c r="U428" s="14"/>
      <c r="V428" s="14"/>
      <c r="W428" s="14"/>
      <c r="X428" s="14"/>
      <c r="Y428" s="14"/>
      <c r="Z428" s="14"/>
      <c r="AA428" s="14"/>
      <c r="AB428" s="14"/>
      <c r="AC428" s="14"/>
      <c r="AD428" s="14"/>
      <c r="AE428" s="14"/>
      <c r="AT428" s="257" t="s">
        <v>145</v>
      </c>
      <c r="AU428" s="257" t="s">
        <v>91</v>
      </c>
      <c r="AV428" s="14" t="s">
        <v>142</v>
      </c>
      <c r="AW428" s="14" t="s">
        <v>38</v>
      </c>
      <c r="AX428" s="14" t="s">
        <v>87</v>
      </c>
      <c r="AY428" s="257" t="s">
        <v>135</v>
      </c>
    </row>
    <row r="429" s="12" customFormat="1" ht="22.8" customHeight="1">
      <c r="A429" s="12"/>
      <c r="B429" s="202"/>
      <c r="C429" s="203"/>
      <c r="D429" s="204" t="s">
        <v>81</v>
      </c>
      <c r="E429" s="216" t="s">
        <v>181</v>
      </c>
      <c r="F429" s="216" t="s">
        <v>460</v>
      </c>
      <c r="G429" s="203"/>
      <c r="H429" s="203"/>
      <c r="I429" s="206"/>
      <c r="J429" s="217">
        <f>BK429</f>
        <v>0</v>
      </c>
      <c r="K429" s="203"/>
      <c r="L429" s="208"/>
      <c r="M429" s="209"/>
      <c r="N429" s="210"/>
      <c r="O429" s="210"/>
      <c r="P429" s="211">
        <f>SUM(P430:P536)</f>
        <v>0</v>
      </c>
      <c r="Q429" s="210"/>
      <c r="R429" s="211">
        <f>SUM(R430:R536)</f>
        <v>0</v>
      </c>
      <c r="S429" s="210"/>
      <c r="T429" s="212">
        <f>SUM(T430:T536)</f>
        <v>11.615880000000001</v>
      </c>
      <c r="U429" s="12"/>
      <c r="V429" s="12"/>
      <c r="W429" s="12"/>
      <c r="X429" s="12"/>
      <c r="Y429" s="12"/>
      <c r="Z429" s="12"/>
      <c r="AA429" s="12"/>
      <c r="AB429" s="12"/>
      <c r="AC429" s="12"/>
      <c r="AD429" s="12"/>
      <c r="AE429" s="12"/>
      <c r="AR429" s="213" t="s">
        <v>87</v>
      </c>
      <c r="AT429" s="214" t="s">
        <v>81</v>
      </c>
      <c r="AU429" s="214" t="s">
        <v>87</v>
      </c>
      <c r="AY429" s="213" t="s">
        <v>135</v>
      </c>
      <c r="BK429" s="215">
        <f>SUM(BK430:BK536)</f>
        <v>0</v>
      </c>
    </row>
    <row r="430" s="2" customFormat="1" ht="33" customHeight="1">
      <c r="A430" s="38"/>
      <c r="B430" s="39"/>
      <c r="C430" s="218" t="s">
        <v>461</v>
      </c>
      <c r="D430" s="218" t="s">
        <v>137</v>
      </c>
      <c r="E430" s="219" t="s">
        <v>462</v>
      </c>
      <c r="F430" s="220" t="s">
        <v>463</v>
      </c>
      <c r="G430" s="221" t="s">
        <v>316</v>
      </c>
      <c r="H430" s="222">
        <v>12</v>
      </c>
      <c r="I430" s="223"/>
      <c r="J430" s="224">
        <f>ROUND(I430*H430,2)</f>
        <v>0</v>
      </c>
      <c r="K430" s="220" t="s">
        <v>1</v>
      </c>
      <c r="L430" s="44"/>
      <c r="M430" s="225" t="s">
        <v>1</v>
      </c>
      <c r="N430" s="226" t="s">
        <v>47</v>
      </c>
      <c r="O430" s="91"/>
      <c r="P430" s="227">
        <f>O430*H430</f>
        <v>0</v>
      </c>
      <c r="Q430" s="227">
        <v>0</v>
      </c>
      <c r="R430" s="227">
        <f>Q430*H430</f>
        <v>0</v>
      </c>
      <c r="S430" s="227">
        <v>0</v>
      </c>
      <c r="T430" s="228">
        <f>S430*H430</f>
        <v>0</v>
      </c>
      <c r="U430" s="38"/>
      <c r="V430" s="38"/>
      <c r="W430" s="38"/>
      <c r="X430" s="38"/>
      <c r="Y430" s="38"/>
      <c r="Z430" s="38"/>
      <c r="AA430" s="38"/>
      <c r="AB430" s="38"/>
      <c r="AC430" s="38"/>
      <c r="AD430" s="38"/>
      <c r="AE430" s="38"/>
      <c r="AR430" s="229" t="s">
        <v>142</v>
      </c>
      <c r="AT430" s="229" t="s">
        <v>137</v>
      </c>
      <c r="AU430" s="229" t="s">
        <v>91</v>
      </c>
      <c r="AY430" s="17" t="s">
        <v>135</v>
      </c>
      <c r="BE430" s="230">
        <f>IF(N430="základní",J430,0)</f>
        <v>0</v>
      </c>
      <c r="BF430" s="230">
        <f>IF(N430="snížená",J430,0)</f>
        <v>0</v>
      </c>
      <c r="BG430" s="230">
        <f>IF(N430="zákl. přenesená",J430,0)</f>
        <v>0</v>
      </c>
      <c r="BH430" s="230">
        <f>IF(N430="sníž. přenesená",J430,0)</f>
        <v>0</v>
      </c>
      <c r="BI430" s="230">
        <f>IF(N430="nulová",J430,0)</f>
        <v>0</v>
      </c>
      <c r="BJ430" s="17" t="s">
        <v>87</v>
      </c>
      <c r="BK430" s="230">
        <f>ROUND(I430*H430,2)</f>
        <v>0</v>
      </c>
      <c r="BL430" s="17" t="s">
        <v>142</v>
      </c>
      <c r="BM430" s="229" t="s">
        <v>464</v>
      </c>
    </row>
    <row r="431" s="2" customFormat="1">
      <c r="A431" s="38"/>
      <c r="B431" s="39"/>
      <c r="C431" s="40"/>
      <c r="D431" s="231" t="s">
        <v>143</v>
      </c>
      <c r="E431" s="40"/>
      <c r="F431" s="232" t="s">
        <v>463</v>
      </c>
      <c r="G431" s="40"/>
      <c r="H431" s="40"/>
      <c r="I431" s="233"/>
      <c r="J431" s="40"/>
      <c r="K431" s="40"/>
      <c r="L431" s="44"/>
      <c r="M431" s="234"/>
      <c r="N431" s="235"/>
      <c r="O431" s="91"/>
      <c r="P431" s="91"/>
      <c r="Q431" s="91"/>
      <c r="R431" s="91"/>
      <c r="S431" s="91"/>
      <c r="T431" s="92"/>
      <c r="U431" s="38"/>
      <c r="V431" s="38"/>
      <c r="W431" s="38"/>
      <c r="X431" s="38"/>
      <c r="Y431" s="38"/>
      <c r="Z431" s="38"/>
      <c r="AA431" s="38"/>
      <c r="AB431" s="38"/>
      <c r="AC431" s="38"/>
      <c r="AD431" s="38"/>
      <c r="AE431" s="38"/>
      <c r="AT431" s="17" t="s">
        <v>143</v>
      </c>
      <c r="AU431" s="17" t="s">
        <v>91</v>
      </c>
    </row>
    <row r="432" s="13" customFormat="1">
      <c r="A432" s="13"/>
      <c r="B432" s="236"/>
      <c r="C432" s="237"/>
      <c r="D432" s="231" t="s">
        <v>145</v>
      </c>
      <c r="E432" s="238" t="s">
        <v>1</v>
      </c>
      <c r="F432" s="239" t="s">
        <v>465</v>
      </c>
      <c r="G432" s="237"/>
      <c r="H432" s="240">
        <v>12</v>
      </c>
      <c r="I432" s="241"/>
      <c r="J432" s="237"/>
      <c r="K432" s="237"/>
      <c r="L432" s="242"/>
      <c r="M432" s="243"/>
      <c r="N432" s="244"/>
      <c r="O432" s="244"/>
      <c r="P432" s="244"/>
      <c r="Q432" s="244"/>
      <c r="R432" s="244"/>
      <c r="S432" s="244"/>
      <c r="T432" s="245"/>
      <c r="U432" s="13"/>
      <c r="V432" s="13"/>
      <c r="W432" s="13"/>
      <c r="X432" s="13"/>
      <c r="Y432" s="13"/>
      <c r="Z432" s="13"/>
      <c r="AA432" s="13"/>
      <c r="AB432" s="13"/>
      <c r="AC432" s="13"/>
      <c r="AD432" s="13"/>
      <c r="AE432" s="13"/>
      <c r="AT432" s="246" t="s">
        <v>145</v>
      </c>
      <c r="AU432" s="246" t="s">
        <v>91</v>
      </c>
      <c r="AV432" s="13" t="s">
        <v>91</v>
      </c>
      <c r="AW432" s="13" t="s">
        <v>38</v>
      </c>
      <c r="AX432" s="13" t="s">
        <v>82</v>
      </c>
      <c r="AY432" s="246" t="s">
        <v>135</v>
      </c>
    </row>
    <row r="433" s="14" customFormat="1">
      <c r="A433" s="14"/>
      <c r="B433" s="247"/>
      <c r="C433" s="248"/>
      <c r="D433" s="231" t="s">
        <v>145</v>
      </c>
      <c r="E433" s="249" t="s">
        <v>1</v>
      </c>
      <c r="F433" s="250" t="s">
        <v>147</v>
      </c>
      <c r="G433" s="248"/>
      <c r="H433" s="251">
        <v>12</v>
      </c>
      <c r="I433" s="252"/>
      <c r="J433" s="248"/>
      <c r="K433" s="248"/>
      <c r="L433" s="253"/>
      <c r="M433" s="254"/>
      <c r="N433" s="255"/>
      <c r="O433" s="255"/>
      <c r="P433" s="255"/>
      <c r="Q433" s="255"/>
      <c r="R433" s="255"/>
      <c r="S433" s="255"/>
      <c r="T433" s="256"/>
      <c r="U433" s="14"/>
      <c r="V433" s="14"/>
      <c r="W433" s="14"/>
      <c r="X433" s="14"/>
      <c r="Y433" s="14"/>
      <c r="Z433" s="14"/>
      <c r="AA433" s="14"/>
      <c r="AB433" s="14"/>
      <c r="AC433" s="14"/>
      <c r="AD433" s="14"/>
      <c r="AE433" s="14"/>
      <c r="AT433" s="257" t="s">
        <v>145</v>
      </c>
      <c r="AU433" s="257" t="s">
        <v>91</v>
      </c>
      <c r="AV433" s="14" t="s">
        <v>142</v>
      </c>
      <c r="AW433" s="14" t="s">
        <v>38</v>
      </c>
      <c r="AX433" s="14" t="s">
        <v>87</v>
      </c>
      <c r="AY433" s="257" t="s">
        <v>135</v>
      </c>
    </row>
    <row r="434" s="2" customFormat="1" ht="49.05" customHeight="1">
      <c r="A434" s="38"/>
      <c r="B434" s="39"/>
      <c r="C434" s="218" t="s">
        <v>308</v>
      </c>
      <c r="D434" s="218" t="s">
        <v>137</v>
      </c>
      <c r="E434" s="219" t="s">
        <v>466</v>
      </c>
      <c r="F434" s="220" t="s">
        <v>467</v>
      </c>
      <c r="G434" s="221" t="s">
        <v>177</v>
      </c>
      <c r="H434" s="222">
        <v>69</v>
      </c>
      <c r="I434" s="223"/>
      <c r="J434" s="224">
        <f>ROUND(I434*H434,2)</f>
        <v>0</v>
      </c>
      <c r="K434" s="220" t="s">
        <v>1</v>
      </c>
      <c r="L434" s="44"/>
      <c r="M434" s="225" t="s">
        <v>1</v>
      </c>
      <c r="N434" s="226" t="s">
        <v>47</v>
      </c>
      <c r="O434" s="91"/>
      <c r="P434" s="227">
        <f>O434*H434</f>
        <v>0</v>
      </c>
      <c r="Q434" s="227">
        <v>0</v>
      </c>
      <c r="R434" s="227">
        <f>Q434*H434</f>
        <v>0</v>
      </c>
      <c r="S434" s="227">
        <v>0</v>
      </c>
      <c r="T434" s="228">
        <f>S434*H434</f>
        <v>0</v>
      </c>
      <c r="U434" s="38"/>
      <c r="V434" s="38"/>
      <c r="W434" s="38"/>
      <c r="X434" s="38"/>
      <c r="Y434" s="38"/>
      <c r="Z434" s="38"/>
      <c r="AA434" s="38"/>
      <c r="AB434" s="38"/>
      <c r="AC434" s="38"/>
      <c r="AD434" s="38"/>
      <c r="AE434" s="38"/>
      <c r="AR434" s="229" t="s">
        <v>142</v>
      </c>
      <c r="AT434" s="229" t="s">
        <v>137</v>
      </c>
      <c r="AU434" s="229" t="s">
        <v>91</v>
      </c>
      <c r="AY434" s="17" t="s">
        <v>135</v>
      </c>
      <c r="BE434" s="230">
        <f>IF(N434="základní",J434,0)</f>
        <v>0</v>
      </c>
      <c r="BF434" s="230">
        <f>IF(N434="snížená",J434,0)</f>
        <v>0</v>
      </c>
      <c r="BG434" s="230">
        <f>IF(N434="zákl. přenesená",J434,0)</f>
        <v>0</v>
      </c>
      <c r="BH434" s="230">
        <f>IF(N434="sníž. přenesená",J434,0)</f>
        <v>0</v>
      </c>
      <c r="BI434" s="230">
        <f>IF(N434="nulová",J434,0)</f>
        <v>0</v>
      </c>
      <c r="BJ434" s="17" t="s">
        <v>87</v>
      </c>
      <c r="BK434" s="230">
        <f>ROUND(I434*H434,2)</f>
        <v>0</v>
      </c>
      <c r="BL434" s="17" t="s">
        <v>142</v>
      </c>
      <c r="BM434" s="229" t="s">
        <v>468</v>
      </c>
    </row>
    <row r="435" s="2" customFormat="1">
      <c r="A435" s="38"/>
      <c r="B435" s="39"/>
      <c r="C435" s="40"/>
      <c r="D435" s="231" t="s">
        <v>143</v>
      </c>
      <c r="E435" s="40"/>
      <c r="F435" s="232" t="s">
        <v>469</v>
      </c>
      <c r="G435" s="40"/>
      <c r="H435" s="40"/>
      <c r="I435" s="233"/>
      <c r="J435" s="40"/>
      <c r="K435" s="40"/>
      <c r="L435" s="44"/>
      <c r="M435" s="234"/>
      <c r="N435" s="235"/>
      <c r="O435" s="91"/>
      <c r="P435" s="91"/>
      <c r="Q435" s="91"/>
      <c r="R435" s="91"/>
      <c r="S435" s="91"/>
      <c r="T435" s="92"/>
      <c r="U435" s="38"/>
      <c r="V435" s="38"/>
      <c r="W435" s="38"/>
      <c r="X435" s="38"/>
      <c r="Y435" s="38"/>
      <c r="Z435" s="38"/>
      <c r="AA435" s="38"/>
      <c r="AB435" s="38"/>
      <c r="AC435" s="38"/>
      <c r="AD435" s="38"/>
      <c r="AE435" s="38"/>
      <c r="AT435" s="17" t="s">
        <v>143</v>
      </c>
      <c r="AU435" s="17" t="s">
        <v>91</v>
      </c>
    </row>
    <row r="436" s="2" customFormat="1">
      <c r="A436" s="38"/>
      <c r="B436" s="39"/>
      <c r="C436" s="40"/>
      <c r="D436" s="231" t="s">
        <v>152</v>
      </c>
      <c r="E436" s="40"/>
      <c r="F436" s="258" t="s">
        <v>470</v>
      </c>
      <c r="G436" s="40"/>
      <c r="H436" s="40"/>
      <c r="I436" s="233"/>
      <c r="J436" s="40"/>
      <c r="K436" s="40"/>
      <c r="L436" s="44"/>
      <c r="M436" s="234"/>
      <c r="N436" s="235"/>
      <c r="O436" s="91"/>
      <c r="P436" s="91"/>
      <c r="Q436" s="91"/>
      <c r="R436" s="91"/>
      <c r="S436" s="91"/>
      <c r="T436" s="92"/>
      <c r="U436" s="38"/>
      <c r="V436" s="38"/>
      <c r="W436" s="38"/>
      <c r="X436" s="38"/>
      <c r="Y436" s="38"/>
      <c r="Z436" s="38"/>
      <c r="AA436" s="38"/>
      <c r="AB436" s="38"/>
      <c r="AC436" s="38"/>
      <c r="AD436" s="38"/>
      <c r="AE436" s="38"/>
      <c r="AT436" s="17" t="s">
        <v>152</v>
      </c>
      <c r="AU436" s="17" t="s">
        <v>91</v>
      </c>
    </row>
    <row r="437" s="2" customFormat="1" ht="24.15" customHeight="1">
      <c r="A437" s="38"/>
      <c r="B437" s="39"/>
      <c r="C437" s="218" t="s">
        <v>471</v>
      </c>
      <c r="D437" s="218" t="s">
        <v>137</v>
      </c>
      <c r="E437" s="219" t="s">
        <v>472</v>
      </c>
      <c r="F437" s="220" t="s">
        <v>473</v>
      </c>
      <c r="G437" s="221" t="s">
        <v>177</v>
      </c>
      <c r="H437" s="222">
        <v>6</v>
      </c>
      <c r="I437" s="223"/>
      <c r="J437" s="224">
        <f>ROUND(I437*H437,2)</f>
        <v>0</v>
      </c>
      <c r="K437" s="220" t="s">
        <v>141</v>
      </c>
      <c r="L437" s="44"/>
      <c r="M437" s="225" t="s">
        <v>1</v>
      </c>
      <c r="N437" s="226" t="s">
        <v>47</v>
      </c>
      <c r="O437" s="91"/>
      <c r="P437" s="227">
        <f>O437*H437</f>
        <v>0</v>
      </c>
      <c r="Q437" s="227">
        <v>0</v>
      </c>
      <c r="R437" s="227">
        <f>Q437*H437</f>
        <v>0</v>
      </c>
      <c r="S437" s="227">
        <v>0</v>
      </c>
      <c r="T437" s="228">
        <f>S437*H437</f>
        <v>0</v>
      </c>
      <c r="U437" s="38"/>
      <c r="V437" s="38"/>
      <c r="W437" s="38"/>
      <c r="X437" s="38"/>
      <c r="Y437" s="38"/>
      <c r="Z437" s="38"/>
      <c r="AA437" s="38"/>
      <c r="AB437" s="38"/>
      <c r="AC437" s="38"/>
      <c r="AD437" s="38"/>
      <c r="AE437" s="38"/>
      <c r="AR437" s="229" t="s">
        <v>142</v>
      </c>
      <c r="AT437" s="229" t="s">
        <v>137</v>
      </c>
      <c r="AU437" s="229" t="s">
        <v>91</v>
      </c>
      <c r="AY437" s="17" t="s">
        <v>135</v>
      </c>
      <c r="BE437" s="230">
        <f>IF(N437="základní",J437,0)</f>
        <v>0</v>
      </c>
      <c r="BF437" s="230">
        <f>IF(N437="snížená",J437,0)</f>
        <v>0</v>
      </c>
      <c r="BG437" s="230">
        <f>IF(N437="zákl. přenesená",J437,0)</f>
        <v>0</v>
      </c>
      <c r="BH437" s="230">
        <f>IF(N437="sníž. přenesená",J437,0)</f>
        <v>0</v>
      </c>
      <c r="BI437" s="230">
        <f>IF(N437="nulová",J437,0)</f>
        <v>0</v>
      </c>
      <c r="BJ437" s="17" t="s">
        <v>87</v>
      </c>
      <c r="BK437" s="230">
        <f>ROUND(I437*H437,2)</f>
        <v>0</v>
      </c>
      <c r="BL437" s="17" t="s">
        <v>142</v>
      </c>
      <c r="BM437" s="229" t="s">
        <v>474</v>
      </c>
    </row>
    <row r="438" s="2" customFormat="1">
      <c r="A438" s="38"/>
      <c r="B438" s="39"/>
      <c r="C438" s="40"/>
      <c r="D438" s="231" t="s">
        <v>143</v>
      </c>
      <c r="E438" s="40"/>
      <c r="F438" s="232" t="s">
        <v>475</v>
      </c>
      <c r="G438" s="40"/>
      <c r="H438" s="40"/>
      <c r="I438" s="233"/>
      <c r="J438" s="40"/>
      <c r="K438" s="40"/>
      <c r="L438" s="44"/>
      <c r="M438" s="234"/>
      <c r="N438" s="235"/>
      <c r="O438" s="91"/>
      <c r="P438" s="91"/>
      <c r="Q438" s="91"/>
      <c r="R438" s="91"/>
      <c r="S438" s="91"/>
      <c r="T438" s="92"/>
      <c r="U438" s="38"/>
      <c r="V438" s="38"/>
      <c r="W438" s="38"/>
      <c r="X438" s="38"/>
      <c r="Y438" s="38"/>
      <c r="Z438" s="38"/>
      <c r="AA438" s="38"/>
      <c r="AB438" s="38"/>
      <c r="AC438" s="38"/>
      <c r="AD438" s="38"/>
      <c r="AE438" s="38"/>
      <c r="AT438" s="17" t="s">
        <v>143</v>
      </c>
      <c r="AU438" s="17" t="s">
        <v>91</v>
      </c>
    </row>
    <row r="439" s="13" customFormat="1">
      <c r="A439" s="13"/>
      <c r="B439" s="236"/>
      <c r="C439" s="237"/>
      <c r="D439" s="231" t="s">
        <v>145</v>
      </c>
      <c r="E439" s="238" t="s">
        <v>1</v>
      </c>
      <c r="F439" s="239" t="s">
        <v>476</v>
      </c>
      <c r="G439" s="237"/>
      <c r="H439" s="240">
        <v>6</v>
      </c>
      <c r="I439" s="241"/>
      <c r="J439" s="237"/>
      <c r="K439" s="237"/>
      <c r="L439" s="242"/>
      <c r="M439" s="243"/>
      <c r="N439" s="244"/>
      <c r="O439" s="244"/>
      <c r="P439" s="244"/>
      <c r="Q439" s="244"/>
      <c r="R439" s="244"/>
      <c r="S439" s="244"/>
      <c r="T439" s="245"/>
      <c r="U439" s="13"/>
      <c r="V439" s="13"/>
      <c r="W439" s="13"/>
      <c r="X439" s="13"/>
      <c r="Y439" s="13"/>
      <c r="Z439" s="13"/>
      <c r="AA439" s="13"/>
      <c r="AB439" s="13"/>
      <c r="AC439" s="13"/>
      <c r="AD439" s="13"/>
      <c r="AE439" s="13"/>
      <c r="AT439" s="246" t="s">
        <v>145</v>
      </c>
      <c r="AU439" s="246" t="s">
        <v>91</v>
      </c>
      <c r="AV439" s="13" t="s">
        <v>91</v>
      </c>
      <c r="AW439" s="13" t="s">
        <v>38</v>
      </c>
      <c r="AX439" s="13" t="s">
        <v>82</v>
      </c>
      <c r="AY439" s="246" t="s">
        <v>135</v>
      </c>
    </row>
    <row r="440" s="14" customFormat="1">
      <c r="A440" s="14"/>
      <c r="B440" s="247"/>
      <c r="C440" s="248"/>
      <c r="D440" s="231" t="s">
        <v>145</v>
      </c>
      <c r="E440" s="249" t="s">
        <v>1</v>
      </c>
      <c r="F440" s="250" t="s">
        <v>147</v>
      </c>
      <c r="G440" s="248"/>
      <c r="H440" s="251">
        <v>6</v>
      </c>
      <c r="I440" s="252"/>
      <c r="J440" s="248"/>
      <c r="K440" s="248"/>
      <c r="L440" s="253"/>
      <c r="M440" s="254"/>
      <c r="N440" s="255"/>
      <c r="O440" s="255"/>
      <c r="P440" s="255"/>
      <c r="Q440" s="255"/>
      <c r="R440" s="255"/>
      <c r="S440" s="255"/>
      <c r="T440" s="256"/>
      <c r="U440" s="14"/>
      <c r="V440" s="14"/>
      <c r="W440" s="14"/>
      <c r="X440" s="14"/>
      <c r="Y440" s="14"/>
      <c r="Z440" s="14"/>
      <c r="AA440" s="14"/>
      <c r="AB440" s="14"/>
      <c r="AC440" s="14"/>
      <c r="AD440" s="14"/>
      <c r="AE440" s="14"/>
      <c r="AT440" s="257" t="s">
        <v>145</v>
      </c>
      <c r="AU440" s="257" t="s">
        <v>91</v>
      </c>
      <c r="AV440" s="14" t="s">
        <v>142</v>
      </c>
      <c r="AW440" s="14" t="s">
        <v>38</v>
      </c>
      <c r="AX440" s="14" t="s">
        <v>87</v>
      </c>
      <c r="AY440" s="257" t="s">
        <v>135</v>
      </c>
    </row>
    <row r="441" s="2" customFormat="1" ht="24.15" customHeight="1">
      <c r="A441" s="38"/>
      <c r="B441" s="39"/>
      <c r="C441" s="270" t="s">
        <v>317</v>
      </c>
      <c r="D441" s="270" t="s">
        <v>257</v>
      </c>
      <c r="E441" s="271" t="s">
        <v>477</v>
      </c>
      <c r="F441" s="272" t="s">
        <v>478</v>
      </c>
      <c r="G441" s="273" t="s">
        <v>177</v>
      </c>
      <c r="H441" s="274">
        <v>6.1799999999999997</v>
      </c>
      <c r="I441" s="275"/>
      <c r="J441" s="276">
        <f>ROUND(I441*H441,2)</f>
        <v>0</v>
      </c>
      <c r="K441" s="272" t="s">
        <v>141</v>
      </c>
      <c r="L441" s="277"/>
      <c r="M441" s="278" t="s">
        <v>1</v>
      </c>
      <c r="N441" s="279" t="s">
        <v>47</v>
      </c>
      <c r="O441" s="91"/>
      <c r="P441" s="227">
        <f>O441*H441</f>
        <v>0</v>
      </c>
      <c r="Q441" s="227">
        <v>0</v>
      </c>
      <c r="R441" s="227">
        <f>Q441*H441</f>
        <v>0</v>
      </c>
      <c r="S441" s="227">
        <v>0</v>
      </c>
      <c r="T441" s="228">
        <f>S441*H441</f>
        <v>0</v>
      </c>
      <c r="U441" s="38"/>
      <c r="V441" s="38"/>
      <c r="W441" s="38"/>
      <c r="X441" s="38"/>
      <c r="Y441" s="38"/>
      <c r="Z441" s="38"/>
      <c r="AA441" s="38"/>
      <c r="AB441" s="38"/>
      <c r="AC441" s="38"/>
      <c r="AD441" s="38"/>
      <c r="AE441" s="38"/>
      <c r="AR441" s="229" t="s">
        <v>181</v>
      </c>
      <c r="AT441" s="229" t="s">
        <v>257</v>
      </c>
      <c r="AU441" s="229" t="s">
        <v>91</v>
      </c>
      <c r="AY441" s="17" t="s">
        <v>135</v>
      </c>
      <c r="BE441" s="230">
        <f>IF(N441="základní",J441,0)</f>
        <v>0</v>
      </c>
      <c r="BF441" s="230">
        <f>IF(N441="snížená",J441,0)</f>
        <v>0</v>
      </c>
      <c r="BG441" s="230">
        <f>IF(N441="zákl. přenesená",J441,0)</f>
        <v>0</v>
      </c>
      <c r="BH441" s="230">
        <f>IF(N441="sníž. přenesená",J441,0)</f>
        <v>0</v>
      </c>
      <c r="BI441" s="230">
        <f>IF(N441="nulová",J441,0)</f>
        <v>0</v>
      </c>
      <c r="BJ441" s="17" t="s">
        <v>87</v>
      </c>
      <c r="BK441" s="230">
        <f>ROUND(I441*H441,2)</f>
        <v>0</v>
      </c>
      <c r="BL441" s="17" t="s">
        <v>142</v>
      </c>
      <c r="BM441" s="229" t="s">
        <v>479</v>
      </c>
    </row>
    <row r="442" s="2" customFormat="1">
      <c r="A442" s="38"/>
      <c r="B442" s="39"/>
      <c r="C442" s="40"/>
      <c r="D442" s="231" t="s">
        <v>143</v>
      </c>
      <c r="E442" s="40"/>
      <c r="F442" s="232" t="s">
        <v>478</v>
      </c>
      <c r="G442" s="40"/>
      <c r="H442" s="40"/>
      <c r="I442" s="233"/>
      <c r="J442" s="40"/>
      <c r="K442" s="40"/>
      <c r="L442" s="44"/>
      <c r="M442" s="234"/>
      <c r="N442" s="235"/>
      <c r="O442" s="91"/>
      <c r="P442" s="91"/>
      <c r="Q442" s="91"/>
      <c r="R442" s="91"/>
      <c r="S442" s="91"/>
      <c r="T442" s="92"/>
      <c r="U442" s="38"/>
      <c r="V442" s="38"/>
      <c r="W442" s="38"/>
      <c r="X442" s="38"/>
      <c r="Y442" s="38"/>
      <c r="Z442" s="38"/>
      <c r="AA442" s="38"/>
      <c r="AB442" s="38"/>
      <c r="AC442" s="38"/>
      <c r="AD442" s="38"/>
      <c r="AE442" s="38"/>
      <c r="AT442" s="17" t="s">
        <v>143</v>
      </c>
      <c r="AU442" s="17" t="s">
        <v>91</v>
      </c>
    </row>
    <row r="443" s="13" customFormat="1">
      <c r="A443" s="13"/>
      <c r="B443" s="236"/>
      <c r="C443" s="237"/>
      <c r="D443" s="231" t="s">
        <v>145</v>
      </c>
      <c r="E443" s="238" t="s">
        <v>1</v>
      </c>
      <c r="F443" s="239" t="s">
        <v>480</v>
      </c>
      <c r="G443" s="237"/>
      <c r="H443" s="240">
        <v>6.1799999999999997</v>
      </c>
      <c r="I443" s="241"/>
      <c r="J443" s="237"/>
      <c r="K443" s="237"/>
      <c r="L443" s="242"/>
      <c r="M443" s="243"/>
      <c r="N443" s="244"/>
      <c r="O443" s="244"/>
      <c r="P443" s="244"/>
      <c r="Q443" s="244"/>
      <c r="R443" s="244"/>
      <c r="S443" s="244"/>
      <c r="T443" s="245"/>
      <c r="U443" s="13"/>
      <c r="V443" s="13"/>
      <c r="W443" s="13"/>
      <c r="X443" s="13"/>
      <c r="Y443" s="13"/>
      <c r="Z443" s="13"/>
      <c r="AA443" s="13"/>
      <c r="AB443" s="13"/>
      <c r="AC443" s="13"/>
      <c r="AD443" s="13"/>
      <c r="AE443" s="13"/>
      <c r="AT443" s="246" t="s">
        <v>145</v>
      </c>
      <c r="AU443" s="246" t="s">
        <v>91</v>
      </c>
      <c r="AV443" s="13" t="s">
        <v>91</v>
      </c>
      <c r="AW443" s="13" t="s">
        <v>38</v>
      </c>
      <c r="AX443" s="13" t="s">
        <v>82</v>
      </c>
      <c r="AY443" s="246" t="s">
        <v>135</v>
      </c>
    </row>
    <row r="444" s="14" customFormat="1">
      <c r="A444" s="14"/>
      <c r="B444" s="247"/>
      <c r="C444" s="248"/>
      <c r="D444" s="231" t="s">
        <v>145</v>
      </c>
      <c r="E444" s="249" t="s">
        <v>1</v>
      </c>
      <c r="F444" s="250" t="s">
        <v>147</v>
      </c>
      <c r="G444" s="248"/>
      <c r="H444" s="251">
        <v>6.1799999999999997</v>
      </c>
      <c r="I444" s="252"/>
      <c r="J444" s="248"/>
      <c r="K444" s="248"/>
      <c r="L444" s="253"/>
      <c r="M444" s="254"/>
      <c r="N444" s="255"/>
      <c r="O444" s="255"/>
      <c r="P444" s="255"/>
      <c r="Q444" s="255"/>
      <c r="R444" s="255"/>
      <c r="S444" s="255"/>
      <c r="T444" s="256"/>
      <c r="U444" s="14"/>
      <c r="V444" s="14"/>
      <c r="W444" s="14"/>
      <c r="X444" s="14"/>
      <c r="Y444" s="14"/>
      <c r="Z444" s="14"/>
      <c r="AA444" s="14"/>
      <c r="AB444" s="14"/>
      <c r="AC444" s="14"/>
      <c r="AD444" s="14"/>
      <c r="AE444" s="14"/>
      <c r="AT444" s="257" t="s">
        <v>145</v>
      </c>
      <c r="AU444" s="257" t="s">
        <v>91</v>
      </c>
      <c r="AV444" s="14" t="s">
        <v>142</v>
      </c>
      <c r="AW444" s="14" t="s">
        <v>38</v>
      </c>
      <c r="AX444" s="14" t="s">
        <v>87</v>
      </c>
      <c r="AY444" s="257" t="s">
        <v>135</v>
      </c>
    </row>
    <row r="445" s="2" customFormat="1" ht="37.8" customHeight="1">
      <c r="A445" s="38"/>
      <c r="B445" s="39"/>
      <c r="C445" s="218" t="s">
        <v>481</v>
      </c>
      <c r="D445" s="218" t="s">
        <v>137</v>
      </c>
      <c r="E445" s="219" t="s">
        <v>482</v>
      </c>
      <c r="F445" s="220" t="s">
        <v>483</v>
      </c>
      <c r="G445" s="221" t="s">
        <v>316</v>
      </c>
      <c r="H445" s="222">
        <v>13</v>
      </c>
      <c r="I445" s="223"/>
      <c r="J445" s="224">
        <f>ROUND(I445*H445,2)</f>
        <v>0</v>
      </c>
      <c r="K445" s="220" t="s">
        <v>1</v>
      </c>
      <c r="L445" s="44"/>
      <c r="M445" s="225" t="s">
        <v>1</v>
      </c>
      <c r="N445" s="226" t="s">
        <v>47</v>
      </c>
      <c r="O445" s="91"/>
      <c r="P445" s="227">
        <f>O445*H445</f>
        <v>0</v>
      </c>
      <c r="Q445" s="227">
        <v>0</v>
      </c>
      <c r="R445" s="227">
        <f>Q445*H445</f>
        <v>0</v>
      </c>
      <c r="S445" s="227">
        <v>0</v>
      </c>
      <c r="T445" s="228">
        <f>S445*H445</f>
        <v>0</v>
      </c>
      <c r="U445" s="38"/>
      <c r="V445" s="38"/>
      <c r="W445" s="38"/>
      <c r="X445" s="38"/>
      <c r="Y445" s="38"/>
      <c r="Z445" s="38"/>
      <c r="AA445" s="38"/>
      <c r="AB445" s="38"/>
      <c r="AC445" s="38"/>
      <c r="AD445" s="38"/>
      <c r="AE445" s="38"/>
      <c r="AR445" s="229" t="s">
        <v>142</v>
      </c>
      <c r="AT445" s="229" t="s">
        <v>137</v>
      </c>
      <c r="AU445" s="229" t="s">
        <v>91</v>
      </c>
      <c r="AY445" s="17" t="s">
        <v>135</v>
      </c>
      <c r="BE445" s="230">
        <f>IF(N445="základní",J445,0)</f>
        <v>0</v>
      </c>
      <c r="BF445" s="230">
        <f>IF(N445="snížená",J445,0)</f>
        <v>0</v>
      </c>
      <c r="BG445" s="230">
        <f>IF(N445="zákl. přenesená",J445,0)</f>
        <v>0</v>
      </c>
      <c r="BH445" s="230">
        <f>IF(N445="sníž. přenesená",J445,0)</f>
        <v>0</v>
      </c>
      <c r="BI445" s="230">
        <f>IF(N445="nulová",J445,0)</f>
        <v>0</v>
      </c>
      <c r="BJ445" s="17" t="s">
        <v>87</v>
      </c>
      <c r="BK445" s="230">
        <f>ROUND(I445*H445,2)</f>
        <v>0</v>
      </c>
      <c r="BL445" s="17" t="s">
        <v>142</v>
      </c>
      <c r="BM445" s="229" t="s">
        <v>484</v>
      </c>
    </row>
    <row r="446" s="2" customFormat="1">
      <c r="A446" s="38"/>
      <c r="B446" s="39"/>
      <c r="C446" s="40"/>
      <c r="D446" s="231" t="s">
        <v>143</v>
      </c>
      <c r="E446" s="40"/>
      <c r="F446" s="232" t="s">
        <v>483</v>
      </c>
      <c r="G446" s="40"/>
      <c r="H446" s="40"/>
      <c r="I446" s="233"/>
      <c r="J446" s="40"/>
      <c r="K446" s="40"/>
      <c r="L446" s="44"/>
      <c r="M446" s="234"/>
      <c r="N446" s="235"/>
      <c r="O446" s="91"/>
      <c r="P446" s="91"/>
      <c r="Q446" s="91"/>
      <c r="R446" s="91"/>
      <c r="S446" s="91"/>
      <c r="T446" s="92"/>
      <c r="U446" s="38"/>
      <c r="V446" s="38"/>
      <c r="W446" s="38"/>
      <c r="X446" s="38"/>
      <c r="Y446" s="38"/>
      <c r="Z446" s="38"/>
      <c r="AA446" s="38"/>
      <c r="AB446" s="38"/>
      <c r="AC446" s="38"/>
      <c r="AD446" s="38"/>
      <c r="AE446" s="38"/>
      <c r="AT446" s="17" t="s">
        <v>143</v>
      </c>
      <c r="AU446" s="17" t="s">
        <v>91</v>
      </c>
    </row>
    <row r="447" s="13" customFormat="1">
      <c r="A447" s="13"/>
      <c r="B447" s="236"/>
      <c r="C447" s="237"/>
      <c r="D447" s="231" t="s">
        <v>145</v>
      </c>
      <c r="E447" s="238" t="s">
        <v>1</v>
      </c>
      <c r="F447" s="239" t="s">
        <v>485</v>
      </c>
      <c r="G447" s="237"/>
      <c r="H447" s="240">
        <v>13</v>
      </c>
      <c r="I447" s="241"/>
      <c r="J447" s="237"/>
      <c r="K447" s="237"/>
      <c r="L447" s="242"/>
      <c r="M447" s="243"/>
      <c r="N447" s="244"/>
      <c r="O447" s="244"/>
      <c r="P447" s="244"/>
      <c r="Q447" s="244"/>
      <c r="R447" s="244"/>
      <c r="S447" s="244"/>
      <c r="T447" s="245"/>
      <c r="U447" s="13"/>
      <c r="V447" s="13"/>
      <c r="W447" s="13"/>
      <c r="X447" s="13"/>
      <c r="Y447" s="13"/>
      <c r="Z447" s="13"/>
      <c r="AA447" s="13"/>
      <c r="AB447" s="13"/>
      <c r="AC447" s="13"/>
      <c r="AD447" s="13"/>
      <c r="AE447" s="13"/>
      <c r="AT447" s="246" t="s">
        <v>145</v>
      </c>
      <c r="AU447" s="246" t="s">
        <v>91</v>
      </c>
      <c r="AV447" s="13" t="s">
        <v>91</v>
      </c>
      <c r="AW447" s="13" t="s">
        <v>38</v>
      </c>
      <c r="AX447" s="13" t="s">
        <v>82</v>
      </c>
      <c r="AY447" s="246" t="s">
        <v>135</v>
      </c>
    </row>
    <row r="448" s="14" customFormat="1">
      <c r="A448" s="14"/>
      <c r="B448" s="247"/>
      <c r="C448" s="248"/>
      <c r="D448" s="231" t="s">
        <v>145</v>
      </c>
      <c r="E448" s="249" t="s">
        <v>1</v>
      </c>
      <c r="F448" s="250" t="s">
        <v>147</v>
      </c>
      <c r="G448" s="248"/>
      <c r="H448" s="251">
        <v>13</v>
      </c>
      <c r="I448" s="252"/>
      <c r="J448" s="248"/>
      <c r="K448" s="248"/>
      <c r="L448" s="253"/>
      <c r="M448" s="254"/>
      <c r="N448" s="255"/>
      <c r="O448" s="255"/>
      <c r="P448" s="255"/>
      <c r="Q448" s="255"/>
      <c r="R448" s="255"/>
      <c r="S448" s="255"/>
      <c r="T448" s="256"/>
      <c r="U448" s="14"/>
      <c r="V448" s="14"/>
      <c r="W448" s="14"/>
      <c r="X448" s="14"/>
      <c r="Y448" s="14"/>
      <c r="Z448" s="14"/>
      <c r="AA448" s="14"/>
      <c r="AB448" s="14"/>
      <c r="AC448" s="14"/>
      <c r="AD448" s="14"/>
      <c r="AE448" s="14"/>
      <c r="AT448" s="257" t="s">
        <v>145</v>
      </c>
      <c r="AU448" s="257" t="s">
        <v>91</v>
      </c>
      <c r="AV448" s="14" t="s">
        <v>142</v>
      </c>
      <c r="AW448" s="14" t="s">
        <v>38</v>
      </c>
      <c r="AX448" s="14" t="s">
        <v>87</v>
      </c>
      <c r="AY448" s="257" t="s">
        <v>135</v>
      </c>
    </row>
    <row r="449" s="2" customFormat="1" ht="37.8" customHeight="1">
      <c r="A449" s="38"/>
      <c r="B449" s="39"/>
      <c r="C449" s="218" t="s">
        <v>321</v>
      </c>
      <c r="D449" s="218" t="s">
        <v>137</v>
      </c>
      <c r="E449" s="219" t="s">
        <v>486</v>
      </c>
      <c r="F449" s="220" t="s">
        <v>487</v>
      </c>
      <c r="G449" s="221" t="s">
        <v>316</v>
      </c>
      <c r="H449" s="222">
        <v>2</v>
      </c>
      <c r="I449" s="223"/>
      <c r="J449" s="224">
        <f>ROUND(I449*H449,2)</f>
        <v>0</v>
      </c>
      <c r="K449" s="220" t="s">
        <v>1</v>
      </c>
      <c r="L449" s="44"/>
      <c r="M449" s="225" t="s">
        <v>1</v>
      </c>
      <c r="N449" s="226" t="s">
        <v>47</v>
      </c>
      <c r="O449" s="91"/>
      <c r="P449" s="227">
        <f>O449*H449</f>
        <v>0</v>
      </c>
      <c r="Q449" s="227">
        <v>0</v>
      </c>
      <c r="R449" s="227">
        <f>Q449*H449</f>
        <v>0</v>
      </c>
      <c r="S449" s="227">
        <v>0</v>
      </c>
      <c r="T449" s="228">
        <f>S449*H449</f>
        <v>0</v>
      </c>
      <c r="U449" s="38"/>
      <c r="V449" s="38"/>
      <c r="W449" s="38"/>
      <c r="X449" s="38"/>
      <c r="Y449" s="38"/>
      <c r="Z449" s="38"/>
      <c r="AA449" s="38"/>
      <c r="AB449" s="38"/>
      <c r="AC449" s="38"/>
      <c r="AD449" s="38"/>
      <c r="AE449" s="38"/>
      <c r="AR449" s="229" t="s">
        <v>142</v>
      </c>
      <c r="AT449" s="229" t="s">
        <v>137</v>
      </c>
      <c r="AU449" s="229" t="s">
        <v>91</v>
      </c>
      <c r="AY449" s="17" t="s">
        <v>135</v>
      </c>
      <c r="BE449" s="230">
        <f>IF(N449="základní",J449,0)</f>
        <v>0</v>
      </c>
      <c r="BF449" s="230">
        <f>IF(N449="snížená",J449,0)</f>
        <v>0</v>
      </c>
      <c r="BG449" s="230">
        <f>IF(N449="zákl. přenesená",J449,0)</f>
        <v>0</v>
      </c>
      <c r="BH449" s="230">
        <f>IF(N449="sníž. přenesená",J449,0)</f>
        <v>0</v>
      </c>
      <c r="BI449" s="230">
        <f>IF(N449="nulová",J449,0)</f>
        <v>0</v>
      </c>
      <c r="BJ449" s="17" t="s">
        <v>87</v>
      </c>
      <c r="BK449" s="230">
        <f>ROUND(I449*H449,2)</f>
        <v>0</v>
      </c>
      <c r="BL449" s="17" t="s">
        <v>142</v>
      </c>
      <c r="BM449" s="229" t="s">
        <v>488</v>
      </c>
    </row>
    <row r="450" s="2" customFormat="1">
      <c r="A450" s="38"/>
      <c r="B450" s="39"/>
      <c r="C450" s="40"/>
      <c r="D450" s="231" t="s">
        <v>143</v>
      </c>
      <c r="E450" s="40"/>
      <c r="F450" s="232" t="s">
        <v>487</v>
      </c>
      <c r="G450" s="40"/>
      <c r="H450" s="40"/>
      <c r="I450" s="233"/>
      <c r="J450" s="40"/>
      <c r="K450" s="40"/>
      <c r="L450" s="44"/>
      <c r="M450" s="234"/>
      <c r="N450" s="235"/>
      <c r="O450" s="91"/>
      <c r="P450" s="91"/>
      <c r="Q450" s="91"/>
      <c r="R450" s="91"/>
      <c r="S450" s="91"/>
      <c r="T450" s="92"/>
      <c r="U450" s="38"/>
      <c r="V450" s="38"/>
      <c r="W450" s="38"/>
      <c r="X450" s="38"/>
      <c r="Y450" s="38"/>
      <c r="Z450" s="38"/>
      <c r="AA450" s="38"/>
      <c r="AB450" s="38"/>
      <c r="AC450" s="38"/>
      <c r="AD450" s="38"/>
      <c r="AE450" s="38"/>
      <c r="AT450" s="17" t="s">
        <v>143</v>
      </c>
      <c r="AU450" s="17" t="s">
        <v>91</v>
      </c>
    </row>
    <row r="451" s="2" customFormat="1" ht="37.8" customHeight="1">
      <c r="A451" s="38"/>
      <c r="B451" s="39"/>
      <c r="C451" s="218" t="s">
        <v>489</v>
      </c>
      <c r="D451" s="218" t="s">
        <v>137</v>
      </c>
      <c r="E451" s="219" t="s">
        <v>490</v>
      </c>
      <c r="F451" s="220" t="s">
        <v>491</v>
      </c>
      <c r="G451" s="221" t="s">
        <v>184</v>
      </c>
      <c r="H451" s="222">
        <v>6.5999999999999996</v>
      </c>
      <c r="I451" s="223"/>
      <c r="J451" s="224">
        <f>ROUND(I451*H451,2)</f>
        <v>0</v>
      </c>
      <c r="K451" s="220" t="s">
        <v>1</v>
      </c>
      <c r="L451" s="44"/>
      <c r="M451" s="225" t="s">
        <v>1</v>
      </c>
      <c r="N451" s="226" t="s">
        <v>47</v>
      </c>
      <c r="O451" s="91"/>
      <c r="P451" s="227">
        <f>O451*H451</f>
        <v>0</v>
      </c>
      <c r="Q451" s="227">
        <v>0</v>
      </c>
      <c r="R451" s="227">
        <f>Q451*H451</f>
        <v>0</v>
      </c>
      <c r="S451" s="227">
        <v>1.0618000000000001</v>
      </c>
      <c r="T451" s="228">
        <f>S451*H451</f>
        <v>7.0078800000000001</v>
      </c>
      <c r="U451" s="38"/>
      <c r="V451" s="38"/>
      <c r="W451" s="38"/>
      <c r="X451" s="38"/>
      <c r="Y451" s="38"/>
      <c r="Z451" s="38"/>
      <c r="AA451" s="38"/>
      <c r="AB451" s="38"/>
      <c r="AC451" s="38"/>
      <c r="AD451" s="38"/>
      <c r="AE451" s="38"/>
      <c r="AR451" s="229" t="s">
        <v>142</v>
      </c>
      <c r="AT451" s="229" t="s">
        <v>137</v>
      </c>
      <c r="AU451" s="229" t="s">
        <v>91</v>
      </c>
      <c r="AY451" s="17" t="s">
        <v>135</v>
      </c>
      <c r="BE451" s="230">
        <f>IF(N451="základní",J451,0)</f>
        <v>0</v>
      </c>
      <c r="BF451" s="230">
        <f>IF(N451="snížená",J451,0)</f>
        <v>0</v>
      </c>
      <c r="BG451" s="230">
        <f>IF(N451="zákl. přenesená",J451,0)</f>
        <v>0</v>
      </c>
      <c r="BH451" s="230">
        <f>IF(N451="sníž. přenesená",J451,0)</f>
        <v>0</v>
      </c>
      <c r="BI451" s="230">
        <f>IF(N451="nulová",J451,0)</f>
        <v>0</v>
      </c>
      <c r="BJ451" s="17" t="s">
        <v>87</v>
      </c>
      <c r="BK451" s="230">
        <f>ROUND(I451*H451,2)</f>
        <v>0</v>
      </c>
      <c r="BL451" s="17" t="s">
        <v>142</v>
      </c>
      <c r="BM451" s="229" t="s">
        <v>492</v>
      </c>
    </row>
    <row r="452" s="2" customFormat="1">
      <c r="A452" s="38"/>
      <c r="B452" s="39"/>
      <c r="C452" s="40"/>
      <c r="D452" s="231" t="s">
        <v>143</v>
      </c>
      <c r="E452" s="40"/>
      <c r="F452" s="232" t="s">
        <v>493</v>
      </c>
      <c r="G452" s="40"/>
      <c r="H452" s="40"/>
      <c r="I452" s="233"/>
      <c r="J452" s="40"/>
      <c r="K452" s="40"/>
      <c r="L452" s="44"/>
      <c r="M452" s="234"/>
      <c r="N452" s="235"/>
      <c r="O452" s="91"/>
      <c r="P452" s="91"/>
      <c r="Q452" s="91"/>
      <c r="R452" s="91"/>
      <c r="S452" s="91"/>
      <c r="T452" s="92"/>
      <c r="U452" s="38"/>
      <c r="V452" s="38"/>
      <c r="W452" s="38"/>
      <c r="X452" s="38"/>
      <c r="Y452" s="38"/>
      <c r="Z452" s="38"/>
      <c r="AA452" s="38"/>
      <c r="AB452" s="38"/>
      <c r="AC452" s="38"/>
      <c r="AD452" s="38"/>
      <c r="AE452" s="38"/>
      <c r="AT452" s="17" t="s">
        <v>143</v>
      </c>
      <c r="AU452" s="17" t="s">
        <v>91</v>
      </c>
    </row>
    <row r="453" s="13" customFormat="1">
      <c r="A453" s="13"/>
      <c r="B453" s="236"/>
      <c r="C453" s="237"/>
      <c r="D453" s="231" t="s">
        <v>145</v>
      </c>
      <c r="E453" s="238" t="s">
        <v>1</v>
      </c>
      <c r="F453" s="239" t="s">
        <v>494</v>
      </c>
      <c r="G453" s="237"/>
      <c r="H453" s="240">
        <v>6.5999999999999996</v>
      </c>
      <c r="I453" s="241"/>
      <c r="J453" s="237"/>
      <c r="K453" s="237"/>
      <c r="L453" s="242"/>
      <c r="M453" s="243"/>
      <c r="N453" s="244"/>
      <c r="O453" s="244"/>
      <c r="P453" s="244"/>
      <c r="Q453" s="244"/>
      <c r="R453" s="244"/>
      <c r="S453" s="244"/>
      <c r="T453" s="245"/>
      <c r="U453" s="13"/>
      <c r="V453" s="13"/>
      <c r="W453" s="13"/>
      <c r="X453" s="13"/>
      <c r="Y453" s="13"/>
      <c r="Z453" s="13"/>
      <c r="AA453" s="13"/>
      <c r="AB453" s="13"/>
      <c r="AC453" s="13"/>
      <c r="AD453" s="13"/>
      <c r="AE453" s="13"/>
      <c r="AT453" s="246" t="s">
        <v>145</v>
      </c>
      <c r="AU453" s="246" t="s">
        <v>91</v>
      </c>
      <c r="AV453" s="13" t="s">
        <v>91</v>
      </c>
      <c r="AW453" s="13" t="s">
        <v>38</v>
      </c>
      <c r="AX453" s="13" t="s">
        <v>82</v>
      </c>
      <c r="AY453" s="246" t="s">
        <v>135</v>
      </c>
    </row>
    <row r="454" s="14" customFormat="1">
      <c r="A454" s="14"/>
      <c r="B454" s="247"/>
      <c r="C454" s="248"/>
      <c r="D454" s="231" t="s">
        <v>145</v>
      </c>
      <c r="E454" s="249" t="s">
        <v>1</v>
      </c>
      <c r="F454" s="250" t="s">
        <v>147</v>
      </c>
      <c r="G454" s="248"/>
      <c r="H454" s="251">
        <v>6.5999999999999996</v>
      </c>
      <c r="I454" s="252"/>
      <c r="J454" s="248"/>
      <c r="K454" s="248"/>
      <c r="L454" s="253"/>
      <c r="M454" s="254"/>
      <c r="N454" s="255"/>
      <c r="O454" s="255"/>
      <c r="P454" s="255"/>
      <c r="Q454" s="255"/>
      <c r="R454" s="255"/>
      <c r="S454" s="255"/>
      <c r="T454" s="256"/>
      <c r="U454" s="14"/>
      <c r="V454" s="14"/>
      <c r="W454" s="14"/>
      <c r="X454" s="14"/>
      <c r="Y454" s="14"/>
      <c r="Z454" s="14"/>
      <c r="AA454" s="14"/>
      <c r="AB454" s="14"/>
      <c r="AC454" s="14"/>
      <c r="AD454" s="14"/>
      <c r="AE454" s="14"/>
      <c r="AT454" s="257" t="s">
        <v>145</v>
      </c>
      <c r="AU454" s="257" t="s">
        <v>91</v>
      </c>
      <c r="AV454" s="14" t="s">
        <v>142</v>
      </c>
      <c r="AW454" s="14" t="s">
        <v>38</v>
      </c>
      <c r="AX454" s="14" t="s">
        <v>87</v>
      </c>
      <c r="AY454" s="257" t="s">
        <v>135</v>
      </c>
    </row>
    <row r="455" s="2" customFormat="1" ht="24.15" customHeight="1">
      <c r="A455" s="38"/>
      <c r="B455" s="39"/>
      <c r="C455" s="218" t="s">
        <v>326</v>
      </c>
      <c r="D455" s="218" t="s">
        <v>137</v>
      </c>
      <c r="E455" s="219" t="s">
        <v>495</v>
      </c>
      <c r="F455" s="220" t="s">
        <v>496</v>
      </c>
      <c r="G455" s="221" t="s">
        <v>184</v>
      </c>
      <c r="H455" s="222">
        <v>2.3999999999999999</v>
      </c>
      <c r="I455" s="223"/>
      <c r="J455" s="224">
        <f>ROUND(I455*H455,2)</f>
        <v>0</v>
      </c>
      <c r="K455" s="220" t="s">
        <v>141</v>
      </c>
      <c r="L455" s="44"/>
      <c r="M455" s="225" t="s">
        <v>1</v>
      </c>
      <c r="N455" s="226" t="s">
        <v>47</v>
      </c>
      <c r="O455" s="91"/>
      <c r="P455" s="227">
        <f>O455*H455</f>
        <v>0</v>
      </c>
      <c r="Q455" s="227">
        <v>0</v>
      </c>
      <c r="R455" s="227">
        <f>Q455*H455</f>
        <v>0</v>
      </c>
      <c r="S455" s="227">
        <v>1.9199999999999999</v>
      </c>
      <c r="T455" s="228">
        <f>S455*H455</f>
        <v>4.6079999999999997</v>
      </c>
      <c r="U455" s="38"/>
      <c r="V455" s="38"/>
      <c r="W455" s="38"/>
      <c r="X455" s="38"/>
      <c r="Y455" s="38"/>
      <c r="Z455" s="38"/>
      <c r="AA455" s="38"/>
      <c r="AB455" s="38"/>
      <c r="AC455" s="38"/>
      <c r="AD455" s="38"/>
      <c r="AE455" s="38"/>
      <c r="AR455" s="229" t="s">
        <v>142</v>
      </c>
      <c r="AT455" s="229" t="s">
        <v>137</v>
      </c>
      <c r="AU455" s="229" t="s">
        <v>91</v>
      </c>
      <c r="AY455" s="17" t="s">
        <v>135</v>
      </c>
      <c r="BE455" s="230">
        <f>IF(N455="základní",J455,0)</f>
        <v>0</v>
      </c>
      <c r="BF455" s="230">
        <f>IF(N455="snížená",J455,0)</f>
        <v>0</v>
      </c>
      <c r="BG455" s="230">
        <f>IF(N455="zákl. přenesená",J455,0)</f>
        <v>0</v>
      </c>
      <c r="BH455" s="230">
        <f>IF(N455="sníž. přenesená",J455,0)</f>
        <v>0</v>
      </c>
      <c r="BI455" s="230">
        <f>IF(N455="nulová",J455,0)</f>
        <v>0</v>
      </c>
      <c r="BJ455" s="17" t="s">
        <v>87</v>
      </c>
      <c r="BK455" s="230">
        <f>ROUND(I455*H455,2)</f>
        <v>0</v>
      </c>
      <c r="BL455" s="17" t="s">
        <v>142</v>
      </c>
      <c r="BM455" s="229" t="s">
        <v>497</v>
      </c>
    </row>
    <row r="456" s="2" customFormat="1">
      <c r="A456" s="38"/>
      <c r="B456" s="39"/>
      <c r="C456" s="40"/>
      <c r="D456" s="231" t="s">
        <v>143</v>
      </c>
      <c r="E456" s="40"/>
      <c r="F456" s="232" t="s">
        <v>498</v>
      </c>
      <c r="G456" s="40"/>
      <c r="H456" s="40"/>
      <c r="I456" s="233"/>
      <c r="J456" s="40"/>
      <c r="K456" s="40"/>
      <c r="L456" s="44"/>
      <c r="M456" s="234"/>
      <c r="N456" s="235"/>
      <c r="O456" s="91"/>
      <c r="P456" s="91"/>
      <c r="Q456" s="91"/>
      <c r="R456" s="91"/>
      <c r="S456" s="91"/>
      <c r="T456" s="92"/>
      <c r="U456" s="38"/>
      <c r="V456" s="38"/>
      <c r="W456" s="38"/>
      <c r="X456" s="38"/>
      <c r="Y456" s="38"/>
      <c r="Z456" s="38"/>
      <c r="AA456" s="38"/>
      <c r="AB456" s="38"/>
      <c r="AC456" s="38"/>
      <c r="AD456" s="38"/>
      <c r="AE456" s="38"/>
      <c r="AT456" s="17" t="s">
        <v>143</v>
      </c>
      <c r="AU456" s="17" t="s">
        <v>91</v>
      </c>
    </row>
    <row r="457" s="13" customFormat="1">
      <c r="A457" s="13"/>
      <c r="B457" s="236"/>
      <c r="C457" s="237"/>
      <c r="D457" s="231" t="s">
        <v>145</v>
      </c>
      <c r="E457" s="238" t="s">
        <v>1</v>
      </c>
      <c r="F457" s="239" t="s">
        <v>499</v>
      </c>
      <c r="G457" s="237"/>
      <c r="H457" s="240">
        <v>2.3999999999999999</v>
      </c>
      <c r="I457" s="241"/>
      <c r="J457" s="237"/>
      <c r="K457" s="237"/>
      <c r="L457" s="242"/>
      <c r="M457" s="243"/>
      <c r="N457" s="244"/>
      <c r="O457" s="244"/>
      <c r="P457" s="244"/>
      <c r="Q457" s="244"/>
      <c r="R457" s="244"/>
      <c r="S457" s="244"/>
      <c r="T457" s="245"/>
      <c r="U457" s="13"/>
      <c r="V457" s="13"/>
      <c r="W457" s="13"/>
      <c r="X457" s="13"/>
      <c r="Y457" s="13"/>
      <c r="Z457" s="13"/>
      <c r="AA457" s="13"/>
      <c r="AB457" s="13"/>
      <c r="AC457" s="13"/>
      <c r="AD457" s="13"/>
      <c r="AE457" s="13"/>
      <c r="AT457" s="246" t="s">
        <v>145</v>
      </c>
      <c r="AU457" s="246" t="s">
        <v>91</v>
      </c>
      <c r="AV457" s="13" t="s">
        <v>91</v>
      </c>
      <c r="AW457" s="13" t="s">
        <v>38</v>
      </c>
      <c r="AX457" s="13" t="s">
        <v>82</v>
      </c>
      <c r="AY457" s="246" t="s">
        <v>135</v>
      </c>
    </row>
    <row r="458" s="14" customFormat="1">
      <c r="A458" s="14"/>
      <c r="B458" s="247"/>
      <c r="C458" s="248"/>
      <c r="D458" s="231" t="s">
        <v>145</v>
      </c>
      <c r="E458" s="249" t="s">
        <v>1</v>
      </c>
      <c r="F458" s="250" t="s">
        <v>147</v>
      </c>
      <c r="G458" s="248"/>
      <c r="H458" s="251">
        <v>2.3999999999999999</v>
      </c>
      <c r="I458" s="252"/>
      <c r="J458" s="248"/>
      <c r="K458" s="248"/>
      <c r="L458" s="253"/>
      <c r="M458" s="254"/>
      <c r="N458" s="255"/>
      <c r="O458" s="255"/>
      <c r="P458" s="255"/>
      <c r="Q458" s="255"/>
      <c r="R458" s="255"/>
      <c r="S458" s="255"/>
      <c r="T458" s="256"/>
      <c r="U458" s="14"/>
      <c r="V458" s="14"/>
      <c r="W458" s="14"/>
      <c r="X458" s="14"/>
      <c r="Y458" s="14"/>
      <c r="Z458" s="14"/>
      <c r="AA458" s="14"/>
      <c r="AB458" s="14"/>
      <c r="AC458" s="14"/>
      <c r="AD458" s="14"/>
      <c r="AE458" s="14"/>
      <c r="AT458" s="257" t="s">
        <v>145</v>
      </c>
      <c r="AU458" s="257" t="s">
        <v>91</v>
      </c>
      <c r="AV458" s="14" t="s">
        <v>142</v>
      </c>
      <c r="AW458" s="14" t="s">
        <v>38</v>
      </c>
      <c r="AX458" s="14" t="s">
        <v>87</v>
      </c>
      <c r="AY458" s="257" t="s">
        <v>135</v>
      </c>
    </row>
    <row r="459" s="2" customFormat="1" ht="21.75" customHeight="1">
      <c r="A459" s="38"/>
      <c r="B459" s="39"/>
      <c r="C459" s="218" t="s">
        <v>500</v>
      </c>
      <c r="D459" s="218" t="s">
        <v>137</v>
      </c>
      <c r="E459" s="219" t="s">
        <v>501</v>
      </c>
      <c r="F459" s="220" t="s">
        <v>502</v>
      </c>
      <c r="G459" s="221" t="s">
        <v>177</v>
      </c>
      <c r="H459" s="222">
        <v>69</v>
      </c>
      <c r="I459" s="223"/>
      <c r="J459" s="224">
        <f>ROUND(I459*H459,2)</f>
        <v>0</v>
      </c>
      <c r="K459" s="220" t="s">
        <v>141</v>
      </c>
      <c r="L459" s="44"/>
      <c r="M459" s="225" t="s">
        <v>1</v>
      </c>
      <c r="N459" s="226" t="s">
        <v>47</v>
      </c>
      <c r="O459" s="91"/>
      <c r="P459" s="227">
        <f>O459*H459</f>
        <v>0</v>
      </c>
      <c r="Q459" s="227">
        <v>0</v>
      </c>
      <c r="R459" s="227">
        <f>Q459*H459</f>
        <v>0</v>
      </c>
      <c r="S459" s="227">
        <v>0</v>
      </c>
      <c r="T459" s="228">
        <f>S459*H459</f>
        <v>0</v>
      </c>
      <c r="U459" s="38"/>
      <c r="V459" s="38"/>
      <c r="W459" s="38"/>
      <c r="X459" s="38"/>
      <c r="Y459" s="38"/>
      <c r="Z459" s="38"/>
      <c r="AA459" s="38"/>
      <c r="AB459" s="38"/>
      <c r="AC459" s="38"/>
      <c r="AD459" s="38"/>
      <c r="AE459" s="38"/>
      <c r="AR459" s="229" t="s">
        <v>142</v>
      </c>
      <c r="AT459" s="229" t="s">
        <v>137</v>
      </c>
      <c r="AU459" s="229" t="s">
        <v>91</v>
      </c>
      <c r="AY459" s="17" t="s">
        <v>135</v>
      </c>
      <c r="BE459" s="230">
        <f>IF(N459="základní",J459,0)</f>
        <v>0</v>
      </c>
      <c r="BF459" s="230">
        <f>IF(N459="snížená",J459,0)</f>
        <v>0</v>
      </c>
      <c r="BG459" s="230">
        <f>IF(N459="zákl. přenesená",J459,0)</f>
        <v>0</v>
      </c>
      <c r="BH459" s="230">
        <f>IF(N459="sníž. přenesená",J459,0)</f>
        <v>0</v>
      </c>
      <c r="BI459" s="230">
        <f>IF(N459="nulová",J459,0)</f>
        <v>0</v>
      </c>
      <c r="BJ459" s="17" t="s">
        <v>87</v>
      </c>
      <c r="BK459" s="230">
        <f>ROUND(I459*H459,2)</f>
        <v>0</v>
      </c>
      <c r="BL459" s="17" t="s">
        <v>142</v>
      </c>
      <c r="BM459" s="229" t="s">
        <v>503</v>
      </c>
    </row>
    <row r="460" s="2" customFormat="1">
      <c r="A460" s="38"/>
      <c r="B460" s="39"/>
      <c r="C460" s="40"/>
      <c r="D460" s="231" t="s">
        <v>143</v>
      </c>
      <c r="E460" s="40"/>
      <c r="F460" s="232" t="s">
        <v>504</v>
      </c>
      <c r="G460" s="40"/>
      <c r="H460" s="40"/>
      <c r="I460" s="233"/>
      <c r="J460" s="40"/>
      <c r="K460" s="40"/>
      <c r="L460" s="44"/>
      <c r="M460" s="234"/>
      <c r="N460" s="235"/>
      <c r="O460" s="91"/>
      <c r="P460" s="91"/>
      <c r="Q460" s="91"/>
      <c r="R460" s="91"/>
      <c r="S460" s="91"/>
      <c r="T460" s="92"/>
      <c r="U460" s="38"/>
      <c r="V460" s="38"/>
      <c r="W460" s="38"/>
      <c r="X460" s="38"/>
      <c r="Y460" s="38"/>
      <c r="Z460" s="38"/>
      <c r="AA460" s="38"/>
      <c r="AB460" s="38"/>
      <c r="AC460" s="38"/>
      <c r="AD460" s="38"/>
      <c r="AE460" s="38"/>
      <c r="AT460" s="17" t="s">
        <v>143</v>
      </c>
      <c r="AU460" s="17" t="s">
        <v>91</v>
      </c>
    </row>
    <row r="461" s="2" customFormat="1" ht="24.15" customHeight="1">
      <c r="A461" s="38"/>
      <c r="B461" s="39"/>
      <c r="C461" s="218" t="s">
        <v>330</v>
      </c>
      <c r="D461" s="218" t="s">
        <v>137</v>
      </c>
      <c r="E461" s="219" t="s">
        <v>505</v>
      </c>
      <c r="F461" s="220" t="s">
        <v>506</v>
      </c>
      <c r="G461" s="221" t="s">
        <v>316</v>
      </c>
      <c r="H461" s="222">
        <v>6</v>
      </c>
      <c r="I461" s="223"/>
      <c r="J461" s="224">
        <f>ROUND(I461*H461,2)</f>
        <v>0</v>
      </c>
      <c r="K461" s="220" t="s">
        <v>141</v>
      </c>
      <c r="L461" s="44"/>
      <c r="M461" s="225" t="s">
        <v>1</v>
      </c>
      <c r="N461" s="226" t="s">
        <v>47</v>
      </c>
      <c r="O461" s="91"/>
      <c r="P461" s="227">
        <f>O461*H461</f>
        <v>0</v>
      </c>
      <c r="Q461" s="227">
        <v>0</v>
      </c>
      <c r="R461" s="227">
        <f>Q461*H461</f>
        <v>0</v>
      </c>
      <c r="S461" s="227">
        <v>0</v>
      </c>
      <c r="T461" s="228">
        <f>S461*H461</f>
        <v>0</v>
      </c>
      <c r="U461" s="38"/>
      <c r="V461" s="38"/>
      <c r="W461" s="38"/>
      <c r="X461" s="38"/>
      <c r="Y461" s="38"/>
      <c r="Z461" s="38"/>
      <c r="AA461" s="38"/>
      <c r="AB461" s="38"/>
      <c r="AC461" s="38"/>
      <c r="AD461" s="38"/>
      <c r="AE461" s="38"/>
      <c r="AR461" s="229" t="s">
        <v>142</v>
      </c>
      <c r="AT461" s="229" t="s">
        <v>137</v>
      </c>
      <c r="AU461" s="229" t="s">
        <v>91</v>
      </c>
      <c r="AY461" s="17" t="s">
        <v>135</v>
      </c>
      <c r="BE461" s="230">
        <f>IF(N461="základní",J461,0)</f>
        <v>0</v>
      </c>
      <c r="BF461" s="230">
        <f>IF(N461="snížená",J461,0)</f>
        <v>0</v>
      </c>
      <c r="BG461" s="230">
        <f>IF(N461="zákl. přenesená",J461,0)</f>
        <v>0</v>
      </c>
      <c r="BH461" s="230">
        <f>IF(N461="sníž. přenesená",J461,0)</f>
        <v>0</v>
      </c>
      <c r="BI461" s="230">
        <f>IF(N461="nulová",J461,0)</f>
        <v>0</v>
      </c>
      <c r="BJ461" s="17" t="s">
        <v>87</v>
      </c>
      <c r="BK461" s="230">
        <f>ROUND(I461*H461,2)</f>
        <v>0</v>
      </c>
      <c r="BL461" s="17" t="s">
        <v>142</v>
      </c>
      <c r="BM461" s="229" t="s">
        <v>507</v>
      </c>
    </row>
    <row r="462" s="2" customFormat="1">
      <c r="A462" s="38"/>
      <c r="B462" s="39"/>
      <c r="C462" s="40"/>
      <c r="D462" s="231" t="s">
        <v>143</v>
      </c>
      <c r="E462" s="40"/>
      <c r="F462" s="232" t="s">
        <v>508</v>
      </c>
      <c r="G462" s="40"/>
      <c r="H462" s="40"/>
      <c r="I462" s="233"/>
      <c r="J462" s="40"/>
      <c r="K462" s="40"/>
      <c r="L462" s="44"/>
      <c r="M462" s="234"/>
      <c r="N462" s="235"/>
      <c r="O462" s="91"/>
      <c r="P462" s="91"/>
      <c r="Q462" s="91"/>
      <c r="R462" s="91"/>
      <c r="S462" s="91"/>
      <c r="T462" s="92"/>
      <c r="U462" s="38"/>
      <c r="V462" s="38"/>
      <c r="W462" s="38"/>
      <c r="X462" s="38"/>
      <c r="Y462" s="38"/>
      <c r="Z462" s="38"/>
      <c r="AA462" s="38"/>
      <c r="AB462" s="38"/>
      <c r="AC462" s="38"/>
      <c r="AD462" s="38"/>
      <c r="AE462" s="38"/>
      <c r="AT462" s="17" t="s">
        <v>143</v>
      </c>
      <c r="AU462" s="17" t="s">
        <v>91</v>
      </c>
    </row>
    <row r="463" s="2" customFormat="1" ht="24.15" customHeight="1">
      <c r="A463" s="38"/>
      <c r="B463" s="39"/>
      <c r="C463" s="218" t="s">
        <v>509</v>
      </c>
      <c r="D463" s="218" t="s">
        <v>137</v>
      </c>
      <c r="E463" s="219" t="s">
        <v>510</v>
      </c>
      <c r="F463" s="220" t="s">
        <v>511</v>
      </c>
      <c r="G463" s="221" t="s">
        <v>316</v>
      </c>
      <c r="H463" s="222">
        <v>6</v>
      </c>
      <c r="I463" s="223"/>
      <c r="J463" s="224">
        <f>ROUND(I463*H463,2)</f>
        <v>0</v>
      </c>
      <c r="K463" s="220" t="s">
        <v>1</v>
      </c>
      <c r="L463" s="44"/>
      <c r="M463" s="225" t="s">
        <v>1</v>
      </c>
      <c r="N463" s="226" t="s">
        <v>47</v>
      </c>
      <c r="O463" s="91"/>
      <c r="P463" s="227">
        <f>O463*H463</f>
        <v>0</v>
      </c>
      <c r="Q463" s="227">
        <v>0</v>
      </c>
      <c r="R463" s="227">
        <f>Q463*H463</f>
        <v>0</v>
      </c>
      <c r="S463" s="227">
        <v>0</v>
      </c>
      <c r="T463" s="228">
        <f>S463*H463</f>
        <v>0</v>
      </c>
      <c r="U463" s="38"/>
      <c r="V463" s="38"/>
      <c r="W463" s="38"/>
      <c r="X463" s="38"/>
      <c r="Y463" s="38"/>
      <c r="Z463" s="38"/>
      <c r="AA463" s="38"/>
      <c r="AB463" s="38"/>
      <c r="AC463" s="38"/>
      <c r="AD463" s="38"/>
      <c r="AE463" s="38"/>
      <c r="AR463" s="229" t="s">
        <v>142</v>
      </c>
      <c r="AT463" s="229" t="s">
        <v>137</v>
      </c>
      <c r="AU463" s="229" t="s">
        <v>91</v>
      </c>
      <c r="AY463" s="17" t="s">
        <v>135</v>
      </c>
      <c r="BE463" s="230">
        <f>IF(N463="základní",J463,0)</f>
        <v>0</v>
      </c>
      <c r="BF463" s="230">
        <f>IF(N463="snížená",J463,0)</f>
        <v>0</v>
      </c>
      <c r="BG463" s="230">
        <f>IF(N463="zákl. přenesená",J463,0)</f>
        <v>0</v>
      </c>
      <c r="BH463" s="230">
        <f>IF(N463="sníž. přenesená",J463,0)</f>
        <v>0</v>
      </c>
      <c r="BI463" s="230">
        <f>IF(N463="nulová",J463,0)</f>
        <v>0</v>
      </c>
      <c r="BJ463" s="17" t="s">
        <v>87</v>
      </c>
      <c r="BK463" s="230">
        <f>ROUND(I463*H463,2)</f>
        <v>0</v>
      </c>
      <c r="BL463" s="17" t="s">
        <v>142</v>
      </c>
      <c r="BM463" s="229" t="s">
        <v>512</v>
      </c>
    </row>
    <row r="464" s="2" customFormat="1">
      <c r="A464" s="38"/>
      <c r="B464" s="39"/>
      <c r="C464" s="40"/>
      <c r="D464" s="231" t="s">
        <v>143</v>
      </c>
      <c r="E464" s="40"/>
      <c r="F464" s="232" t="s">
        <v>511</v>
      </c>
      <c r="G464" s="40"/>
      <c r="H464" s="40"/>
      <c r="I464" s="233"/>
      <c r="J464" s="40"/>
      <c r="K464" s="40"/>
      <c r="L464" s="44"/>
      <c r="M464" s="234"/>
      <c r="N464" s="235"/>
      <c r="O464" s="91"/>
      <c r="P464" s="91"/>
      <c r="Q464" s="91"/>
      <c r="R464" s="91"/>
      <c r="S464" s="91"/>
      <c r="T464" s="92"/>
      <c r="U464" s="38"/>
      <c r="V464" s="38"/>
      <c r="W464" s="38"/>
      <c r="X464" s="38"/>
      <c r="Y464" s="38"/>
      <c r="Z464" s="38"/>
      <c r="AA464" s="38"/>
      <c r="AB464" s="38"/>
      <c r="AC464" s="38"/>
      <c r="AD464" s="38"/>
      <c r="AE464" s="38"/>
      <c r="AT464" s="17" t="s">
        <v>143</v>
      </c>
      <c r="AU464" s="17" t="s">
        <v>91</v>
      </c>
    </row>
    <row r="465" s="13" customFormat="1">
      <c r="A465" s="13"/>
      <c r="B465" s="236"/>
      <c r="C465" s="237"/>
      <c r="D465" s="231" t="s">
        <v>145</v>
      </c>
      <c r="E465" s="238" t="s">
        <v>1</v>
      </c>
      <c r="F465" s="239" t="s">
        <v>161</v>
      </c>
      <c r="G465" s="237"/>
      <c r="H465" s="240">
        <v>6</v>
      </c>
      <c r="I465" s="241"/>
      <c r="J465" s="237"/>
      <c r="K465" s="237"/>
      <c r="L465" s="242"/>
      <c r="M465" s="243"/>
      <c r="N465" s="244"/>
      <c r="O465" s="244"/>
      <c r="P465" s="244"/>
      <c r="Q465" s="244"/>
      <c r="R465" s="244"/>
      <c r="S465" s="244"/>
      <c r="T465" s="245"/>
      <c r="U465" s="13"/>
      <c r="V465" s="13"/>
      <c r="W465" s="13"/>
      <c r="X465" s="13"/>
      <c r="Y465" s="13"/>
      <c r="Z465" s="13"/>
      <c r="AA465" s="13"/>
      <c r="AB465" s="13"/>
      <c r="AC465" s="13"/>
      <c r="AD465" s="13"/>
      <c r="AE465" s="13"/>
      <c r="AT465" s="246" t="s">
        <v>145</v>
      </c>
      <c r="AU465" s="246" t="s">
        <v>91</v>
      </c>
      <c r="AV465" s="13" t="s">
        <v>91</v>
      </c>
      <c r="AW465" s="13" t="s">
        <v>38</v>
      </c>
      <c r="AX465" s="13" t="s">
        <v>82</v>
      </c>
      <c r="AY465" s="246" t="s">
        <v>135</v>
      </c>
    </row>
    <row r="466" s="14" customFormat="1">
      <c r="A466" s="14"/>
      <c r="B466" s="247"/>
      <c r="C466" s="248"/>
      <c r="D466" s="231" t="s">
        <v>145</v>
      </c>
      <c r="E466" s="249" t="s">
        <v>1</v>
      </c>
      <c r="F466" s="250" t="s">
        <v>147</v>
      </c>
      <c r="G466" s="248"/>
      <c r="H466" s="251">
        <v>6</v>
      </c>
      <c r="I466" s="252"/>
      <c r="J466" s="248"/>
      <c r="K466" s="248"/>
      <c r="L466" s="253"/>
      <c r="M466" s="254"/>
      <c r="N466" s="255"/>
      <c r="O466" s="255"/>
      <c r="P466" s="255"/>
      <c r="Q466" s="255"/>
      <c r="R466" s="255"/>
      <c r="S466" s="255"/>
      <c r="T466" s="256"/>
      <c r="U466" s="14"/>
      <c r="V466" s="14"/>
      <c r="W466" s="14"/>
      <c r="X466" s="14"/>
      <c r="Y466" s="14"/>
      <c r="Z466" s="14"/>
      <c r="AA466" s="14"/>
      <c r="AB466" s="14"/>
      <c r="AC466" s="14"/>
      <c r="AD466" s="14"/>
      <c r="AE466" s="14"/>
      <c r="AT466" s="257" t="s">
        <v>145</v>
      </c>
      <c r="AU466" s="257" t="s">
        <v>91</v>
      </c>
      <c r="AV466" s="14" t="s">
        <v>142</v>
      </c>
      <c r="AW466" s="14" t="s">
        <v>38</v>
      </c>
      <c r="AX466" s="14" t="s">
        <v>87</v>
      </c>
      <c r="AY466" s="257" t="s">
        <v>135</v>
      </c>
    </row>
    <row r="467" s="2" customFormat="1" ht="24.15" customHeight="1">
      <c r="A467" s="38"/>
      <c r="B467" s="39"/>
      <c r="C467" s="218" t="s">
        <v>335</v>
      </c>
      <c r="D467" s="218" t="s">
        <v>137</v>
      </c>
      <c r="E467" s="219" t="s">
        <v>513</v>
      </c>
      <c r="F467" s="220" t="s">
        <v>514</v>
      </c>
      <c r="G467" s="221" t="s">
        <v>316</v>
      </c>
      <c r="H467" s="222">
        <v>6</v>
      </c>
      <c r="I467" s="223"/>
      <c r="J467" s="224">
        <f>ROUND(I467*H467,2)</f>
        <v>0</v>
      </c>
      <c r="K467" s="220" t="s">
        <v>141</v>
      </c>
      <c r="L467" s="44"/>
      <c r="M467" s="225" t="s">
        <v>1</v>
      </c>
      <c r="N467" s="226" t="s">
        <v>47</v>
      </c>
      <c r="O467" s="91"/>
      <c r="P467" s="227">
        <f>O467*H467</f>
        <v>0</v>
      </c>
      <c r="Q467" s="227">
        <v>0</v>
      </c>
      <c r="R467" s="227">
        <f>Q467*H467</f>
        <v>0</v>
      </c>
      <c r="S467" s="227">
        <v>0</v>
      </c>
      <c r="T467" s="228">
        <f>S467*H467</f>
        <v>0</v>
      </c>
      <c r="U467" s="38"/>
      <c r="V467" s="38"/>
      <c r="W467" s="38"/>
      <c r="X467" s="38"/>
      <c r="Y467" s="38"/>
      <c r="Z467" s="38"/>
      <c r="AA467" s="38"/>
      <c r="AB467" s="38"/>
      <c r="AC467" s="38"/>
      <c r="AD467" s="38"/>
      <c r="AE467" s="38"/>
      <c r="AR467" s="229" t="s">
        <v>142</v>
      </c>
      <c r="AT467" s="229" t="s">
        <v>137</v>
      </c>
      <c r="AU467" s="229" t="s">
        <v>91</v>
      </c>
      <c r="AY467" s="17" t="s">
        <v>135</v>
      </c>
      <c r="BE467" s="230">
        <f>IF(N467="základní",J467,0)</f>
        <v>0</v>
      </c>
      <c r="BF467" s="230">
        <f>IF(N467="snížená",J467,0)</f>
        <v>0</v>
      </c>
      <c r="BG467" s="230">
        <f>IF(N467="zákl. přenesená",J467,0)</f>
        <v>0</v>
      </c>
      <c r="BH467" s="230">
        <f>IF(N467="sníž. přenesená",J467,0)</f>
        <v>0</v>
      </c>
      <c r="BI467" s="230">
        <f>IF(N467="nulová",J467,0)</f>
        <v>0</v>
      </c>
      <c r="BJ467" s="17" t="s">
        <v>87</v>
      </c>
      <c r="BK467" s="230">
        <f>ROUND(I467*H467,2)</f>
        <v>0</v>
      </c>
      <c r="BL467" s="17" t="s">
        <v>142</v>
      </c>
      <c r="BM467" s="229" t="s">
        <v>515</v>
      </c>
    </row>
    <row r="468" s="2" customFormat="1">
      <c r="A468" s="38"/>
      <c r="B468" s="39"/>
      <c r="C468" s="40"/>
      <c r="D468" s="231" t="s">
        <v>143</v>
      </c>
      <c r="E468" s="40"/>
      <c r="F468" s="232" t="s">
        <v>516</v>
      </c>
      <c r="G468" s="40"/>
      <c r="H468" s="40"/>
      <c r="I468" s="233"/>
      <c r="J468" s="40"/>
      <c r="K468" s="40"/>
      <c r="L468" s="44"/>
      <c r="M468" s="234"/>
      <c r="N468" s="235"/>
      <c r="O468" s="91"/>
      <c r="P468" s="91"/>
      <c r="Q468" s="91"/>
      <c r="R468" s="91"/>
      <c r="S468" s="91"/>
      <c r="T468" s="92"/>
      <c r="U468" s="38"/>
      <c r="V468" s="38"/>
      <c r="W468" s="38"/>
      <c r="X468" s="38"/>
      <c r="Y468" s="38"/>
      <c r="Z468" s="38"/>
      <c r="AA468" s="38"/>
      <c r="AB468" s="38"/>
      <c r="AC468" s="38"/>
      <c r="AD468" s="38"/>
      <c r="AE468" s="38"/>
      <c r="AT468" s="17" t="s">
        <v>143</v>
      </c>
      <c r="AU468" s="17" t="s">
        <v>91</v>
      </c>
    </row>
    <row r="469" s="13" customFormat="1">
      <c r="A469" s="13"/>
      <c r="B469" s="236"/>
      <c r="C469" s="237"/>
      <c r="D469" s="231" t="s">
        <v>145</v>
      </c>
      <c r="E469" s="238" t="s">
        <v>1</v>
      </c>
      <c r="F469" s="239" t="s">
        <v>161</v>
      </c>
      <c r="G469" s="237"/>
      <c r="H469" s="240">
        <v>6</v>
      </c>
      <c r="I469" s="241"/>
      <c r="J469" s="237"/>
      <c r="K469" s="237"/>
      <c r="L469" s="242"/>
      <c r="M469" s="243"/>
      <c r="N469" s="244"/>
      <c r="O469" s="244"/>
      <c r="P469" s="244"/>
      <c r="Q469" s="244"/>
      <c r="R469" s="244"/>
      <c r="S469" s="244"/>
      <c r="T469" s="245"/>
      <c r="U469" s="13"/>
      <c r="V469" s="13"/>
      <c r="W469" s="13"/>
      <c r="X469" s="13"/>
      <c r="Y469" s="13"/>
      <c r="Z469" s="13"/>
      <c r="AA469" s="13"/>
      <c r="AB469" s="13"/>
      <c r="AC469" s="13"/>
      <c r="AD469" s="13"/>
      <c r="AE469" s="13"/>
      <c r="AT469" s="246" t="s">
        <v>145</v>
      </c>
      <c r="AU469" s="246" t="s">
        <v>91</v>
      </c>
      <c r="AV469" s="13" t="s">
        <v>91</v>
      </c>
      <c r="AW469" s="13" t="s">
        <v>38</v>
      </c>
      <c r="AX469" s="13" t="s">
        <v>82</v>
      </c>
      <c r="AY469" s="246" t="s">
        <v>135</v>
      </c>
    </row>
    <row r="470" s="14" customFormat="1">
      <c r="A470" s="14"/>
      <c r="B470" s="247"/>
      <c r="C470" s="248"/>
      <c r="D470" s="231" t="s">
        <v>145</v>
      </c>
      <c r="E470" s="249" t="s">
        <v>1</v>
      </c>
      <c r="F470" s="250" t="s">
        <v>147</v>
      </c>
      <c r="G470" s="248"/>
      <c r="H470" s="251">
        <v>6</v>
      </c>
      <c r="I470" s="252"/>
      <c r="J470" s="248"/>
      <c r="K470" s="248"/>
      <c r="L470" s="253"/>
      <c r="M470" s="254"/>
      <c r="N470" s="255"/>
      <c r="O470" s="255"/>
      <c r="P470" s="255"/>
      <c r="Q470" s="255"/>
      <c r="R470" s="255"/>
      <c r="S470" s="255"/>
      <c r="T470" s="256"/>
      <c r="U470" s="14"/>
      <c r="V470" s="14"/>
      <c r="W470" s="14"/>
      <c r="X470" s="14"/>
      <c r="Y470" s="14"/>
      <c r="Z470" s="14"/>
      <c r="AA470" s="14"/>
      <c r="AB470" s="14"/>
      <c r="AC470" s="14"/>
      <c r="AD470" s="14"/>
      <c r="AE470" s="14"/>
      <c r="AT470" s="257" t="s">
        <v>145</v>
      </c>
      <c r="AU470" s="257" t="s">
        <v>91</v>
      </c>
      <c r="AV470" s="14" t="s">
        <v>142</v>
      </c>
      <c r="AW470" s="14" t="s">
        <v>38</v>
      </c>
      <c r="AX470" s="14" t="s">
        <v>87</v>
      </c>
      <c r="AY470" s="257" t="s">
        <v>135</v>
      </c>
    </row>
    <row r="471" s="2" customFormat="1" ht="33" customHeight="1">
      <c r="A471" s="38"/>
      <c r="B471" s="39"/>
      <c r="C471" s="218" t="s">
        <v>517</v>
      </c>
      <c r="D471" s="218" t="s">
        <v>137</v>
      </c>
      <c r="E471" s="219" t="s">
        <v>518</v>
      </c>
      <c r="F471" s="220" t="s">
        <v>519</v>
      </c>
      <c r="G471" s="221" t="s">
        <v>316</v>
      </c>
      <c r="H471" s="222">
        <v>6</v>
      </c>
      <c r="I471" s="223"/>
      <c r="J471" s="224">
        <f>ROUND(I471*H471,2)</f>
        <v>0</v>
      </c>
      <c r="K471" s="220" t="s">
        <v>141</v>
      </c>
      <c r="L471" s="44"/>
      <c r="M471" s="225" t="s">
        <v>1</v>
      </c>
      <c r="N471" s="226" t="s">
        <v>47</v>
      </c>
      <c r="O471" s="91"/>
      <c r="P471" s="227">
        <f>O471*H471</f>
        <v>0</v>
      </c>
      <c r="Q471" s="227">
        <v>0</v>
      </c>
      <c r="R471" s="227">
        <f>Q471*H471</f>
        <v>0</v>
      </c>
      <c r="S471" s="227">
        <v>0</v>
      </c>
      <c r="T471" s="228">
        <f>S471*H471</f>
        <v>0</v>
      </c>
      <c r="U471" s="38"/>
      <c r="V471" s="38"/>
      <c r="W471" s="38"/>
      <c r="X471" s="38"/>
      <c r="Y471" s="38"/>
      <c r="Z471" s="38"/>
      <c r="AA471" s="38"/>
      <c r="AB471" s="38"/>
      <c r="AC471" s="38"/>
      <c r="AD471" s="38"/>
      <c r="AE471" s="38"/>
      <c r="AR471" s="229" t="s">
        <v>142</v>
      </c>
      <c r="AT471" s="229" t="s">
        <v>137</v>
      </c>
      <c r="AU471" s="229" t="s">
        <v>91</v>
      </c>
      <c r="AY471" s="17" t="s">
        <v>135</v>
      </c>
      <c r="BE471" s="230">
        <f>IF(N471="základní",J471,0)</f>
        <v>0</v>
      </c>
      <c r="BF471" s="230">
        <f>IF(N471="snížená",J471,0)</f>
        <v>0</v>
      </c>
      <c r="BG471" s="230">
        <f>IF(N471="zákl. přenesená",J471,0)</f>
        <v>0</v>
      </c>
      <c r="BH471" s="230">
        <f>IF(N471="sníž. přenesená",J471,0)</f>
        <v>0</v>
      </c>
      <c r="BI471" s="230">
        <f>IF(N471="nulová",J471,0)</f>
        <v>0</v>
      </c>
      <c r="BJ471" s="17" t="s">
        <v>87</v>
      </c>
      <c r="BK471" s="230">
        <f>ROUND(I471*H471,2)</f>
        <v>0</v>
      </c>
      <c r="BL471" s="17" t="s">
        <v>142</v>
      </c>
      <c r="BM471" s="229" t="s">
        <v>520</v>
      </c>
    </row>
    <row r="472" s="2" customFormat="1">
      <c r="A472" s="38"/>
      <c r="B472" s="39"/>
      <c r="C472" s="40"/>
      <c r="D472" s="231" t="s">
        <v>143</v>
      </c>
      <c r="E472" s="40"/>
      <c r="F472" s="232" t="s">
        <v>521</v>
      </c>
      <c r="G472" s="40"/>
      <c r="H472" s="40"/>
      <c r="I472" s="233"/>
      <c r="J472" s="40"/>
      <c r="K472" s="40"/>
      <c r="L472" s="44"/>
      <c r="M472" s="234"/>
      <c r="N472" s="235"/>
      <c r="O472" s="91"/>
      <c r="P472" s="91"/>
      <c r="Q472" s="91"/>
      <c r="R472" s="91"/>
      <c r="S472" s="91"/>
      <c r="T472" s="92"/>
      <c r="U472" s="38"/>
      <c r="V472" s="38"/>
      <c r="W472" s="38"/>
      <c r="X472" s="38"/>
      <c r="Y472" s="38"/>
      <c r="Z472" s="38"/>
      <c r="AA472" s="38"/>
      <c r="AB472" s="38"/>
      <c r="AC472" s="38"/>
      <c r="AD472" s="38"/>
      <c r="AE472" s="38"/>
      <c r="AT472" s="17" t="s">
        <v>143</v>
      </c>
      <c r="AU472" s="17" t="s">
        <v>91</v>
      </c>
    </row>
    <row r="473" s="13" customFormat="1">
      <c r="A473" s="13"/>
      <c r="B473" s="236"/>
      <c r="C473" s="237"/>
      <c r="D473" s="231" t="s">
        <v>145</v>
      </c>
      <c r="E473" s="238" t="s">
        <v>1</v>
      </c>
      <c r="F473" s="239" t="s">
        <v>522</v>
      </c>
      <c r="G473" s="237"/>
      <c r="H473" s="240">
        <v>6</v>
      </c>
      <c r="I473" s="241"/>
      <c r="J473" s="237"/>
      <c r="K473" s="237"/>
      <c r="L473" s="242"/>
      <c r="M473" s="243"/>
      <c r="N473" s="244"/>
      <c r="O473" s="244"/>
      <c r="P473" s="244"/>
      <c r="Q473" s="244"/>
      <c r="R473" s="244"/>
      <c r="S473" s="244"/>
      <c r="T473" s="245"/>
      <c r="U473" s="13"/>
      <c r="V473" s="13"/>
      <c r="W473" s="13"/>
      <c r="X473" s="13"/>
      <c r="Y473" s="13"/>
      <c r="Z473" s="13"/>
      <c r="AA473" s="13"/>
      <c r="AB473" s="13"/>
      <c r="AC473" s="13"/>
      <c r="AD473" s="13"/>
      <c r="AE473" s="13"/>
      <c r="AT473" s="246" t="s">
        <v>145</v>
      </c>
      <c r="AU473" s="246" t="s">
        <v>91</v>
      </c>
      <c r="AV473" s="13" t="s">
        <v>91</v>
      </c>
      <c r="AW473" s="13" t="s">
        <v>38</v>
      </c>
      <c r="AX473" s="13" t="s">
        <v>82</v>
      </c>
      <c r="AY473" s="246" t="s">
        <v>135</v>
      </c>
    </row>
    <row r="474" s="14" customFormat="1">
      <c r="A474" s="14"/>
      <c r="B474" s="247"/>
      <c r="C474" s="248"/>
      <c r="D474" s="231" t="s">
        <v>145</v>
      </c>
      <c r="E474" s="249" t="s">
        <v>1</v>
      </c>
      <c r="F474" s="250" t="s">
        <v>147</v>
      </c>
      <c r="G474" s="248"/>
      <c r="H474" s="251">
        <v>6</v>
      </c>
      <c r="I474" s="252"/>
      <c r="J474" s="248"/>
      <c r="K474" s="248"/>
      <c r="L474" s="253"/>
      <c r="M474" s="254"/>
      <c r="N474" s="255"/>
      <c r="O474" s="255"/>
      <c r="P474" s="255"/>
      <c r="Q474" s="255"/>
      <c r="R474" s="255"/>
      <c r="S474" s="255"/>
      <c r="T474" s="256"/>
      <c r="U474" s="14"/>
      <c r="V474" s="14"/>
      <c r="W474" s="14"/>
      <c r="X474" s="14"/>
      <c r="Y474" s="14"/>
      <c r="Z474" s="14"/>
      <c r="AA474" s="14"/>
      <c r="AB474" s="14"/>
      <c r="AC474" s="14"/>
      <c r="AD474" s="14"/>
      <c r="AE474" s="14"/>
      <c r="AT474" s="257" t="s">
        <v>145</v>
      </c>
      <c r="AU474" s="257" t="s">
        <v>91</v>
      </c>
      <c r="AV474" s="14" t="s">
        <v>142</v>
      </c>
      <c r="AW474" s="14" t="s">
        <v>38</v>
      </c>
      <c r="AX474" s="14" t="s">
        <v>87</v>
      </c>
      <c r="AY474" s="257" t="s">
        <v>135</v>
      </c>
    </row>
    <row r="475" s="2" customFormat="1" ht="24.15" customHeight="1">
      <c r="A475" s="38"/>
      <c r="B475" s="39"/>
      <c r="C475" s="218" t="s">
        <v>341</v>
      </c>
      <c r="D475" s="218" t="s">
        <v>137</v>
      </c>
      <c r="E475" s="219" t="s">
        <v>523</v>
      </c>
      <c r="F475" s="220" t="s">
        <v>524</v>
      </c>
      <c r="G475" s="221" t="s">
        <v>316</v>
      </c>
      <c r="H475" s="222">
        <v>6</v>
      </c>
      <c r="I475" s="223"/>
      <c r="J475" s="224">
        <f>ROUND(I475*H475,2)</f>
        <v>0</v>
      </c>
      <c r="K475" s="220" t="s">
        <v>141</v>
      </c>
      <c r="L475" s="44"/>
      <c r="M475" s="225" t="s">
        <v>1</v>
      </c>
      <c r="N475" s="226" t="s">
        <v>47</v>
      </c>
      <c r="O475" s="91"/>
      <c r="P475" s="227">
        <f>O475*H475</f>
        <v>0</v>
      </c>
      <c r="Q475" s="227">
        <v>0</v>
      </c>
      <c r="R475" s="227">
        <f>Q475*H475</f>
        <v>0</v>
      </c>
      <c r="S475" s="227">
        <v>0</v>
      </c>
      <c r="T475" s="228">
        <f>S475*H475</f>
        <v>0</v>
      </c>
      <c r="U475" s="38"/>
      <c r="V475" s="38"/>
      <c r="W475" s="38"/>
      <c r="X475" s="38"/>
      <c r="Y475" s="38"/>
      <c r="Z475" s="38"/>
      <c r="AA475" s="38"/>
      <c r="AB475" s="38"/>
      <c r="AC475" s="38"/>
      <c r="AD475" s="38"/>
      <c r="AE475" s="38"/>
      <c r="AR475" s="229" t="s">
        <v>142</v>
      </c>
      <c r="AT475" s="229" t="s">
        <v>137</v>
      </c>
      <c r="AU475" s="229" t="s">
        <v>91</v>
      </c>
      <c r="AY475" s="17" t="s">
        <v>135</v>
      </c>
      <c r="BE475" s="230">
        <f>IF(N475="základní",J475,0)</f>
        <v>0</v>
      </c>
      <c r="BF475" s="230">
        <f>IF(N475="snížená",J475,0)</f>
        <v>0</v>
      </c>
      <c r="BG475" s="230">
        <f>IF(N475="zákl. přenesená",J475,0)</f>
        <v>0</v>
      </c>
      <c r="BH475" s="230">
        <f>IF(N475="sníž. přenesená",J475,0)</f>
        <v>0</v>
      </c>
      <c r="BI475" s="230">
        <f>IF(N475="nulová",J475,0)</f>
        <v>0</v>
      </c>
      <c r="BJ475" s="17" t="s">
        <v>87</v>
      </c>
      <c r="BK475" s="230">
        <f>ROUND(I475*H475,2)</f>
        <v>0</v>
      </c>
      <c r="BL475" s="17" t="s">
        <v>142</v>
      </c>
      <c r="BM475" s="229" t="s">
        <v>525</v>
      </c>
    </row>
    <row r="476" s="2" customFormat="1">
      <c r="A476" s="38"/>
      <c r="B476" s="39"/>
      <c r="C476" s="40"/>
      <c r="D476" s="231" t="s">
        <v>143</v>
      </c>
      <c r="E476" s="40"/>
      <c r="F476" s="232" t="s">
        <v>526</v>
      </c>
      <c r="G476" s="40"/>
      <c r="H476" s="40"/>
      <c r="I476" s="233"/>
      <c r="J476" s="40"/>
      <c r="K476" s="40"/>
      <c r="L476" s="44"/>
      <c r="M476" s="234"/>
      <c r="N476" s="235"/>
      <c r="O476" s="91"/>
      <c r="P476" s="91"/>
      <c r="Q476" s="91"/>
      <c r="R476" s="91"/>
      <c r="S476" s="91"/>
      <c r="T476" s="92"/>
      <c r="U476" s="38"/>
      <c r="V476" s="38"/>
      <c r="W476" s="38"/>
      <c r="X476" s="38"/>
      <c r="Y476" s="38"/>
      <c r="Z476" s="38"/>
      <c r="AA476" s="38"/>
      <c r="AB476" s="38"/>
      <c r="AC476" s="38"/>
      <c r="AD476" s="38"/>
      <c r="AE476" s="38"/>
      <c r="AT476" s="17" t="s">
        <v>143</v>
      </c>
      <c r="AU476" s="17" t="s">
        <v>91</v>
      </c>
    </row>
    <row r="477" s="13" customFormat="1">
      <c r="A477" s="13"/>
      <c r="B477" s="236"/>
      <c r="C477" s="237"/>
      <c r="D477" s="231" t="s">
        <v>145</v>
      </c>
      <c r="E477" s="238" t="s">
        <v>1</v>
      </c>
      <c r="F477" s="239" t="s">
        <v>161</v>
      </c>
      <c r="G477" s="237"/>
      <c r="H477" s="240">
        <v>6</v>
      </c>
      <c r="I477" s="241"/>
      <c r="J477" s="237"/>
      <c r="K477" s="237"/>
      <c r="L477" s="242"/>
      <c r="M477" s="243"/>
      <c r="N477" s="244"/>
      <c r="O477" s="244"/>
      <c r="P477" s="244"/>
      <c r="Q477" s="244"/>
      <c r="R477" s="244"/>
      <c r="S477" s="244"/>
      <c r="T477" s="245"/>
      <c r="U477" s="13"/>
      <c r="V477" s="13"/>
      <c r="W477" s="13"/>
      <c r="X477" s="13"/>
      <c r="Y477" s="13"/>
      <c r="Z477" s="13"/>
      <c r="AA477" s="13"/>
      <c r="AB477" s="13"/>
      <c r="AC477" s="13"/>
      <c r="AD477" s="13"/>
      <c r="AE477" s="13"/>
      <c r="AT477" s="246" t="s">
        <v>145</v>
      </c>
      <c r="AU477" s="246" t="s">
        <v>91</v>
      </c>
      <c r="AV477" s="13" t="s">
        <v>91</v>
      </c>
      <c r="AW477" s="13" t="s">
        <v>38</v>
      </c>
      <c r="AX477" s="13" t="s">
        <v>82</v>
      </c>
      <c r="AY477" s="246" t="s">
        <v>135</v>
      </c>
    </row>
    <row r="478" s="14" customFormat="1">
      <c r="A478" s="14"/>
      <c r="B478" s="247"/>
      <c r="C478" s="248"/>
      <c r="D478" s="231" t="s">
        <v>145</v>
      </c>
      <c r="E478" s="249" t="s">
        <v>1</v>
      </c>
      <c r="F478" s="250" t="s">
        <v>147</v>
      </c>
      <c r="G478" s="248"/>
      <c r="H478" s="251">
        <v>6</v>
      </c>
      <c r="I478" s="252"/>
      <c r="J478" s="248"/>
      <c r="K478" s="248"/>
      <c r="L478" s="253"/>
      <c r="M478" s="254"/>
      <c r="N478" s="255"/>
      <c r="O478" s="255"/>
      <c r="P478" s="255"/>
      <c r="Q478" s="255"/>
      <c r="R478" s="255"/>
      <c r="S478" s="255"/>
      <c r="T478" s="256"/>
      <c r="U478" s="14"/>
      <c r="V478" s="14"/>
      <c r="W478" s="14"/>
      <c r="X478" s="14"/>
      <c r="Y478" s="14"/>
      <c r="Z478" s="14"/>
      <c r="AA478" s="14"/>
      <c r="AB478" s="14"/>
      <c r="AC478" s="14"/>
      <c r="AD478" s="14"/>
      <c r="AE478" s="14"/>
      <c r="AT478" s="257" t="s">
        <v>145</v>
      </c>
      <c r="AU478" s="257" t="s">
        <v>91</v>
      </c>
      <c r="AV478" s="14" t="s">
        <v>142</v>
      </c>
      <c r="AW478" s="14" t="s">
        <v>38</v>
      </c>
      <c r="AX478" s="14" t="s">
        <v>87</v>
      </c>
      <c r="AY478" s="257" t="s">
        <v>135</v>
      </c>
    </row>
    <row r="479" s="2" customFormat="1" ht="33" customHeight="1">
      <c r="A479" s="38"/>
      <c r="B479" s="39"/>
      <c r="C479" s="218" t="s">
        <v>527</v>
      </c>
      <c r="D479" s="218" t="s">
        <v>137</v>
      </c>
      <c r="E479" s="219" t="s">
        <v>528</v>
      </c>
      <c r="F479" s="220" t="s">
        <v>529</v>
      </c>
      <c r="G479" s="221" t="s">
        <v>316</v>
      </c>
      <c r="H479" s="222">
        <v>6</v>
      </c>
      <c r="I479" s="223"/>
      <c r="J479" s="224">
        <f>ROUND(I479*H479,2)</f>
        <v>0</v>
      </c>
      <c r="K479" s="220" t="s">
        <v>141</v>
      </c>
      <c r="L479" s="44"/>
      <c r="M479" s="225" t="s">
        <v>1</v>
      </c>
      <c r="N479" s="226" t="s">
        <v>47</v>
      </c>
      <c r="O479" s="91"/>
      <c r="P479" s="227">
        <f>O479*H479</f>
        <v>0</v>
      </c>
      <c r="Q479" s="227">
        <v>0</v>
      </c>
      <c r="R479" s="227">
        <f>Q479*H479</f>
        <v>0</v>
      </c>
      <c r="S479" s="227">
        <v>0</v>
      </c>
      <c r="T479" s="228">
        <f>S479*H479</f>
        <v>0</v>
      </c>
      <c r="U479" s="38"/>
      <c r="V479" s="38"/>
      <c r="W479" s="38"/>
      <c r="X479" s="38"/>
      <c r="Y479" s="38"/>
      <c r="Z479" s="38"/>
      <c r="AA479" s="38"/>
      <c r="AB479" s="38"/>
      <c r="AC479" s="38"/>
      <c r="AD479" s="38"/>
      <c r="AE479" s="38"/>
      <c r="AR479" s="229" t="s">
        <v>142</v>
      </c>
      <c r="AT479" s="229" t="s">
        <v>137</v>
      </c>
      <c r="AU479" s="229" t="s">
        <v>91</v>
      </c>
      <c r="AY479" s="17" t="s">
        <v>135</v>
      </c>
      <c r="BE479" s="230">
        <f>IF(N479="základní",J479,0)</f>
        <v>0</v>
      </c>
      <c r="BF479" s="230">
        <f>IF(N479="snížená",J479,0)</f>
        <v>0</v>
      </c>
      <c r="BG479" s="230">
        <f>IF(N479="zákl. přenesená",J479,0)</f>
        <v>0</v>
      </c>
      <c r="BH479" s="230">
        <f>IF(N479="sníž. přenesená",J479,0)</f>
        <v>0</v>
      </c>
      <c r="BI479" s="230">
        <f>IF(N479="nulová",J479,0)</f>
        <v>0</v>
      </c>
      <c r="BJ479" s="17" t="s">
        <v>87</v>
      </c>
      <c r="BK479" s="230">
        <f>ROUND(I479*H479,2)</f>
        <v>0</v>
      </c>
      <c r="BL479" s="17" t="s">
        <v>142</v>
      </c>
      <c r="BM479" s="229" t="s">
        <v>530</v>
      </c>
    </row>
    <row r="480" s="2" customFormat="1">
      <c r="A480" s="38"/>
      <c r="B480" s="39"/>
      <c r="C480" s="40"/>
      <c r="D480" s="231" t="s">
        <v>143</v>
      </c>
      <c r="E480" s="40"/>
      <c r="F480" s="232" t="s">
        <v>531</v>
      </c>
      <c r="G480" s="40"/>
      <c r="H480" s="40"/>
      <c r="I480" s="233"/>
      <c r="J480" s="40"/>
      <c r="K480" s="40"/>
      <c r="L480" s="44"/>
      <c r="M480" s="234"/>
      <c r="N480" s="235"/>
      <c r="O480" s="91"/>
      <c r="P480" s="91"/>
      <c r="Q480" s="91"/>
      <c r="R480" s="91"/>
      <c r="S480" s="91"/>
      <c r="T480" s="92"/>
      <c r="U480" s="38"/>
      <c r="V480" s="38"/>
      <c r="W480" s="38"/>
      <c r="X480" s="38"/>
      <c r="Y480" s="38"/>
      <c r="Z480" s="38"/>
      <c r="AA480" s="38"/>
      <c r="AB480" s="38"/>
      <c r="AC480" s="38"/>
      <c r="AD480" s="38"/>
      <c r="AE480" s="38"/>
      <c r="AT480" s="17" t="s">
        <v>143</v>
      </c>
      <c r="AU480" s="17" t="s">
        <v>91</v>
      </c>
    </row>
    <row r="481" s="13" customFormat="1">
      <c r="A481" s="13"/>
      <c r="B481" s="236"/>
      <c r="C481" s="237"/>
      <c r="D481" s="231" t="s">
        <v>145</v>
      </c>
      <c r="E481" s="238" t="s">
        <v>1</v>
      </c>
      <c r="F481" s="239" t="s">
        <v>161</v>
      </c>
      <c r="G481" s="237"/>
      <c r="H481" s="240">
        <v>6</v>
      </c>
      <c r="I481" s="241"/>
      <c r="J481" s="237"/>
      <c r="K481" s="237"/>
      <c r="L481" s="242"/>
      <c r="M481" s="243"/>
      <c r="N481" s="244"/>
      <c r="O481" s="244"/>
      <c r="P481" s="244"/>
      <c r="Q481" s="244"/>
      <c r="R481" s="244"/>
      <c r="S481" s="244"/>
      <c r="T481" s="245"/>
      <c r="U481" s="13"/>
      <c r="V481" s="13"/>
      <c r="W481" s="13"/>
      <c r="X481" s="13"/>
      <c r="Y481" s="13"/>
      <c r="Z481" s="13"/>
      <c r="AA481" s="13"/>
      <c r="AB481" s="13"/>
      <c r="AC481" s="13"/>
      <c r="AD481" s="13"/>
      <c r="AE481" s="13"/>
      <c r="AT481" s="246" t="s">
        <v>145</v>
      </c>
      <c r="AU481" s="246" t="s">
        <v>91</v>
      </c>
      <c r="AV481" s="13" t="s">
        <v>91</v>
      </c>
      <c r="AW481" s="13" t="s">
        <v>38</v>
      </c>
      <c r="AX481" s="13" t="s">
        <v>82</v>
      </c>
      <c r="AY481" s="246" t="s">
        <v>135</v>
      </c>
    </row>
    <row r="482" s="14" customFormat="1">
      <c r="A482" s="14"/>
      <c r="B482" s="247"/>
      <c r="C482" s="248"/>
      <c r="D482" s="231" t="s">
        <v>145</v>
      </c>
      <c r="E482" s="249" t="s">
        <v>1</v>
      </c>
      <c r="F482" s="250" t="s">
        <v>147</v>
      </c>
      <c r="G482" s="248"/>
      <c r="H482" s="251">
        <v>6</v>
      </c>
      <c r="I482" s="252"/>
      <c r="J482" s="248"/>
      <c r="K482" s="248"/>
      <c r="L482" s="253"/>
      <c r="M482" s="254"/>
      <c r="N482" s="255"/>
      <c r="O482" s="255"/>
      <c r="P482" s="255"/>
      <c r="Q482" s="255"/>
      <c r="R482" s="255"/>
      <c r="S482" s="255"/>
      <c r="T482" s="256"/>
      <c r="U482" s="14"/>
      <c r="V482" s="14"/>
      <c r="W482" s="14"/>
      <c r="X482" s="14"/>
      <c r="Y482" s="14"/>
      <c r="Z482" s="14"/>
      <c r="AA482" s="14"/>
      <c r="AB482" s="14"/>
      <c r="AC482" s="14"/>
      <c r="AD482" s="14"/>
      <c r="AE482" s="14"/>
      <c r="AT482" s="257" t="s">
        <v>145</v>
      </c>
      <c r="AU482" s="257" t="s">
        <v>91</v>
      </c>
      <c r="AV482" s="14" t="s">
        <v>142</v>
      </c>
      <c r="AW482" s="14" t="s">
        <v>38</v>
      </c>
      <c r="AX482" s="14" t="s">
        <v>87</v>
      </c>
      <c r="AY482" s="257" t="s">
        <v>135</v>
      </c>
    </row>
    <row r="483" s="2" customFormat="1" ht="24.15" customHeight="1">
      <c r="A483" s="38"/>
      <c r="B483" s="39"/>
      <c r="C483" s="218" t="s">
        <v>349</v>
      </c>
      <c r="D483" s="218" t="s">
        <v>137</v>
      </c>
      <c r="E483" s="219" t="s">
        <v>532</v>
      </c>
      <c r="F483" s="220" t="s">
        <v>533</v>
      </c>
      <c r="G483" s="221" t="s">
        <v>316</v>
      </c>
      <c r="H483" s="222">
        <v>16</v>
      </c>
      <c r="I483" s="223"/>
      <c r="J483" s="224">
        <f>ROUND(I483*H483,2)</f>
        <v>0</v>
      </c>
      <c r="K483" s="220" t="s">
        <v>141</v>
      </c>
      <c r="L483" s="44"/>
      <c r="M483" s="225" t="s">
        <v>1</v>
      </c>
      <c r="N483" s="226" t="s">
        <v>47</v>
      </c>
      <c r="O483" s="91"/>
      <c r="P483" s="227">
        <f>O483*H483</f>
        <v>0</v>
      </c>
      <c r="Q483" s="227">
        <v>0</v>
      </c>
      <c r="R483" s="227">
        <f>Q483*H483</f>
        <v>0</v>
      </c>
      <c r="S483" s="227">
        <v>0</v>
      </c>
      <c r="T483" s="228">
        <f>S483*H483</f>
        <v>0</v>
      </c>
      <c r="U483" s="38"/>
      <c r="V483" s="38"/>
      <c r="W483" s="38"/>
      <c r="X483" s="38"/>
      <c r="Y483" s="38"/>
      <c r="Z483" s="38"/>
      <c r="AA483" s="38"/>
      <c r="AB483" s="38"/>
      <c r="AC483" s="38"/>
      <c r="AD483" s="38"/>
      <c r="AE483" s="38"/>
      <c r="AR483" s="229" t="s">
        <v>142</v>
      </c>
      <c r="AT483" s="229" t="s">
        <v>137</v>
      </c>
      <c r="AU483" s="229" t="s">
        <v>91</v>
      </c>
      <c r="AY483" s="17" t="s">
        <v>135</v>
      </c>
      <c r="BE483" s="230">
        <f>IF(N483="základní",J483,0)</f>
        <v>0</v>
      </c>
      <c r="BF483" s="230">
        <f>IF(N483="snížená",J483,0)</f>
        <v>0</v>
      </c>
      <c r="BG483" s="230">
        <f>IF(N483="zákl. přenesená",J483,0)</f>
        <v>0</v>
      </c>
      <c r="BH483" s="230">
        <f>IF(N483="sníž. přenesená",J483,0)</f>
        <v>0</v>
      </c>
      <c r="BI483" s="230">
        <f>IF(N483="nulová",J483,0)</f>
        <v>0</v>
      </c>
      <c r="BJ483" s="17" t="s">
        <v>87</v>
      </c>
      <c r="BK483" s="230">
        <f>ROUND(I483*H483,2)</f>
        <v>0</v>
      </c>
      <c r="BL483" s="17" t="s">
        <v>142</v>
      </c>
      <c r="BM483" s="229" t="s">
        <v>534</v>
      </c>
    </row>
    <row r="484" s="2" customFormat="1">
      <c r="A484" s="38"/>
      <c r="B484" s="39"/>
      <c r="C484" s="40"/>
      <c r="D484" s="231" t="s">
        <v>143</v>
      </c>
      <c r="E484" s="40"/>
      <c r="F484" s="232" t="s">
        <v>535</v>
      </c>
      <c r="G484" s="40"/>
      <c r="H484" s="40"/>
      <c r="I484" s="233"/>
      <c r="J484" s="40"/>
      <c r="K484" s="40"/>
      <c r="L484" s="44"/>
      <c r="M484" s="234"/>
      <c r="N484" s="235"/>
      <c r="O484" s="91"/>
      <c r="P484" s="91"/>
      <c r="Q484" s="91"/>
      <c r="R484" s="91"/>
      <c r="S484" s="91"/>
      <c r="T484" s="92"/>
      <c r="U484" s="38"/>
      <c r="V484" s="38"/>
      <c r="W484" s="38"/>
      <c r="X484" s="38"/>
      <c r="Y484" s="38"/>
      <c r="Z484" s="38"/>
      <c r="AA484" s="38"/>
      <c r="AB484" s="38"/>
      <c r="AC484" s="38"/>
      <c r="AD484" s="38"/>
      <c r="AE484" s="38"/>
      <c r="AT484" s="17" t="s">
        <v>143</v>
      </c>
      <c r="AU484" s="17" t="s">
        <v>91</v>
      </c>
    </row>
    <row r="485" s="2" customFormat="1" ht="21.75" customHeight="1">
      <c r="A485" s="38"/>
      <c r="B485" s="39"/>
      <c r="C485" s="270" t="s">
        <v>536</v>
      </c>
      <c r="D485" s="270" t="s">
        <v>257</v>
      </c>
      <c r="E485" s="271" t="s">
        <v>537</v>
      </c>
      <c r="F485" s="272" t="s">
        <v>538</v>
      </c>
      <c r="G485" s="273" t="s">
        <v>316</v>
      </c>
      <c r="H485" s="274">
        <v>16.16</v>
      </c>
      <c r="I485" s="275"/>
      <c r="J485" s="276">
        <f>ROUND(I485*H485,2)</f>
        <v>0</v>
      </c>
      <c r="K485" s="272" t="s">
        <v>141</v>
      </c>
      <c r="L485" s="277"/>
      <c r="M485" s="278" t="s">
        <v>1</v>
      </c>
      <c r="N485" s="279" t="s">
        <v>47</v>
      </c>
      <c r="O485" s="91"/>
      <c r="P485" s="227">
        <f>O485*H485</f>
        <v>0</v>
      </c>
      <c r="Q485" s="227">
        <v>0</v>
      </c>
      <c r="R485" s="227">
        <f>Q485*H485</f>
        <v>0</v>
      </c>
      <c r="S485" s="227">
        <v>0</v>
      </c>
      <c r="T485" s="228">
        <f>S485*H485</f>
        <v>0</v>
      </c>
      <c r="U485" s="38"/>
      <c r="V485" s="38"/>
      <c r="W485" s="38"/>
      <c r="X485" s="38"/>
      <c r="Y485" s="38"/>
      <c r="Z485" s="38"/>
      <c r="AA485" s="38"/>
      <c r="AB485" s="38"/>
      <c r="AC485" s="38"/>
      <c r="AD485" s="38"/>
      <c r="AE485" s="38"/>
      <c r="AR485" s="229" t="s">
        <v>181</v>
      </c>
      <c r="AT485" s="229" t="s">
        <v>257</v>
      </c>
      <c r="AU485" s="229" t="s">
        <v>91</v>
      </c>
      <c r="AY485" s="17" t="s">
        <v>135</v>
      </c>
      <c r="BE485" s="230">
        <f>IF(N485="základní",J485,0)</f>
        <v>0</v>
      </c>
      <c r="BF485" s="230">
        <f>IF(N485="snížená",J485,0)</f>
        <v>0</v>
      </c>
      <c r="BG485" s="230">
        <f>IF(N485="zákl. přenesená",J485,0)</f>
        <v>0</v>
      </c>
      <c r="BH485" s="230">
        <f>IF(N485="sníž. přenesená",J485,0)</f>
        <v>0</v>
      </c>
      <c r="BI485" s="230">
        <f>IF(N485="nulová",J485,0)</f>
        <v>0</v>
      </c>
      <c r="BJ485" s="17" t="s">
        <v>87</v>
      </c>
      <c r="BK485" s="230">
        <f>ROUND(I485*H485,2)</f>
        <v>0</v>
      </c>
      <c r="BL485" s="17" t="s">
        <v>142</v>
      </c>
      <c r="BM485" s="229" t="s">
        <v>539</v>
      </c>
    </row>
    <row r="486" s="2" customFormat="1">
      <c r="A486" s="38"/>
      <c r="B486" s="39"/>
      <c r="C486" s="40"/>
      <c r="D486" s="231" t="s">
        <v>143</v>
      </c>
      <c r="E486" s="40"/>
      <c r="F486" s="232" t="s">
        <v>538</v>
      </c>
      <c r="G486" s="40"/>
      <c r="H486" s="40"/>
      <c r="I486" s="233"/>
      <c r="J486" s="40"/>
      <c r="K486" s="40"/>
      <c r="L486" s="44"/>
      <c r="M486" s="234"/>
      <c r="N486" s="235"/>
      <c r="O486" s="91"/>
      <c r="P486" s="91"/>
      <c r="Q486" s="91"/>
      <c r="R486" s="91"/>
      <c r="S486" s="91"/>
      <c r="T486" s="92"/>
      <c r="U486" s="38"/>
      <c r="V486" s="38"/>
      <c r="W486" s="38"/>
      <c r="X486" s="38"/>
      <c r="Y486" s="38"/>
      <c r="Z486" s="38"/>
      <c r="AA486" s="38"/>
      <c r="AB486" s="38"/>
      <c r="AC486" s="38"/>
      <c r="AD486" s="38"/>
      <c r="AE486" s="38"/>
      <c r="AT486" s="17" t="s">
        <v>143</v>
      </c>
      <c r="AU486" s="17" t="s">
        <v>91</v>
      </c>
    </row>
    <row r="487" s="13" customFormat="1">
      <c r="A487" s="13"/>
      <c r="B487" s="236"/>
      <c r="C487" s="237"/>
      <c r="D487" s="231" t="s">
        <v>145</v>
      </c>
      <c r="E487" s="238" t="s">
        <v>1</v>
      </c>
      <c r="F487" s="239" t="s">
        <v>322</v>
      </c>
      <c r="G487" s="237"/>
      <c r="H487" s="240">
        <v>16.16</v>
      </c>
      <c r="I487" s="241"/>
      <c r="J487" s="237"/>
      <c r="K487" s="237"/>
      <c r="L487" s="242"/>
      <c r="M487" s="243"/>
      <c r="N487" s="244"/>
      <c r="O487" s="244"/>
      <c r="P487" s="244"/>
      <c r="Q487" s="244"/>
      <c r="R487" s="244"/>
      <c r="S487" s="244"/>
      <c r="T487" s="245"/>
      <c r="U487" s="13"/>
      <c r="V487" s="13"/>
      <c r="W487" s="13"/>
      <c r="X487" s="13"/>
      <c r="Y487" s="13"/>
      <c r="Z487" s="13"/>
      <c r="AA487" s="13"/>
      <c r="AB487" s="13"/>
      <c r="AC487" s="13"/>
      <c r="AD487" s="13"/>
      <c r="AE487" s="13"/>
      <c r="AT487" s="246" t="s">
        <v>145</v>
      </c>
      <c r="AU487" s="246" t="s">
        <v>91</v>
      </c>
      <c r="AV487" s="13" t="s">
        <v>91</v>
      </c>
      <c r="AW487" s="13" t="s">
        <v>38</v>
      </c>
      <c r="AX487" s="13" t="s">
        <v>82</v>
      </c>
      <c r="AY487" s="246" t="s">
        <v>135</v>
      </c>
    </row>
    <row r="488" s="14" customFormat="1">
      <c r="A488" s="14"/>
      <c r="B488" s="247"/>
      <c r="C488" s="248"/>
      <c r="D488" s="231" t="s">
        <v>145</v>
      </c>
      <c r="E488" s="249" t="s">
        <v>1</v>
      </c>
      <c r="F488" s="250" t="s">
        <v>147</v>
      </c>
      <c r="G488" s="248"/>
      <c r="H488" s="251">
        <v>16.16</v>
      </c>
      <c r="I488" s="252"/>
      <c r="J488" s="248"/>
      <c r="K488" s="248"/>
      <c r="L488" s="253"/>
      <c r="M488" s="254"/>
      <c r="N488" s="255"/>
      <c r="O488" s="255"/>
      <c r="P488" s="255"/>
      <c r="Q488" s="255"/>
      <c r="R488" s="255"/>
      <c r="S488" s="255"/>
      <c r="T488" s="256"/>
      <c r="U488" s="14"/>
      <c r="V488" s="14"/>
      <c r="W488" s="14"/>
      <c r="X488" s="14"/>
      <c r="Y488" s="14"/>
      <c r="Z488" s="14"/>
      <c r="AA488" s="14"/>
      <c r="AB488" s="14"/>
      <c r="AC488" s="14"/>
      <c r="AD488" s="14"/>
      <c r="AE488" s="14"/>
      <c r="AT488" s="257" t="s">
        <v>145</v>
      </c>
      <c r="AU488" s="257" t="s">
        <v>91</v>
      </c>
      <c r="AV488" s="14" t="s">
        <v>142</v>
      </c>
      <c r="AW488" s="14" t="s">
        <v>38</v>
      </c>
      <c r="AX488" s="14" t="s">
        <v>87</v>
      </c>
      <c r="AY488" s="257" t="s">
        <v>135</v>
      </c>
    </row>
    <row r="489" s="2" customFormat="1" ht="24.15" customHeight="1">
      <c r="A489" s="38"/>
      <c r="B489" s="39"/>
      <c r="C489" s="218" t="s">
        <v>353</v>
      </c>
      <c r="D489" s="218" t="s">
        <v>137</v>
      </c>
      <c r="E489" s="219" t="s">
        <v>540</v>
      </c>
      <c r="F489" s="220" t="s">
        <v>541</v>
      </c>
      <c r="G489" s="221" t="s">
        <v>316</v>
      </c>
      <c r="H489" s="222">
        <v>16</v>
      </c>
      <c r="I489" s="223"/>
      <c r="J489" s="224">
        <f>ROUND(I489*H489,2)</f>
        <v>0</v>
      </c>
      <c r="K489" s="220" t="s">
        <v>141</v>
      </c>
      <c r="L489" s="44"/>
      <c r="M489" s="225" t="s">
        <v>1</v>
      </c>
      <c r="N489" s="226" t="s">
        <v>47</v>
      </c>
      <c r="O489" s="91"/>
      <c r="P489" s="227">
        <f>O489*H489</f>
        <v>0</v>
      </c>
      <c r="Q489" s="227">
        <v>0</v>
      </c>
      <c r="R489" s="227">
        <f>Q489*H489</f>
        <v>0</v>
      </c>
      <c r="S489" s="227">
        <v>0</v>
      </c>
      <c r="T489" s="228">
        <f>S489*H489</f>
        <v>0</v>
      </c>
      <c r="U489" s="38"/>
      <c r="V489" s="38"/>
      <c r="W489" s="38"/>
      <c r="X489" s="38"/>
      <c r="Y489" s="38"/>
      <c r="Z489" s="38"/>
      <c r="AA489" s="38"/>
      <c r="AB489" s="38"/>
      <c r="AC489" s="38"/>
      <c r="AD489" s="38"/>
      <c r="AE489" s="38"/>
      <c r="AR489" s="229" t="s">
        <v>142</v>
      </c>
      <c r="AT489" s="229" t="s">
        <v>137</v>
      </c>
      <c r="AU489" s="229" t="s">
        <v>91</v>
      </c>
      <c r="AY489" s="17" t="s">
        <v>135</v>
      </c>
      <c r="BE489" s="230">
        <f>IF(N489="základní",J489,0)</f>
        <v>0</v>
      </c>
      <c r="BF489" s="230">
        <f>IF(N489="snížená",J489,0)</f>
        <v>0</v>
      </c>
      <c r="BG489" s="230">
        <f>IF(N489="zákl. přenesená",J489,0)</f>
        <v>0</v>
      </c>
      <c r="BH489" s="230">
        <f>IF(N489="sníž. přenesená",J489,0)</f>
        <v>0</v>
      </c>
      <c r="BI489" s="230">
        <f>IF(N489="nulová",J489,0)</f>
        <v>0</v>
      </c>
      <c r="BJ489" s="17" t="s">
        <v>87</v>
      </c>
      <c r="BK489" s="230">
        <f>ROUND(I489*H489,2)</f>
        <v>0</v>
      </c>
      <c r="BL489" s="17" t="s">
        <v>142</v>
      </c>
      <c r="BM489" s="229" t="s">
        <v>542</v>
      </c>
    </row>
    <row r="490" s="2" customFormat="1">
      <c r="A490" s="38"/>
      <c r="B490" s="39"/>
      <c r="C490" s="40"/>
      <c r="D490" s="231" t="s">
        <v>143</v>
      </c>
      <c r="E490" s="40"/>
      <c r="F490" s="232" t="s">
        <v>543</v>
      </c>
      <c r="G490" s="40"/>
      <c r="H490" s="40"/>
      <c r="I490" s="233"/>
      <c r="J490" s="40"/>
      <c r="K490" s="40"/>
      <c r="L490" s="44"/>
      <c r="M490" s="234"/>
      <c r="N490" s="235"/>
      <c r="O490" s="91"/>
      <c r="P490" s="91"/>
      <c r="Q490" s="91"/>
      <c r="R490" s="91"/>
      <c r="S490" s="91"/>
      <c r="T490" s="92"/>
      <c r="U490" s="38"/>
      <c r="V490" s="38"/>
      <c r="W490" s="38"/>
      <c r="X490" s="38"/>
      <c r="Y490" s="38"/>
      <c r="Z490" s="38"/>
      <c r="AA490" s="38"/>
      <c r="AB490" s="38"/>
      <c r="AC490" s="38"/>
      <c r="AD490" s="38"/>
      <c r="AE490" s="38"/>
      <c r="AT490" s="17" t="s">
        <v>143</v>
      </c>
      <c r="AU490" s="17" t="s">
        <v>91</v>
      </c>
    </row>
    <row r="491" s="2" customFormat="1" ht="24.15" customHeight="1">
      <c r="A491" s="38"/>
      <c r="B491" s="39"/>
      <c r="C491" s="270" t="s">
        <v>544</v>
      </c>
      <c r="D491" s="270" t="s">
        <v>257</v>
      </c>
      <c r="E491" s="271" t="s">
        <v>545</v>
      </c>
      <c r="F491" s="272" t="s">
        <v>546</v>
      </c>
      <c r="G491" s="273" t="s">
        <v>316</v>
      </c>
      <c r="H491" s="274">
        <v>16.16</v>
      </c>
      <c r="I491" s="275"/>
      <c r="J491" s="276">
        <f>ROUND(I491*H491,2)</f>
        <v>0</v>
      </c>
      <c r="K491" s="272" t="s">
        <v>141</v>
      </c>
      <c r="L491" s="277"/>
      <c r="M491" s="278" t="s">
        <v>1</v>
      </c>
      <c r="N491" s="279" t="s">
        <v>47</v>
      </c>
      <c r="O491" s="91"/>
      <c r="P491" s="227">
        <f>O491*H491</f>
        <v>0</v>
      </c>
      <c r="Q491" s="227">
        <v>0</v>
      </c>
      <c r="R491" s="227">
        <f>Q491*H491</f>
        <v>0</v>
      </c>
      <c r="S491" s="227">
        <v>0</v>
      </c>
      <c r="T491" s="228">
        <f>S491*H491</f>
        <v>0</v>
      </c>
      <c r="U491" s="38"/>
      <c r="V491" s="38"/>
      <c r="W491" s="38"/>
      <c r="X491" s="38"/>
      <c r="Y491" s="38"/>
      <c r="Z491" s="38"/>
      <c r="AA491" s="38"/>
      <c r="AB491" s="38"/>
      <c r="AC491" s="38"/>
      <c r="AD491" s="38"/>
      <c r="AE491" s="38"/>
      <c r="AR491" s="229" t="s">
        <v>181</v>
      </c>
      <c r="AT491" s="229" t="s">
        <v>257</v>
      </c>
      <c r="AU491" s="229" t="s">
        <v>91</v>
      </c>
      <c r="AY491" s="17" t="s">
        <v>135</v>
      </c>
      <c r="BE491" s="230">
        <f>IF(N491="základní",J491,0)</f>
        <v>0</v>
      </c>
      <c r="BF491" s="230">
        <f>IF(N491="snížená",J491,0)</f>
        <v>0</v>
      </c>
      <c r="BG491" s="230">
        <f>IF(N491="zákl. přenesená",J491,0)</f>
        <v>0</v>
      </c>
      <c r="BH491" s="230">
        <f>IF(N491="sníž. přenesená",J491,0)</f>
        <v>0</v>
      </c>
      <c r="BI491" s="230">
        <f>IF(N491="nulová",J491,0)</f>
        <v>0</v>
      </c>
      <c r="BJ491" s="17" t="s">
        <v>87</v>
      </c>
      <c r="BK491" s="230">
        <f>ROUND(I491*H491,2)</f>
        <v>0</v>
      </c>
      <c r="BL491" s="17" t="s">
        <v>142</v>
      </c>
      <c r="BM491" s="229" t="s">
        <v>547</v>
      </c>
    </row>
    <row r="492" s="2" customFormat="1">
      <c r="A492" s="38"/>
      <c r="B492" s="39"/>
      <c r="C492" s="40"/>
      <c r="D492" s="231" t="s">
        <v>143</v>
      </c>
      <c r="E492" s="40"/>
      <c r="F492" s="232" t="s">
        <v>546</v>
      </c>
      <c r="G492" s="40"/>
      <c r="H492" s="40"/>
      <c r="I492" s="233"/>
      <c r="J492" s="40"/>
      <c r="K492" s="40"/>
      <c r="L492" s="44"/>
      <c r="M492" s="234"/>
      <c r="N492" s="235"/>
      <c r="O492" s="91"/>
      <c r="P492" s="91"/>
      <c r="Q492" s="91"/>
      <c r="R492" s="91"/>
      <c r="S492" s="91"/>
      <c r="T492" s="92"/>
      <c r="U492" s="38"/>
      <c r="V492" s="38"/>
      <c r="W492" s="38"/>
      <c r="X492" s="38"/>
      <c r="Y492" s="38"/>
      <c r="Z492" s="38"/>
      <c r="AA492" s="38"/>
      <c r="AB492" s="38"/>
      <c r="AC492" s="38"/>
      <c r="AD492" s="38"/>
      <c r="AE492" s="38"/>
      <c r="AT492" s="17" t="s">
        <v>143</v>
      </c>
      <c r="AU492" s="17" t="s">
        <v>91</v>
      </c>
    </row>
    <row r="493" s="13" customFormat="1">
      <c r="A493" s="13"/>
      <c r="B493" s="236"/>
      <c r="C493" s="237"/>
      <c r="D493" s="231" t="s">
        <v>145</v>
      </c>
      <c r="E493" s="238" t="s">
        <v>1</v>
      </c>
      <c r="F493" s="239" t="s">
        <v>322</v>
      </c>
      <c r="G493" s="237"/>
      <c r="H493" s="240">
        <v>16.16</v>
      </c>
      <c r="I493" s="241"/>
      <c r="J493" s="237"/>
      <c r="K493" s="237"/>
      <c r="L493" s="242"/>
      <c r="M493" s="243"/>
      <c r="N493" s="244"/>
      <c r="O493" s="244"/>
      <c r="P493" s="244"/>
      <c r="Q493" s="244"/>
      <c r="R493" s="244"/>
      <c r="S493" s="244"/>
      <c r="T493" s="245"/>
      <c r="U493" s="13"/>
      <c r="V493" s="13"/>
      <c r="W493" s="13"/>
      <c r="X493" s="13"/>
      <c r="Y493" s="13"/>
      <c r="Z493" s="13"/>
      <c r="AA493" s="13"/>
      <c r="AB493" s="13"/>
      <c r="AC493" s="13"/>
      <c r="AD493" s="13"/>
      <c r="AE493" s="13"/>
      <c r="AT493" s="246" t="s">
        <v>145</v>
      </c>
      <c r="AU493" s="246" t="s">
        <v>91</v>
      </c>
      <c r="AV493" s="13" t="s">
        <v>91</v>
      </c>
      <c r="AW493" s="13" t="s">
        <v>38</v>
      </c>
      <c r="AX493" s="13" t="s">
        <v>82</v>
      </c>
      <c r="AY493" s="246" t="s">
        <v>135</v>
      </c>
    </row>
    <row r="494" s="14" customFormat="1">
      <c r="A494" s="14"/>
      <c r="B494" s="247"/>
      <c r="C494" s="248"/>
      <c r="D494" s="231" t="s">
        <v>145</v>
      </c>
      <c r="E494" s="249" t="s">
        <v>1</v>
      </c>
      <c r="F494" s="250" t="s">
        <v>147</v>
      </c>
      <c r="G494" s="248"/>
      <c r="H494" s="251">
        <v>16.16</v>
      </c>
      <c r="I494" s="252"/>
      <c r="J494" s="248"/>
      <c r="K494" s="248"/>
      <c r="L494" s="253"/>
      <c r="M494" s="254"/>
      <c r="N494" s="255"/>
      <c r="O494" s="255"/>
      <c r="P494" s="255"/>
      <c r="Q494" s="255"/>
      <c r="R494" s="255"/>
      <c r="S494" s="255"/>
      <c r="T494" s="256"/>
      <c r="U494" s="14"/>
      <c r="V494" s="14"/>
      <c r="W494" s="14"/>
      <c r="X494" s="14"/>
      <c r="Y494" s="14"/>
      <c r="Z494" s="14"/>
      <c r="AA494" s="14"/>
      <c r="AB494" s="14"/>
      <c r="AC494" s="14"/>
      <c r="AD494" s="14"/>
      <c r="AE494" s="14"/>
      <c r="AT494" s="257" t="s">
        <v>145</v>
      </c>
      <c r="AU494" s="257" t="s">
        <v>91</v>
      </c>
      <c r="AV494" s="14" t="s">
        <v>142</v>
      </c>
      <c r="AW494" s="14" t="s">
        <v>38</v>
      </c>
      <c r="AX494" s="14" t="s">
        <v>87</v>
      </c>
      <c r="AY494" s="257" t="s">
        <v>135</v>
      </c>
    </row>
    <row r="495" s="2" customFormat="1" ht="24.15" customHeight="1">
      <c r="A495" s="38"/>
      <c r="B495" s="39"/>
      <c r="C495" s="218" t="s">
        <v>358</v>
      </c>
      <c r="D495" s="218" t="s">
        <v>137</v>
      </c>
      <c r="E495" s="219" t="s">
        <v>548</v>
      </c>
      <c r="F495" s="220" t="s">
        <v>549</v>
      </c>
      <c r="G495" s="221" t="s">
        <v>316</v>
      </c>
      <c r="H495" s="222">
        <v>16</v>
      </c>
      <c r="I495" s="223"/>
      <c r="J495" s="224">
        <f>ROUND(I495*H495,2)</f>
        <v>0</v>
      </c>
      <c r="K495" s="220" t="s">
        <v>141</v>
      </c>
      <c r="L495" s="44"/>
      <c r="M495" s="225" t="s">
        <v>1</v>
      </c>
      <c r="N495" s="226" t="s">
        <v>47</v>
      </c>
      <c r="O495" s="91"/>
      <c r="P495" s="227">
        <f>O495*H495</f>
        <v>0</v>
      </c>
      <c r="Q495" s="227">
        <v>0</v>
      </c>
      <c r="R495" s="227">
        <f>Q495*H495</f>
        <v>0</v>
      </c>
      <c r="S495" s="227">
        <v>0</v>
      </c>
      <c r="T495" s="228">
        <f>S495*H495</f>
        <v>0</v>
      </c>
      <c r="U495" s="38"/>
      <c r="V495" s="38"/>
      <c r="W495" s="38"/>
      <c r="X495" s="38"/>
      <c r="Y495" s="38"/>
      <c r="Z495" s="38"/>
      <c r="AA495" s="38"/>
      <c r="AB495" s="38"/>
      <c r="AC495" s="38"/>
      <c r="AD495" s="38"/>
      <c r="AE495" s="38"/>
      <c r="AR495" s="229" t="s">
        <v>142</v>
      </c>
      <c r="AT495" s="229" t="s">
        <v>137</v>
      </c>
      <c r="AU495" s="229" t="s">
        <v>91</v>
      </c>
      <c r="AY495" s="17" t="s">
        <v>135</v>
      </c>
      <c r="BE495" s="230">
        <f>IF(N495="základní",J495,0)</f>
        <v>0</v>
      </c>
      <c r="BF495" s="230">
        <f>IF(N495="snížená",J495,0)</f>
        <v>0</v>
      </c>
      <c r="BG495" s="230">
        <f>IF(N495="zákl. přenesená",J495,0)</f>
        <v>0</v>
      </c>
      <c r="BH495" s="230">
        <f>IF(N495="sníž. přenesená",J495,0)</f>
        <v>0</v>
      </c>
      <c r="BI495" s="230">
        <f>IF(N495="nulová",J495,0)</f>
        <v>0</v>
      </c>
      <c r="BJ495" s="17" t="s">
        <v>87</v>
      </c>
      <c r="BK495" s="230">
        <f>ROUND(I495*H495,2)</f>
        <v>0</v>
      </c>
      <c r="BL495" s="17" t="s">
        <v>142</v>
      </c>
      <c r="BM495" s="229" t="s">
        <v>550</v>
      </c>
    </row>
    <row r="496" s="2" customFormat="1">
      <c r="A496" s="38"/>
      <c r="B496" s="39"/>
      <c r="C496" s="40"/>
      <c r="D496" s="231" t="s">
        <v>143</v>
      </c>
      <c r="E496" s="40"/>
      <c r="F496" s="232" t="s">
        <v>551</v>
      </c>
      <c r="G496" s="40"/>
      <c r="H496" s="40"/>
      <c r="I496" s="233"/>
      <c r="J496" s="40"/>
      <c r="K496" s="40"/>
      <c r="L496" s="44"/>
      <c r="M496" s="234"/>
      <c r="N496" s="235"/>
      <c r="O496" s="91"/>
      <c r="P496" s="91"/>
      <c r="Q496" s="91"/>
      <c r="R496" s="91"/>
      <c r="S496" s="91"/>
      <c r="T496" s="92"/>
      <c r="U496" s="38"/>
      <c r="V496" s="38"/>
      <c r="W496" s="38"/>
      <c r="X496" s="38"/>
      <c r="Y496" s="38"/>
      <c r="Z496" s="38"/>
      <c r="AA496" s="38"/>
      <c r="AB496" s="38"/>
      <c r="AC496" s="38"/>
      <c r="AD496" s="38"/>
      <c r="AE496" s="38"/>
      <c r="AT496" s="17" t="s">
        <v>143</v>
      </c>
      <c r="AU496" s="17" t="s">
        <v>91</v>
      </c>
    </row>
    <row r="497" s="2" customFormat="1" ht="33" customHeight="1">
      <c r="A497" s="38"/>
      <c r="B497" s="39"/>
      <c r="C497" s="270" t="s">
        <v>552</v>
      </c>
      <c r="D497" s="270" t="s">
        <v>257</v>
      </c>
      <c r="E497" s="271" t="s">
        <v>553</v>
      </c>
      <c r="F497" s="272" t="s">
        <v>554</v>
      </c>
      <c r="G497" s="273" t="s">
        <v>316</v>
      </c>
      <c r="H497" s="274">
        <v>16.16</v>
      </c>
      <c r="I497" s="275"/>
      <c r="J497" s="276">
        <f>ROUND(I497*H497,2)</f>
        <v>0</v>
      </c>
      <c r="K497" s="272" t="s">
        <v>141</v>
      </c>
      <c r="L497" s="277"/>
      <c r="M497" s="278" t="s">
        <v>1</v>
      </c>
      <c r="N497" s="279" t="s">
        <v>47</v>
      </c>
      <c r="O497" s="91"/>
      <c r="P497" s="227">
        <f>O497*H497</f>
        <v>0</v>
      </c>
      <c r="Q497" s="227">
        <v>0</v>
      </c>
      <c r="R497" s="227">
        <f>Q497*H497</f>
        <v>0</v>
      </c>
      <c r="S497" s="227">
        <v>0</v>
      </c>
      <c r="T497" s="228">
        <f>S497*H497</f>
        <v>0</v>
      </c>
      <c r="U497" s="38"/>
      <c r="V497" s="38"/>
      <c r="W497" s="38"/>
      <c r="X497" s="38"/>
      <c r="Y497" s="38"/>
      <c r="Z497" s="38"/>
      <c r="AA497" s="38"/>
      <c r="AB497" s="38"/>
      <c r="AC497" s="38"/>
      <c r="AD497" s="38"/>
      <c r="AE497" s="38"/>
      <c r="AR497" s="229" t="s">
        <v>181</v>
      </c>
      <c r="AT497" s="229" t="s">
        <v>257</v>
      </c>
      <c r="AU497" s="229" t="s">
        <v>91</v>
      </c>
      <c r="AY497" s="17" t="s">
        <v>135</v>
      </c>
      <c r="BE497" s="230">
        <f>IF(N497="základní",J497,0)</f>
        <v>0</v>
      </c>
      <c r="BF497" s="230">
        <f>IF(N497="snížená",J497,0)</f>
        <v>0</v>
      </c>
      <c r="BG497" s="230">
        <f>IF(N497="zákl. přenesená",J497,0)</f>
        <v>0</v>
      </c>
      <c r="BH497" s="230">
        <f>IF(N497="sníž. přenesená",J497,0)</f>
        <v>0</v>
      </c>
      <c r="BI497" s="230">
        <f>IF(N497="nulová",J497,0)</f>
        <v>0</v>
      </c>
      <c r="BJ497" s="17" t="s">
        <v>87</v>
      </c>
      <c r="BK497" s="230">
        <f>ROUND(I497*H497,2)</f>
        <v>0</v>
      </c>
      <c r="BL497" s="17" t="s">
        <v>142</v>
      </c>
      <c r="BM497" s="229" t="s">
        <v>555</v>
      </c>
    </row>
    <row r="498" s="2" customFormat="1">
      <c r="A498" s="38"/>
      <c r="B498" s="39"/>
      <c r="C498" s="40"/>
      <c r="D498" s="231" t="s">
        <v>143</v>
      </c>
      <c r="E498" s="40"/>
      <c r="F498" s="232" t="s">
        <v>554</v>
      </c>
      <c r="G498" s="40"/>
      <c r="H498" s="40"/>
      <c r="I498" s="233"/>
      <c r="J498" s="40"/>
      <c r="K498" s="40"/>
      <c r="L498" s="44"/>
      <c r="M498" s="234"/>
      <c r="N498" s="235"/>
      <c r="O498" s="91"/>
      <c r="P498" s="91"/>
      <c r="Q498" s="91"/>
      <c r="R498" s="91"/>
      <c r="S498" s="91"/>
      <c r="T498" s="92"/>
      <c r="U498" s="38"/>
      <c r="V498" s="38"/>
      <c r="W498" s="38"/>
      <c r="X498" s="38"/>
      <c r="Y498" s="38"/>
      <c r="Z498" s="38"/>
      <c r="AA498" s="38"/>
      <c r="AB498" s="38"/>
      <c r="AC498" s="38"/>
      <c r="AD498" s="38"/>
      <c r="AE498" s="38"/>
      <c r="AT498" s="17" t="s">
        <v>143</v>
      </c>
      <c r="AU498" s="17" t="s">
        <v>91</v>
      </c>
    </row>
    <row r="499" s="13" customFormat="1">
      <c r="A499" s="13"/>
      <c r="B499" s="236"/>
      <c r="C499" s="237"/>
      <c r="D499" s="231" t="s">
        <v>145</v>
      </c>
      <c r="E499" s="238" t="s">
        <v>1</v>
      </c>
      <c r="F499" s="239" t="s">
        <v>556</v>
      </c>
      <c r="G499" s="237"/>
      <c r="H499" s="240">
        <v>16.16</v>
      </c>
      <c r="I499" s="241"/>
      <c r="J499" s="237"/>
      <c r="K499" s="237"/>
      <c r="L499" s="242"/>
      <c r="M499" s="243"/>
      <c r="N499" s="244"/>
      <c r="O499" s="244"/>
      <c r="P499" s="244"/>
      <c r="Q499" s="244"/>
      <c r="R499" s="244"/>
      <c r="S499" s="244"/>
      <c r="T499" s="245"/>
      <c r="U499" s="13"/>
      <c r="V499" s="13"/>
      <c r="W499" s="13"/>
      <c r="X499" s="13"/>
      <c r="Y499" s="13"/>
      <c r="Z499" s="13"/>
      <c r="AA499" s="13"/>
      <c r="AB499" s="13"/>
      <c r="AC499" s="13"/>
      <c r="AD499" s="13"/>
      <c r="AE499" s="13"/>
      <c r="AT499" s="246" t="s">
        <v>145</v>
      </c>
      <c r="AU499" s="246" t="s">
        <v>91</v>
      </c>
      <c r="AV499" s="13" t="s">
        <v>91</v>
      </c>
      <c r="AW499" s="13" t="s">
        <v>38</v>
      </c>
      <c r="AX499" s="13" t="s">
        <v>82</v>
      </c>
      <c r="AY499" s="246" t="s">
        <v>135</v>
      </c>
    </row>
    <row r="500" s="14" customFormat="1">
      <c r="A500" s="14"/>
      <c r="B500" s="247"/>
      <c r="C500" s="248"/>
      <c r="D500" s="231" t="s">
        <v>145</v>
      </c>
      <c r="E500" s="249" t="s">
        <v>1</v>
      </c>
      <c r="F500" s="250" t="s">
        <v>147</v>
      </c>
      <c r="G500" s="248"/>
      <c r="H500" s="251">
        <v>16.16</v>
      </c>
      <c r="I500" s="252"/>
      <c r="J500" s="248"/>
      <c r="K500" s="248"/>
      <c r="L500" s="253"/>
      <c r="M500" s="254"/>
      <c r="N500" s="255"/>
      <c r="O500" s="255"/>
      <c r="P500" s="255"/>
      <c r="Q500" s="255"/>
      <c r="R500" s="255"/>
      <c r="S500" s="255"/>
      <c r="T500" s="256"/>
      <c r="U500" s="14"/>
      <c r="V500" s="14"/>
      <c r="W500" s="14"/>
      <c r="X500" s="14"/>
      <c r="Y500" s="14"/>
      <c r="Z500" s="14"/>
      <c r="AA500" s="14"/>
      <c r="AB500" s="14"/>
      <c r="AC500" s="14"/>
      <c r="AD500" s="14"/>
      <c r="AE500" s="14"/>
      <c r="AT500" s="257" t="s">
        <v>145</v>
      </c>
      <c r="AU500" s="257" t="s">
        <v>91</v>
      </c>
      <c r="AV500" s="14" t="s">
        <v>142</v>
      </c>
      <c r="AW500" s="14" t="s">
        <v>38</v>
      </c>
      <c r="AX500" s="14" t="s">
        <v>87</v>
      </c>
      <c r="AY500" s="257" t="s">
        <v>135</v>
      </c>
    </row>
    <row r="501" s="2" customFormat="1" ht="24.15" customHeight="1">
      <c r="A501" s="38"/>
      <c r="B501" s="39"/>
      <c r="C501" s="218" t="s">
        <v>363</v>
      </c>
      <c r="D501" s="218" t="s">
        <v>137</v>
      </c>
      <c r="E501" s="219" t="s">
        <v>557</v>
      </c>
      <c r="F501" s="220" t="s">
        <v>558</v>
      </c>
      <c r="G501" s="221" t="s">
        <v>316</v>
      </c>
      <c r="H501" s="222">
        <v>16</v>
      </c>
      <c r="I501" s="223"/>
      <c r="J501" s="224">
        <f>ROUND(I501*H501,2)</f>
        <v>0</v>
      </c>
      <c r="K501" s="220" t="s">
        <v>141</v>
      </c>
      <c r="L501" s="44"/>
      <c r="M501" s="225" t="s">
        <v>1</v>
      </c>
      <c r="N501" s="226" t="s">
        <v>47</v>
      </c>
      <c r="O501" s="91"/>
      <c r="P501" s="227">
        <f>O501*H501</f>
        <v>0</v>
      </c>
      <c r="Q501" s="227">
        <v>0</v>
      </c>
      <c r="R501" s="227">
        <f>Q501*H501</f>
        <v>0</v>
      </c>
      <c r="S501" s="227">
        <v>0</v>
      </c>
      <c r="T501" s="228">
        <f>S501*H501</f>
        <v>0</v>
      </c>
      <c r="U501" s="38"/>
      <c r="V501" s="38"/>
      <c r="W501" s="38"/>
      <c r="X501" s="38"/>
      <c r="Y501" s="38"/>
      <c r="Z501" s="38"/>
      <c r="AA501" s="38"/>
      <c r="AB501" s="38"/>
      <c r="AC501" s="38"/>
      <c r="AD501" s="38"/>
      <c r="AE501" s="38"/>
      <c r="AR501" s="229" t="s">
        <v>142</v>
      </c>
      <c r="AT501" s="229" t="s">
        <v>137</v>
      </c>
      <c r="AU501" s="229" t="s">
        <v>91</v>
      </c>
      <c r="AY501" s="17" t="s">
        <v>135</v>
      </c>
      <c r="BE501" s="230">
        <f>IF(N501="základní",J501,0)</f>
        <v>0</v>
      </c>
      <c r="BF501" s="230">
        <f>IF(N501="snížená",J501,0)</f>
        <v>0</v>
      </c>
      <c r="BG501" s="230">
        <f>IF(N501="zákl. přenesená",J501,0)</f>
        <v>0</v>
      </c>
      <c r="BH501" s="230">
        <f>IF(N501="sníž. přenesená",J501,0)</f>
        <v>0</v>
      </c>
      <c r="BI501" s="230">
        <f>IF(N501="nulová",J501,0)</f>
        <v>0</v>
      </c>
      <c r="BJ501" s="17" t="s">
        <v>87</v>
      </c>
      <c r="BK501" s="230">
        <f>ROUND(I501*H501,2)</f>
        <v>0</v>
      </c>
      <c r="BL501" s="17" t="s">
        <v>142</v>
      </c>
      <c r="BM501" s="229" t="s">
        <v>559</v>
      </c>
    </row>
    <row r="502" s="2" customFormat="1">
      <c r="A502" s="38"/>
      <c r="B502" s="39"/>
      <c r="C502" s="40"/>
      <c r="D502" s="231" t="s">
        <v>143</v>
      </c>
      <c r="E502" s="40"/>
      <c r="F502" s="232" t="s">
        <v>558</v>
      </c>
      <c r="G502" s="40"/>
      <c r="H502" s="40"/>
      <c r="I502" s="233"/>
      <c r="J502" s="40"/>
      <c r="K502" s="40"/>
      <c r="L502" s="44"/>
      <c r="M502" s="234"/>
      <c r="N502" s="235"/>
      <c r="O502" s="91"/>
      <c r="P502" s="91"/>
      <c r="Q502" s="91"/>
      <c r="R502" s="91"/>
      <c r="S502" s="91"/>
      <c r="T502" s="92"/>
      <c r="U502" s="38"/>
      <c r="V502" s="38"/>
      <c r="W502" s="38"/>
      <c r="X502" s="38"/>
      <c r="Y502" s="38"/>
      <c r="Z502" s="38"/>
      <c r="AA502" s="38"/>
      <c r="AB502" s="38"/>
      <c r="AC502" s="38"/>
      <c r="AD502" s="38"/>
      <c r="AE502" s="38"/>
      <c r="AT502" s="17" t="s">
        <v>143</v>
      </c>
      <c r="AU502" s="17" t="s">
        <v>91</v>
      </c>
    </row>
    <row r="503" s="2" customFormat="1">
      <c r="A503" s="38"/>
      <c r="B503" s="39"/>
      <c r="C503" s="40"/>
      <c r="D503" s="231" t="s">
        <v>152</v>
      </c>
      <c r="E503" s="40"/>
      <c r="F503" s="258" t="s">
        <v>560</v>
      </c>
      <c r="G503" s="40"/>
      <c r="H503" s="40"/>
      <c r="I503" s="233"/>
      <c r="J503" s="40"/>
      <c r="K503" s="40"/>
      <c r="L503" s="44"/>
      <c r="M503" s="234"/>
      <c r="N503" s="235"/>
      <c r="O503" s="91"/>
      <c r="P503" s="91"/>
      <c r="Q503" s="91"/>
      <c r="R503" s="91"/>
      <c r="S503" s="91"/>
      <c r="T503" s="92"/>
      <c r="U503" s="38"/>
      <c r="V503" s="38"/>
      <c r="W503" s="38"/>
      <c r="X503" s="38"/>
      <c r="Y503" s="38"/>
      <c r="Z503" s="38"/>
      <c r="AA503" s="38"/>
      <c r="AB503" s="38"/>
      <c r="AC503" s="38"/>
      <c r="AD503" s="38"/>
      <c r="AE503" s="38"/>
      <c r="AT503" s="17" t="s">
        <v>152</v>
      </c>
      <c r="AU503" s="17" t="s">
        <v>91</v>
      </c>
    </row>
    <row r="504" s="13" customFormat="1">
      <c r="A504" s="13"/>
      <c r="B504" s="236"/>
      <c r="C504" s="237"/>
      <c r="D504" s="231" t="s">
        <v>145</v>
      </c>
      <c r="E504" s="238" t="s">
        <v>1</v>
      </c>
      <c r="F504" s="239" t="s">
        <v>185</v>
      </c>
      <c r="G504" s="237"/>
      <c r="H504" s="240">
        <v>16</v>
      </c>
      <c r="I504" s="241"/>
      <c r="J504" s="237"/>
      <c r="K504" s="237"/>
      <c r="L504" s="242"/>
      <c r="M504" s="243"/>
      <c r="N504" s="244"/>
      <c r="O504" s="244"/>
      <c r="P504" s="244"/>
      <c r="Q504" s="244"/>
      <c r="R504" s="244"/>
      <c r="S504" s="244"/>
      <c r="T504" s="245"/>
      <c r="U504" s="13"/>
      <c r="V504" s="13"/>
      <c r="W504" s="13"/>
      <c r="X504" s="13"/>
      <c r="Y504" s="13"/>
      <c r="Z504" s="13"/>
      <c r="AA504" s="13"/>
      <c r="AB504" s="13"/>
      <c r="AC504" s="13"/>
      <c r="AD504" s="13"/>
      <c r="AE504" s="13"/>
      <c r="AT504" s="246" t="s">
        <v>145</v>
      </c>
      <c r="AU504" s="246" t="s">
        <v>91</v>
      </c>
      <c r="AV504" s="13" t="s">
        <v>91</v>
      </c>
      <c r="AW504" s="13" t="s">
        <v>38</v>
      </c>
      <c r="AX504" s="13" t="s">
        <v>82</v>
      </c>
      <c r="AY504" s="246" t="s">
        <v>135</v>
      </c>
    </row>
    <row r="505" s="14" customFormat="1">
      <c r="A505" s="14"/>
      <c r="B505" s="247"/>
      <c r="C505" s="248"/>
      <c r="D505" s="231" t="s">
        <v>145</v>
      </c>
      <c r="E505" s="249" t="s">
        <v>1</v>
      </c>
      <c r="F505" s="250" t="s">
        <v>147</v>
      </c>
      <c r="G505" s="248"/>
      <c r="H505" s="251">
        <v>16</v>
      </c>
      <c r="I505" s="252"/>
      <c r="J505" s="248"/>
      <c r="K505" s="248"/>
      <c r="L505" s="253"/>
      <c r="M505" s="254"/>
      <c r="N505" s="255"/>
      <c r="O505" s="255"/>
      <c r="P505" s="255"/>
      <c r="Q505" s="255"/>
      <c r="R505" s="255"/>
      <c r="S505" s="255"/>
      <c r="T505" s="256"/>
      <c r="U505" s="14"/>
      <c r="V505" s="14"/>
      <c r="W505" s="14"/>
      <c r="X505" s="14"/>
      <c r="Y505" s="14"/>
      <c r="Z505" s="14"/>
      <c r="AA505" s="14"/>
      <c r="AB505" s="14"/>
      <c r="AC505" s="14"/>
      <c r="AD505" s="14"/>
      <c r="AE505" s="14"/>
      <c r="AT505" s="257" t="s">
        <v>145</v>
      </c>
      <c r="AU505" s="257" t="s">
        <v>91</v>
      </c>
      <c r="AV505" s="14" t="s">
        <v>142</v>
      </c>
      <c r="AW505" s="14" t="s">
        <v>38</v>
      </c>
      <c r="AX505" s="14" t="s">
        <v>87</v>
      </c>
      <c r="AY505" s="257" t="s">
        <v>135</v>
      </c>
    </row>
    <row r="506" s="2" customFormat="1" ht="24.15" customHeight="1">
      <c r="A506" s="38"/>
      <c r="B506" s="39"/>
      <c r="C506" s="270" t="s">
        <v>561</v>
      </c>
      <c r="D506" s="270" t="s">
        <v>257</v>
      </c>
      <c r="E506" s="271" t="s">
        <v>562</v>
      </c>
      <c r="F506" s="272" t="s">
        <v>563</v>
      </c>
      <c r="G506" s="273" t="s">
        <v>316</v>
      </c>
      <c r="H506" s="274">
        <v>16.321999999999999</v>
      </c>
      <c r="I506" s="275"/>
      <c r="J506" s="276">
        <f>ROUND(I506*H506,2)</f>
        <v>0</v>
      </c>
      <c r="K506" s="272" t="s">
        <v>141</v>
      </c>
      <c r="L506" s="277"/>
      <c r="M506" s="278" t="s">
        <v>1</v>
      </c>
      <c r="N506" s="279" t="s">
        <v>47</v>
      </c>
      <c r="O506" s="91"/>
      <c r="P506" s="227">
        <f>O506*H506</f>
        <v>0</v>
      </c>
      <c r="Q506" s="227">
        <v>0</v>
      </c>
      <c r="R506" s="227">
        <f>Q506*H506</f>
        <v>0</v>
      </c>
      <c r="S506" s="227">
        <v>0</v>
      </c>
      <c r="T506" s="228">
        <f>S506*H506</f>
        <v>0</v>
      </c>
      <c r="U506" s="38"/>
      <c r="V506" s="38"/>
      <c r="W506" s="38"/>
      <c r="X506" s="38"/>
      <c r="Y506" s="38"/>
      <c r="Z506" s="38"/>
      <c r="AA506" s="38"/>
      <c r="AB506" s="38"/>
      <c r="AC506" s="38"/>
      <c r="AD506" s="38"/>
      <c r="AE506" s="38"/>
      <c r="AR506" s="229" t="s">
        <v>181</v>
      </c>
      <c r="AT506" s="229" t="s">
        <v>257</v>
      </c>
      <c r="AU506" s="229" t="s">
        <v>91</v>
      </c>
      <c r="AY506" s="17" t="s">
        <v>135</v>
      </c>
      <c r="BE506" s="230">
        <f>IF(N506="základní",J506,0)</f>
        <v>0</v>
      </c>
      <c r="BF506" s="230">
        <f>IF(N506="snížená",J506,0)</f>
        <v>0</v>
      </c>
      <c r="BG506" s="230">
        <f>IF(N506="zákl. přenesená",J506,0)</f>
        <v>0</v>
      </c>
      <c r="BH506" s="230">
        <f>IF(N506="sníž. přenesená",J506,0)</f>
        <v>0</v>
      </c>
      <c r="BI506" s="230">
        <f>IF(N506="nulová",J506,0)</f>
        <v>0</v>
      </c>
      <c r="BJ506" s="17" t="s">
        <v>87</v>
      </c>
      <c r="BK506" s="230">
        <f>ROUND(I506*H506,2)</f>
        <v>0</v>
      </c>
      <c r="BL506" s="17" t="s">
        <v>142</v>
      </c>
      <c r="BM506" s="229" t="s">
        <v>564</v>
      </c>
    </row>
    <row r="507" s="2" customFormat="1">
      <c r="A507" s="38"/>
      <c r="B507" s="39"/>
      <c r="C507" s="40"/>
      <c r="D507" s="231" t="s">
        <v>143</v>
      </c>
      <c r="E507" s="40"/>
      <c r="F507" s="232" t="s">
        <v>563</v>
      </c>
      <c r="G507" s="40"/>
      <c r="H507" s="40"/>
      <c r="I507" s="233"/>
      <c r="J507" s="40"/>
      <c r="K507" s="40"/>
      <c r="L507" s="44"/>
      <c r="M507" s="234"/>
      <c r="N507" s="235"/>
      <c r="O507" s="91"/>
      <c r="P507" s="91"/>
      <c r="Q507" s="91"/>
      <c r="R507" s="91"/>
      <c r="S507" s="91"/>
      <c r="T507" s="92"/>
      <c r="U507" s="38"/>
      <c r="V507" s="38"/>
      <c r="W507" s="38"/>
      <c r="X507" s="38"/>
      <c r="Y507" s="38"/>
      <c r="Z507" s="38"/>
      <c r="AA507" s="38"/>
      <c r="AB507" s="38"/>
      <c r="AC507" s="38"/>
      <c r="AD507" s="38"/>
      <c r="AE507" s="38"/>
      <c r="AT507" s="17" t="s">
        <v>143</v>
      </c>
      <c r="AU507" s="17" t="s">
        <v>91</v>
      </c>
    </row>
    <row r="508" s="13" customFormat="1">
      <c r="A508" s="13"/>
      <c r="B508" s="236"/>
      <c r="C508" s="237"/>
      <c r="D508" s="231" t="s">
        <v>145</v>
      </c>
      <c r="E508" s="238" t="s">
        <v>1</v>
      </c>
      <c r="F508" s="239" t="s">
        <v>322</v>
      </c>
      <c r="G508" s="237"/>
      <c r="H508" s="240">
        <v>16.16</v>
      </c>
      <c r="I508" s="241"/>
      <c r="J508" s="237"/>
      <c r="K508" s="237"/>
      <c r="L508" s="242"/>
      <c r="M508" s="243"/>
      <c r="N508" s="244"/>
      <c r="O508" s="244"/>
      <c r="P508" s="244"/>
      <c r="Q508" s="244"/>
      <c r="R508" s="244"/>
      <c r="S508" s="244"/>
      <c r="T508" s="245"/>
      <c r="U508" s="13"/>
      <c r="V508" s="13"/>
      <c r="W508" s="13"/>
      <c r="X508" s="13"/>
      <c r="Y508" s="13"/>
      <c r="Z508" s="13"/>
      <c r="AA508" s="13"/>
      <c r="AB508" s="13"/>
      <c r="AC508" s="13"/>
      <c r="AD508" s="13"/>
      <c r="AE508" s="13"/>
      <c r="AT508" s="246" t="s">
        <v>145</v>
      </c>
      <c r="AU508" s="246" t="s">
        <v>91</v>
      </c>
      <c r="AV508" s="13" t="s">
        <v>91</v>
      </c>
      <c r="AW508" s="13" t="s">
        <v>38</v>
      </c>
      <c r="AX508" s="13" t="s">
        <v>82</v>
      </c>
      <c r="AY508" s="246" t="s">
        <v>135</v>
      </c>
    </row>
    <row r="509" s="14" customFormat="1">
      <c r="A509" s="14"/>
      <c r="B509" s="247"/>
      <c r="C509" s="248"/>
      <c r="D509" s="231" t="s">
        <v>145</v>
      </c>
      <c r="E509" s="249" t="s">
        <v>1</v>
      </c>
      <c r="F509" s="250" t="s">
        <v>147</v>
      </c>
      <c r="G509" s="248"/>
      <c r="H509" s="251">
        <v>16.16</v>
      </c>
      <c r="I509" s="252"/>
      <c r="J509" s="248"/>
      <c r="K509" s="248"/>
      <c r="L509" s="253"/>
      <c r="M509" s="254"/>
      <c r="N509" s="255"/>
      <c r="O509" s="255"/>
      <c r="P509" s="255"/>
      <c r="Q509" s="255"/>
      <c r="R509" s="255"/>
      <c r="S509" s="255"/>
      <c r="T509" s="256"/>
      <c r="U509" s="14"/>
      <c r="V509" s="14"/>
      <c r="W509" s="14"/>
      <c r="X509" s="14"/>
      <c r="Y509" s="14"/>
      <c r="Z509" s="14"/>
      <c r="AA509" s="14"/>
      <c r="AB509" s="14"/>
      <c r="AC509" s="14"/>
      <c r="AD509" s="14"/>
      <c r="AE509" s="14"/>
      <c r="AT509" s="257" t="s">
        <v>145</v>
      </c>
      <c r="AU509" s="257" t="s">
        <v>91</v>
      </c>
      <c r="AV509" s="14" t="s">
        <v>142</v>
      </c>
      <c r="AW509" s="14" t="s">
        <v>38</v>
      </c>
      <c r="AX509" s="14" t="s">
        <v>82</v>
      </c>
      <c r="AY509" s="257" t="s">
        <v>135</v>
      </c>
    </row>
    <row r="510" s="13" customFormat="1">
      <c r="A510" s="13"/>
      <c r="B510" s="236"/>
      <c r="C510" s="237"/>
      <c r="D510" s="231" t="s">
        <v>145</v>
      </c>
      <c r="E510" s="238" t="s">
        <v>1</v>
      </c>
      <c r="F510" s="239" t="s">
        <v>565</v>
      </c>
      <c r="G510" s="237"/>
      <c r="H510" s="240">
        <v>16.321999999999999</v>
      </c>
      <c r="I510" s="241"/>
      <c r="J510" s="237"/>
      <c r="K510" s="237"/>
      <c r="L510" s="242"/>
      <c r="M510" s="243"/>
      <c r="N510" s="244"/>
      <c r="O510" s="244"/>
      <c r="P510" s="244"/>
      <c r="Q510" s="244"/>
      <c r="R510" s="244"/>
      <c r="S510" s="244"/>
      <c r="T510" s="245"/>
      <c r="U510" s="13"/>
      <c r="V510" s="13"/>
      <c r="W510" s="13"/>
      <c r="X510" s="13"/>
      <c r="Y510" s="13"/>
      <c r="Z510" s="13"/>
      <c r="AA510" s="13"/>
      <c r="AB510" s="13"/>
      <c r="AC510" s="13"/>
      <c r="AD510" s="13"/>
      <c r="AE510" s="13"/>
      <c r="AT510" s="246" t="s">
        <v>145</v>
      </c>
      <c r="AU510" s="246" t="s">
        <v>91</v>
      </c>
      <c r="AV510" s="13" t="s">
        <v>91</v>
      </c>
      <c r="AW510" s="13" t="s">
        <v>38</v>
      </c>
      <c r="AX510" s="13" t="s">
        <v>82</v>
      </c>
      <c r="AY510" s="246" t="s">
        <v>135</v>
      </c>
    </row>
    <row r="511" s="14" customFormat="1">
      <c r="A511" s="14"/>
      <c r="B511" s="247"/>
      <c r="C511" s="248"/>
      <c r="D511" s="231" t="s">
        <v>145</v>
      </c>
      <c r="E511" s="249" t="s">
        <v>1</v>
      </c>
      <c r="F511" s="250" t="s">
        <v>147</v>
      </c>
      <c r="G511" s="248"/>
      <c r="H511" s="251">
        <v>16.321999999999999</v>
      </c>
      <c r="I511" s="252"/>
      <c r="J511" s="248"/>
      <c r="K511" s="248"/>
      <c r="L511" s="253"/>
      <c r="M511" s="254"/>
      <c r="N511" s="255"/>
      <c r="O511" s="255"/>
      <c r="P511" s="255"/>
      <c r="Q511" s="255"/>
      <c r="R511" s="255"/>
      <c r="S511" s="255"/>
      <c r="T511" s="256"/>
      <c r="U511" s="14"/>
      <c r="V511" s="14"/>
      <c r="W511" s="14"/>
      <c r="X511" s="14"/>
      <c r="Y511" s="14"/>
      <c r="Z511" s="14"/>
      <c r="AA511" s="14"/>
      <c r="AB511" s="14"/>
      <c r="AC511" s="14"/>
      <c r="AD511" s="14"/>
      <c r="AE511" s="14"/>
      <c r="AT511" s="257" t="s">
        <v>145</v>
      </c>
      <c r="AU511" s="257" t="s">
        <v>91</v>
      </c>
      <c r="AV511" s="14" t="s">
        <v>142</v>
      </c>
      <c r="AW511" s="14" t="s">
        <v>38</v>
      </c>
      <c r="AX511" s="14" t="s">
        <v>87</v>
      </c>
      <c r="AY511" s="257" t="s">
        <v>135</v>
      </c>
    </row>
    <row r="512" s="2" customFormat="1" ht="16.5" customHeight="1">
      <c r="A512" s="38"/>
      <c r="B512" s="39"/>
      <c r="C512" s="270" t="s">
        <v>370</v>
      </c>
      <c r="D512" s="270" t="s">
        <v>257</v>
      </c>
      <c r="E512" s="271" t="s">
        <v>566</v>
      </c>
      <c r="F512" s="272" t="s">
        <v>567</v>
      </c>
      <c r="G512" s="273" t="s">
        <v>316</v>
      </c>
      <c r="H512" s="274">
        <v>14.140000000000001</v>
      </c>
      <c r="I512" s="275"/>
      <c r="J512" s="276">
        <f>ROUND(I512*H512,2)</f>
        <v>0</v>
      </c>
      <c r="K512" s="272" t="s">
        <v>1</v>
      </c>
      <c r="L512" s="277"/>
      <c r="M512" s="278" t="s">
        <v>1</v>
      </c>
      <c r="N512" s="279" t="s">
        <v>47</v>
      </c>
      <c r="O512" s="91"/>
      <c r="P512" s="227">
        <f>O512*H512</f>
        <v>0</v>
      </c>
      <c r="Q512" s="227">
        <v>0</v>
      </c>
      <c r="R512" s="227">
        <f>Q512*H512</f>
        <v>0</v>
      </c>
      <c r="S512" s="227">
        <v>0</v>
      </c>
      <c r="T512" s="228">
        <f>S512*H512</f>
        <v>0</v>
      </c>
      <c r="U512" s="38"/>
      <c r="V512" s="38"/>
      <c r="W512" s="38"/>
      <c r="X512" s="38"/>
      <c r="Y512" s="38"/>
      <c r="Z512" s="38"/>
      <c r="AA512" s="38"/>
      <c r="AB512" s="38"/>
      <c r="AC512" s="38"/>
      <c r="AD512" s="38"/>
      <c r="AE512" s="38"/>
      <c r="AR512" s="229" t="s">
        <v>181</v>
      </c>
      <c r="AT512" s="229" t="s">
        <v>257</v>
      </c>
      <c r="AU512" s="229" t="s">
        <v>91</v>
      </c>
      <c r="AY512" s="17" t="s">
        <v>135</v>
      </c>
      <c r="BE512" s="230">
        <f>IF(N512="základní",J512,0)</f>
        <v>0</v>
      </c>
      <c r="BF512" s="230">
        <f>IF(N512="snížená",J512,0)</f>
        <v>0</v>
      </c>
      <c r="BG512" s="230">
        <f>IF(N512="zákl. přenesená",J512,0)</f>
        <v>0</v>
      </c>
      <c r="BH512" s="230">
        <f>IF(N512="sníž. přenesená",J512,0)</f>
        <v>0</v>
      </c>
      <c r="BI512" s="230">
        <f>IF(N512="nulová",J512,0)</f>
        <v>0</v>
      </c>
      <c r="BJ512" s="17" t="s">
        <v>87</v>
      </c>
      <c r="BK512" s="230">
        <f>ROUND(I512*H512,2)</f>
        <v>0</v>
      </c>
      <c r="BL512" s="17" t="s">
        <v>142</v>
      </c>
      <c r="BM512" s="229" t="s">
        <v>568</v>
      </c>
    </row>
    <row r="513" s="2" customFormat="1">
      <c r="A513" s="38"/>
      <c r="B513" s="39"/>
      <c r="C513" s="40"/>
      <c r="D513" s="231" t="s">
        <v>143</v>
      </c>
      <c r="E513" s="40"/>
      <c r="F513" s="232" t="s">
        <v>567</v>
      </c>
      <c r="G513" s="40"/>
      <c r="H513" s="40"/>
      <c r="I513" s="233"/>
      <c r="J513" s="40"/>
      <c r="K513" s="40"/>
      <c r="L513" s="44"/>
      <c r="M513" s="234"/>
      <c r="N513" s="235"/>
      <c r="O513" s="91"/>
      <c r="P513" s="91"/>
      <c r="Q513" s="91"/>
      <c r="R513" s="91"/>
      <c r="S513" s="91"/>
      <c r="T513" s="92"/>
      <c r="U513" s="38"/>
      <c r="V513" s="38"/>
      <c r="W513" s="38"/>
      <c r="X513" s="38"/>
      <c r="Y513" s="38"/>
      <c r="Z513" s="38"/>
      <c r="AA513" s="38"/>
      <c r="AB513" s="38"/>
      <c r="AC513" s="38"/>
      <c r="AD513" s="38"/>
      <c r="AE513" s="38"/>
      <c r="AT513" s="17" t="s">
        <v>143</v>
      </c>
      <c r="AU513" s="17" t="s">
        <v>91</v>
      </c>
    </row>
    <row r="514" s="2" customFormat="1">
      <c r="A514" s="38"/>
      <c r="B514" s="39"/>
      <c r="C514" s="40"/>
      <c r="D514" s="231" t="s">
        <v>152</v>
      </c>
      <c r="E514" s="40"/>
      <c r="F514" s="258" t="s">
        <v>569</v>
      </c>
      <c r="G514" s="40"/>
      <c r="H514" s="40"/>
      <c r="I514" s="233"/>
      <c r="J514" s="40"/>
      <c r="K514" s="40"/>
      <c r="L514" s="44"/>
      <c r="M514" s="234"/>
      <c r="N514" s="235"/>
      <c r="O514" s="91"/>
      <c r="P514" s="91"/>
      <c r="Q514" s="91"/>
      <c r="R514" s="91"/>
      <c r="S514" s="91"/>
      <c r="T514" s="92"/>
      <c r="U514" s="38"/>
      <c r="V514" s="38"/>
      <c r="W514" s="38"/>
      <c r="X514" s="38"/>
      <c r="Y514" s="38"/>
      <c r="Z514" s="38"/>
      <c r="AA514" s="38"/>
      <c r="AB514" s="38"/>
      <c r="AC514" s="38"/>
      <c r="AD514" s="38"/>
      <c r="AE514" s="38"/>
      <c r="AT514" s="17" t="s">
        <v>152</v>
      </c>
      <c r="AU514" s="17" t="s">
        <v>91</v>
      </c>
    </row>
    <row r="515" s="13" customFormat="1">
      <c r="A515" s="13"/>
      <c r="B515" s="236"/>
      <c r="C515" s="237"/>
      <c r="D515" s="231" t="s">
        <v>145</v>
      </c>
      <c r="E515" s="238" t="s">
        <v>1</v>
      </c>
      <c r="F515" s="239" t="s">
        <v>570</v>
      </c>
      <c r="G515" s="237"/>
      <c r="H515" s="240">
        <v>14.140000000000001</v>
      </c>
      <c r="I515" s="241"/>
      <c r="J515" s="237"/>
      <c r="K515" s="237"/>
      <c r="L515" s="242"/>
      <c r="M515" s="243"/>
      <c r="N515" s="244"/>
      <c r="O515" s="244"/>
      <c r="P515" s="244"/>
      <c r="Q515" s="244"/>
      <c r="R515" s="244"/>
      <c r="S515" s="244"/>
      <c r="T515" s="245"/>
      <c r="U515" s="13"/>
      <c r="V515" s="13"/>
      <c r="W515" s="13"/>
      <c r="X515" s="13"/>
      <c r="Y515" s="13"/>
      <c r="Z515" s="13"/>
      <c r="AA515" s="13"/>
      <c r="AB515" s="13"/>
      <c r="AC515" s="13"/>
      <c r="AD515" s="13"/>
      <c r="AE515" s="13"/>
      <c r="AT515" s="246" t="s">
        <v>145</v>
      </c>
      <c r="AU515" s="246" t="s">
        <v>91</v>
      </c>
      <c r="AV515" s="13" t="s">
        <v>91</v>
      </c>
      <c r="AW515" s="13" t="s">
        <v>38</v>
      </c>
      <c r="AX515" s="13" t="s">
        <v>82</v>
      </c>
      <c r="AY515" s="246" t="s">
        <v>135</v>
      </c>
    </row>
    <row r="516" s="14" customFormat="1">
      <c r="A516" s="14"/>
      <c r="B516" s="247"/>
      <c r="C516" s="248"/>
      <c r="D516" s="231" t="s">
        <v>145</v>
      </c>
      <c r="E516" s="249" t="s">
        <v>1</v>
      </c>
      <c r="F516" s="250" t="s">
        <v>147</v>
      </c>
      <c r="G516" s="248"/>
      <c r="H516" s="251">
        <v>14.140000000000001</v>
      </c>
      <c r="I516" s="252"/>
      <c r="J516" s="248"/>
      <c r="K516" s="248"/>
      <c r="L516" s="253"/>
      <c r="M516" s="254"/>
      <c r="N516" s="255"/>
      <c r="O516" s="255"/>
      <c r="P516" s="255"/>
      <c r="Q516" s="255"/>
      <c r="R516" s="255"/>
      <c r="S516" s="255"/>
      <c r="T516" s="256"/>
      <c r="U516" s="14"/>
      <c r="V516" s="14"/>
      <c r="W516" s="14"/>
      <c r="X516" s="14"/>
      <c r="Y516" s="14"/>
      <c r="Z516" s="14"/>
      <c r="AA516" s="14"/>
      <c r="AB516" s="14"/>
      <c r="AC516" s="14"/>
      <c r="AD516" s="14"/>
      <c r="AE516" s="14"/>
      <c r="AT516" s="257" t="s">
        <v>145</v>
      </c>
      <c r="AU516" s="257" t="s">
        <v>91</v>
      </c>
      <c r="AV516" s="14" t="s">
        <v>142</v>
      </c>
      <c r="AW516" s="14" t="s">
        <v>38</v>
      </c>
      <c r="AX516" s="14" t="s">
        <v>87</v>
      </c>
      <c r="AY516" s="257" t="s">
        <v>135</v>
      </c>
    </row>
    <row r="517" s="2" customFormat="1" ht="24.15" customHeight="1">
      <c r="A517" s="38"/>
      <c r="B517" s="39"/>
      <c r="C517" s="218" t="s">
        <v>571</v>
      </c>
      <c r="D517" s="218" t="s">
        <v>137</v>
      </c>
      <c r="E517" s="219" t="s">
        <v>572</v>
      </c>
      <c r="F517" s="220" t="s">
        <v>573</v>
      </c>
      <c r="G517" s="221" t="s">
        <v>316</v>
      </c>
      <c r="H517" s="222">
        <v>7</v>
      </c>
      <c r="I517" s="223"/>
      <c r="J517" s="224">
        <f>ROUND(I517*H517,2)</f>
        <v>0</v>
      </c>
      <c r="K517" s="220" t="s">
        <v>1</v>
      </c>
      <c r="L517" s="44"/>
      <c r="M517" s="225" t="s">
        <v>1</v>
      </c>
      <c r="N517" s="226" t="s">
        <v>47</v>
      </c>
      <c r="O517" s="91"/>
      <c r="P517" s="227">
        <f>O517*H517</f>
        <v>0</v>
      </c>
      <c r="Q517" s="227">
        <v>0</v>
      </c>
      <c r="R517" s="227">
        <f>Q517*H517</f>
        <v>0</v>
      </c>
      <c r="S517" s="227">
        <v>0</v>
      </c>
      <c r="T517" s="228">
        <f>S517*H517</f>
        <v>0</v>
      </c>
      <c r="U517" s="38"/>
      <c r="V517" s="38"/>
      <c r="W517" s="38"/>
      <c r="X517" s="38"/>
      <c r="Y517" s="38"/>
      <c r="Z517" s="38"/>
      <c r="AA517" s="38"/>
      <c r="AB517" s="38"/>
      <c r="AC517" s="38"/>
      <c r="AD517" s="38"/>
      <c r="AE517" s="38"/>
      <c r="AR517" s="229" t="s">
        <v>142</v>
      </c>
      <c r="AT517" s="229" t="s">
        <v>137</v>
      </c>
      <c r="AU517" s="229" t="s">
        <v>91</v>
      </c>
      <c r="AY517" s="17" t="s">
        <v>135</v>
      </c>
      <c r="BE517" s="230">
        <f>IF(N517="základní",J517,0)</f>
        <v>0</v>
      </c>
      <c r="BF517" s="230">
        <f>IF(N517="snížená",J517,0)</f>
        <v>0</v>
      </c>
      <c r="BG517" s="230">
        <f>IF(N517="zákl. přenesená",J517,0)</f>
        <v>0</v>
      </c>
      <c r="BH517" s="230">
        <f>IF(N517="sníž. přenesená",J517,0)</f>
        <v>0</v>
      </c>
      <c r="BI517" s="230">
        <f>IF(N517="nulová",J517,0)</f>
        <v>0</v>
      </c>
      <c r="BJ517" s="17" t="s">
        <v>87</v>
      </c>
      <c r="BK517" s="230">
        <f>ROUND(I517*H517,2)</f>
        <v>0</v>
      </c>
      <c r="BL517" s="17" t="s">
        <v>142</v>
      </c>
      <c r="BM517" s="229" t="s">
        <v>574</v>
      </c>
    </row>
    <row r="518" s="2" customFormat="1">
      <c r="A518" s="38"/>
      <c r="B518" s="39"/>
      <c r="C518" s="40"/>
      <c r="D518" s="231" t="s">
        <v>143</v>
      </c>
      <c r="E518" s="40"/>
      <c r="F518" s="232" t="s">
        <v>573</v>
      </c>
      <c r="G518" s="40"/>
      <c r="H518" s="40"/>
      <c r="I518" s="233"/>
      <c r="J518" s="40"/>
      <c r="K518" s="40"/>
      <c r="L518" s="44"/>
      <c r="M518" s="234"/>
      <c r="N518" s="235"/>
      <c r="O518" s="91"/>
      <c r="P518" s="91"/>
      <c r="Q518" s="91"/>
      <c r="R518" s="91"/>
      <c r="S518" s="91"/>
      <c r="T518" s="92"/>
      <c r="U518" s="38"/>
      <c r="V518" s="38"/>
      <c r="W518" s="38"/>
      <c r="X518" s="38"/>
      <c r="Y518" s="38"/>
      <c r="Z518" s="38"/>
      <c r="AA518" s="38"/>
      <c r="AB518" s="38"/>
      <c r="AC518" s="38"/>
      <c r="AD518" s="38"/>
      <c r="AE518" s="38"/>
      <c r="AT518" s="17" t="s">
        <v>143</v>
      </c>
      <c r="AU518" s="17" t="s">
        <v>91</v>
      </c>
    </row>
    <row r="519" s="13" customFormat="1">
      <c r="A519" s="13"/>
      <c r="B519" s="236"/>
      <c r="C519" s="237"/>
      <c r="D519" s="231" t="s">
        <v>145</v>
      </c>
      <c r="E519" s="238" t="s">
        <v>1</v>
      </c>
      <c r="F519" s="239" t="s">
        <v>575</v>
      </c>
      <c r="G519" s="237"/>
      <c r="H519" s="240">
        <v>3</v>
      </c>
      <c r="I519" s="241"/>
      <c r="J519" s="237"/>
      <c r="K519" s="237"/>
      <c r="L519" s="242"/>
      <c r="M519" s="243"/>
      <c r="N519" s="244"/>
      <c r="O519" s="244"/>
      <c r="P519" s="244"/>
      <c r="Q519" s="244"/>
      <c r="R519" s="244"/>
      <c r="S519" s="244"/>
      <c r="T519" s="245"/>
      <c r="U519" s="13"/>
      <c r="V519" s="13"/>
      <c r="W519" s="13"/>
      <c r="X519" s="13"/>
      <c r="Y519" s="13"/>
      <c r="Z519" s="13"/>
      <c r="AA519" s="13"/>
      <c r="AB519" s="13"/>
      <c r="AC519" s="13"/>
      <c r="AD519" s="13"/>
      <c r="AE519" s="13"/>
      <c r="AT519" s="246" t="s">
        <v>145</v>
      </c>
      <c r="AU519" s="246" t="s">
        <v>91</v>
      </c>
      <c r="AV519" s="13" t="s">
        <v>91</v>
      </c>
      <c r="AW519" s="13" t="s">
        <v>38</v>
      </c>
      <c r="AX519" s="13" t="s">
        <v>82</v>
      </c>
      <c r="AY519" s="246" t="s">
        <v>135</v>
      </c>
    </row>
    <row r="520" s="13" customFormat="1">
      <c r="A520" s="13"/>
      <c r="B520" s="236"/>
      <c r="C520" s="237"/>
      <c r="D520" s="231" t="s">
        <v>145</v>
      </c>
      <c r="E520" s="238" t="s">
        <v>1</v>
      </c>
      <c r="F520" s="239" t="s">
        <v>576</v>
      </c>
      <c r="G520" s="237"/>
      <c r="H520" s="240">
        <v>4</v>
      </c>
      <c r="I520" s="241"/>
      <c r="J520" s="237"/>
      <c r="K520" s="237"/>
      <c r="L520" s="242"/>
      <c r="M520" s="243"/>
      <c r="N520" s="244"/>
      <c r="O520" s="244"/>
      <c r="P520" s="244"/>
      <c r="Q520" s="244"/>
      <c r="R520" s="244"/>
      <c r="S520" s="244"/>
      <c r="T520" s="245"/>
      <c r="U520" s="13"/>
      <c r="V520" s="13"/>
      <c r="W520" s="13"/>
      <c r="X520" s="13"/>
      <c r="Y520" s="13"/>
      <c r="Z520" s="13"/>
      <c r="AA520" s="13"/>
      <c r="AB520" s="13"/>
      <c r="AC520" s="13"/>
      <c r="AD520" s="13"/>
      <c r="AE520" s="13"/>
      <c r="AT520" s="246" t="s">
        <v>145</v>
      </c>
      <c r="AU520" s="246" t="s">
        <v>91</v>
      </c>
      <c r="AV520" s="13" t="s">
        <v>91</v>
      </c>
      <c r="AW520" s="13" t="s">
        <v>38</v>
      </c>
      <c r="AX520" s="13" t="s">
        <v>82</v>
      </c>
      <c r="AY520" s="246" t="s">
        <v>135</v>
      </c>
    </row>
    <row r="521" s="14" customFormat="1">
      <c r="A521" s="14"/>
      <c r="B521" s="247"/>
      <c r="C521" s="248"/>
      <c r="D521" s="231" t="s">
        <v>145</v>
      </c>
      <c r="E521" s="249" t="s">
        <v>1</v>
      </c>
      <c r="F521" s="250" t="s">
        <v>147</v>
      </c>
      <c r="G521" s="248"/>
      <c r="H521" s="251">
        <v>7</v>
      </c>
      <c r="I521" s="252"/>
      <c r="J521" s="248"/>
      <c r="K521" s="248"/>
      <c r="L521" s="253"/>
      <c r="M521" s="254"/>
      <c r="N521" s="255"/>
      <c r="O521" s="255"/>
      <c r="P521" s="255"/>
      <c r="Q521" s="255"/>
      <c r="R521" s="255"/>
      <c r="S521" s="255"/>
      <c r="T521" s="256"/>
      <c r="U521" s="14"/>
      <c r="V521" s="14"/>
      <c r="W521" s="14"/>
      <c r="X521" s="14"/>
      <c r="Y521" s="14"/>
      <c r="Z521" s="14"/>
      <c r="AA521" s="14"/>
      <c r="AB521" s="14"/>
      <c r="AC521" s="14"/>
      <c r="AD521" s="14"/>
      <c r="AE521" s="14"/>
      <c r="AT521" s="257" t="s">
        <v>145</v>
      </c>
      <c r="AU521" s="257" t="s">
        <v>91</v>
      </c>
      <c r="AV521" s="14" t="s">
        <v>142</v>
      </c>
      <c r="AW521" s="14" t="s">
        <v>38</v>
      </c>
      <c r="AX521" s="14" t="s">
        <v>87</v>
      </c>
      <c r="AY521" s="257" t="s">
        <v>135</v>
      </c>
    </row>
    <row r="522" s="2" customFormat="1" ht="33" customHeight="1">
      <c r="A522" s="38"/>
      <c r="B522" s="39"/>
      <c r="C522" s="218" t="s">
        <v>374</v>
      </c>
      <c r="D522" s="218" t="s">
        <v>137</v>
      </c>
      <c r="E522" s="219" t="s">
        <v>577</v>
      </c>
      <c r="F522" s="220" t="s">
        <v>578</v>
      </c>
      <c r="G522" s="221" t="s">
        <v>316</v>
      </c>
      <c r="H522" s="222">
        <v>2</v>
      </c>
      <c r="I522" s="223"/>
      <c r="J522" s="224">
        <f>ROUND(I522*H522,2)</f>
        <v>0</v>
      </c>
      <c r="K522" s="220" t="s">
        <v>1</v>
      </c>
      <c r="L522" s="44"/>
      <c r="M522" s="225" t="s">
        <v>1</v>
      </c>
      <c r="N522" s="226" t="s">
        <v>47</v>
      </c>
      <c r="O522" s="91"/>
      <c r="P522" s="227">
        <f>O522*H522</f>
        <v>0</v>
      </c>
      <c r="Q522" s="227">
        <v>0</v>
      </c>
      <c r="R522" s="227">
        <f>Q522*H522</f>
        <v>0</v>
      </c>
      <c r="S522" s="227">
        <v>0</v>
      </c>
      <c r="T522" s="228">
        <f>S522*H522</f>
        <v>0</v>
      </c>
      <c r="U522" s="38"/>
      <c r="V522" s="38"/>
      <c r="W522" s="38"/>
      <c r="X522" s="38"/>
      <c r="Y522" s="38"/>
      <c r="Z522" s="38"/>
      <c r="AA522" s="38"/>
      <c r="AB522" s="38"/>
      <c r="AC522" s="38"/>
      <c r="AD522" s="38"/>
      <c r="AE522" s="38"/>
      <c r="AR522" s="229" t="s">
        <v>142</v>
      </c>
      <c r="AT522" s="229" t="s">
        <v>137</v>
      </c>
      <c r="AU522" s="229" t="s">
        <v>91</v>
      </c>
      <c r="AY522" s="17" t="s">
        <v>135</v>
      </c>
      <c r="BE522" s="230">
        <f>IF(N522="základní",J522,0)</f>
        <v>0</v>
      </c>
      <c r="BF522" s="230">
        <f>IF(N522="snížená",J522,0)</f>
        <v>0</v>
      </c>
      <c r="BG522" s="230">
        <f>IF(N522="zákl. přenesená",J522,0)</f>
        <v>0</v>
      </c>
      <c r="BH522" s="230">
        <f>IF(N522="sníž. přenesená",J522,0)</f>
        <v>0</v>
      </c>
      <c r="BI522" s="230">
        <f>IF(N522="nulová",J522,0)</f>
        <v>0</v>
      </c>
      <c r="BJ522" s="17" t="s">
        <v>87</v>
      </c>
      <c r="BK522" s="230">
        <f>ROUND(I522*H522,2)</f>
        <v>0</v>
      </c>
      <c r="BL522" s="17" t="s">
        <v>142</v>
      </c>
      <c r="BM522" s="229" t="s">
        <v>579</v>
      </c>
    </row>
    <row r="523" s="2" customFormat="1">
      <c r="A523" s="38"/>
      <c r="B523" s="39"/>
      <c r="C523" s="40"/>
      <c r="D523" s="231" t="s">
        <v>143</v>
      </c>
      <c r="E523" s="40"/>
      <c r="F523" s="232" t="s">
        <v>580</v>
      </c>
      <c r="G523" s="40"/>
      <c r="H523" s="40"/>
      <c r="I523" s="233"/>
      <c r="J523" s="40"/>
      <c r="K523" s="40"/>
      <c r="L523" s="44"/>
      <c r="M523" s="234"/>
      <c r="N523" s="235"/>
      <c r="O523" s="91"/>
      <c r="P523" s="91"/>
      <c r="Q523" s="91"/>
      <c r="R523" s="91"/>
      <c r="S523" s="91"/>
      <c r="T523" s="92"/>
      <c r="U523" s="38"/>
      <c r="V523" s="38"/>
      <c r="W523" s="38"/>
      <c r="X523" s="38"/>
      <c r="Y523" s="38"/>
      <c r="Z523" s="38"/>
      <c r="AA523" s="38"/>
      <c r="AB523" s="38"/>
      <c r="AC523" s="38"/>
      <c r="AD523" s="38"/>
      <c r="AE523" s="38"/>
      <c r="AT523" s="17" t="s">
        <v>143</v>
      </c>
      <c r="AU523" s="17" t="s">
        <v>91</v>
      </c>
    </row>
    <row r="524" s="2" customFormat="1" ht="24.15" customHeight="1">
      <c r="A524" s="38"/>
      <c r="B524" s="39"/>
      <c r="C524" s="218" t="s">
        <v>581</v>
      </c>
      <c r="D524" s="218" t="s">
        <v>137</v>
      </c>
      <c r="E524" s="219" t="s">
        <v>582</v>
      </c>
      <c r="F524" s="220" t="s">
        <v>583</v>
      </c>
      <c r="G524" s="221" t="s">
        <v>184</v>
      </c>
      <c r="H524" s="222">
        <v>20.140000000000001</v>
      </c>
      <c r="I524" s="223"/>
      <c r="J524" s="224">
        <f>ROUND(I524*H524,2)</f>
        <v>0</v>
      </c>
      <c r="K524" s="220" t="s">
        <v>1</v>
      </c>
      <c r="L524" s="44"/>
      <c r="M524" s="225" t="s">
        <v>1</v>
      </c>
      <c r="N524" s="226" t="s">
        <v>47</v>
      </c>
      <c r="O524" s="91"/>
      <c r="P524" s="227">
        <f>O524*H524</f>
        <v>0</v>
      </c>
      <c r="Q524" s="227">
        <v>0</v>
      </c>
      <c r="R524" s="227">
        <f>Q524*H524</f>
        <v>0</v>
      </c>
      <c r="S524" s="227">
        <v>0</v>
      </c>
      <c r="T524" s="228">
        <f>S524*H524</f>
        <v>0</v>
      </c>
      <c r="U524" s="38"/>
      <c r="V524" s="38"/>
      <c r="W524" s="38"/>
      <c r="X524" s="38"/>
      <c r="Y524" s="38"/>
      <c r="Z524" s="38"/>
      <c r="AA524" s="38"/>
      <c r="AB524" s="38"/>
      <c r="AC524" s="38"/>
      <c r="AD524" s="38"/>
      <c r="AE524" s="38"/>
      <c r="AR524" s="229" t="s">
        <v>142</v>
      </c>
      <c r="AT524" s="229" t="s">
        <v>137</v>
      </c>
      <c r="AU524" s="229" t="s">
        <v>91</v>
      </c>
      <c r="AY524" s="17" t="s">
        <v>135</v>
      </c>
      <c r="BE524" s="230">
        <f>IF(N524="základní",J524,0)</f>
        <v>0</v>
      </c>
      <c r="BF524" s="230">
        <f>IF(N524="snížená",J524,0)</f>
        <v>0</v>
      </c>
      <c r="BG524" s="230">
        <f>IF(N524="zákl. přenesená",J524,0)</f>
        <v>0</v>
      </c>
      <c r="BH524" s="230">
        <f>IF(N524="sníž. přenesená",J524,0)</f>
        <v>0</v>
      </c>
      <c r="BI524" s="230">
        <f>IF(N524="nulová",J524,0)</f>
        <v>0</v>
      </c>
      <c r="BJ524" s="17" t="s">
        <v>87</v>
      </c>
      <c r="BK524" s="230">
        <f>ROUND(I524*H524,2)</f>
        <v>0</v>
      </c>
      <c r="BL524" s="17" t="s">
        <v>142</v>
      </c>
      <c r="BM524" s="229" t="s">
        <v>584</v>
      </c>
    </row>
    <row r="525" s="2" customFormat="1">
      <c r="A525" s="38"/>
      <c r="B525" s="39"/>
      <c r="C525" s="40"/>
      <c r="D525" s="231" t="s">
        <v>143</v>
      </c>
      <c r="E525" s="40"/>
      <c r="F525" s="232" t="s">
        <v>583</v>
      </c>
      <c r="G525" s="40"/>
      <c r="H525" s="40"/>
      <c r="I525" s="233"/>
      <c r="J525" s="40"/>
      <c r="K525" s="40"/>
      <c r="L525" s="44"/>
      <c r="M525" s="234"/>
      <c r="N525" s="235"/>
      <c r="O525" s="91"/>
      <c r="P525" s="91"/>
      <c r="Q525" s="91"/>
      <c r="R525" s="91"/>
      <c r="S525" s="91"/>
      <c r="T525" s="92"/>
      <c r="U525" s="38"/>
      <c r="V525" s="38"/>
      <c r="W525" s="38"/>
      <c r="X525" s="38"/>
      <c r="Y525" s="38"/>
      <c r="Z525" s="38"/>
      <c r="AA525" s="38"/>
      <c r="AB525" s="38"/>
      <c r="AC525" s="38"/>
      <c r="AD525" s="38"/>
      <c r="AE525" s="38"/>
      <c r="AT525" s="17" t="s">
        <v>143</v>
      </c>
      <c r="AU525" s="17" t="s">
        <v>91</v>
      </c>
    </row>
    <row r="526" s="13" customFormat="1">
      <c r="A526" s="13"/>
      <c r="B526" s="236"/>
      <c r="C526" s="237"/>
      <c r="D526" s="231" t="s">
        <v>145</v>
      </c>
      <c r="E526" s="238" t="s">
        <v>1</v>
      </c>
      <c r="F526" s="239" t="s">
        <v>585</v>
      </c>
      <c r="G526" s="237"/>
      <c r="H526" s="240">
        <v>4.9000000000000004</v>
      </c>
      <c r="I526" s="241"/>
      <c r="J526" s="237"/>
      <c r="K526" s="237"/>
      <c r="L526" s="242"/>
      <c r="M526" s="243"/>
      <c r="N526" s="244"/>
      <c r="O526" s="244"/>
      <c r="P526" s="244"/>
      <c r="Q526" s="244"/>
      <c r="R526" s="244"/>
      <c r="S526" s="244"/>
      <c r="T526" s="245"/>
      <c r="U526" s="13"/>
      <c r="V526" s="13"/>
      <c r="W526" s="13"/>
      <c r="X526" s="13"/>
      <c r="Y526" s="13"/>
      <c r="Z526" s="13"/>
      <c r="AA526" s="13"/>
      <c r="AB526" s="13"/>
      <c r="AC526" s="13"/>
      <c r="AD526" s="13"/>
      <c r="AE526" s="13"/>
      <c r="AT526" s="246" t="s">
        <v>145</v>
      </c>
      <c r="AU526" s="246" t="s">
        <v>91</v>
      </c>
      <c r="AV526" s="13" t="s">
        <v>91</v>
      </c>
      <c r="AW526" s="13" t="s">
        <v>38</v>
      </c>
      <c r="AX526" s="13" t="s">
        <v>82</v>
      </c>
      <c r="AY526" s="246" t="s">
        <v>135</v>
      </c>
    </row>
    <row r="527" s="15" customFormat="1">
      <c r="A527" s="15"/>
      <c r="B527" s="259"/>
      <c r="C527" s="260"/>
      <c r="D527" s="231" t="s">
        <v>145</v>
      </c>
      <c r="E527" s="261" t="s">
        <v>1</v>
      </c>
      <c r="F527" s="262" t="s">
        <v>250</v>
      </c>
      <c r="G527" s="260"/>
      <c r="H527" s="263">
        <v>4.9000000000000004</v>
      </c>
      <c r="I527" s="264"/>
      <c r="J527" s="260"/>
      <c r="K527" s="260"/>
      <c r="L527" s="265"/>
      <c r="M527" s="266"/>
      <c r="N527" s="267"/>
      <c r="O527" s="267"/>
      <c r="P527" s="267"/>
      <c r="Q527" s="267"/>
      <c r="R527" s="267"/>
      <c r="S527" s="267"/>
      <c r="T527" s="268"/>
      <c r="U527" s="15"/>
      <c r="V527" s="15"/>
      <c r="W527" s="15"/>
      <c r="X527" s="15"/>
      <c r="Y527" s="15"/>
      <c r="Z527" s="15"/>
      <c r="AA527" s="15"/>
      <c r="AB527" s="15"/>
      <c r="AC527" s="15"/>
      <c r="AD527" s="15"/>
      <c r="AE527" s="15"/>
      <c r="AT527" s="269" t="s">
        <v>145</v>
      </c>
      <c r="AU527" s="269" t="s">
        <v>91</v>
      </c>
      <c r="AV527" s="15" t="s">
        <v>94</v>
      </c>
      <c r="AW527" s="15" t="s">
        <v>38</v>
      </c>
      <c r="AX527" s="15" t="s">
        <v>82</v>
      </c>
      <c r="AY527" s="269" t="s">
        <v>135</v>
      </c>
    </row>
    <row r="528" s="13" customFormat="1">
      <c r="A528" s="13"/>
      <c r="B528" s="236"/>
      <c r="C528" s="237"/>
      <c r="D528" s="231" t="s">
        <v>145</v>
      </c>
      <c r="E528" s="238" t="s">
        <v>1</v>
      </c>
      <c r="F528" s="239" t="s">
        <v>586</v>
      </c>
      <c r="G528" s="237"/>
      <c r="H528" s="240">
        <v>15.243</v>
      </c>
      <c r="I528" s="241"/>
      <c r="J528" s="237"/>
      <c r="K528" s="237"/>
      <c r="L528" s="242"/>
      <c r="M528" s="243"/>
      <c r="N528" s="244"/>
      <c r="O528" s="244"/>
      <c r="P528" s="244"/>
      <c r="Q528" s="244"/>
      <c r="R528" s="244"/>
      <c r="S528" s="244"/>
      <c r="T528" s="245"/>
      <c r="U528" s="13"/>
      <c r="V528" s="13"/>
      <c r="W528" s="13"/>
      <c r="X528" s="13"/>
      <c r="Y528" s="13"/>
      <c r="Z528" s="13"/>
      <c r="AA528" s="13"/>
      <c r="AB528" s="13"/>
      <c r="AC528" s="13"/>
      <c r="AD528" s="13"/>
      <c r="AE528" s="13"/>
      <c r="AT528" s="246" t="s">
        <v>145</v>
      </c>
      <c r="AU528" s="246" t="s">
        <v>91</v>
      </c>
      <c r="AV528" s="13" t="s">
        <v>91</v>
      </c>
      <c r="AW528" s="13" t="s">
        <v>38</v>
      </c>
      <c r="AX528" s="13" t="s">
        <v>82</v>
      </c>
      <c r="AY528" s="246" t="s">
        <v>135</v>
      </c>
    </row>
    <row r="529" s="15" customFormat="1">
      <c r="A529" s="15"/>
      <c r="B529" s="259"/>
      <c r="C529" s="260"/>
      <c r="D529" s="231" t="s">
        <v>145</v>
      </c>
      <c r="E529" s="261" t="s">
        <v>1</v>
      </c>
      <c r="F529" s="262" t="s">
        <v>250</v>
      </c>
      <c r="G529" s="260"/>
      <c r="H529" s="263">
        <v>15.243</v>
      </c>
      <c r="I529" s="264"/>
      <c r="J529" s="260"/>
      <c r="K529" s="260"/>
      <c r="L529" s="265"/>
      <c r="M529" s="266"/>
      <c r="N529" s="267"/>
      <c r="O529" s="267"/>
      <c r="P529" s="267"/>
      <c r="Q529" s="267"/>
      <c r="R529" s="267"/>
      <c r="S529" s="267"/>
      <c r="T529" s="268"/>
      <c r="U529" s="15"/>
      <c r="V529" s="15"/>
      <c r="W529" s="15"/>
      <c r="X529" s="15"/>
      <c r="Y529" s="15"/>
      <c r="Z529" s="15"/>
      <c r="AA529" s="15"/>
      <c r="AB529" s="15"/>
      <c r="AC529" s="15"/>
      <c r="AD529" s="15"/>
      <c r="AE529" s="15"/>
      <c r="AT529" s="269" t="s">
        <v>145</v>
      </c>
      <c r="AU529" s="269" t="s">
        <v>91</v>
      </c>
      <c r="AV529" s="15" t="s">
        <v>94</v>
      </c>
      <c r="AW529" s="15" t="s">
        <v>38</v>
      </c>
      <c r="AX529" s="15" t="s">
        <v>82</v>
      </c>
      <c r="AY529" s="269" t="s">
        <v>135</v>
      </c>
    </row>
    <row r="530" s="14" customFormat="1">
      <c r="A530" s="14"/>
      <c r="B530" s="247"/>
      <c r="C530" s="248"/>
      <c r="D530" s="231" t="s">
        <v>145</v>
      </c>
      <c r="E530" s="249" t="s">
        <v>1</v>
      </c>
      <c r="F530" s="250" t="s">
        <v>147</v>
      </c>
      <c r="G530" s="248"/>
      <c r="H530" s="251">
        <v>20.143000000000001</v>
      </c>
      <c r="I530" s="252"/>
      <c r="J530" s="248"/>
      <c r="K530" s="248"/>
      <c r="L530" s="253"/>
      <c r="M530" s="254"/>
      <c r="N530" s="255"/>
      <c r="O530" s="255"/>
      <c r="P530" s="255"/>
      <c r="Q530" s="255"/>
      <c r="R530" s="255"/>
      <c r="S530" s="255"/>
      <c r="T530" s="256"/>
      <c r="U530" s="14"/>
      <c r="V530" s="14"/>
      <c r="W530" s="14"/>
      <c r="X530" s="14"/>
      <c r="Y530" s="14"/>
      <c r="Z530" s="14"/>
      <c r="AA530" s="14"/>
      <c r="AB530" s="14"/>
      <c r="AC530" s="14"/>
      <c r="AD530" s="14"/>
      <c r="AE530" s="14"/>
      <c r="AT530" s="257" t="s">
        <v>145</v>
      </c>
      <c r="AU530" s="257" t="s">
        <v>91</v>
      </c>
      <c r="AV530" s="14" t="s">
        <v>142</v>
      </c>
      <c r="AW530" s="14" t="s">
        <v>38</v>
      </c>
      <c r="AX530" s="14" t="s">
        <v>82</v>
      </c>
      <c r="AY530" s="257" t="s">
        <v>135</v>
      </c>
    </row>
    <row r="531" s="13" customFormat="1">
      <c r="A531" s="13"/>
      <c r="B531" s="236"/>
      <c r="C531" s="237"/>
      <c r="D531" s="231" t="s">
        <v>145</v>
      </c>
      <c r="E531" s="238" t="s">
        <v>1</v>
      </c>
      <c r="F531" s="239" t="s">
        <v>587</v>
      </c>
      <c r="G531" s="237"/>
      <c r="H531" s="240">
        <v>20.140000000000001</v>
      </c>
      <c r="I531" s="241"/>
      <c r="J531" s="237"/>
      <c r="K531" s="237"/>
      <c r="L531" s="242"/>
      <c r="M531" s="243"/>
      <c r="N531" s="244"/>
      <c r="O531" s="244"/>
      <c r="P531" s="244"/>
      <c r="Q531" s="244"/>
      <c r="R531" s="244"/>
      <c r="S531" s="244"/>
      <c r="T531" s="245"/>
      <c r="U531" s="13"/>
      <c r="V531" s="13"/>
      <c r="W531" s="13"/>
      <c r="X531" s="13"/>
      <c r="Y531" s="13"/>
      <c r="Z531" s="13"/>
      <c r="AA531" s="13"/>
      <c r="AB531" s="13"/>
      <c r="AC531" s="13"/>
      <c r="AD531" s="13"/>
      <c r="AE531" s="13"/>
      <c r="AT531" s="246" t="s">
        <v>145</v>
      </c>
      <c r="AU531" s="246" t="s">
        <v>91</v>
      </c>
      <c r="AV531" s="13" t="s">
        <v>91</v>
      </c>
      <c r="AW531" s="13" t="s">
        <v>38</v>
      </c>
      <c r="AX531" s="13" t="s">
        <v>82</v>
      </c>
      <c r="AY531" s="246" t="s">
        <v>135</v>
      </c>
    </row>
    <row r="532" s="14" customFormat="1">
      <c r="A532" s="14"/>
      <c r="B532" s="247"/>
      <c r="C532" s="248"/>
      <c r="D532" s="231" t="s">
        <v>145</v>
      </c>
      <c r="E532" s="249" t="s">
        <v>1</v>
      </c>
      <c r="F532" s="250" t="s">
        <v>147</v>
      </c>
      <c r="G532" s="248"/>
      <c r="H532" s="251">
        <v>20.140000000000001</v>
      </c>
      <c r="I532" s="252"/>
      <c r="J532" s="248"/>
      <c r="K532" s="248"/>
      <c r="L532" s="253"/>
      <c r="M532" s="254"/>
      <c r="N532" s="255"/>
      <c r="O532" s="255"/>
      <c r="P532" s="255"/>
      <c r="Q532" s="255"/>
      <c r="R532" s="255"/>
      <c r="S532" s="255"/>
      <c r="T532" s="256"/>
      <c r="U532" s="14"/>
      <c r="V532" s="14"/>
      <c r="W532" s="14"/>
      <c r="X532" s="14"/>
      <c r="Y532" s="14"/>
      <c r="Z532" s="14"/>
      <c r="AA532" s="14"/>
      <c r="AB532" s="14"/>
      <c r="AC532" s="14"/>
      <c r="AD532" s="14"/>
      <c r="AE532" s="14"/>
      <c r="AT532" s="257" t="s">
        <v>145</v>
      </c>
      <c r="AU532" s="257" t="s">
        <v>91</v>
      </c>
      <c r="AV532" s="14" t="s">
        <v>142</v>
      </c>
      <c r="AW532" s="14" t="s">
        <v>38</v>
      </c>
      <c r="AX532" s="14" t="s">
        <v>87</v>
      </c>
      <c r="AY532" s="257" t="s">
        <v>135</v>
      </c>
    </row>
    <row r="533" s="2" customFormat="1" ht="16.5" customHeight="1">
      <c r="A533" s="38"/>
      <c r="B533" s="39"/>
      <c r="C533" s="218" t="s">
        <v>380</v>
      </c>
      <c r="D533" s="218" t="s">
        <v>137</v>
      </c>
      <c r="E533" s="219" t="s">
        <v>588</v>
      </c>
      <c r="F533" s="220" t="s">
        <v>589</v>
      </c>
      <c r="G533" s="221" t="s">
        <v>230</v>
      </c>
      <c r="H533" s="222">
        <v>0.183</v>
      </c>
      <c r="I533" s="223"/>
      <c r="J533" s="224">
        <f>ROUND(I533*H533,2)</f>
        <v>0</v>
      </c>
      <c r="K533" s="220" t="s">
        <v>141</v>
      </c>
      <c r="L533" s="44"/>
      <c r="M533" s="225" t="s">
        <v>1</v>
      </c>
      <c r="N533" s="226" t="s">
        <v>47</v>
      </c>
      <c r="O533" s="91"/>
      <c r="P533" s="227">
        <f>O533*H533</f>
        <v>0</v>
      </c>
      <c r="Q533" s="227">
        <v>0</v>
      </c>
      <c r="R533" s="227">
        <f>Q533*H533</f>
        <v>0</v>
      </c>
      <c r="S533" s="227">
        <v>0</v>
      </c>
      <c r="T533" s="228">
        <f>S533*H533</f>
        <v>0</v>
      </c>
      <c r="U533" s="38"/>
      <c r="V533" s="38"/>
      <c r="W533" s="38"/>
      <c r="X533" s="38"/>
      <c r="Y533" s="38"/>
      <c r="Z533" s="38"/>
      <c r="AA533" s="38"/>
      <c r="AB533" s="38"/>
      <c r="AC533" s="38"/>
      <c r="AD533" s="38"/>
      <c r="AE533" s="38"/>
      <c r="AR533" s="229" t="s">
        <v>142</v>
      </c>
      <c r="AT533" s="229" t="s">
        <v>137</v>
      </c>
      <c r="AU533" s="229" t="s">
        <v>91</v>
      </c>
      <c r="AY533" s="17" t="s">
        <v>135</v>
      </c>
      <c r="BE533" s="230">
        <f>IF(N533="základní",J533,0)</f>
        <v>0</v>
      </c>
      <c r="BF533" s="230">
        <f>IF(N533="snížená",J533,0)</f>
        <v>0</v>
      </c>
      <c r="BG533" s="230">
        <f>IF(N533="zákl. přenesená",J533,0)</f>
        <v>0</v>
      </c>
      <c r="BH533" s="230">
        <f>IF(N533="sníž. přenesená",J533,0)</f>
        <v>0</v>
      </c>
      <c r="BI533" s="230">
        <f>IF(N533="nulová",J533,0)</f>
        <v>0</v>
      </c>
      <c r="BJ533" s="17" t="s">
        <v>87</v>
      </c>
      <c r="BK533" s="230">
        <f>ROUND(I533*H533,2)</f>
        <v>0</v>
      </c>
      <c r="BL533" s="17" t="s">
        <v>142</v>
      </c>
      <c r="BM533" s="229" t="s">
        <v>590</v>
      </c>
    </row>
    <row r="534" s="2" customFormat="1">
      <c r="A534" s="38"/>
      <c r="B534" s="39"/>
      <c r="C534" s="40"/>
      <c r="D534" s="231" t="s">
        <v>143</v>
      </c>
      <c r="E534" s="40"/>
      <c r="F534" s="232" t="s">
        <v>589</v>
      </c>
      <c r="G534" s="40"/>
      <c r="H534" s="40"/>
      <c r="I534" s="233"/>
      <c r="J534" s="40"/>
      <c r="K534" s="40"/>
      <c r="L534" s="44"/>
      <c r="M534" s="234"/>
      <c r="N534" s="235"/>
      <c r="O534" s="91"/>
      <c r="P534" s="91"/>
      <c r="Q534" s="91"/>
      <c r="R534" s="91"/>
      <c r="S534" s="91"/>
      <c r="T534" s="92"/>
      <c r="U534" s="38"/>
      <c r="V534" s="38"/>
      <c r="W534" s="38"/>
      <c r="X534" s="38"/>
      <c r="Y534" s="38"/>
      <c r="Z534" s="38"/>
      <c r="AA534" s="38"/>
      <c r="AB534" s="38"/>
      <c r="AC534" s="38"/>
      <c r="AD534" s="38"/>
      <c r="AE534" s="38"/>
      <c r="AT534" s="17" t="s">
        <v>143</v>
      </c>
      <c r="AU534" s="17" t="s">
        <v>91</v>
      </c>
    </row>
    <row r="535" s="13" customFormat="1">
      <c r="A535" s="13"/>
      <c r="B535" s="236"/>
      <c r="C535" s="237"/>
      <c r="D535" s="231" t="s">
        <v>145</v>
      </c>
      <c r="E535" s="238" t="s">
        <v>1</v>
      </c>
      <c r="F535" s="239" t="s">
        <v>591</v>
      </c>
      <c r="G535" s="237"/>
      <c r="H535" s="240">
        <v>0.183</v>
      </c>
      <c r="I535" s="241"/>
      <c r="J535" s="237"/>
      <c r="K535" s="237"/>
      <c r="L535" s="242"/>
      <c r="M535" s="243"/>
      <c r="N535" s="244"/>
      <c r="O535" s="244"/>
      <c r="P535" s="244"/>
      <c r="Q535" s="244"/>
      <c r="R535" s="244"/>
      <c r="S535" s="244"/>
      <c r="T535" s="245"/>
      <c r="U535" s="13"/>
      <c r="V535" s="13"/>
      <c r="W535" s="13"/>
      <c r="X535" s="13"/>
      <c r="Y535" s="13"/>
      <c r="Z535" s="13"/>
      <c r="AA535" s="13"/>
      <c r="AB535" s="13"/>
      <c r="AC535" s="13"/>
      <c r="AD535" s="13"/>
      <c r="AE535" s="13"/>
      <c r="AT535" s="246" t="s">
        <v>145</v>
      </c>
      <c r="AU535" s="246" t="s">
        <v>91</v>
      </c>
      <c r="AV535" s="13" t="s">
        <v>91</v>
      </c>
      <c r="AW535" s="13" t="s">
        <v>38</v>
      </c>
      <c r="AX535" s="13" t="s">
        <v>82</v>
      </c>
      <c r="AY535" s="246" t="s">
        <v>135</v>
      </c>
    </row>
    <row r="536" s="14" customFormat="1">
      <c r="A536" s="14"/>
      <c r="B536" s="247"/>
      <c r="C536" s="248"/>
      <c r="D536" s="231" t="s">
        <v>145</v>
      </c>
      <c r="E536" s="249" t="s">
        <v>1</v>
      </c>
      <c r="F536" s="250" t="s">
        <v>147</v>
      </c>
      <c r="G536" s="248"/>
      <c r="H536" s="251">
        <v>0.183</v>
      </c>
      <c r="I536" s="252"/>
      <c r="J536" s="248"/>
      <c r="K536" s="248"/>
      <c r="L536" s="253"/>
      <c r="M536" s="254"/>
      <c r="N536" s="255"/>
      <c r="O536" s="255"/>
      <c r="P536" s="255"/>
      <c r="Q536" s="255"/>
      <c r="R536" s="255"/>
      <c r="S536" s="255"/>
      <c r="T536" s="256"/>
      <c r="U536" s="14"/>
      <c r="V536" s="14"/>
      <c r="W536" s="14"/>
      <c r="X536" s="14"/>
      <c r="Y536" s="14"/>
      <c r="Z536" s="14"/>
      <c r="AA536" s="14"/>
      <c r="AB536" s="14"/>
      <c r="AC536" s="14"/>
      <c r="AD536" s="14"/>
      <c r="AE536" s="14"/>
      <c r="AT536" s="257" t="s">
        <v>145</v>
      </c>
      <c r="AU536" s="257" t="s">
        <v>91</v>
      </c>
      <c r="AV536" s="14" t="s">
        <v>142</v>
      </c>
      <c r="AW536" s="14" t="s">
        <v>38</v>
      </c>
      <c r="AX536" s="14" t="s">
        <v>87</v>
      </c>
      <c r="AY536" s="257" t="s">
        <v>135</v>
      </c>
    </row>
    <row r="537" s="12" customFormat="1" ht="22.8" customHeight="1">
      <c r="A537" s="12"/>
      <c r="B537" s="202"/>
      <c r="C537" s="203"/>
      <c r="D537" s="204" t="s">
        <v>81</v>
      </c>
      <c r="E537" s="216" t="s">
        <v>190</v>
      </c>
      <c r="F537" s="216" t="s">
        <v>592</v>
      </c>
      <c r="G537" s="203"/>
      <c r="H537" s="203"/>
      <c r="I537" s="206"/>
      <c r="J537" s="217">
        <f>BK537</f>
        <v>0</v>
      </c>
      <c r="K537" s="203"/>
      <c r="L537" s="208"/>
      <c r="M537" s="209"/>
      <c r="N537" s="210"/>
      <c r="O537" s="210"/>
      <c r="P537" s="211">
        <f>SUM(P538:P726)</f>
        <v>0</v>
      </c>
      <c r="Q537" s="210"/>
      <c r="R537" s="211">
        <f>SUM(R538:R726)</f>
        <v>0</v>
      </c>
      <c r="S537" s="210"/>
      <c r="T537" s="212">
        <f>SUM(T538:T726)</f>
        <v>0.76000000000000012</v>
      </c>
      <c r="U537" s="12"/>
      <c r="V537" s="12"/>
      <c r="W537" s="12"/>
      <c r="X537" s="12"/>
      <c r="Y537" s="12"/>
      <c r="Z537" s="12"/>
      <c r="AA537" s="12"/>
      <c r="AB537" s="12"/>
      <c r="AC537" s="12"/>
      <c r="AD537" s="12"/>
      <c r="AE537" s="12"/>
      <c r="AR537" s="213" t="s">
        <v>87</v>
      </c>
      <c r="AT537" s="214" t="s">
        <v>81</v>
      </c>
      <c r="AU537" s="214" t="s">
        <v>87</v>
      </c>
      <c r="AY537" s="213" t="s">
        <v>135</v>
      </c>
      <c r="BK537" s="215">
        <f>SUM(BK538:BK726)</f>
        <v>0</v>
      </c>
    </row>
    <row r="538" s="2" customFormat="1" ht="24.15" customHeight="1">
      <c r="A538" s="38"/>
      <c r="B538" s="39"/>
      <c r="C538" s="218" t="s">
        <v>593</v>
      </c>
      <c r="D538" s="218" t="s">
        <v>137</v>
      </c>
      <c r="E538" s="219" t="s">
        <v>594</v>
      </c>
      <c r="F538" s="220" t="s">
        <v>595</v>
      </c>
      <c r="G538" s="221" t="s">
        <v>316</v>
      </c>
      <c r="H538" s="222">
        <v>12</v>
      </c>
      <c r="I538" s="223"/>
      <c r="J538" s="224">
        <f>ROUND(I538*H538,2)</f>
        <v>0</v>
      </c>
      <c r="K538" s="220" t="s">
        <v>141</v>
      </c>
      <c r="L538" s="44"/>
      <c r="M538" s="225" t="s">
        <v>1</v>
      </c>
      <c r="N538" s="226" t="s">
        <v>47</v>
      </c>
      <c r="O538" s="91"/>
      <c r="P538" s="227">
        <f>O538*H538</f>
        <v>0</v>
      </c>
      <c r="Q538" s="227">
        <v>0</v>
      </c>
      <c r="R538" s="227">
        <f>Q538*H538</f>
        <v>0</v>
      </c>
      <c r="S538" s="227">
        <v>0.050000000000000003</v>
      </c>
      <c r="T538" s="228">
        <f>S538*H538</f>
        <v>0.60000000000000009</v>
      </c>
      <c r="U538" s="38"/>
      <c r="V538" s="38"/>
      <c r="W538" s="38"/>
      <c r="X538" s="38"/>
      <c r="Y538" s="38"/>
      <c r="Z538" s="38"/>
      <c r="AA538" s="38"/>
      <c r="AB538" s="38"/>
      <c r="AC538" s="38"/>
      <c r="AD538" s="38"/>
      <c r="AE538" s="38"/>
      <c r="AR538" s="229" t="s">
        <v>142</v>
      </c>
      <c r="AT538" s="229" t="s">
        <v>137</v>
      </c>
      <c r="AU538" s="229" t="s">
        <v>91</v>
      </c>
      <c r="AY538" s="17" t="s">
        <v>135</v>
      </c>
      <c r="BE538" s="230">
        <f>IF(N538="základní",J538,0)</f>
        <v>0</v>
      </c>
      <c r="BF538" s="230">
        <f>IF(N538="snížená",J538,0)</f>
        <v>0</v>
      </c>
      <c r="BG538" s="230">
        <f>IF(N538="zákl. přenesená",J538,0)</f>
        <v>0</v>
      </c>
      <c r="BH538" s="230">
        <f>IF(N538="sníž. přenesená",J538,0)</f>
        <v>0</v>
      </c>
      <c r="BI538" s="230">
        <f>IF(N538="nulová",J538,0)</f>
        <v>0</v>
      </c>
      <c r="BJ538" s="17" t="s">
        <v>87</v>
      </c>
      <c r="BK538" s="230">
        <f>ROUND(I538*H538,2)</f>
        <v>0</v>
      </c>
      <c r="BL538" s="17" t="s">
        <v>142</v>
      </c>
      <c r="BM538" s="229" t="s">
        <v>596</v>
      </c>
    </row>
    <row r="539" s="2" customFormat="1">
      <c r="A539" s="38"/>
      <c r="B539" s="39"/>
      <c r="C539" s="40"/>
      <c r="D539" s="231" t="s">
        <v>143</v>
      </c>
      <c r="E539" s="40"/>
      <c r="F539" s="232" t="s">
        <v>597</v>
      </c>
      <c r="G539" s="40"/>
      <c r="H539" s="40"/>
      <c r="I539" s="233"/>
      <c r="J539" s="40"/>
      <c r="K539" s="40"/>
      <c r="L539" s="44"/>
      <c r="M539" s="234"/>
      <c r="N539" s="235"/>
      <c r="O539" s="91"/>
      <c r="P539" s="91"/>
      <c r="Q539" s="91"/>
      <c r="R539" s="91"/>
      <c r="S539" s="91"/>
      <c r="T539" s="92"/>
      <c r="U539" s="38"/>
      <c r="V539" s="38"/>
      <c r="W539" s="38"/>
      <c r="X539" s="38"/>
      <c r="Y539" s="38"/>
      <c r="Z539" s="38"/>
      <c r="AA539" s="38"/>
      <c r="AB539" s="38"/>
      <c r="AC539" s="38"/>
      <c r="AD539" s="38"/>
      <c r="AE539" s="38"/>
      <c r="AT539" s="17" t="s">
        <v>143</v>
      </c>
      <c r="AU539" s="17" t="s">
        <v>91</v>
      </c>
    </row>
    <row r="540" s="2" customFormat="1">
      <c r="A540" s="38"/>
      <c r="B540" s="39"/>
      <c r="C540" s="40"/>
      <c r="D540" s="231" t="s">
        <v>152</v>
      </c>
      <c r="E540" s="40"/>
      <c r="F540" s="258" t="s">
        <v>598</v>
      </c>
      <c r="G540" s="40"/>
      <c r="H540" s="40"/>
      <c r="I540" s="233"/>
      <c r="J540" s="40"/>
      <c r="K540" s="40"/>
      <c r="L540" s="44"/>
      <c r="M540" s="234"/>
      <c r="N540" s="235"/>
      <c r="O540" s="91"/>
      <c r="P540" s="91"/>
      <c r="Q540" s="91"/>
      <c r="R540" s="91"/>
      <c r="S540" s="91"/>
      <c r="T540" s="92"/>
      <c r="U540" s="38"/>
      <c r="V540" s="38"/>
      <c r="W540" s="38"/>
      <c r="X540" s="38"/>
      <c r="Y540" s="38"/>
      <c r="Z540" s="38"/>
      <c r="AA540" s="38"/>
      <c r="AB540" s="38"/>
      <c r="AC540" s="38"/>
      <c r="AD540" s="38"/>
      <c r="AE540" s="38"/>
      <c r="AT540" s="17" t="s">
        <v>152</v>
      </c>
      <c r="AU540" s="17" t="s">
        <v>91</v>
      </c>
    </row>
    <row r="541" s="13" customFormat="1">
      <c r="A541" s="13"/>
      <c r="B541" s="236"/>
      <c r="C541" s="237"/>
      <c r="D541" s="231" t="s">
        <v>145</v>
      </c>
      <c r="E541" s="238" t="s">
        <v>1</v>
      </c>
      <c r="F541" s="239" t="s">
        <v>599</v>
      </c>
      <c r="G541" s="237"/>
      <c r="H541" s="240">
        <v>6</v>
      </c>
      <c r="I541" s="241"/>
      <c r="J541" s="237"/>
      <c r="K541" s="237"/>
      <c r="L541" s="242"/>
      <c r="M541" s="243"/>
      <c r="N541" s="244"/>
      <c r="O541" s="244"/>
      <c r="P541" s="244"/>
      <c r="Q541" s="244"/>
      <c r="R541" s="244"/>
      <c r="S541" s="244"/>
      <c r="T541" s="245"/>
      <c r="U541" s="13"/>
      <c r="V541" s="13"/>
      <c r="W541" s="13"/>
      <c r="X541" s="13"/>
      <c r="Y541" s="13"/>
      <c r="Z541" s="13"/>
      <c r="AA541" s="13"/>
      <c r="AB541" s="13"/>
      <c r="AC541" s="13"/>
      <c r="AD541" s="13"/>
      <c r="AE541" s="13"/>
      <c r="AT541" s="246" t="s">
        <v>145</v>
      </c>
      <c r="AU541" s="246" t="s">
        <v>91</v>
      </c>
      <c r="AV541" s="13" t="s">
        <v>91</v>
      </c>
      <c r="AW541" s="13" t="s">
        <v>38</v>
      </c>
      <c r="AX541" s="13" t="s">
        <v>82</v>
      </c>
      <c r="AY541" s="246" t="s">
        <v>135</v>
      </c>
    </row>
    <row r="542" s="13" customFormat="1">
      <c r="A542" s="13"/>
      <c r="B542" s="236"/>
      <c r="C542" s="237"/>
      <c r="D542" s="231" t="s">
        <v>145</v>
      </c>
      <c r="E542" s="238" t="s">
        <v>1</v>
      </c>
      <c r="F542" s="239" t="s">
        <v>600</v>
      </c>
      <c r="G542" s="237"/>
      <c r="H542" s="240">
        <v>6</v>
      </c>
      <c r="I542" s="241"/>
      <c r="J542" s="237"/>
      <c r="K542" s="237"/>
      <c r="L542" s="242"/>
      <c r="M542" s="243"/>
      <c r="N542" s="244"/>
      <c r="O542" s="244"/>
      <c r="P542" s="244"/>
      <c r="Q542" s="244"/>
      <c r="R542" s="244"/>
      <c r="S542" s="244"/>
      <c r="T542" s="245"/>
      <c r="U542" s="13"/>
      <c r="V542" s="13"/>
      <c r="W542" s="13"/>
      <c r="X542" s="13"/>
      <c r="Y542" s="13"/>
      <c r="Z542" s="13"/>
      <c r="AA542" s="13"/>
      <c r="AB542" s="13"/>
      <c r="AC542" s="13"/>
      <c r="AD542" s="13"/>
      <c r="AE542" s="13"/>
      <c r="AT542" s="246" t="s">
        <v>145</v>
      </c>
      <c r="AU542" s="246" t="s">
        <v>91</v>
      </c>
      <c r="AV542" s="13" t="s">
        <v>91</v>
      </c>
      <c r="AW542" s="13" t="s">
        <v>38</v>
      </c>
      <c r="AX542" s="13" t="s">
        <v>82</v>
      </c>
      <c r="AY542" s="246" t="s">
        <v>135</v>
      </c>
    </row>
    <row r="543" s="14" customFormat="1">
      <c r="A543" s="14"/>
      <c r="B543" s="247"/>
      <c r="C543" s="248"/>
      <c r="D543" s="231" t="s">
        <v>145</v>
      </c>
      <c r="E543" s="249" t="s">
        <v>1</v>
      </c>
      <c r="F543" s="250" t="s">
        <v>147</v>
      </c>
      <c r="G543" s="248"/>
      <c r="H543" s="251">
        <v>12</v>
      </c>
      <c r="I543" s="252"/>
      <c r="J543" s="248"/>
      <c r="K543" s="248"/>
      <c r="L543" s="253"/>
      <c r="M543" s="254"/>
      <c r="N543" s="255"/>
      <c r="O543" s="255"/>
      <c r="P543" s="255"/>
      <c r="Q543" s="255"/>
      <c r="R543" s="255"/>
      <c r="S543" s="255"/>
      <c r="T543" s="256"/>
      <c r="U543" s="14"/>
      <c r="V543" s="14"/>
      <c r="W543" s="14"/>
      <c r="X543" s="14"/>
      <c r="Y543" s="14"/>
      <c r="Z543" s="14"/>
      <c r="AA543" s="14"/>
      <c r="AB543" s="14"/>
      <c r="AC543" s="14"/>
      <c r="AD543" s="14"/>
      <c r="AE543" s="14"/>
      <c r="AT543" s="257" t="s">
        <v>145</v>
      </c>
      <c r="AU543" s="257" t="s">
        <v>91</v>
      </c>
      <c r="AV543" s="14" t="s">
        <v>142</v>
      </c>
      <c r="AW543" s="14" t="s">
        <v>38</v>
      </c>
      <c r="AX543" s="14" t="s">
        <v>87</v>
      </c>
      <c r="AY543" s="257" t="s">
        <v>135</v>
      </c>
    </row>
    <row r="544" s="2" customFormat="1" ht="24.15" customHeight="1">
      <c r="A544" s="38"/>
      <c r="B544" s="39"/>
      <c r="C544" s="218" t="s">
        <v>389</v>
      </c>
      <c r="D544" s="218" t="s">
        <v>137</v>
      </c>
      <c r="E544" s="219" t="s">
        <v>601</v>
      </c>
      <c r="F544" s="220" t="s">
        <v>602</v>
      </c>
      <c r="G544" s="221" t="s">
        <v>316</v>
      </c>
      <c r="H544" s="222">
        <v>8</v>
      </c>
      <c r="I544" s="223"/>
      <c r="J544" s="224">
        <f>ROUND(I544*H544,2)</f>
        <v>0</v>
      </c>
      <c r="K544" s="220" t="s">
        <v>141</v>
      </c>
      <c r="L544" s="44"/>
      <c r="M544" s="225" t="s">
        <v>1</v>
      </c>
      <c r="N544" s="226" t="s">
        <v>47</v>
      </c>
      <c r="O544" s="91"/>
      <c r="P544" s="227">
        <f>O544*H544</f>
        <v>0</v>
      </c>
      <c r="Q544" s="227">
        <v>0</v>
      </c>
      <c r="R544" s="227">
        <f>Q544*H544</f>
        <v>0</v>
      </c>
      <c r="S544" s="227">
        <v>0</v>
      </c>
      <c r="T544" s="228">
        <f>S544*H544</f>
        <v>0</v>
      </c>
      <c r="U544" s="38"/>
      <c r="V544" s="38"/>
      <c r="W544" s="38"/>
      <c r="X544" s="38"/>
      <c r="Y544" s="38"/>
      <c r="Z544" s="38"/>
      <c r="AA544" s="38"/>
      <c r="AB544" s="38"/>
      <c r="AC544" s="38"/>
      <c r="AD544" s="38"/>
      <c r="AE544" s="38"/>
      <c r="AR544" s="229" t="s">
        <v>142</v>
      </c>
      <c r="AT544" s="229" t="s">
        <v>137</v>
      </c>
      <c r="AU544" s="229" t="s">
        <v>91</v>
      </c>
      <c r="AY544" s="17" t="s">
        <v>135</v>
      </c>
      <c r="BE544" s="230">
        <f>IF(N544="základní",J544,0)</f>
        <v>0</v>
      </c>
      <c r="BF544" s="230">
        <f>IF(N544="snížená",J544,0)</f>
        <v>0</v>
      </c>
      <c r="BG544" s="230">
        <f>IF(N544="zákl. přenesená",J544,0)</f>
        <v>0</v>
      </c>
      <c r="BH544" s="230">
        <f>IF(N544="sníž. přenesená",J544,0)</f>
        <v>0</v>
      </c>
      <c r="BI544" s="230">
        <f>IF(N544="nulová",J544,0)</f>
        <v>0</v>
      </c>
      <c r="BJ544" s="17" t="s">
        <v>87</v>
      </c>
      <c r="BK544" s="230">
        <f>ROUND(I544*H544,2)</f>
        <v>0</v>
      </c>
      <c r="BL544" s="17" t="s">
        <v>142</v>
      </c>
      <c r="BM544" s="229" t="s">
        <v>603</v>
      </c>
    </row>
    <row r="545" s="2" customFormat="1">
      <c r="A545" s="38"/>
      <c r="B545" s="39"/>
      <c r="C545" s="40"/>
      <c r="D545" s="231" t="s">
        <v>143</v>
      </c>
      <c r="E545" s="40"/>
      <c r="F545" s="232" t="s">
        <v>604</v>
      </c>
      <c r="G545" s="40"/>
      <c r="H545" s="40"/>
      <c r="I545" s="233"/>
      <c r="J545" s="40"/>
      <c r="K545" s="40"/>
      <c r="L545" s="44"/>
      <c r="M545" s="234"/>
      <c r="N545" s="235"/>
      <c r="O545" s="91"/>
      <c r="P545" s="91"/>
      <c r="Q545" s="91"/>
      <c r="R545" s="91"/>
      <c r="S545" s="91"/>
      <c r="T545" s="92"/>
      <c r="U545" s="38"/>
      <c r="V545" s="38"/>
      <c r="W545" s="38"/>
      <c r="X545" s="38"/>
      <c r="Y545" s="38"/>
      <c r="Z545" s="38"/>
      <c r="AA545" s="38"/>
      <c r="AB545" s="38"/>
      <c r="AC545" s="38"/>
      <c r="AD545" s="38"/>
      <c r="AE545" s="38"/>
      <c r="AT545" s="17" t="s">
        <v>143</v>
      </c>
      <c r="AU545" s="17" t="s">
        <v>91</v>
      </c>
    </row>
    <row r="546" s="13" customFormat="1">
      <c r="A546" s="13"/>
      <c r="B546" s="236"/>
      <c r="C546" s="237"/>
      <c r="D546" s="231" t="s">
        <v>145</v>
      </c>
      <c r="E546" s="238" t="s">
        <v>1</v>
      </c>
      <c r="F546" s="239" t="s">
        <v>605</v>
      </c>
      <c r="G546" s="237"/>
      <c r="H546" s="240">
        <v>4</v>
      </c>
      <c r="I546" s="241"/>
      <c r="J546" s="237"/>
      <c r="K546" s="237"/>
      <c r="L546" s="242"/>
      <c r="M546" s="243"/>
      <c r="N546" s="244"/>
      <c r="O546" s="244"/>
      <c r="P546" s="244"/>
      <c r="Q546" s="244"/>
      <c r="R546" s="244"/>
      <c r="S546" s="244"/>
      <c r="T546" s="245"/>
      <c r="U546" s="13"/>
      <c r="V546" s="13"/>
      <c r="W546" s="13"/>
      <c r="X546" s="13"/>
      <c r="Y546" s="13"/>
      <c r="Z546" s="13"/>
      <c r="AA546" s="13"/>
      <c r="AB546" s="13"/>
      <c r="AC546" s="13"/>
      <c r="AD546" s="13"/>
      <c r="AE546" s="13"/>
      <c r="AT546" s="246" t="s">
        <v>145</v>
      </c>
      <c r="AU546" s="246" t="s">
        <v>91</v>
      </c>
      <c r="AV546" s="13" t="s">
        <v>91</v>
      </c>
      <c r="AW546" s="13" t="s">
        <v>38</v>
      </c>
      <c r="AX546" s="13" t="s">
        <v>82</v>
      </c>
      <c r="AY546" s="246" t="s">
        <v>135</v>
      </c>
    </row>
    <row r="547" s="13" customFormat="1">
      <c r="A547" s="13"/>
      <c r="B547" s="236"/>
      <c r="C547" s="237"/>
      <c r="D547" s="231" t="s">
        <v>145</v>
      </c>
      <c r="E547" s="238" t="s">
        <v>1</v>
      </c>
      <c r="F547" s="239" t="s">
        <v>606</v>
      </c>
      <c r="G547" s="237"/>
      <c r="H547" s="240">
        <v>4</v>
      </c>
      <c r="I547" s="241"/>
      <c r="J547" s="237"/>
      <c r="K547" s="237"/>
      <c r="L547" s="242"/>
      <c r="M547" s="243"/>
      <c r="N547" s="244"/>
      <c r="O547" s="244"/>
      <c r="P547" s="244"/>
      <c r="Q547" s="244"/>
      <c r="R547" s="244"/>
      <c r="S547" s="244"/>
      <c r="T547" s="245"/>
      <c r="U547" s="13"/>
      <c r="V547" s="13"/>
      <c r="W547" s="13"/>
      <c r="X547" s="13"/>
      <c r="Y547" s="13"/>
      <c r="Z547" s="13"/>
      <c r="AA547" s="13"/>
      <c r="AB547" s="13"/>
      <c r="AC547" s="13"/>
      <c r="AD547" s="13"/>
      <c r="AE547" s="13"/>
      <c r="AT547" s="246" t="s">
        <v>145</v>
      </c>
      <c r="AU547" s="246" t="s">
        <v>91</v>
      </c>
      <c r="AV547" s="13" t="s">
        <v>91</v>
      </c>
      <c r="AW547" s="13" t="s">
        <v>38</v>
      </c>
      <c r="AX547" s="13" t="s">
        <v>82</v>
      </c>
      <c r="AY547" s="246" t="s">
        <v>135</v>
      </c>
    </row>
    <row r="548" s="14" customFormat="1">
      <c r="A548" s="14"/>
      <c r="B548" s="247"/>
      <c r="C548" s="248"/>
      <c r="D548" s="231" t="s">
        <v>145</v>
      </c>
      <c r="E548" s="249" t="s">
        <v>1</v>
      </c>
      <c r="F548" s="250" t="s">
        <v>147</v>
      </c>
      <c r="G548" s="248"/>
      <c r="H548" s="251">
        <v>8</v>
      </c>
      <c r="I548" s="252"/>
      <c r="J548" s="248"/>
      <c r="K548" s="248"/>
      <c r="L548" s="253"/>
      <c r="M548" s="254"/>
      <c r="N548" s="255"/>
      <c r="O548" s="255"/>
      <c r="P548" s="255"/>
      <c r="Q548" s="255"/>
      <c r="R548" s="255"/>
      <c r="S548" s="255"/>
      <c r="T548" s="256"/>
      <c r="U548" s="14"/>
      <c r="V548" s="14"/>
      <c r="W548" s="14"/>
      <c r="X548" s="14"/>
      <c r="Y548" s="14"/>
      <c r="Z548" s="14"/>
      <c r="AA548" s="14"/>
      <c r="AB548" s="14"/>
      <c r="AC548" s="14"/>
      <c r="AD548" s="14"/>
      <c r="AE548" s="14"/>
      <c r="AT548" s="257" t="s">
        <v>145</v>
      </c>
      <c r="AU548" s="257" t="s">
        <v>91</v>
      </c>
      <c r="AV548" s="14" t="s">
        <v>142</v>
      </c>
      <c r="AW548" s="14" t="s">
        <v>38</v>
      </c>
      <c r="AX548" s="14" t="s">
        <v>87</v>
      </c>
      <c r="AY548" s="257" t="s">
        <v>135</v>
      </c>
    </row>
    <row r="549" s="2" customFormat="1" ht="24.15" customHeight="1">
      <c r="A549" s="38"/>
      <c r="B549" s="39"/>
      <c r="C549" s="270" t="s">
        <v>607</v>
      </c>
      <c r="D549" s="270" t="s">
        <v>257</v>
      </c>
      <c r="E549" s="271" t="s">
        <v>608</v>
      </c>
      <c r="F549" s="272" t="s">
        <v>609</v>
      </c>
      <c r="G549" s="273" t="s">
        <v>316</v>
      </c>
      <c r="H549" s="274">
        <v>2</v>
      </c>
      <c r="I549" s="275"/>
      <c r="J549" s="276">
        <f>ROUND(I549*H549,2)</f>
        <v>0</v>
      </c>
      <c r="K549" s="272" t="s">
        <v>141</v>
      </c>
      <c r="L549" s="277"/>
      <c r="M549" s="278" t="s">
        <v>1</v>
      </c>
      <c r="N549" s="279" t="s">
        <v>47</v>
      </c>
      <c r="O549" s="91"/>
      <c r="P549" s="227">
        <f>O549*H549</f>
        <v>0</v>
      </c>
      <c r="Q549" s="227">
        <v>0</v>
      </c>
      <c r="R549" s="227">
        <f>Q549*H549</f>
        <v>0</v>
      </c>
      <c r="S549" s="227">
        <v>0</v>
      </c>
      <c r="T549" s="228">
        <f>S549*H549</f>
        <v>0</v>
      </c>
      <c r="U549" s="38"/>
      <c r="V549" s="38"/>
      <c r="W549" s="38"/>
      <c r="X549" s="38"/>
      <c r="Y549" s="38"/>
      <c r="Z549" s="38"/>
      <c r="AA549" s="38"/>
      <c r="AB549" s="38"/>
      <c r="AC549" s="38"/>
      <c r="AD549" s="38"/>
      <c r="AE549" s="38"/>
      <c r="AR549" s="229" t="s">
        <v>181</v>
      </c>
      <c r="AT549" s="229" t="s">
        <v>257</v>
      </c>
      <c r="AU549" s="229" t="s">
        <v>91</v>
      </c>
      <c r="AY549" s="17" t="s">
        <v>135</v>
      </c>
      <c r="BE549" s="230">
        <f>IF(N549="základní",J549,0)</f>
        <v>0</v>
      </c>
      <c r="BF549" s="230">
        <f>IF(N549="snížená",J549,0)</f>
        <v>0</v>
      </c>
      <c r="BG549" s="230">
        <f>IF(N549="zákl. přenesená",J549,0)</f>
        <v>0</v>
      </c>
      <c r="BH549" s="230">
        <f>IF(N549="sníž. přenesená",J549,0)</f>
        <v>0</v>
      </c>
      <c r="BI549" s="230">
        <f>IF(N549="nulová",J549,0)</f>
        <v>0</v>
      </c>
      <c r="BJ549" s="17" t="s">
        <v>87</v>
      </c>
      <c r="BK549" s="230">
        <f>ROUND(I549*H549,2)</f>
        <v>0</v>
      </c>
      <c r="BL549" s="17" t="s">
        <v>142</v>
      </c>
      <c r="BM549" s="229" t="s">
        <v>610</v>
      </c>
    </row>
    <row r="550" s="2" customFormat="1">
      <c r="A550" s="38"/>
      <c r="B550" s="39"/>
      <c r="C550" s="40"/>
      <c r="D550" s="231" t="s">
        <v>143</v>
      </c>
      <c r="E550" s="40"/>
      <c r="F550" s="232" t="s">
        <v>609</v>
      </c>
      <c r="G550" s="40"/>
      <c r="H550" s="40"/>
      <c r="I550" s="233"/>
      <c r="J550" s="40"/>
      <c r="K550" s="40"/>
      <c r="L550" s="44"/>
      <c r="M550" s="234"/>
      <c r="N550" s="235"/>
      <c r="O550" s="91"/>
      <c r="P550" s="91"/>
      <c r="Q550" s="91"/>
      <c r="R550" s="91"/>
      <c r="S550" s="91"/>
      <c r="T550" s="92"/>
      <c r="U550" s="38"/>
      <c r="V550" s="38"/>
      <c r="W550" s="38"/>
      <c r="X550" s="38"/>
      <c r="Y550" s="38"/>
      <c r="Z550" s="38"/>
      <c r="AA550" s="38"/>
      <c r="AB550" s="38"/>
      <c r="AC550" s="38"/>
      <c r="AD550" s="38"/>
      <c r="AE550" s="38"/>
      <c r="AT550" s="17" t="s">
        <v>143</v>
      </c>
      <c r="AU550" s="17" t="s">
        <v>91</v>
      </c>
    </row>
    <row r="551" s="13" customFormat="1">
      <c r="A551" s="13"/>
      <c r="B551" s="236"/>
      <c r="C551" s="237"/>
      <c r="D551" s="231" t="s">
        <v>145</v>
      </c>
      <c r="E551" s="238" t="s">
        <v>1</v>
      </c>
      <c r="F551" s="239" t="s">
        <v>611</v>
      </c>
      <c r="G551" s="237"/>
      <c r="H551" s="240">
        <v>2</v>
      </c>
      <c r="I551" s="241"/>
      <c r="J551" s="237"/>
      <c r="K551" s="237"/>
      <c r="L551" s="242"/>
      <c r="M551" s="243"/>
      <c r="N551" s="244"/>
      <c r="O551" s="244"/>
      <c r="P551" s="244"/>
      <c r="Q551" s="244"/>
      <c r="R551" s="244"/>
      <c r="S551" s="244"/>
      <c r="T551" s="245"/>
      <c r="U551" s="13"/>
      <c r="V551" s="13"/>
      <c r="W551" s="13"/>
      <c r="X551" s="13"/>
      <c r="Y551" s="13"/>
      <c r="Z551" s="13"/>
      <c r="AA551" s="13"/>
      <c r="AB551" s="13"/>
      <c r="AC551" s="13"/>
      <c r="AD551" s="13"/>
      <c r="AE551" s="13"/>
      <c r="AT551" s="246" t="s">
        <v>145</v>
      </c>
      <c r="AU551" s="246" t="s">
        <v>91</v>
      </c>
      <c r="AV551" s="13" t="s">
        <v>91</v>
      </c>
      <c r="AW551" s="13" t="s">
        <v>38</v>
      </c>
      <c r="AX551" s="13" t="s">
        <v>82</v>
      </c>
      <c r="AY551" s="246" t="s">
        <v>135</v>
      </c>
    </row>
    <row r="552" s="14" customFormat="1">
      <c r="A552" s="14"/>
      <c r="B552" s="247"/>
      <c r="C552" s="248"/>
      <c r="D552" s="231" t="s">
        <v>145</v>
      </c>
      <c r="E552" s="249" t="s">
        <v>1</v>
      </c>
      <c r="F552" s="250" t="s">
        <v>147</v>
      </c>
      <c r="G552" s="248"/>
      <c r="H552" s="251">
        <v>2</v>
      </c>
      <c r="I552" s="252"/>
      <c r="J552" s="248"/>
      <c r="K552" s="248"/>
      <c r="L552" s="253"/>
      <c r="M552" s="254"/>
      <c r="N552" s="255"/>
      <c r="O552" s="255"/>
      <c r="P552" s="255"/>
      <c r="Q552" s="255"/>
      <c r="R552" s="255"/>
      <c r="S552" s="255"/>
      <c r="T552" s="256"/>
      <c r="U552" s="14"/>
      <c r="V552" s="14"/>
      <c r="W552" s="14"/>
      <c r="X552" s="14"/>
      <c r="Y552" s="14"/>
      <c r="Z552" s="14"/>
      <c r="AA552" s="14"/>
      <c r="AB552" s="14"/>
      <c r="AC552" s="14"/>
      <c r="AD552" s="14"/>
      <c r="AE552" s="14"/>
      <c r="AT552" s="257" t="s">
        <v>145</v>
      </c>
      <c r="AU552" s="257" t="s">
        <v>91</v>
      </c>
      <c r="AV552" s="14" t="s">
        <v>142</v>
      </c>
      <c r="AW552" s="14" t="s">
        <v>38</v>
      </c>
      <c r="AX552" s="14" t="s">
        <v>87</v>
      </c>
      <c r="AY552" s="257" t="s">
        <v>135</v>
      </c>
    </row>
    <row r="553" s="2" customFormat="1" ht="16.5" customHeight="1">
      <c r="A553" s="38"/>
      <c r="B553" s="39"/>
      <c r="C553" s="270" t="s">
        <v>395</v>
      </c>
      <c r="D553" s="270" t="s">
        <v>257</v>
      </c>
      <c r="E553" s="271" t="s">
        <v>612</v>
      </c>
      <c r="F553" s="272" t="s">
        <v>613</v>
      </c>
      <c r="G553" s="273" t="s">
        <v>316</v>
      </c>
      <c r="H553" s="274">
        <v>1</v>
      </c>
      <c r="I553" s="275"/>
      <c r="J553" s="276">
        <f>ROUND(I553*H553,2)</f>
        <v>0</v>
      </c>
      <c r="K553" s="272" t="s">
        <v>141</v>
      </c>
      <c r="L553" s="277"/>
      <c r="M553" s="278" t="s">
        <v>1</v>
      </c>
      <c r="N553" s="279" t="s">
        <v>47</v>
      </c>
      <c r="O553" s="91"/>
      <c r="P553" s="227">
        <f>O553*H553</f>
        <v>0</v>
      </c>
      <c r="Q553" s="227">
        <v>0</v>
      </c>
      <c r="R553" s="227">
        <f>Q553*H553</f>
        <v>0</v>
      </c>
      <c r="S553" s="227">
        <v>0</v>
      </c>
      <c r="T553" s="228">
        <f>S553*H553</f>
        <v>0</v>
      </c>
      <c r="U553" s="38"/>
      <c r="V553" s="38"/>
      <c r="W553" s="38"/>
      <c r="X553" s="38"/>
      <c r="Y553" s="38"/>
      <c r="Z553" s="38"/>
      <c r="AA553" s="38"/>
      <c r="AB553" s="38"/>
      <c r="AC553" s="38"/>
      <c r="AD553" s="38"/>
      <c r="AE553" s="38"/>
      <c r="AR553" s="229" t="s">
        <v>181</v>
      </c>
      <c r="AT553" s="229" t="s">
        <v>257</v>
      </c>
      <c r="AU553" s="229" t="s">
        <v>91</v>
      </c>
      <c r="AY553" s="17" t="s">
        <v>135</v>
      </c>
      <c r="BE553" s="230">
        <f>IF(N553="základní",J553,0)</f>
        <v>0</v>
      </c>
      <c r="BF553" s="230">
        <f>IF(N553="snížená",J553,0)</f>
        <v>0</v>
      </c>
      <c r="BG553" s="230">
        <f>IF(N553="zákl. přenesená",J553,0)</f>
        <v>0</v>
      </c>
      <c r="BH553" s="230">
        <f>IF(N553="sníž. přenesená",J553,0)</f>
        <v>0</v>
      </c>
      <c r="BI553" s="230">
        <f>IF(N553="nulová",J553,0)</f>
        <v>0</v>
      </c>
      <c r="BJ553" s="17" t="s">
        <v>87</v>
      </c>
      <c r="BK553" s="230">
        <f>ROUND(I553*H553,2)</f>
        <v>0</v>
      </c>
      <c r="BL553" s="17" t="s">
        <v>142</v>
      </c>
      <c r="BM553" s="229" t="s">
        <v>614</v>
      </c>
    </row>
    <row r="554" s="2" customFormat="1">
      <c r="A554" s="38"/>
      <c r="B554" s="39"/>
      <c r="C554" s="40"/>
      <c r="D554" s="231" t="s">
        <v>143</v>
      </c>
      <c r="E554" s="40"/>
      <c r="F554" s="232" t="s">
        <v>613</v>
      </c>
      <c r="G554" s="40"/>
      <c r="H554" s="40"/>
      <c r="I554" s="233"/>
      <c r="J554" s="40"/>
      <c r="K554" s="40"/>
      <c r="L554" s="44"/>
      <c r="M554" s="234"/>
      <c r="N554" s="235"/>
      <c r="O554" s="91"/>
      <c r="P554" s="91"/>
      <c r="Q554" s="91"/>
      <c r="R554" s="91"/>
      <c r="S554" s="91"/>
      <c r="T554" s="92"/>
      <c r="U554" s="38"/>
      <c r="V554" s="38"/>
      <c r="W554" s="38"/>
      <c r="X554" s="38"/>
      <c r="Y554" s="38"/>
      <c r="Z554" s="38"/>
      <c r="AA554" s="38"/>
      <c r="AB554" s="38"/>
      <c r="AC554" s="38"/>
      <c r="AD554" s="38"/>
      <c r="AE554" s="38"/>
      <c r="AT554" s="17" t="s">
        <v>143</v>
      </c>
      <c r="AU554" s="17" t="s">
        <v>91</v>
      </c>
    </row>
    <row r="555" s="13" customFormat="1">
      <c r="A555" s="13"/>
      <c r="B555" s="236"/>
      <c r="C555" s="237"/>
      <c r="D555" s="231" t="s">
        <v>145</v>
      </c>
      <c r="E555" s="238" t="s">
        <v>1</v>
      </c>
      <c r="F555" s="239" t="s">
        <v>615</v>
      </c>
      <c r="G555" s="237"/>
      <c r="H555" s="240">
        <v>1</v>
      </c>
      <c r="I555" s="241"/>
      <c r="J555" s="237"/>
      <c r="K555" s="237"/>
      <c r="L555" s="242"/>
      <c r="M555" s="243"/>
      <c r="N555" s="244"/>
      <c r="O555" s="244"/>
      <c r="P555" s="244"/>
      <c r="Q555" s="244"/>
      <c r="R555" s="244"/>
      <c r="S555" s="244"/>
      <c r="T555" s="245"/>
      <c r="U555" s="13"/>
      <c r="V555" s="13"/>
      <c r="W555" s="13"/>
      <c r="X555" s="13"/>
      <c r="Y555" s="13"/>
      <c r="Z555" s="13"/>
      <c r="AA555" s="13"/>
      <c r="AB555" s="13"/>
      <c r="AC555" s="13"/>
      <c r="AD555" s="13"/>
      <c r="AE555" s="13"/>
      <c r="AT555" s="246" t="s">
        <v>145</v>
      </c>
      <c r="AU555" s="246" t="s">
        <v>91</v>
      </c>
      <c r="AV555" s="13" t="s">
        <v>91</v>
      </c>
      <c r="AW555" s="13" t="s">
        <v>38</v>
      </c>
      <c r="AX555" s="13" t="s">
        <v>82</v>
      </c>
      <c r="AY555" s="246" t="s">
        <v>135</v>
      </c>
    </row>
    <row r="556" s="14" customFormat="1">
      <c r="A556" s="14"/>
      <c r="B556" s="247"/>
      <c r="C556" s="248"/>
      <c r="D556" s="231" t="s">
        <v>145</v>
      </c>
      <c r="E556" s="249" t="s">
        <v>1</v>
      </c>
      <c r="F556" s="250" t="s">
        <v>147</v>
      </c>
      <c r="G556" s="248"/>
      <c r="H556" s="251">
        <v>1</v>
      </c>
      <c r="I556" s="252"/>
      <c r="J556" s="248"/>
      <c r="K556" s="248"/>
      <c r="L556" s="253"/>
      <c r="M556" s="254"/>
      <c r="N556" s="255"/>
      <c r="O556" s="255"/>
      <c r="P556" s="255"/>
      <c r="Q556" s="255"/>
      <c r="R556" s="255"/>
      <c r="S556" s="255"/>
      <c r="T556" s="256"/>
      <c r="U556" s="14"/>
      <c r="V556" s="14"/>
      <c r="W556" s="14"/>
      <c r="X556" s="14"/>
      <c r="Y556" s="14"/>
      <c r="Z556" s="14"/>
      <c r="AA556" s="14"/>
      <c r="AB556" s="14"/>
      <c r="AC556" s="14"/>
      <c r="AD556" s="14"/>
      <c r="AE556" s="14"/>
      <c r="AT556" s="257" t="s">
        <v>145</v>
      </c>
      <c r="AU556" s="257" t="s">
        <v>91</v>
      </c>
      <c r="AV556" s="14" t="s">
        <v>142</v>
      </c>
      <c r="AW556" s="14" t="s">
        <v>38</v>
      </c>
      <c r="AX556" s="14" t="s">
        <v>87</v>
      </c>
      <c r="AY556" s="257" t="s">
        <v>135</v>
      </c>
    </row>
    <row r="557" s="2" customFormat="1" ht="24.15" customHeight="1">
      <c r="A557" s="38"/>
      <c r="B557" s="39"/>
      <c r="C557" s="270" t="s">
        <v>616</v>
      </c>
      <c r="D557" s="270" t="s">
        <v>257</v>
      </c>
      <c r="E557" s="271" t="s">
        <v>617</v>
      </c>
      <c r="F557" s="272" t="s">
        <v>618</v>
      </c>
      <c r="G557" s="273" t="s">
        <v>316</v>
      </c>
      <c r="H557" s="274">
        <v>1</v>
      </c>
      <c r="I557" s="275"/>
      <c r="J557" s="276">
        <f>ROUND(I557*H557,2)</f>
        <v>0</v>
      </c>
      <c r="K557" s="272" t="s">
        <v>141</v>
      </c>
      <c r="L557" s="277"/>
      <c r="M557" s="278" t="s">
        <v>1</v>
      </c>
      <c r="N557" s="279" t="s">
        <v>47</v>
      </c>
      <c r="O557" s="91"/>
      <c r="P557" s="227">
        <f>O557*H557</f>
        <v>0</v>
      </c>
      <c r="Q557" s="227">
        <v>0</v>
      </c>
      <c r="R557" s="227">
        <f>Q557*H557</f>
        <v>0</v>
      </c>
      <c r="S557" s="227">
        <v>0</v>
      </c>
      <c r="T557" s="228">
        <f>S557*H557</f>
        <v>0</v>
      </c>
      <c r="U557" s="38"/>
      <c r="V557" s="38"/>
      <c r="W557" s="38"/>
      <c r="X557" s="38"/>
      <c r="Y557" s="38"/>
      <c r="Z557" s="38"/>
      <c r="AA557" s="38"/>
      <c r="AB557" s="38"/>
      <c r="AC557" s="38"/>
      <c r="AD557" s="38"/>
      <c r="AE557" s="38"/>
      <c r="AR557" s="229" t="s">
        <v>181</v>
      </c>
      <c r="AT557" s="229" t="s">
        <v>257</v>
      </c>
      <c r="AU557" s="229" t="s">
        <v>91</v>
      </c>
      <c r="AY557" s="17" t="s">
        <v>135</v>
      </c>
      <c r="BE557" s="230">
        <f>IF(N557="základní",J557,0)</f>
        <v>0</v>
      </c>
      <c r="BF557" s="230">
        <f>IF(N557="snížená",J557,0)</f>
        <v>0</v>
      </c>
      <c r="BG557" s="230">
        <f>IF(N557="zákl. přenesená",J557,0)</f>
        <v>0</v>
      </c>
      <c r="BH557" s="230">
        <f>IF(N557="sníž. přenesená",J557,0)</f>
        <v>0</v>
      </c>
      <c r="BI557" s="230">
        <f>IF(N557="nulová",J557,0)</f>
        <v>0</v>
      </c>
      <c r="BJ557" s="17" t="s">
        <v>87</v>
      </c>
      <c r="BK557" s="230">
        <f>ROUND(I557*H557,2)</f>
        <v>0</v>
      </c>
      <c r="BL557" s="17" t="s">
        <v>142</v>
      </c>
      <c r="BM557" s="229" t="s">
        <v>619</v>
      </c>
    </row>
    <row r="558" s="2" customFormat="1">
      <c r="A558" s="38"/>
      <c r="B558" s="39"/>
      <c r="C558" s="40"/>
      <c r="D558" s="231" t="s">
        <v>143</v>
      </c>
      <c r="E558" s="40"/>
      <c r="F558" s="232" t="s">
        <v>618</v>
      </c>
      <c r="G558" s="40"/>
      <c r="H558" s="40"/>
      <c r="I558" s="233"/>
      <c r="J558" s="40"/>
      <c r="K558" s="40"/>
      <c r="L558" s="44"/>
      <c r="M558" s="234"/>
      <c r="N558" s="235"/>
      <c r="O558" s="91"/>
      <c r="P558" s="91"/>
      <c r="Q558" s="91"/>
      <c r="R558" s="91"/>
      <c r="S558" s="91"/>
      <c r="T558" s="92"/>
      <c r="U558" s="38"/>
      <c r="V558" s="38"/>
      <c r="W558" s="38"/>
      <c r="X558" s="38"/>
      <c r="Y558" s="38"/>
      <c r="Z558" s="38"/>
      <c r="AA558" s="38"/>
      <c r="AB558" s="38"/>
      <c r="AC558" s="38"/>
      <c r="AD558" s="38"/>
      <c r="AE558" s="38"/>
      <c r="AT558" s="17" t="s">
        <v>143</v>
      </c>
      <c r="AU558" s="17" t="s">
        <v>91</v>
      </c>
    </row>
    <row r="559" s="13" customFormat="1">
      <c r="A559" s="13"/>
      <c r="B559" s="236"/>
      <c r="C559" s="237"/>
      <c r="D559" s="231" t="s">
        <v>145</v>
      </c>
      <c r="E559" s="238" t="s">
        <v>1</v>
      </c>
      <c r="F559" s="239" t="s">
        <v>620</v>
      </c>
      <c r="G559" s="237"/>
      <c r="H559" s="240">
        <v>1</v>
      </c>
      <c r="I559" s="241"/>
      <c r="J559" s="237"/>
      <c r="K559" s="237"/>
      <c r="L559" s="242"/>
      <c r="M559" s="243"/>
      <c r="N559" s="244"/>
      <c r="O559" s="244"/>
      <c r="P559" s="244"/>
      <c r="Q559" s="244"/>
      <c r="R559" s="244"/>
      <c r="S559" s="244"/>
      <c r="T559" s="245"/>
      <c r="U559" s="13"/>
      <c r="V559" s="13"/>
      <c r="W559" s="13"/>
      <c r="X559" s="13"/>
      <c r="Y559" s="13"/>
      <c r="Z559" s="13"/>
      <c r="AA559" s="13"/>
      <c r="AB559" s="13"/>
      <c r="AC559" s="13"/>
      <c r="AD559" s="13"/>
      <c r="AE559" s="13"/>
      <c r="AT559" s="246" t="s">
        <v>145</v>
      </c>
      <c r="AU559" s="246" t="s">
        <v>91</v>
      </c>
      <c r="AV559" s="13" t="s">
        <v>91</v>
      </c>
      <c r="AW559" s="13" t="s">
        <v>38</v>
      </c>
      <c r="AX559" s="13" t="s">
        <v>82</v>
      </c>
      <c r="AY559" s="246" t="s">
        <v>135</v>
      </c>
    </row>
    <row r="560" s="14" customFormat="1">
      <c r="A560" s="14"/>
      <c r="B560" s="247"/>
      <c r="C560" s="248"/>
      <c r="D560" s="231" t="s">
        <v>145</v>
      </c>
      <c r="E560" s="249" t="s">
        <v>1</v>
      </c>
      <c r="F560" s="250" t="s">
        <v>147</v>
      </c>
      <c r="G560" s="248"/>
      <c r="H560" s="251">
        <v>1</v>
      </c>
      <c r="I560" s="252"/>
      <c r="J560" s="248"/>
      <c r="K560" s="248"/>
      <c r="L560" s="253"/>
      <c r="M560" s="254"/>
      <c r="N560" s="255"/>
      <c r="O560" s="255"/>
      <c r="P560" s="255"/>
      <c r="Q560" s="255"/>
      <c r="R560" s="255"/>
      <c r="S560" s="255"/>
      <c r="T560" s="256"/>
      <c r="U560" s="14"/>
      <c r="V560" s="14"/>
      <c r="W560" s="14"/>
      <c r="X560" s="14"/>
      <c r="Y560" s="14"/>
      <c r="Z560" s="14"/>
      <c r="AA560" s="14"/>
      <c r="AB560" s="14"/>
      <c r="AC560" s="14"/>
      <c r="AD560" s="14"/>
      <c r="AE560" s="14"/>
      <c r="AT560" s="257" t="s">
        <v>145</v>
      </c>
      <c r="AU560" s="257" t="s">
        <v>91</v>
      </c>
      <c r="AV560" s="14" t="s">
        <v>142</v>
      </c>
      <c r="AW560" s="14" t="s">
        <v>38</v>
      </c>
      <c r="AX560" s="14" t="s">
        <v>87</v>
      </c>
      <c r="AY560" s="257" t="s">
        <v>135</v>
      </c>
    </row>
    <row r="561" s="2" customFormat="1" ht="24.15" customHeight="1">
      <c r="A561" s="38"/>
      <c r="B561" s="39"/>
      <c r="C561" s="218" t="s">
        <v>400</v>
      </c>
      <c r="D561" s="218" t="s">
        <v>137</v>
      </c>
      <c r="E561" s="219" t="s">
        <v>621</v>
      </c>
      <c r="F561" s="220" t="s">
        <v>622</v>
      </c>
      <c r="G561" s="221" t="s">
        <v>316</v>
      </c>
      <c r="H561" s="222">
        <v>2</v>
      </c>
      <c r="I561" s="223"/>
      <c r="J561" s="224">
        <f>ROUND(I561*H561,2)</f>
        <v>0</v>
      </c>
      <c r="K561" s="220" t="s">
        <v>141</v>
      </c>
      <c r="L561" s="44"/>
      <c r="M561" s="225" t="s">
        <v>1</v>
      </c>
      <c r="N561" s="226" t="s">
        <v>47</v>
      </c>
      <c r="O561" s="91"/>
      <c r="P561" s="227">
        <f>O561*H561</f>
        <v>0</v>
      </c>
      <c r="Q561" s="227">
        <v>0</v>
      </c>
      <c r="R561" s="227">
        <f>Q561*H561</f>
        <v>0</v>
      </c>
      <c r="S561" s="227">
        <v>0</v>
      </c>
      <c r="T561" s="228">
        <f>S561*H561</f>
        <v>0</v>
      </c>
      <c r="U561" s="38"/>
      <c r="V561" s="38"/>
      <c r="W561" s="38"/>
      <c r="X561" s="38"/>
      <c r="Y561" s="38"/>
      <c r="Z561" s="38"/>
      <c r="AA561" s="38"/>
      <c r="AB561" s="38"/>
      <c r="AC561" s="38"/>
      <c r="AD561" s="38"/>
      <c r="AE561" s="38"/>
      <c r="AR561" s="229" t="s">
        <v>142</v>
      </c>
      <c r="AT561" s="229" t="s">
        <v>137</v>
      </c>
      <c r="AU561" s="229" t="s">
        <v>91</v>
      </c>
      <c r="AY561" s="17" t="s">
        <v>135</v>
      </c>
      <c r="BE561" s="230">
        <f>IF(N561="základní",J561,0)</f>
        <v>0</v>
      </c>
      <c r="BF561" s="230">
        <f>IF(N561="snížená",J561,0)</f>
        <v>0</v>
      </c>
      <c r="BG561" s="230">
        <f>IF(N561="zákl. přenesená",J561,0)</f>
        <v>0</v>
      </c>
      <c r="BH561" s="230">
        <f>IF(N561="sníž. přenesená",J561,0)</f>
        <v>0</v>
      </c>
      <c r="BI561" s="230">
        <f>IF(N561="nulová",J561,0)</f>
        <v>0</v>
      </c>
      <c r="BJ561" s="17" t="s">
        <v>87</v>
      </c>
      <c r="BK561" s="230">
        <f>ROUND(I561*H561,2)</f>
        <v>0</v>
      </c>
      <c r="BL561" s="17" t="s">
        <v>142</v>
      </c>
      <c r="BM561" s="229" t="s">
        <v>623</v>
      </c>
    </row>
    <row r="562" s="2" customFormat="1">
      <c r="A562" s="38"/>
      <c r="B562" s="39"/>
      <c r="C562" s="40"/>
      <c r="D562" s="231" t="s">
        <v>143</v>
      </c>
      <c r="E562" s="40"/>
      <c r="F562" s="232" t="s">
        <v>624</v>
      </c>
      <c r="G562" s="40"/>
      <c r="H562" s="40"/>
      <c r="I562" s="233"/>
      <c r="J562" s="40"/>
      <c r="K562" s="40"/>
      <c r="L562" s="44"/>
      <c r="M562" s="234"/>
      <c r="N562" s="235"/>
      <c r="O562" s="91"/>
      <c r="P562" s="91"/>
      <c r="Q562" s="91"/>
      <c r="R562" s="91"/>
      <c r="S562" s="91"/>
      <c r="T562" s="92"/>
      <c r="U562" s="38"/>
      <c r="V562" s="38"/>
      <c r="W562" s="38"/>
      <c r="X562" s="38"/>
      <c r="Y562" s="38"/>
      <c r="Z562" s="38"/>
      <c r="AA562" s="38"/>
      <c r="AB562" s="38"/>
      <c r="AC562" s="38"/>
      <c r="AD562" s="38"/>
      <c r="AE562" s="38"/>
      <c r="AT562" s="17" t="s">
        <v>143</v>
      </c>
      <c r="AU562" s="17" t="s">
        <v>91</v>
      </c>
    </row>
    <row r="563" s="13" customFormat="1">
      <c r="A563" s="13"/>
      <c r="B563" s="236"/>
      <c r="C563" s="237"/>
      <c r="D563" s="231" t="s">
        <v>145</v>
      </c>
      <c r="E563" s="238" t="s">
        <v>1</v>
      </c>
      <c r="F563" s="239" t="s">
        <v>625</v>
      </c>
      <c r="G563" s="237"/>
      <c r="H563" s="240">
        <v>1</v>
      </c>
      <c r="I563" s="241"/>
      <c r="J563" s="237"/>
      <c r="K563" s="237"/>
      <c r="L563" s="242"/>
      <c r="M563" s="243"/>
      <c r="N563" s="244"/>
      <c r="O563" s="244"/>
      <c r="P563" s="244"/>
      <c r="Q563" s="244"/>
      <c r="R563" s="244"/>
      <c r="S563" s="244"/>
      <c r="T563" s="245"/>
      <c r="U563" s="13"/>
      <c r="V563" s="13"/>
      <c r="W563" s="13"/>
      <c r="X563" s="13"/>
      <c r="Y563" s="13"/>
      <c r="Z563" s="13"/>
      <c r="AA563" s="13"/>
      <c r="AB563" s="13"/>
      <c r="AC563" s="13"/>
      <c r="AD563" s="13"/>
      <c r="AE563" s="13"/>
      <c r="AT563" s="246" t="s">
        <v>145</v>
      </c>
      <c r="AU563" s="246" t="s">
        <v>91</v>
      </c>
      <c r="AV563" s="13" t="s">
        <v>91</v>
      </c>
      <c r="AW563" s="13" t="s">
        <v>38</v>
      </c>
      <c r="AX563" s="13" t="s">
        <v>82</v>
      </c>
      <c r="AY563" s="246" t="s">
        <v>135</v>
      </c>
    </row>
    <row r="564" s="13" customFormat="1">
      <c r="A564" s="13"/>
      <c r="B564" s="236"/>
      <c r="C564" s="237"/>
      <c r="D564" s="231" t="s">
        <v>145</v>
      </c>
      <c r="E564" s="238" t="s">
        <v>1</v>
      </c>
      <c r="F564" s="239" t="s">
        <v>626</v>
      </c>
      <c r="G564" s="237"/>
      <c r="H564" s="240">
        <v>1</v>
      </c>
      <c r="I564" s="241"/>
      <c r="J564" s="237"/>
      <c r="K564" s="237"/>
      <c r="L564" s="242"/>
      <c r="M564" s="243"/>
      <c r="N564" s="244"/>
      <c r="O564" s="244"/>
      <c r="P564" s="244"/>
      <c r="Q564" s="244"/>
      <c r="R564" s="244"/>
      <c r="S564" s="244"/>
      <c r="T564" s="245"/>
      <c r="U564" s="13"/>
      <c r="V564" s="13"/>
      <c r="W564" s="13"/>
      <c r="X564" s="13"/>
      <c r="Y564" s="13"/>
      <c r="Z564" s="13"/>
      <c r="AA564" s="13"/>
      <c r="AB564" s="13"/>
      <c r="AC564" s="13"/>
      <c r="AD564" s="13"/>
      <c r="AE564" s="13"/>
      <c r="AT564" s="246" t="s">
        <v>145</v>
      </c>
      <c r="AU564" s="246" t="s">
        <v>91</v>
      </c>
      <c r="AV564" s="13" t="s">
        <v>91</v>
      </c>
      <c r="AW564" s="13" t="s">
        <v>38</v>
      </c>
      <c r="AX564" s="13" t="s">
        <v>82</v>
      </c>
      <c r="AY564" s="246" t="s">
        <v>135</v>
      </c>
    </row>
    <row r="565" s="14" customFormat="1">
      <c r="A565" s="14"/>
      <c r="B565" s="247"/>
      <c r="C565" s="248"/>
      <c r="D565" s="231" t="s">
        <v>145</v>
      </c>
      <c r="E565" s="249" t="s">
        <v>1</v>
      </c>
      <c r="F565" s="250" t="s">
        <v>147</v>
      </c>
      <c r="G565" s="248"/>
      <c r="H565" s="251">
        <v>2</v>
      </c>
      <c r="I565" s="252"/>
      <c r="J565" s="248"/>
      <c r="K565" s="248"/>
      <c r="L565" s="253"/>
      <c r="M565" s="254"/>
      <c r="N565" s="255"/>
      <c r="O565" s="255"/>
      <c r="P565" s="255"/>
      <c r="Q565" s="255"/>
      <c r="R565" s="255"/>
      <c r="S565" s="255"/>
      <c r="T565" s="256"/>
      <c r="U565" s="14"/>
      <c r="V565" s="14"/>
      <c r="W565" s="14"/>
      <c r="X565" s="14"/>
      <c r="Y565" s="14"/>
      <c r="Z565" s="14"/>
      <c r="AA565" s="14"/>
      <c r="AB565" s="14"/>
      <c r="AC565" s="14"/>
      <c r="AD565" s="14"/>
      <c r="AE565" s="14"/>
      <c r="AT565" s="257" t="s">
        <v>145</v>
      </c>
      <c r="AU565" s="257" t="s">
        <v>91</v>
      </c>
      <c r="AV565" s="14" t="s">
        <v>142</v>
      </c>
      <c r="AW565" s="14" t="s">
        <v>38</v>
      </c>
      <c r="AX565" s="14" t="s">
        <v>87</v>
      </c>
      <c r="AY565" s="257" t="s">
        <v>135</v>
      </c>
    </row>
    <row r="566" s="2" customFormat="1" ht="16.5" customHeight="1">
      <c r="A566" s="38"/>
      <c r="B566" s="39"/>
      <c r="C566" s="270" t="s">
        <v>627</v>
      </c>
      <c r="D566" s="270" t="s">
        <v>257</v>
      </c>
      <c r="E566" s="271" t="s">
        <v>628</v>
      </c>
      <c r="F566" s="272" t="s">
        <v>629</v>
      </c>
      <c r="G566" s="273" t="s">
        <v>316</v>
      </c>
      <c r="H566" s="274">
        <v>2</v>
      </c>
      <c r="I566" s="275"/>
      <c r="J566" s="276">
        <f>ROUND(I566*H566,2)</f>
        <v>0</v>
      </c>
      <c r="K566" s="272" t="s">
        <v>141</v>
      </c>
      <c r="L566" s="277"/>
      <c r="M566" s="278" t="s">
        <v>1</v>
      </c>
      <c r="N566" s="279" t="s">
        <v>47</v>
      </c>
      <c r="O566" s="91"/>
      <c r="P566" s="227">
        <f>O566*H566</f>
        <v>0</v>
      </c>
      <c r="Q566" s="227">
        <v>0</v>
      </c>
      <c r="R566" s="227">
        <f>Q566*H566</f>
        <v>0</v>
      </c>
      <c r="S566" s="227">
        <v>0</v>
      </c>
      <c r="T566" s="228">
        <f>S566*H566</f>
        <v>0</v>
      </c>
      <c r="U566" s="38"/>
      <c r="V566" s="38"/>
      <c r="W566" s="38"/>
      <c r="X566" s="38"/>
      <c r="Y566" s="38"/>
      <c r="Z566" s="38"/>
      <c r="AA566" s="38"/>
      <c r="AB566" s="38"/>
      <c r="AC566" s="38"/>
      <c r="AD566" s="38"/>
      <c r="AE566" s="38"/>
      <c r="AR566" s="229" t="s">
        <v>181</v>
      </c>
      <c r="AT566" s="229" t="s">
        <v>257</v>
      </c>
      <c r="AU566" s="229" t="s">
        <v>91</v>
      </c>
      <c r="AY566" s="17" t="s">
        <v>135</v>
      </c>
      <c r="BE566" s="230">
        <f>IF(N566="základní",J566,0)</f>
        <v>0</v>
      </c>
      <c r="BF566" s="230">
        <f>IF(N566="snížená",J566,0)</f>
        <v>0</v>
      </c>
      <c r="BG566" s="230">
        <f>IF(N566="zákl. přenesená",J566,0)</f>
        <v>0</v>
      </c>
      <c r="BH566" s="230">
        <f>IF(N566="sníž. přenesená",J566,0)</f>
        <v>0</v>
      </c>
      <c r="BI566" s="230">
        <f>IF(N566="nulová",J566,0)</f>
        <v>0</v>
      </c>
      <c r="BJ566" s="17" t="s">
        <v>87</v>
      </c>
      <c r="BK566" s="230">
        <f>ROUND(I566*H566,2)</f>
        <v>0</v>
      </c>
      <c r="BL566" s="17" t="s">
        <v>142</v>
      </c>
      <c r="BM566" s="229" t="s">
        <v>630</v>
      </c>
    </row>
    <row r="567" s="2" customFormat="1">
      <c r="A567" s="38"/>
      <c r="B567" s="39"/>
      <c r="C567" s="40"/>
      <c r="D567" s="231" t="s">
        <v>143</v>
      </c>
      <c r="E567" s="40"/>
      <c r="F567" s="232" t="s">
        <v>629</v>
      </c>
      <c r="G567" s="40"/>
      <c r="H567" s="40"/>
      <c r="I567" s="233"/>
      <c r="J567" s="40"/>
      <c r="K567" s="40"/>
      <c r="L567" s="44"/>
      <c r="M567" s="234"/>
      <c r="N567" s="235"/>
      <c r="O567" s="91"/>
      <c r="P567" s="91"/>
      <c r="Q567" s="91"/>
      <c r="R567" s="91"/>
      <c r="S567" s="91"/>
      <c r="T567" s="92"/>
      <c r="U567" s="38"/>
      <c r="V567" s="38"/>
      <c r="W567" s="38"/>
      <c r="X567" s="38"/>
      <c r="Y567" s="38"/>
      <c r="Z567" s="38"/>
      <c r="AA567" s="38"/>
      <c r="AB567" s="38"/>
      <c r="AC567" s="38"/>
      <c r="AD567" s="38"/>
      <c r="AE567" s="38"/>
      <c r="AT567" s="17" t="s">
        <v>143</v>
      </c>
      <c r="AU567" s="17" t="s">
        <v>91</v>
      </c>
    </row>
    <row r="568" s="13" customFormat="1">
      <c r="A568" s="13"/>
      <c r="B568" s="236"/>
      <c r="C568" s="237"/>
      <c r="D568" s="231" t="s">
        <v>145</v>
      </c>
      <c r="E568" s="238" t="s">
        <v>1</v>
      </c>
      <c r="F568" s="239" t="s">
        <v>91</v>
      </c>
      <c r="G568" s="237"/>
      <c r="H568" s="240">
        <v>2</v>
      </c>
      <c r="I568" s="241"/>
      <c r="J568" s="237"/>
      <c r="K568" s="237"/>
      <c r="L568" s="242"/>
      <c r="M568" s="243"/>
      <c r="N568" s="244"/>
      <c r="O568" s="244"/>
      <c r="P568" s="244"/>
      <c r="Q568" s="244"/>
      <c r="R568" s="244"/>
      <c r="S568" s="244"/>
      <c r="T568" s="245"/>
      <c r="U568" s="13"/>
      <c r="V568" s="13"/>
      <c r="W568" s="13"/>
      <c r="X568" s="13"/>
      <c r="Y568" s="13"/>
      <c r="Z568" s="13"/>
      <c r="AA568" s="13"/>
      <c r="AB568" s="13"/>
      <c r="AC568" s="13"/>
      <c r="AD568" s="13"/>
      <c r="AE568" s="13"/>
      <c r="AT568" s="246" t="s">
        <v>145</v>
      </c>
      <c r="AU568" s="246" t="s">
        <v>91</v>
      </c>
      <c r="AV568" s="13" t="s">
        <v>91</v>
      </c>
      <c r="AW568" s="13" t="s">
        <v>38</v>
      </c>
      <c r="AX568" s="13" t="s">
        <v>82</v>
      </c>
      <c r="AY568" s="246" t="s">
        <v>135</v>
      </c>
    </row>
    <row r="569" s="14" customFormat="1">
      <c r="A569" s="14"/>
      <c r="B569" s="247"/>
      <c r="C569" s="248"/>
      <c r="D569" s="231" t="s">
        <v>145</v>
      </c>
      <c r="E569" s="249" t="s">
        <v>1</v>
      </c>
      <c r="F569" s="250" t="s">
        <v>147</v>
      </c>
      <c r="G569" s="248"/>
      <c r="H569" s="251">
        <v>2</v>
      </c>
      <c r="I569" s="252"/>
      <c r="J569" s="248"/>
      <c r="K569" s="248"/>
      <c r="L569" s="253"/>
      <c r="M569" s="254"/>
      <c r="N569" s="255"/>
      <c r="O569" s="255"/>
      <c r="P569" s="255"/>
      <c r="Q569" s="255"/>
      <c r="R569" s="255"/>
      <c r="S569" s="255"/>
      <c r="T569" s="256"/>
      <c r="U569" s="14"/>
      <c r="V569" s="14"/>
      <c r="W569" s="14"/>
      <c r="X569" s="14"/>
      <c r="Y569" s="14"/>
      <c r="Z569" s="14"/>
      <c r="AA569" s="14"/>
      <c r="AB569" s="14"/>
      <c r="AC569" s="14"/>
      <c r="AD569" s="14"/>
      <c r="AE569" s="14"/>
      <c r="AT569" s="257" t="s">
        <v>145</v>
      </c>
      <c r="AU569" s="257" t="s">
        <v>91</v>
      </c>
      <c r="AV569" s="14" t="s">
        <v>142</v>
      </c>
      <c r="AW569" s="14" t="s">
        <v>38</v>
      </c>
      <c r="AX569" s="14" t="s">
        <v>87</v>
      </c>
      <c r="AY569" s="257" t="s">
        <v>135</v>
      </c>
    </row>
    <row r="570" s="2" customFormat="1" ht="24.15" customHeight="1">
      <c r="A570" s="38"/>
      <c r="B570" s="39"/>
      <c r="C570" s="218" t="s">
        <v>405</v>
      </c>
      <c r="D570" s="218" t="s">
        <v>137</v>
      </c>
      <c r="E570" s="219" t="s">
        <v>631</v>
      </c>
      <c r="F570" s="220" t="s">
        <v>632</v>
      </c>
      <c r="G570" s="221" t="s">
        <v>316</v>
      </c>
      <c r="H570" s="222">
        <v>7</v>
      </c>
      <c r="I570" s="223"/>
      <c r="J570" s="224">
        <f>ROUND(I570*H570,2)</f>
        <v>0</v>
      </c>
      <c r="K570" s="220" t="s">
        <v>141</v>
      </c>
      <c r="L570" s="44"/>
      <c r="M570" s="225" t="s">
        <v>1</v>
      </c>
      <c r="N570" s="226" t="s">
        <v>47</v>
      </c>
      <c r="O570" s="91"/>
      <c r="P570" s="227">
        <f>O570*H570</f>
        <v>0</v>
      </c>
      <c r="Q570" s="227">
        <v>0</v>
      </c>
      <c r="R570" s="227">
        <f>Q570*H570</f>
        <v>0</v>
      </c>
      <c r="S570" s="227">
        <v>0</v>
      </c>
      <c r="T570" s="228">
        <f>S570*H570</f>
        <v>0</v>
      </c>
      <c r="U570" s="38"/>
      <c r="V570" s="38"/>
      <c r="W570" s="38"/>
      <c r="X570" s="38"/>
      <c r="Y570" s="38"/>
      <c r="Z570" s="38"/>
      <c r="AA570" s="38"/>
      <c r="AB570" s="38"/>
      <c r="AC570" s="38"/>
      <c r="AD570" s="38"/>
      <c r="AE570" s="38"/>
      <c r="AR570" s="229" t="s">
        <v>142</v>
      </c>
      <c r="AT570" s="229" t="s">
        <v>137</v>
      </c>
      <c r="AU570" s="229" t="s">
        <v>91</v>
      </c>
      <c r="AY570" s="17" t="s">
        <v>135</v>
      </c>
      <c r="BE570" s="230">
        <f>IF(N570="základní",J570,0)</f>
        <v>0</v>
      </c>
      <c r="BF570" s="230">
        <f>IF(N570="snížená",J570,0)</f>
        <v>0</v>
      </c>
      <c r="BG570" s="230">
        <f>IF(N570="zákl. přenesená",J570,0)</f>
        <v>0</v>
      </c>
      <c r="BH570" s="230">
        <f>IF(N570="sníž. přenesená",J570,0)</f>
        <v>0</v>
      </c>
      <c r="BI570" s="230">
        <f>IF(N570="nulová",J570,0)</f>
        <v>0</v>
      </c>
      <c r="BJ570" s="17" t="s">
        <v>87</v>
      </c>
      <c r="BK570" s="230">
        <f>ROUND(I570*H570,2)</f>
        <v>0</v>
      </c>
      <c r="BL570" s="17" t="s">
        <v>142</v>
      </c>
      <c r="BM570" s="229" t="s">
        <v>633</v>
      </c>
    </row>
    <row r="571" s="2" customFormat="1">
      <c r="A571" s="38"/>
      <c r="B571" s="39"/>
      <c r="C571" s="40"/>
      <c r="D571" s="231" t="s">
        <v>143</v>
      </c>
      <c r="E571" s="40"/>
      <c r="F571" s="232" t="s">
        <v>634</v>
      </c>
      <c r="G571" s="40"/>
      <c r="H571" s="40"/>
      <c r="I571" s="233"/>
      <c r="J571" s="40"/>
      <c r="K571" s="40"/>
      <c r="L571" s="44"/>
      <c r="M571" s="234"/>
      <c r="N571" s="235"/>
      <c r="O571" s="91"/>
      <c r="P571" s="91"/>
      <c r="Q571" s="91"/>
      <c r="R571" s="91"/>
      <c r="S571" s="91"/>
      <c r="T571" s="92"/>
      <c r="U571" s="38"/>
      <c r="V571" s="38"/>
      <c r="W571" s="38"/>
      <c r="X571" s="38"/>
      <c r="Y571" s="38"/>
      <c r="Z571" s="38"/>
      <c r="AA571" s="38"/>
      <c r="AB571" s="38"/>
      <c r="AC571" s="38"/>
      <c r="AD571" s="38"/>
      <c r="AE571" s="38"/>
      <c r="AT571" s="17" t="s">
        <v>143</v>
      </c>
      <c r="AU571" s="17" t="s">
        <v>91</v>
      </c>
    </row>
    <row r="572" s="13" customFormat="1">
      <c r="A572" s="13"/>
      <c r="B572" s="236"/>
      <c r="C572" s="237"/>
      <c r="D572" s="231" t="s">
        <v>145</v>
      </c>
      <c r="E572" s="238" t="s">
        <v>1</v>
      </c>
      <c r="F572" s="239" t="s">
        <v>635</v>
      </c>
      <c r="G572" s="237"/>
      <c r="H572" s="240">
        <v>6</v>
      </c>
      <c r="I572" s="241"/>
      <c r="J572" s="237"/>
      <c r="K572" s="237"/>
      <c r="L572" s="242"/>
      <c r="M572" s="243"/>
      <c r="N572" s="244"/>
      <c r="O572" s="244"/>
      <c r="P572" s="244"/>
      <c r="Q572" s="244"/>
      <c r="R572" s="244"/>
      <c r="S572" s="244"/>
      <c r="T572" s="245"/>
      <c r="U572" s="13"/>
      <c r="V572" s="13"/>
      <c r="W572" s="13"/>
      <c r="X572" s="13"/>
      <c r="Y572" s="13"/>
      <c r="Z572" s="13"/>
      <c r="AA572" s="13"/>
      <c r="AB572" s="13"/>
      <c r="AC572" s="13"/>
      <c r="AD572" s="13"/>
      <c r="AE572" s="13"/>
      <c r="AT572" s="246" t="s">
        <v>145</v>
      </c>
      <c r="AU572" s="246" t="s">
        <v>91</v>
      </c>
      <c r="AV572" s="13" t="s">
        <v>91</v>
      </c>
      <c r="AW572" s="13" t="s">
        <v>38</v>
      </c>
      <c r="AX572" s="13" t="s">
        <v>82</v>
      </c>
      <c r="AY572" s="246" t="s">
        <v>135</v>
      </c>
    </row>
    <row r="573" s="13" customFormat="1">
      <c r="A573" s="13"/>
      <c r="B573" s="236"/>
      <c r="C573" s="237"/>
      <c r="D573" s="231" t="s">
        <v>145</v>
      </c>
      <c r="E573" s="238" t="s">
        <v>1</v>
      </c>
      <c r="F573" s="239" t="s">
        <v>636</v>
      </c>
      <c r="G573" s="237"/>
      <c r="H573" s="240">
        <v>1</v>
      </c>
      <c r="I573" s="241"/>
      <c r="J573" s="237"/>
      <c r="K573" s="237"/>
      <c r="L573" s="242"/>
      <c r="M573" s="243"/>
      <c r="N573" s="244"/>
      <c r="O573" s="244"/>
      <c r="P573" s="244"/>
      <c r="Q573" s="244"/>
      <c r="R573" s="244"/>
      <c r="S573" s="244"/>
      <c r="T573" s="245"/>
      <c r="U573" s="13"/>
      <c r="V573" s="13"/>
      <c r="W573" s="13"/>
      <c r="X573" s="13"/>
      <c r="Y573" s="13"/>
      <c r="Z573" s="13"/>
      <c r="AA573" s="13"/>
      <c r="AB573" s="13"/>
      <c r="AC573" s="13"/>
      <c r="AD573" s="13"/>
      <c r="AE573" s="13"/>
      <c r="AT573" s="246" t="s">
        <v>145</v>
      </c>
      <c r="AU573" s="246" t="s">
        <v>91</v>
      </c>
      <c r="AV573" s="13" t="s">
        <v>91</v>
      </c>
      <c r="AW573" s="13" t="s">
        <v>38</v>
      </c>
      <c r="AX573" s="13" t="s">
        <v>82</v>
      </c>
      <c r="AY573" s="246" t="s">
        <v>135</v>
      </c>
    </row>
    <row r="574" s="14" customFormat="1">
      <c r="A574" s="14"/>
      <c r="B574" s="247"/>
      <c r="C574" s="248"/>
      <c r="D574" s="231" t="s">
        <v>145</v>
      </c>
      <c r="E574" s="249" t="s">
        <v>1</v>
      </c>
      <c r="F574" s="250" t="s">
        <v>147</v>
      </c>
      <c r="G574" s="248"/>
      <c r="H574" s="251">
        <v>7</v>
      </c>
      <c r="I574" s="252"/>
      <c r="J574" s="248"/>
      <c r="K574" s="248"/>
      <c r="L574" s="253"/>
      <c r="M574" s="254"/>
      <c r="N574" s="255"/>
      <c r="O574" s="255"/>
      <c r="P574" s="255"/>
      <c r="Q574" s="255"/>
      <c r="R574" s="255"/>
      <c r="S574" s="255"/>
      <c r="T574" s="256"/>
      <c r="U574" s="14"/>
      <c r="V574" s="14"/>
      <c r="W574" s="14"/>
      <c r="X574" s="14"/>
      <c r="Y574" s="14"/>
      <c r="Z574" s="14"/>
      <c r="AA574" s="14"/>
      <c r="AB574" s="14"/>
      <c r="AC574" s="14"/>
      <c r="AD574" s="14"/>
      <c r="AE574" s="14"/>
      <c r="AT574" s="257" t="s">
        <v>145</v>
      </c>
      <c r="AU574" s="257" t="s">
        <v>91</v>
      </c>
      <c r="AV574" s="14" t="s">
        <v>142</v>
      </c>
      <c r="AW574" s="14" t="s">
        <v>38</v>
      </c>
      <c r="AX574" s="14" t="s">
        <v>87</v>
      </c>
      <c r="AY574" s="257" t="s">
        <v>135</v>
      </c>
    </row>
    <row r="575" s="2" customFormat="1" ht="21.75" customHeight="1">
      <c r="A575" s="38"/>
      <c r="B575" s="39"/>
      <c r="C575" s="270" t="s">
        <v>637</v>
      </c>
      <c r="D575" s="270" t="s">
        <v>257</v>
      </c>
      <c r="E575" s="271" t="s">
        <v>638</v>
      </c>
      <c r="F575" s="272" t="s">
        <v>639</v>
      </c>
      <c r="G575" s="273" t="s">
        <v>316</v>
      </c>
      <c r="H575" s="274">
        <v>7.0700000000000003</v>
      </c>
      <c r="I575" s="275"/>
      <c r="J575" s="276">
        <f>ROUND(I575*H575,2)</f>
        <v>0</v>
      </c>
      <c r="K575" s="272" t="s">
        <v>141</v>
      </c>
      <c r="L575" s="277"/>
      <c r="M575" s="278" t="s">
        <v>1</v>
      </c>
      <c r="N575" s="279" t="s">
        <v>47</v>
      </c>
      <c r="O575" s="91"/>
      <c r="P575" s="227">
        <f>O575*H575</f>
        <v>0</v>
      </c>
      <c r="Q575" s="227">
        <v>0</v>
      </c>
      <c r="R575" s="227">
        <f>Q575*H575</f>
        <v>0</v>
      </c>
      <c r="S575" s="227">
        <v>0</v>
      </c>
      <c r="T575" s="228">
        <f>S575*H575</f>
        <v>0</v>
      </c>
      <c r="U575" s="38"/>
      <c r="V575" s="38"/>
      <c r="W575" s="38"/>
      <c r="X575" s="38"/>
      <c r="Y575" s="38"/>
      <c r="Z575" s="38"/>
      <c r="AA575" s="38"/>
      <c r="AB575" s="38"/>
      <c r="AC575" s="38"/>
      <c r="AD575" s="38"/>
      <c r="AE575" s="38"/>
      <c r="AR575" s="229" t="s">
        <v>181</v>
      </c>
      <c r="AT575" s="229" t="s">
        <v>257</v>
      </c>
      <c r="AU575" s="229" t="s">
        <v>91</v>
      </c>
      <c r="AY575" s="17" t="s">
        <v>135</v>
      </c>
      <c r="BE575" s="230">
        <f>IF(N575="základní",J575,0)</f>
        <v>0</v>
      </c>
      <c r="BF575" s="230">
        <f>IF(N575="snížená",J575,0)</f>
        <v>0</v>
      </c>
      <c r="BG575" s="230">
        <f>IF(N575="zákl. přenesená",J575,0)</f>
        <v>0</v>
      </c>
      <c r="BH575" s="230">
        <f>IF(N575="sníž. přenesená",J575,0)</f>
        <v>0</v>
      </c>
      <c r="BI575" s="230">
        <f>IF(N575="nulová",J575,0)</f>
        <v>0</v>
      </c>
      <c r="BJ575" s="17" t="s">
        <v>87</v>
      </c>
      <c r="BK575" s="230">
        <f>ROUND(I575*H575,2)</f>
        <v>0</v>
      </c>
      <c r="BL575" s="17" t="s">
        <v>142</v>
      </c>
      <c r="BM575" s="229" t="s">
        <v>640</v>
      </c>
    </row>
    <row r="576" s="2" customFormat="1">
      <c r="A576" s="38"/>
      <c r="B576" s="39"/>
      <c r="C576" s="40"/>
      <c r="D576" s="231" t="s">
        <v>143</v>
      </c>
      <c r="E576" s="40"/>
      <c r="F576" s="232" t="s">
        <v>639</v>
      </c>
      <c r="G576" s="40"/>
      <c r="H576" s="40"/>
      <c r="I576" s="233"/>
      <c r="J576" s="40"/>
      <c r="K576" s="40"/>
      <c r="L576" s="44"/>
      <c r="M576" s="234"/>
      <c r="N576" s="235"/>
      <c r="O576" s="91"/>
      <c r="P576" s="91"/>
      <c r="Q576" s="91"/>
      <c r="R576" s="91"/>
      <c r="S576" s="91"/>
      <c r="T576" s="92"/>
      <c r="U576" s="38"/>
      <c r="V576" s="38"/>
      <c r="W576" s="38"/>
      <c r="X576" s="38"/>
      <c r="Y576" s="38"/>
      <c r="Z576" s="38"/>
      <c r="AA576" s="38"/>
      <c r="AB576" s="38"/>
      <c r="AC576" s="38"/>
      <c r="AD576" s="38"/>
      <c r="AE576" s="38"/>
      <c r="AT576" s="17" t="s">
        <v>143</v>
      </c>
      <c r="AU576" s="17" t="s">
        <v>91</v>
      </c>
    </row>
    <row r="577" s="13" customFormat="1">
      <c r="A577" s="13"/>
      <c r="B577" s="236"/>
      <c r="C577" s="237"/>
      <c r="D577" s="231" t="s">
        <v>145</v>
      </c>
      <c r="E577" s="238" t="s">
        <v>1</v>
      </c>
      <c r="F577" s="239" t="s">
        <v>641</v>
      </c>
      <c r="G577" s="237"/>
      <c r="H577" s="240">
        <v>7.0700000000000003</v>
      </c>
      <c r="I577" s="241"/>
      <c r="J577" s="237"/>
      <c r="K577" s="237"/>
      <c r="L577" s="242"/>
      <c r="M577" s="243"/>
      <c r="N577" s="244"/>
      <c r="O577" s="244"/>
      <c r="P577" s="244"/>
      <c r="Q577" s="244"/>
      <c r="R577" s="244"/>
      <c r="S577" s="244"/>
      <c r="T577" s="245"/>
      <c r="U577" s="13"/>
      <c r="V577" s="13"/>
      <c r="W577" s="13"/>
      <c r="X577" s="13"/>
      <c r="Y577" s="13"/>
      <c r="Z577" s="13"/>
      <c r="AA577" s="13"/>
      <c r="AB577" s="13"/>
      <c r="AC577" s="13"/>
      <c r="AD577" s="13"/>
      <c r="AE577" s="13"/>
      <c r="AT577" s="246" t="s">
        <v>145</v>
      </c>
      <c r="AU577" s="246" t="s">
        <v>91</v>
      </c>
      <c r="AV577" s="13" t="s">
        <v>91</v>
      </c>
      <c r="AW577" s="13" t="s">
        <v>38</v>
      </c>
      <c r="AX577" s="13" t="s">
        <v>82</v>
      </c>
      <c r="AY577" s="246" t="s">
        <v>135</v>
      </c>
    </row>
    <row r="578" s="14" customFormat="1">
      <c r="A578" s="14"/>
      <c r="B578" s="247"/>
      <c r="C578" s="248"/>
      <c r="D578" s="231" t="s">
        <v>145</v>
      </c>
      <c r="E578" s="249" t="s">
        <v>1</v>
      </c>
      <c r="F578" s="250" t="s">
        <v>147</v>
      </c>
      <c r="G578" s="248"/>
      <c r="H578" s="251">
        <v>7.0700000000000003</v>
      </c>
      <c r="I578" s="252"/>
      <c r="J578" s="248"/>
      <c r="K578" s="248"/>
      <c r="L578" s="253"/>
      <c r="M578" s="254"/>
      <c r="N578" s="255"/>
      <c r="O578" s="255"/>
      <c r="P578" s="255"/>
      <c r="Q578" s="255"/>
      <c r="R578" s="255"/>
      <c r="S578" s="255"/>
      <c r="T578" s="256"/>
      <c r="U578" s="14"/>
      <c r="V578" s="14"/>
      <c r="W578" s="14"/>
      <c r="X578" s="14"/>
      <c r="Y578" s="14"/>
      <c r="Z578" s="14"/>
      <c r="AA578" s="14"/>
      <c r="AB578" s="14"/>
      <c r="AC578" s="14"/>
      <c r="AD578" s="14"/>
      <c r="AE578" s="14"/>
      <c r="AT578" s="257" t="s">
        <v>145</v>
      </c>
      <c r="AU578" s="257" t="s">
        <v>91</v>
      </c>
      <c r="AV578" s="14" t="s">
        <v>142</v>
      </c>
      <c r="AW578" s="14" t="s">
        <v>38</v>
      </c>
      <c r="AX578" s="14" t="s">
        <v>87</v>
      </c>
      <c r="AY578" s="257" t="s">
        <v>135</v>
      </c>
    </row>
    <row r="579" s="2" customFormat="1" ht="24.15" customHeight="1">
      <c r="A579" s="38"/>
      <c r="B579" s="39"/>
      <c r="C579" s="218" t="s">
        <v>412</v>
      </c>
      <c r="D579" s="218" t="s">
        <v>137</v>
      </c>
      <c r="E579" s="219" t="s">
        <v>642</v>
      </c>
      <c r="F579" s="220" t="s">
        <v>643</v>
      </c>
      <c r="G579" s="221" t="s">
        <v>177</v>
      </c>
      <c r="H579" s="222">
        <v>460</v>
      </c>
      <c r="I579" s="223"/>
      <c r="J579" s="224">
        <f>ROUND(I579*H579,2)</f>
        <v>0</v>
      </c>
      <c r="K579" s="220" t="s">
        <v>141</v>
      </c>
      <c r="L579" s="44"/>
      <c r="M579" s="225" t="s">
        <v>1</v>
      </c>
      <c r="N579" s="226" t="s">
        <v>47</v>
      </c>
      <c r="O579" s="91"/>
      <c r="P579" s="227">
        <f>O579*H579</f>
        <v>0</v>
      </c>
      <c r="Q579" s="227">
        <v>0</v>
      </c>
      <c r="R579" s="227">
        <f>Q579*H579</f>
        <v>0</v>
      </c>
      <c r="S579" s="227">
        <v>0</v>
      </c>
      <c r="T579" s="228">
        <f>S579*H579</f>
        <v>0</v>
      </c>
      <c r="U579" s="38"/>
      <c r="V579" s="38"/>
      <c r="W579" s="38"/>
      <c r="X579" s="38"/>
      <c r="Y579" s="38"/>
      <c r="Z579" s="38"/>
      <c r="AA579" s="38"/>
      <c r="AB579" s="38"/>
      <c r="AC579" s="38"/>
      <c r="AD579" s="38"/>
      <c r="AE579" s="38"/>
      <c r="AR579" s="229" t="s">
        <v>142</v>
      </c>
      <c r="AT579" s="229" t="s">
        <v>137</v>
      </c>
      <c r="AU579" s="229" t="s">
        <v>91</v>
      </c>
      <c r="AY579" s="17" t="s">
        <v>135</v>
      </c>
      <c r="BE579" s="230">
        <f>IF(N579="základní",J579,0)</f>
        <v>0</v>
      </c>
      <c r="BF579" s="230">
        <f>IF(N579="snížená",J579,0)</f>
        <v>0</v>
      </c>
      <c r="BG579" s="230">
        <f>IF(N579="zákl. přenesená",J579,0)</f>
        <v>0</v>
      </c>
      <c r="BH579" s="230">
        <f>IF(N579="sníž. přenesená",J579,0)</f>
        <v>0</v>
      </c>
      <c r="BI579" s="230">
        <f>IF(N579="nulová",J579,0)</f>
        <v>0</v>
      </c>
      <c r="BJ579" s="17" t="s">
        <v>87</v>
      </c>
      <c r="BK579" s="230">
        <f>ROUND(I579*H579,2)</f>
        <v>0</v>
      </c>
      <c r="BL579" s="17" t="s">
        <v>142</v>
      </c>
      <c r="BM579" s="229" t="s">
        <v>644</v>
      </c>
    </row>
    <row r="580" s="2" customFormat="1">
      <c r="A580" s="38"/>
      <c r="B580" s="39"/>
      <c r="C580" s="40"/>
      <c r="D580" s="231" t="s">
        <v>143</v>
      </c>
      <c r="E580" s="40"/>
      <c r="F580" s="232" t="s">
        <v>645</v>
      </c>
      <c r="G580" s="40"/>
      <c r="H580" s="40"/>
      <c r="I580" s="233"/>
      <c r="J580" s="40"/>
      <c r="K580" s="40"/>
      <c r="L580" s="44"/>
      <c r="M580" s="234"/>
      <c r="N580" s="235"/>
      <c r="O580" s="91"/>
      <c r="P580" s="91"/>
      <c r="Q580" s="91"/>
      <c r="R580" s="91"/>
      <c r="S580" s="91"/>
      <c r="T580" s="92"/>
      <c r="U580" s="38"/>
      <c r="V580" s="38"/>
      <c r="W580" s="38"/>
      <c r="X580" s="38"/>
      <c r="Y580" s="38"/>
      <c r="Z580" s="38"/>
      <c r="AA580" s="38"/>
      <c r="AB580" s="38"/>
      <c r="AC580" s="38"/>
      <c r="AD580" s="38"/>
      <c r="AE580" s="38"/>
      <c r="AT580" s="17" t="s">
        <v>143</v>
      </c>
      <c r="AU580" s="17" t="s">
        <v>91</v>
      </c>
    </row>
    <row r="581" s="13" customFormat="1">
      <c r="A581" s="13"/>
      <c r="B581" s="236"/>
      <c r="C581" s="237"/>
      <c r="D581" s="231" t="s">
        <v>145</v>
      </c>
      <c r="E581" s="238" t="s">
        <v>1</v>
      </c>
      <c r="F581" s="239" t="s">
        <v>646</v>
      </c>
      <c r="G581" s="237"/>
      <c r="H581" s="240">
        <v>460</v>
      </c>
      <c r="I581" s="241"/>
      <c r="J581" s="237"/>
      <c r="K581" s="237"/>
      <c r="L581" s="242"/>
      <c r="M581" s="243"/>
      <c r="N581" s="244"/>
      <c r="O581" s="244"/>
      <c r="P581" s="244"/>
      <c r="Q581" s="244"/>
      <c r="R581" s="244"/>
      <c r="S581" s="244"/>
      <c r="T581" s="245"/>
      <c r="U581" s="13"/>
      <c r="V581" s="13"/>
      <c r="W581" s="13"/>
      <c r="X581" s="13"/>
      <c r="Y581" s="13"/>
      <c r="Z581" s="13"/>
      <c r="AA581" s="13"/>
      <c r="AB581" s="13"/>
      <c r="AC581" s="13"/>
      <c r="AD581" s="13"/>
      <c r="AE581" s="13"/>
      <c r="AT581" s="246" t="s">
        <v>145</v>
      </c>
      <c r="AU581" s="246" t="s">
        <v>91</v>
      </c>
      <c r="AV581" s="13" t="s">
        <v>91</v>
      </c>
      <c r="AW581" s="13" t="s">
        <v>38</v>
      </c>
      <c r="AX581" s="13" t="s">
        <v>82</v>
      </c>
      <c r="AY581" s="246" t="s">
        <v>135</v>
      </c>
    </row>
    <row r="582" s="14" customFormat="1">
      <c r="A582" s="14"/>
      <c r="B582" s="247"/>
      <c r="C582" s="248"/>
      <c r="D582" s="231" t="s">
        <v>145</v>
      </c>
      <c r="E582" s="249" t="s">
        <v>1</v>
      </c>
      <c r="F582" s="250" t="s">
        <v>147</v>
      </c>
      <c r="G582" s="248"/>
      <c r="H582" s="251">
        <v>460</v>
      </c>
      <c r="I582" s="252"/>
      <c r="J582" s="248"/>
      <c r="K582" s="248"/>
      <c r="L582" s="253"/>
      <c r="M582" s="254"/>
      <c r="N582" s="255"/>
      <c r="O582" s="255"/>
      <c r="P582" s="255"/>
      <c r="Q582" s="255"/>
      <c r="R582" s="255"/>
      <c r="S582" s="255"/>
      <c r="T582" s="256"/>
      <c r="U582" s="14"/>
      <c r="V582" s="14"/>
      <c r="W582" s="14"/>
      <c r="X582" s="14"/>
      <c r="Y582" s="14"/>
      <c r="Z582" s="14"/>
      <c r="AA582" s="14"/>
      <c r="AB582" s="14"/>
      <c r="AC582" s="14"/>
      <c r="AD582" s="14"/>
      <c r="AE582" s="14"/>
      <c r="AT582" s="257" t="s">
        <v>145</v>
      </c>
      <c r="AU582" s="257" t="s">
        <v>91</v>
      </c>
      <c r="AV582" s="14" t="s">
        <v>142</v>
      </c>
      <c r="AW582" s="14" t="s">
        <v>38</v>
      </c>
      <c r="AX582" s="14" t="s">
        <v>87</v>
      </c>
      <c r="AY582" s="257" t="s">
        <v>135</v>
      </c>
    </row>
    <row r="583" s="2" customFormat="1" ht="24.15" customHeight="1">
      <c r="A583" s="38"/>
      <c r="B583" s="39"/>
      <c r="C583" s="218" t="s">
        <v>647</v>
      </c>
      <c r="D583" s="218" t="s">
        <v>137</v>
      </c>
      <c r="E583" s="219" t="s">
        <v>648</v>
      </c>
      <c r="F583" s="220" t="s">
        <v>649</v>
      </c>
      <c r="G583" s="221" t="s">
        <v>177</v>
      </c>
      <c r="H583" s="222">
        <v>30</v>
      </c>
      <c r="I583" s="223"/>
      <c r="J583" s="224">
        <f>ROUND(I583*H583,2)</f>
        <v>0</v>
      </c>
      <c r="K583" s="220" t="s">
        <v>141</v>
      </c>
      <c r="L583" s="44"/>
      <c r="M583" s="225" t="s">
        <v>1</v>
      </c>
      <c r="N583" s="226" t="s">
        <v>47</v>
      </c>
      <c r="O583" s="91"/>
      <c r="P583" s="227">
        <f>O583*H583</f>
        <v>0</v>
      </c>
      <c r="Q583" s="227">
        <v>0</v>
      </c>
      <c r="R583" s="227">
        <f>Q583*H583</f>
        <v>0</v>
      </c>
      <c r="S583" s="227">
        <v>0</v>
      </c>
      <c r="T583" s="228">
        <f>S583*H583</f>
        <v>0</v>
      </c>
      <c r="U583" s="38"/>
      <c r="V583" s="38"/>
      <c r="W583" s="38"/>
      <c r="X583" s="38"/>
      <c r="Y583" s="38"/>
      <c r="Z583" s="38"/>
      <c r="AA583" s="38"/>
      <c r="AB583" s="38"/>
      <c r="AC583" s="38"/>
      <c r="AD583" s="38"/>
      <c r="AE583" s="38"/>
      <c r="AR583" s="229" t="s">
        <v>142</v>
      </c>
      <c r="AT583" s="229" t="s">
        <v>137</v>
      </c>
      <c r="AU583" s="229" t="s">
        <v>91</v>
      </c>
      <c r="AY583" s="17" t="s">
        <v>135</v>
      </c>
      <c r="BE583" s="230">
        <f>IF(N583="základní",J583,0)</f>
        <v>0</v>
      </c>
      <c r="BF583" s="230">
        <f>IF(N583="snížená",J583,0)</f>
        <v>0</v>
      </c>
      <c r="BG583" s="230">
        <f>IF(N583="zákl. přenesená",J583,0)</f>
        <v>0</v>
      </c>
      <c r="BH583" s="230">
        <f>IF(N583="sníž. přenesená",J583,0)</f>
        <v>0</v>
      </c>
      <c r="BI583" s="230">
        <f>IF(N583="nulová",J583,0)</f>
        <v>0</v>
      </c>
      <c r="BJ583" s="17" t="s">
        <v>87</v>
      </c>
      <c r="BK583" s="230">
        <f>ROUND(I583*H583,2)</f>
        <v>0</v>
      </c>
      <c r="BL583" s="17" t="s">
        <v>142</v>
      </c>
      <c r="BM583" s="229" t="s">
        <v>650</v>
      </c>
    </row>
    <row r="584" s="2" customFormat="1">
      <c r="A584" s="38"/>
      <c r="B584" s="39"/>
      <c r="C584" s="40"/>
      <c r="D584" s="231" t="s">
        <v>143</v>
      </c>
      <c r="E584" s="40"/>
      <c r="F584" s="232" t="s">
        <v>651</v>
      </c>
      <c r="G584" s="40"/>
      <c r="H584" s="40"/>
      <c r="I584" s="233"/>
      <c r="J584" s="40"/>
      <c r="K584" s="40"/>
      <c r="L584" s="44"/>
      <c r="M584" s="234"/>
      <c r="N584" s="235"/>
      <c r="O584" s="91"/>
      <c r="P584" s="91"/>
      <c r="Q584" s="91"/>
      <c r="R584" s="91"/>
      <c r="S584" s="91"/>
      <c r="T584" s="92"/>
      <c r="U584" s="38"/>
      <c r="V584" s="38"/>
      <c r="W584" s="38"/>
      <c r="X584" s="38"/>
      <c r="Y584" s="38"/>
      <c r="Z584" s="38"/>
      <c r="AA584" s="38"/>
      <c r="AB584" s="38"/>
      <c r="AC584" s="38"/>
      <c r="AD584" s="38"/>
      <c r="AE584" s="38"/>
      <c r="AT584" s="17" t="s">
        <v>143</v>
      </c>
      <c r="AU584" s="17" t="s">
        <v>91</v>
      </c>
    </row>
    <row r="585" s="13" customFormat="1">
      <c r="A585" s="13"/>
      <c r="B585" s="236"/>
      <c r="C585" s="237"/>
      <c r="D585" s="231" t="s">
        <v>145</v>
      </c>
      <c r="E585" s="238" t="s">
        <v>1</v>
      </c>
      <c r="F585" s="239" t="s">
        <v>231</v>
      </c>
      <c r="G585" s="237"/>
      <c r="H585" s="240">
        <v>30</v>
      </c>
      <c r="I585" s="241"/>
      <c r="J585" s="237"/>
      <c r="K585" s="237"/>
      <c r="L585" s="242"/>
      <c r="M585" s="243"/>
      <c r="N585" s="244"/>
      <c r="O585" s="244"/>
      <c r="P585" s="244"/>
      <c r="Q585" s="244"/>
      <c r="R585" s="244"/>
      <c r="S585" s="244"/>
      <c r="T585" s="245"/>
      <c r="U585" s="13"/>
      <c r="V585" s="13"/>
      <c r="W585" s="13"/>
      <c r="X585" s="13"/>
      <c r="Y585" s="13"/>
      <c r="Z585" s="13"/>
      <c r="AA585" s="13"/>
      <c r="AB585" s="13"/>
      <c r="AC585" s="13"/>
      <c r="AD585" s="13"/>
      <c r="AE585" s="13"/>
      <c r="AT585" s="246" t="s">
        <v>145</v>
      </c>
      <c r="AU585" s="246" t="s">
        <v>91</v>
      </c>
      <c r="AV585" s="13" t="s">
        <v>91</v>
      </c>
      <c r="AW585" s="13" t="s">
        <v>38</v>
      </c>
      <c r="AX585" s="13" t="s">
        <v>82</v>
      </c>
      <c r="AY585" s="246" t="s">
        <v>135</v>
      </c>
    </row>
    <row r="586" s="14" customFormat="1">
      <c r="A586" s="14"/>
      <c r="B586" s="247"/>
      <c r="C586" s="248"/>
      <c r="D586" s="231" t="s">
        <v>145</v>
      </c>
      <c r="E586" s="249" t="s">
        <v>1</v>
      </c>
      <c r="F586" s="250" t="s">
        <v>147</v>
      </c>
      <c r="G586" s="248"/>
      <c r="H586" s="251">
        <v>30</v>
      </c>
      <c r="I586" s="252"/>
      <c r="J586" s="248"/>
      <c r="K586" s="248"/>
      <c r="L586" s="253"/>
      <c r="M586" s="254"/>
      <c r="N586" s="255"/>
      <c r="O586" s="255"/>
      <c r="P586" s="255"/>
      <c r="Q586" s="255"/>
      <c r="R586" s="255"/>
      <c r="S586" s="255"/>
      <c r="T586" s="256"/>
      <c r="U586" s="14"/>
      <c r="V586" s="14"/>
      <c r="W586" s="14"/>
      <c r="X586" s="14"/>
      <c r="Y586" s="14"/>
      <c r="Z586" s="14"/>
      <c r="AA586" s="14"/>
      <c r="AB586" s="14"/>
      <c r="AC586" s="14"/>
      <c r="AD586" s="14"/>
      <c r="AE586" s="14"/>
      <c r="AT586" s="257" t="s">
        <v>145</v>
      </c>
      <c r="AU586" s="257" t="s">
        <v>91</v>
      </c>
      <c r="AV586" s="14" t="s">
        <v>142</v>
      </c>
      <c r="AW586" s="14" t="s">
        <v>38</v>
      </c>
      <c r="AX586" s="14" t="s">
        <v>87</v>
      </c>
      <c r="AY586" s="257" t="s">
        <v>135</v>
      </c>
    </row>
    <row r="587" s="2" customFormat="1" ht="24.15" customHeight="1">
      <c r="A587" s="38"/>
      <c r="B587" s="39"/>
      <c r="C587" s="218" t="s">
        <v>417</v>
      </c>
      <c r="D587" s="218" t="s">
        <v>137</v>
      </c>
      <c r="E587" s="219" t="s">
        <v>652</v>
      </c>
      <c r="F587" s="220" t="s">
        <v>653</v>
      </c>
      <c r="G587" s="221" t="s">
        <v>177</v>
      </c>
      <c r="H587" s="222">
        <v>35</v>
      </c>
      <c r="I587" s="223"/>
      <c r="J587" s="224">
        <f>ROUND(I587*H587,2)</f>
        <v>0</v>
      </c>
      <c r="K587" s="220" t="s">
        <v>141</v>
      </c>
      <c r="L587" s="44"/>
      <c r="M587" s="225" t="s">
        <v>1</v>
      </c>
      <c r="N587" s="226" t="s">
        <v>47</v>
      </c>
      <c r="O587" s="91"/>
      <c r="P587" s="227">
        <f>O587*H587</f>
        <v>0</v>
      </c>
      <c r="Q587" s="227">
        <v>0</v>
      </c>
      <c r="R587" s="227">
        <f>Q587*H587</f>
        <v>0</v>
      </c>
      <c r="S587" s="227">
        <v>0</v>
      </c>
      <c r="T587" s="228">
        <f>S587*H587</f>
        <v>0</v>
      </c>
      <c r="U587" s="38"/>
      <c r="V587" s="38"/>
      <c r="W587" s="38"/>
      <c r="X587" s="38"/>
      <c r="Y587" s="38"/>
      <c r="Z587" s="38"/>
      <c r="AA587" s="38"/>
      <c r="AB587" s="38"/>
      <c r="AC587" s="38"/>
      <c r="AD587" s="38"/>
      <c r="AE587" s="38"/>
      <c r="AR587" s="229" t="s">
        <v>142</v>
      </c>
      <c r="AT587" s="229" t="s">
        <v>137</v>
      </c>
      <c r="AU587" s="229" t="s">
        <v>91</v>
      </c>
      <c r="AY587" s="17" t="s">
        <v>135</v>
      </c>
      <c r="BE587" s="230">
        <f>IF(N587="základní",J587,0)</f>
        <v>0</v>
      </c>
      <c r="BF587" s="230">
        <f>IF(N587="snížená",J587,0)</f>
        <v>0</v>
      </c>
      <c r="BG587" s="230">
        <f>IF(N587="zákl. přenesená",J587,0)</f>
        <v>0</v>
      </c>
      <c r="BH587" s="230">
        <f>IF(N587="sníž. přenesená",J587,0)</f>
        <v>0</v>
      </c>
      <c r="BI587" s="230">
        <f>IF(N587="nulová",J587,0)</f>
        <v>0</v>
      </c>
      <c r="BJ587" s="17" t="s">
        <v>87</v>
      </c>
      <c r="BK587" s="230">
        <f>ROUND(I587*H587,2)</f>
        <v>0</v>
      </c>
      <c r="BL587" s="17" t="s">
        <v>142</v>
      </c>
      <c r="BM587" s="229" t="s">
        <v>654</v>
      </c>
    </row>
    <row r="588" s="2" customFormat="1">
      <c r="A588" s="38"/>
      <c r="B588" s="39"/>
      <c r="C588" s="40"/>
      <c r="D588" s="231" t="s">
        <v>143</v>
      </c>
      <c r="E588" s="40"/>
      <c r="F588" s="232" t="s">
        <v>655</v>
      </c>
      <c r="G588" s="40"/>
      <c r="H588" s="40"/>
      <c r="I588" s="233"/>
      <c r="J588" s="40"/>
      <c r="K588" s="40"/>
      <c r="L588" s="44"/>
      <c r="M588" s="234"/>
      <c r="N588" s="235"/>
      <c r="O588" s="91"/>
      <c r="P588" s="91"/>
      <c r="Q588" s="91"/>
      <c r="R588" s="91"/>
      <c r="S588" s="91"/>
      <c r="T588" s="92"/>
      <c r="U588" s="38"/>
      <c r="V588" s="38"/>
      <c r="W588" s="38"/>
      <c r="X588" s="38"/>
      <c r="Y588" s="38"/>
      <c r="Z588" s="38"/>
      <c r="AA588" s="38"/>
      <c r="AB588" s="38"/>
      <c r="AC588" s="38"/>
      <c r="AD588" s="38"/>
      <c r="AE588" s="38"/>
      <c r="AT588" s="17" t="s">
        <v>143</v>
      </c>
      <c r="AU588" s="17" t="s">
        <v>91</v>
      </c>
    </row>
    <row r="589" s="13" customFormat="1">
      <c r="A589" s="13"/>
      <c r="B589" s="236"/>
      <c r="C589" s="237"/>
      <c r="D589" s="231" t="s">
        <v>145</v>
      </c>
      <c r="E589" s="238" t="s">
        <v>1</v>
      </c>
      <c r="F589" s="239" t="s">
        <v>346</v>
      </c>
      <c r="G589" s="237"/>
      <c r="H589" s="240">
        <v>35</v>
      </c>
      <c r="I589" s="241"/>
      <c r="J589" s="237"/>
      <c r="K589" s="237"/>
      <c r="L589" s="242"/>
      <c r="M589" s="243"/>
      <c r="N589" s="244"/>
      <c r="O589" s="244"/>
      <c r="P589" s="244"/>
      <c r="Q589" s="244"/>
      <c r="R589" s="244"/>
      <c r="S589" s="244"/>
      <c r="T589" s="245"/>
      <c r="U589" s="13"/>
      <c r="V589" s="13"/>
      <c r="W589" s="13"/>
      <c r="X589" s="13"/>
      <c r="Y589" s="13"/>
      <c r="Z589" s="13"/>
      <c r="AA589" s="13"/>
      <c r="AB589" s="13"/>
      <c r="AC589" s="13"/>
      <c r="AD589" s="13"/>
      <c r="AE589" s="13"/>
      <c r="AT589" s="246" t="s">
        <v>145</v>
      </c>
      <c r="AU589" s="246" t="s">
        <v>91</v>
      </c>
      <c r="AV589" s="13" t="s">
        <v>91</v>
      </c>
      <c r="AW589" s="13" t="s">
        <v>38</v>
      </c>
      <c r="AX589" s="13" t="s">
        <v>82</v>
      </c>
      <c r="AY589" s="246" t="s">
        <v>135</v>
      </c>
    </row>
    <row r="590" s="14" customFormat="1">
      <c r="A590" s="14"/>
      <c r="B590" s="247"/>
      <c r="C590" s="248"/>
      <c r="D590" s="231" t="s">
        <v>145</v>
      </c>
      <c r="E590" s="249" t="s">
        <v>1</v>
      </c>
      <c r="F590" s="250" t="s">
        <v>147</v>
      </c>
      <c r="G590" s="248"/>
      <c r="H590" s="251">
        <v>35</v>
      </c>
      <c r="I590" s="252"/>
      <c r="J590" s="248"/>
      <c r="K590" s="248"/>
      <c r="L590" s="253"/>
      <c r="M590" s="254"/>
      <c r="N590" s="255"/>
      <c r="O590" s="255"/>
      <c r="P590" s="255"/>
      <c r="Q590" s="255"/>
      <c r="R590" s="255"/>
      <c r="S590" s="255"/>
      <c r="T590" s="256"/>
      <c r="U590" s="14"/>
      <c r="V590" s="14"/>
      <c r="W590" s="14"/>
      <c r="X590" s="14"/>
      <c r="Y590" s="14"/>
      <c r="Z590" s="14"/>
      <c r="AA590" s="14"/>
      <c r="AB590" s="14"/>
      <c r="AC590" s="14"/>
      <c r="AD590" s="14"/>
      <c r="AE590" s="14"/>
      <c r="AT590" s="257" t="s">
        <v>145</v>
      </c>
      <c r="AU590" s="257" t="s">
        <v>91</v>
      </c>
      <c r="AV590" s="14" t="s">
        <v>142</v>
      </c>
      <c r="AW590" s="14" t="s">
        <v>38</v>
      </c>
      <c r="AX590" s="14" t="s">
        <v>87</v>
      </c>
      <c r="AY590" s="257" t="s">
        <v>135</v>
      </c>
    </row>
    <row r="591" s="2" customFormat="1" ht="24.15" customHeight="1">
      <c r="A591" s="38"/>
      <c r="B591" s="39"/>
      <c r="C591" s="218" t="s">
        <v>656</v>
      </c>
      <c r="D591" s="218" t="s">
        <v>137</v>
      </c>
      <c r="E591" s="219" t="s">
        <v>657</v>
      </c>
      <c r="F591" s="220" t="s">
        <v>658</v>
      </c>
      <c r="G591" s="221" t="s">
        <v>140</v>
      </c>
      <c r="H591" s="222">
        <v>12</v>
      </c>
      <c r="I591" s="223"/>
      <c r="J591" s="224">
        <f>ROUND(I591*H591,2)</f>
        <v>0</v>
      </c>
      <c r="K591" s="220" t="s">
        <v>141</v>
      </c>
      <c r="L591" s="44"/>
      <c r="M591" s="225" t="s">
        <v>1</v>
      </c>
      <c r="N591" s="226" t="s">
        <v>47</v>
      </c>
      <c r="O591" s="91"/>
      <c r="P591" s="227">
        <f>O591*H591</f>
        <v>0</v>
      </c>
      <c r="Q591" s="227">
        <v>0</v>
      </c>
      <c r="R591" s="227">
        <f>Q591*H591</f>
        <v>0</v>
      </c>
      <c r="S591" s="227">
        <v>0</v>
      </c>
      <c r="T591" s="228">
        <f>S591*H591</f>
        <v>0</v>
      </c>
      <c r="U591" s="38"/>
      <c r="V591" s="38"/>
      <c r="W591" s="38"/>
      <c r="X591" s="38"/>
      <c r="Y591" s="38"/>
      <c r="Z591" s="38"/>
      <c r="AA591" s="38"/>
      <c r="AB591" s="38"/>
      <c r="AC591" s="38"/>
      <c r="AD591" s="38"/>
      <c r="AE591" s="38"/>
      <c r="AR591" s="229" t="s">
        <v>142</v>
      </c>
      <c r="AT591" s="229" t="s">
        <v>137</v>
      </c>
      <c r="AU591" s="229" t="s">
        <v>91</v>
      </c>
      <c r="AY591" s="17" t="s">
        <v>135</v>
      </c>
      <c r="BE591" s="230">
        <f>IF(N591="základní",J591,0)</f>
        <v>0</v>
      </c>
      <c r="BF591" s="230">
        <f>IF(N591="snížená",J591,0)</f>
        <v>0</v>
      </c>
      <c r="BG591" s="230">
        <f>IF(N591="zákl. přenesená",J591,0)</f>
        <v>0</v>
      </c>
      <c r="BH591" s="230">
        <f>IF(N591="sníž. přenesená",J591,0)</f>
        <v>0</v>
      </c>
      <c r="BI591" s="230">
        <f>IF(N591="nulová",J591,0)</f>
        <v>0</v>
      </c>
      <c r="BJ591" s="17" t="s">
        <v>87</v>
      </c>
      <c r="BK591" s="230">
        <f>ROUND(I591*H591,2)</f>
        <v>0</v>
      </c>
      <c r="BL591" s="17" t="s">
        <v>142</v>
      </c>
      <c r="BM591" s="229" t="s">
        <v>659</v>
      </c>
    </row>
    <row r="592" s="2" customFormat="1">
      <c r="A592" s="38"/>
      <c r="B592" s="39"/>
      <c r="C592" s="40"/>
      <c r="D592" s="231" t="s">
        <v>143</v>
      </c>
      <c r="E592" s="40"/>
      <c r="F592" s="232" t="s">
        <v>660</v>
      </c>
      <c r="G592" s="40"/>
      <c r="H592" s="40"/>
      <c r="I592" s="233"/>
      <c r="J592" s="40"/>
      <c r="K592" s="40"/>
      <c r="L592" s="44"/>
      <c r="M592" s="234"/>
      <c r="N592" s="235"/>
      <c r="O592" s="91"/>
      <c r="P592" s="91"/>
      <c r="Q592" s="91"/>
      <c r="R592" s="91"/>
      <c r="S592" s="91"/>
      <c r="T592" s="92"/>
      <c r="U592" s="38"/>
      <c r="V592" s="38"/>
      <c r="W592" s="38"/>
      <c r="X592" s="38"/>
      <c r="Y592" s="38"/>
      <c r="Z592" s="38"/>
      <c r="AA592" s="38"/>
      <c r="AB592" s="38"/>
      <c r="AC592" s="38"/>
      <c r="AD592" s="38"/>
      <c r="AE592" s="38"/>
      <c r="AT592" s="17" t="s">
        <v>143</v>
      </c>
      <c r="AU592" s="17" t="s">
        <v>91</v>
      </c>
    </row>
    <row r="593" s="13" customFormat="1">
      <c r="A593" s="13"/>
      <c r="B593" s="236"/>
      <c r="C593" s="237"/>
      <c r="D593" s="231" t="s">
        <v>145</v>
      </c>
      <c r="E593" s="238" t="s">
        <v>1</v>
      </c>
      <c r="F593" s="239" t="s">
        <v>661</v>
      </c>
      <c r="G593" s="237"/>
      <c r="H593" s="240">
        <v>12</v>
      </c>
      <c r="I593" s="241"/>
      <c r="J593" s="237"/>
      <c r="K593" s="237"/>
      <c r="L593" s="242"/>
      <c r="M593" s="243"/>
      <c r="N593" s="244"/>
      <c r="O593" s="244"/>
      <c r="P593" s="244"/>
      <c r="Q593" s="244"/>
      <c r="R593" s="244"/>
      <c r="S593" s="244"/>
      <c r="T593" s="245"/>
      <c r="U593" s="13"/>
      <c r="V593" s="13"/>
      <c r="W593" s="13"/>
      <c r="X593" s="13"/>
      <c r="Y593" s="13"/>
      <c r="Z593" s="13"/>
      <c r="AA593" s="13"/>
      <c r="AB593" s="13"/>
      <c r="AC593" s="13"/>
      <c r="AD593" s="13"/>
      <c r="AE593" s="13"/>
      <c r="AT593" s="246" t="s">
        <v>145</v>
      </c>
      <c r="AU593" s="246" t="s">
        <v>91</v>
      </c>
      <c r="AV593" s="13" t="s">
        <v>91</v>
      </c>
      <c r="AW593" s="13" t="s">
        <v>38</v>
      </c>
      <c r="AX593" s="13" t="s">
        <v>82</v>
      </c>
      <c r="AY593" s="246" t="s">
        <v>135</v>
      </c>
    </row>
    <row r="594" s="14" customFormat="1">
      <c r="A594" s="14"/>
      <c r="B594" s="247"/>
      <c r="C594" s="248"/>
      <c r="D594" s="231" t="s">
        <v>145</v>
      </c>
      <c r="E594" s="249" t="s">
        <v>1</v>
      </c>
      <c r="F594" s="250" t="s">
        <v>147</v>
      </c>
      <c r="G594" s="248"/>
      <c r="H594" s="251">
        <v>12</v>
      </c>
      <c r="I594" s="252"/>
      <c r="J594" s="248"/>
      <c r="K594" s="248"/>
      <c r="L594" s="253"/>
      <c r="M594" s="254"/>
      <c r="N594" s="255"/>
      <c r="O594" s="255"/>
      <c r="P594" s="255"/>
      <c r="Q594" s="255"/>
      <c r="R594" s="255"/>
      <c r="S594" s="255"/>
      <c r="T594" s="256"/>
      <c r="U594" s="14"/>
      <c r="V594" s="14"/>
      <c r="W594" s="14"/>
      <c r="X594" s="14"/>
      <c r="Y594" s="14"/>
      <c r="Z594" s="14"/>
      <c r="AA594" s="14"/>
      <c r="AB594" s="14"/>
      <c r="AC594" s="14"/>
      <c r="AD594" s="14"/>
      <c r="AE594" s="14"/>
      <c r="AT594" s="257" t="s">
        <v>145</v>
      </c>
      <c r="AU594" s="257" t="s">
        <v>91</v>
      </c>
      <c r="AV594" s="14" t="s">
        <v>142</v>
      </c>
      <c r="AW594" s="14" t="s">
        <v>38</v>
      </c>
      <c r="AX594" s="14" t="s">
        <v>87</v>
      </c>
      <c r="AY594" s="257" t="s">
        <v>135</v>
      </c>
    </row>
    <row r="595" s="2" customFormat="1" ht="33" customHeight="1">
      <c r="A595" s="38"/>
      <c r="B595" s="39"/>
      <c r="C595" s="218" t="s">
        <v>421</v>
      </c>
      <c r="D595" s="218" t="s">
        <v>137</v>
      </c>
      <c r="E595" s="219" t="s">
        <v>662</v>
      </c>
      <c r="F595" s="220" t="s">
        <v>663</v>
      </c>
      <c r="G595" s="221" t="s">
        <v>177</v>
      </c>
      <c r="H595" s="222">
        <v>1000</v>
      </c>
      <c r="I595" s="223"/>
      <c r="J595" s="224">
        <f>ROUND(I595*H595,2)</f>
        <v>0</v>
      </c>
      <c r="K595" s="220" t="s">
        <v>1</v>
      </c>
      <c r="L595" s="44"/>
      <c r="M595" s="225" t="s">
        <v>1</v>
      </c>
      <c r="N595" s="226" t="s">
        <v>47</v>
      </c>
      <c r="O595" s="91"/>
      <c r="P595" s="227">
        <f>O595*H595</f>
        <v>0</v>
      </c>
      <c r="Q595" s="227">
        <v>0</v>
      </c>
      <c r="R595" s="227">
        <f>Q595*H595</f>
        <v>0</v>
      </c>
      <c r="S595" s="227">
        <v>0</v>
      </c>
      <c r="T595" s="228">
        <f>S595*H595</f>
        <v>0</v>
      </c>
      <c r="U595" s="38"/>
      <c r="V595" s="38"/>
      <c r="W595" s="38"/>
      <c r="X595" s="38"/>
      <c r="Y595" s="38"/>
      <c r="Z595" s="38"/>
      <c r="AA595" s="38"/>
      <c r="AB595" s="38"/>
      <c r="AC595" s="38"/>
      <c r="AD595" s="38"/>
      <c r="AE595" s="38"/>
      <c r="AR595" s="229" t="s">
        <v>142</v>
      </c>
      <c r="AT595" s="229" t="s">
        <v>137</v>
      </c>
      <c r="AU595" s="229" t="s">
        <v>91</v>
      </c>
      <c r="AY595" s="17" t="s">
        <v>135</v>
      </c>
      <c r="BE595" s="230">
        <f>IF(N595="základní",J595,0)</f>
        <v>0</v>
      </c>
      <c r="BF595" s="230">
        <f>IF(N595="snížená",J595,0)</f>
        <v>0</v>
      </c>
      <c r="BG595" s="230">
        <f>IF(N595="zákl. přenesená",J595,0)</f>
        <v>0</v>
      </c>
      <c r="BH595" s="230">
        <f>IF(N595="sníž. přenesená",J595,0)</f>
        <v>0</v>
      </c>
      <c r="BI595" s="230">
        <f>IF(N595="nulová",J595,0)</f>
        <v>0</v>
      </c>
      <c r="BJ595" s="17" t="s">
        <v>87</v>
      </c>
      <c r="BK595" s="230">
        <f>ROUND(I595*H595,2)</f>
        <v>0</v>
      </c>
      <c r="BL595" s="17" t="s">
        <v>142</v>
      </c>
      <c r="BM595" s="229" t="s">
        <v>664</v>
      </c>
    </row>
    <row r="596" s="2" customFormat="1">
      <c r="A596" s="38"/>
      <c r="B596" s="39"/>
      <c r="C596" s="40"/>
      <c r="D596" s="231" t="s">
        <v>143</v>
      </c>
      <c r="E596" s="40"/>
      <c r="F596" s="232" t="s">
        <v>663</v>
      </c>
      <c r="G596" s="40"/>
      <c r="H596" s="40"/>
      <c r="I596" s="233"/>
      <c r="J596" s="40"/>
      <c r="K596" s="40"/>
      <c r="L596" s="44"/>
      <c r="M596" s="234"/>
      <c r="N596" s="235"/>
      <c r="O596" s="91"/>
      <c r="P596" s="91"/>
      <c r="Q596" s="91"/>
      <c r="R596" s="91"/>
      <c r="S596" s="91"/>
      <c r="T596" s="92"/>
      <c r="U596" s="38"/>
      <c r="V596" s="38"/>
      <c r="W596" s="38"/>
      <c r="X596" s="38"/>
      <c r="Y596" s="38"/>
      <c r="Z596" s="38"/>
      <c r="AA596" s="38"/>
      <c r="AB596" s="38"/>
      <c r="AC596" s="38"/>
      <c r="AD596" s="38"/>
      <c r="AE596" s="38"/>
      <c r="AT596" s="17" t="s">
        <v>143</v>
      </c>
      <c r="AU596" s="17" t="s">
        <v>91</v>
      </c>
    </row>
    <row r="597" s="2" customFormat="1">
      <c r="A597" s="38"/>
      <c r="B597" s="39"/>
      <c r="C597" s="40"/>
      <c r="D597" s="231" t="s">
        <v>152</v>
      </c>
      <c r="E597" s="40"/>
      <c r="F597" s="258" t="s">
        <v>665</v>
      </c>
      <c r="G597" s="40"/>
      <c r="H597" s="40"/>
      <c r="I597" s="233"/>
      <c r="J597" s="40"/>
      <c r="K597" s="40"/>
      <c r="L597" s="44"/>
      <c r="M597" s="234"/>
      <c r="N597" s="235"/>
      <c r="O597" s="91"/>
      <c r="P597" s="91"/>
      <c r="Q597" s="91"/>
      <c r="R597" s="91"/>
      <c r="S597" s="91"/>
      <c r="T597" s="92"/>
      <c r="U597" s="38"/>
      <c r="V597" s="38"/>
      <c r="W597" s="38"/>
      <c r="X597" s="38"/>
      <c r="Y597" s="38"/>
      <c r="Z597" s="38"/>
      <c r="AA597" s="38"/>
      <c r="AB597" s="38"/>
      <c r="AC597" s="38"/>
      <c r="AD597" s="38"/>
      <c r="AE597" s="38"/>
      <c r="AT597" s="17" t="s">
        <v>152</v>
      </c>
      <c r="AU597" s="17" t="s">
        <v>91</v>
      </c>
    </row>
    <row r="598" s="13" customFormat="1">
      <c r="A598" s="13"/>
      <c r="B598" s="236"/>
      <c r="C598" s="237"/>
      <c r="D598" s="231" t="s">
        <v>145</v>
      </c>
      <c r="E598" s="238" t="s">
        <v>1</v>
      </c>
      <c r="F598" s="239" t="s">
        <v>666</v>
      </c>
      <c r="G598" s="237"/>
      <c r="H598" s="240">
        <v>1000</v>
      </c>
      <c r="I598" s="241"/>
      <c r="J598" s="237"/>
      <c r="K598" s="237"/>
      <c r="L598" s="242"/>
      <c r="M598" s="243"/>
      <c r="N598" s="244"/>
      <c r="O598" s="244"/>
      <c r="P598" s="244"/>
      <c r="Q598" s="244"/>
      <c r="R598" s="244"/>
      <c r="S598" s="244"/>
      <c r="T598" s="245"/>
      <c r="U598" s="13"/>
      <c r="V598" s="13"/>
      <c r="W598" s="13"/>
      <c r="X598" s="13"/>
      <c r="Y598" s="13"/>
      <c r="Z598" s="13"/>
      <c r="AA598" s="13"/>
      <c r="AB598" s="13"/>
      <c r="AC598" s="13"/>
      <c r="AD598" s="13"/>
      <c r="AE598" s="13"/>
      <c r="AT598" s="246" t="s">
        <v>145</v>
      </c>
      <c r="AU598" s="246" t="s">
        <v>91</v>
      </c>
      <c r="AV598" s="13" t="s">
        <v>91</v>
      </c>
      <c r="AW598" s="13" t="s">
        <v>38</v>
      </c>
      <c r="AX598" s="13" t="s">
        <v>82</v>
      </c>
      <c r="AY598" s="246" t="s">
        <v>135</v>
      </c>
    </row>
    <row r="599" s="14" customFormat="1">
      <c r="A599" s="14"/>
      <c r="B599" s="247"/>
      <c r="C599" s="248"/>
      <c r="D599" s="231" t="s">
        <v>145</v>
      </c>
      <c r="E599" s="249" t="s">
        <v>1</v>
      </c>
      <c r="F599" s="250" t="s">
        <v>147</v>
      </c>
      <c r="G599" s="248"/>
      <c r="H599" s="251">
        <v>1000</v>
      </c>
      <c r="I599" s="252"/>
      <c r="J599" s="248"/>
      <c r="K599" s="248"/>
      <c r="L599" s="253"/>
      <c r="M599" s="254"/>
      <c r="N599" s="255"/>
      <c r="O599" s="255"/>
      <c r="P599" s="255"/>
      <c r="Q599" s="255"/>
      <c r="R599" s="255"/>
      <c r="S599" s="255"/>
      <c r="T599" s="256"/>
      <c r="U599" s="14"/>
      <c r="V599" s="14"/>
      <c r="W599" s="14"/>
      <c r="X599" s="14"/>
      <c r="Y599" s="14"/>
      <c r="Z599" s="14"/>
      <c r="AA599" s="14"/>
      <c r="AB599" s="14"/>
      <c r="AC599" s="14"/>
      <c r="AD599" s="14"/>
      <c r="AE599" s="14"/>
      <c r="AT599" s="257" t="s">
        <v>145</v>
      </c>
      <c r="AU599" s="257" t="s">
        <v>91</v>
      </c>
      <c r="AV599" s="14" t="s">
        <v>142</v>
      </c>
      <c r="AW599" s="14" t="s">
        <v>38</v>
      </c>
      <c r="AX599" s="14" t="s">
        <v>87</v>
      </c>
      <c r="AY599" s="257" t="s">
        <v>135</v>
      </c>
    </row>
    <row r="600" s="2" customFormat="1" ht="16.5" customHeight="1">
      <c r="A600" s="38"/>
      <c r="B600" s="39"/>
      <c r="C600" s="218" t="s">
        <v>286</v>
      </c>
      <c r="D600" s="218" t="s">
        <v>137</v>
      </c>
      <c r="E600" s="219" t="s">
        <v>667</v>
      </c>
      <c r="F600" s="220" t="s">
        <v>668</v>
      </c>
      <c r="G600" s="221" t="s">
        <v>177</v>
      </c>
      <c r="H600" s="222">
        <v>525</v>
      </c>
      <c r="I600" s="223"/>
      <c r="J600" s="224">
        <f>ROUND(I600*H600,2)</f>
        <v>0</v>
      </c>
      <c r="K600" s="220" t="s">
        <v>141</v>
      </c>
      <c r="L600" s="44"/>
      <c r="M600" s="225" t="s">
        <v>1</v>
      </c>
      <c r="N600" s="226" t="s">
        <v>47</v>
      </c>
      <c r="O600" s="91"/>
      <c r="P600" s="227">
        <f>O600*H600</f>
        <v>0</v>
      </c>
      <c r="Q600" s="227">
        <v>0</v>
      </c>
      <c r="R600" s="227">
        <f>Q600*H600</f>
        <v>0</v>
      </c>
      <c r="S600" s="227">
        <v>0</v>
      </c>
      <c r="T600" s="228">
        <f>S600*H600</f>
        <v>0</v>
      </c>
      <c r="U600" s="38"/>
      <c r="V600" s="38"/>
      <c r="W600" s="38"/>
      <c r="X600" s="38"/>
      <c r="Y600" s="38"/>
      <c r="Z600" s="38"/>
      <c r="AA600" s="38"/>
      <c r="AB600" s="38"/>
      <c r="AC600" s="38"/>
      <c r="AD600" s="38"/>
      <c r="AE600" s="38"/>
      <c r="AR600" s="229" t="s">
        <v>142</v>
      </c>
      <c r="AT600" s="229" t="s">
        <v>137</v>
      </c>
      <c r="AU600" s="229" t="s">
        <v>91</v>
      </c>
      <c r="AY600" s="17" t="s">
        <v>135</v>
      </c>
      <c r="BE600" s="230">
        <f>IF(N600="základní",J600,0)</f>
        <v>0</v>
      </c>
      <c r="BF600" s="230">
        <f>IF(N600="snížená",J600,0)</f>
        <v>0</v>
      </c>
      <c r="BG600" s="230">
        <f>IF(N600="zákl. přenesená",J600,0)</f>
        <v>0</v>
      </c>
      <c r="BH600" s="230">
        <f>IF(N600="sníž. přenesená",J600,0)</f>
        <v>0</v>
      </c>
      <c r="BI600" s="230">
        <f>IF(N600="nulová",J600,0)</f>
        <v>0</v>
      </c>
      <c r="BJ600" s="17" t="s">
        <v>87</v>
      </c>
      <c r="BK600" s="230">
        <f>ROUND(I600*H600,2)</f>
        <v>0</v>
      </c>
      <c r="BL600" s="17" t="s">
        <v>142</v>
      </c>
      <c r="BM600" s="229" t="s">
        <v>669</v>
      </c>
    </row>
    <row r="601" s="2" customFormat="1">
      <c r="A601" s="38"/>
      <c r="B601" s="39"/>
      <c r="C601" s="40"/>
      <c r="D601" s="231" t="s">
        <v>143</v>
      </c>
      <c r="E601" s="40"/>
      <c r="F601" s="232" t="s">
        <v>670</v>
      </c>
      <c r="G601" s="40"/>
      <c r="H601" s="40"/>
      <c r="I601" s="233"/>
      <c r="J601" s="40"/>
      <c r="K601" s="40"/>
      <c r="L601" s="44"/>
      <c r="M601" s="234"/>
      <c r="N601" s="235"/>
      <c r="O601" s="91"/>
      <c r="P601" s="91"/>
      <c r="Q601" s="91"/>
      <c r="R601" s="91"/>
      <c r="S601" s="91"/>
      <c r="T601" s="92"/>
      <c r="U601" s="38"/>
      <c r="V601" s="38"/>
      <c r="W601" s="38"/>
      <c r="X601" s="38"/>
      <c r="Y601" s="38"/>
      <c r="Z601" s="38"/>
      <c r="AA601" s="38"/>
      <c r="AB601" s="38"/>
      <c r="AC601" s="38"/>
      <c r="AD601" s="38"/>
      <c r="AE601" s="38"/>
      <c r="AT601" s="17" t="s">
        <v>143</v>
      </c>
      <c r="AU601" s="17" t="s">
        <v>91</v>
      </c>
    </row>
    <row r="602" s="13" customFormat="1">
      <c r="A602" s="13"/>
      <c r="B602" s="236"/>
      <c r="C602" s="237"/>
      <c r="D602" s="231" t="s">
        <v>145</v>
      </c>
      <c r="E602" s="238" t="s">
        <v>1</v>
      </c>
      <c r="F602" s="239" t="s">
        <v>671</v>
      </c>
      <c r="G602" s="237"/>
      <c r="H602" s="240">
        <v>525</v>
      </c>
      <c r="I602" s="241"/>
      <c r="J602" s="237"/>
      <c r="K602" s="237"/>
      <c r="L602" s="242"/>
      <c r="M602" s="243"/>
      <c r="N602" s="244"/>
      <c r="O602" s="244"/>
      <c r="P602" s="244"/>
      <c r="Q602" s="244"/>
      <c r="R602" s="244"/>
      <c r="S602" s="244"/>
      <c r="T602" s="245"/>
      <c r="U602" s="13"/>
      <c r="V602" s="13"/>
      <c r="W602" s="13"/>
      <c r="X602" s="13"/>
      <c r="Y602" s="13"/>
      <c r="Z602" s="13"/>
      <c r="AA602" s="13"/>
      <c r="AB602" s="13"/>
      <c r="AC602" s="13"/>
      <c r="AD602" s="13"/>
      <c r="AE602" s="13"/>
      <c r="AT602" s="246" t="s">
        <v>145</v>
      </c>
      <c r="AU602" s="246" t="s">
        <v>91</v>
      </c>
      <c r="AV602" s="13" t="s">
        <v>91</v>
      </c>
      <c r="AW602" s="13" t="s">
        <v>38</v>
      </c>
      <c r="AX602" s="13" t="s">
        <v>82</v>
      </c>
      <c r="AY602" s="246" t="s">
        <v>135</v>
      </c>
    </row>
    <row r="603" s="14" customFormat="1">
      <c r="A603" s="14"/>
      <c r="B603" s="247"/>
      <c r="C603" s="248"/>
      <c r="D603" s="231" t="s">
        <v>145</v>
      </c>
      <c r="E603" s="249" t="s">
        <v>1</v>
      </c>
      <c r="F603" s="250" t="s">
        <v>147</v>
      </c>
      <c r="G603" s="248"/>
      <c r="H603" s="251">
        <v>525</v>
      </c>
      <c r="I603" s="252"/>
      <c r="J603" s="248"/>
      <c r="K603" s="248"/>
      <c r="L603" s="253"/>
      <c r="M603" s="254"/>
      <c r="N603" s="255"/>
      <c r="O603" s="255"/>
      <c r="P603" s="255"/>
      <c r="Q603" s="255"/>
      <c r="R603" s="255"/>
      <c r="S603" s="255"/>
      <c r="T603" s="256"/>
      <c r="U603" s="14"/>
      <c r="V603" s="14"/>
      <c r="W603" s="14"/>
      <c r="X603" s="14"/>
      <c r="Y603" s="14"/>
      <c r="Z603" s="14"/>
      <c r="AA603" s="14"/>
      <c r="AB603" s="14"/>
      <c r="AC603" s="14"/>
      <c r="AD603" s="14"/>
      <c r="AE603" s="14"/>
      <c r="AT603" s="257" t="s">
        <v>145</v>
      </c>
      <c r="AU603" s="257" t="s">
        <v>91</v>
      </c>
      <c r="AV603" s="14" t="s">
        <v>142</v>
      </c>
      <c r="AW603" s="14" t="s">
        <v>38</v>
      </c>
      <c r="AX603" s="14" t="s">
        <v>87</v>
      </c>
      <c r="AY603" s="257" t="s">
        <v>135</v>
      </c>
    </row>
    <row r="604" s="2" customFormat="1" ht="16.5" customHeight="1">
      <c r="A604" s="38"/>
      <c r="B604" s="39"/>
      <c r="C604" s="218" t="s">
        <v>427</v>
      </c>
      <c r="D604" s="218" t="s">
        <v>137</v>
      </c>
      <c r="E604" s="219" t="s">
        <v>672</v>
      </c>
      <c r="F604" s="220" t="s">
        <v>673</v>
      </c>
      <c r="G604" s="221" t="s">
        <v>140</v>
      </c>
      <c r="H604" s="222">
        <v>12</v>
      </c>
      <c r="I604" s="223"/>
      <c r="J604" s="224">
        <f>ROUND(I604*H604,2)</f>
        <v>0</v>
      </c>
      <c r="K604" s="220" t="s">
        <v>141</v>
      </c>
      <c r="L604" s="44"/>
      <c r="M604" s="225" t="s">
        <v>1</v>
      </c>
      <c r="N604" s="226" t="s">
        <v>47</v>
      </c>
      <c r="O604" s="91"/>
      <c r="P604" s="227">
        <f>O604*H604</f>
        <v>0</v>
      </c>
      <c r="Q604" s="227">
        <v>0</v>
      </c>
      <c r="R604" s="227">
        <f>Q604*H604</f>
        <v>0</v>
      </c>
      <c r="S604" s="227">
        <v>0</v>
      </c>
      <c r="T604" s="228">
        <f>S604*H604</f>
        <v>0</v>
      </c>
      <c r="U604" s="38"/>
      <c r="V604" s="38"/>
      <c r="W604" s="38"/>
      <c r="X604" s="38"/>
      <c r="Y604" s="38"/>
      <c r="Z604" s="38"/>
      <c r="AA604" s="38"/>
      <c r="AB604" s="38"/>
      <c r="AC604" s="38"/>
      <c r="AD604" s="38"/>
      <c r="AE604" s="38"/>
      <c r="AR604" s="229" t="s">
        <v>142</v>
      </c>
      <c r="AT604" s="229" t="s">
        <v>137</v>
      </c>
      <c r="AU604" s="229" t="s">
        <v>91</v>
      </c>
      <c r="AY604" s="17" t="s">
        <v>135</v>
      </c>
      <c r="BE604" s="230">
        <f>IF(N604="základní",J604,0)</f>
        <v>0</v>
      </c>
      <c r="BF604" s="230">
        <f>IF(N604="snížená",J604,0)</f>
        <v>0</v>
      </c>
      <c r="BG604" s="230">
        <f>IF(N604="zákl. přenesená",J604,0)</f>
        <v>0</v>
      </c>
      <c r="BH604" s="230">
        <f>IF(N604="sníž. přenesená",J604,0)</f>
        <v>0</v>
      </c>
      <c r="BI604" s="230">
        <f>IF(N604="nulová",J604,0)</f>
        <v>0</v>
      </c>
      <c r="BJ604" s="17" t="s">
        <v>87</v>
      </c>
      <c r="BK604" s="230">
        <f>ROUND(I604*H604,2)</f>
        <v>0</v>
      </c>
      <c r="BL604" s="17" t="s">
        <v>142</v>
      </c>
      <c r="BM604" s="229" t="s">
        <v>674</v>
      </c>
    </row>
    <row r="605" s="2" customFormat="1">
      <c r="A605" s="38"/>
      <c r="B605" s="39"/>
      <c r="C605" s="40"/>
      <c r="D605" s="231" t="s">
        <v>143</v>
      </c>
      <c r="E605" s="40"/>
      <c r="F605" s="232" t="s">
        <v>675</v>
      </c>
      <c r="G605" s="40"/>
      <c r="H605" s="40"/>
      <c r="I605" s="233"/>
      <c r="J605" s="40"/>
      <c r="K605" s="40"/>
      <c r="L605" s="44"/>
      <c r="M605" s="234"/>
      <c r="N605" s="235"/>
      <c r="O605" s="91"/>
      <c r="P605" s="91"/>
      <c r="Q605" s="91"/>
      <c r="R605" s="91"/>
      <c r="S605" s="91"/>
      <c r="T605" s="92"/>
      <c r="U605" s="38"/>
      <c r="V605" s="38"/>
      <c r="W605" s="38"/>
      <c r="X605" s="38"/>
      <c r="Y605" s="38"/>
      <c r="Z605" s="38"/>
      <c r="AA605" s="38"/>
      <c r="AB605" s="38"/>
      <c r="AC605" s="38"/>
      <c r="AD605" s="38"/>
      <c r="AE605" s="38"/>
      <c r="AT605" s="17" t="s">
        <v>143</v>
      </c>
      <c r="AU605" s="17" t="s">
        <v>91</v>
      </c>
    </row>
    <row r="606" s="13" customFormat="1">
      <c r="A606" s="13"/>
      <c r="B606" s="236"/>
      <c r="C606" s="237"/>
      <c r="D606" s="231" t="s">
        <v>145</v>
      </c>
      <c r="E606" s="238" t="s">
        <v>1</v>
      </c>
      <c r="F606" s="239" t="s">
        <v>8</v>
      </c>
      <c r="G606" s="237"/>
      <c r="H606" s="240">
        <v>12</v>
      </c>
      <c r="I606" s="241"/>
      <c r="J606" s="237"/>
      <c r="K606" s="237"/>
      <c r="L606" s="242"/>
      <c r="M606" s="243"/>
      <c r="N606" s="244"/>
      <c r="O606" s="244"/>
      <c r="P606" s="244"/>
      <c r="Q606" s="244"/>
      <c r="R606" s="244"/>
      <c r="S606" s="244"/>
      <c r="T606" s="245"/>
      <c r="U606" s="13"/>
      <c r="V606" s="13"/>
      <c r="W606" s="13"/>
      <c r="X606" s="13"/>
      <c r="Y606" s="13"/>
      <c r="Z606" s="13"/>
      <c r="AA606" s="13"/>
      <c r="AB606" s="13"/>
      <c r="AC606" s="13"/>
      <c r="AD606" s="13"/>
      <c r="AE606" s="13"/>
      <c r="AT606" s="246" t="s">
        <v>145</v>
      </c>
      <c r="AU606" s="246" t="s">
        <v>91</v>
      </c>
      <c r="AV606" s="13" t="s">
        <v>91</v>
      </c>
      <c r="AW606" s="13" t="s">
        <v>38</v>
      </c>
      <c r="AX606" s="13" t="s">
        <v>82</v>
      </c>
      <c r="AY606" s="246" t="s">
        <v>135</v>
      </c>
    </row>
    <row r="607" s="14" customFormat="1">
      <c r="A607" s="14"/>
      <c r="B607" s="247"/>
      <c r="C607" s="248"/>
      <c r="D607" s="231" t="s">
        <v>145</v>
      </c>
      <c r="E607" s="249" t="s">
        <v>1</v>
      </c>
      <c r="F607" s="250" t="s">
        <v>147</v>
      </c>
      <c r="G607" s="248"/>
      <c r="H607" s="251">
        <v>12</v>
      </c>
      <c r="I607" s="252"/>
      <c r="J607" s="248"/>
      <c r="K607" s="248"/>
      <c r="L607" s="253"/>
      <c r="M607" s="254"/>
      <c r="N607" s="255"/>
      <c r="O607" s="255"/>
      <c r="P607" s="255"/>
      <c r="Q607" s="255"/>
      <c r="R607" s="255"/>
      <c r="S607" s="255"/>
      <c r="T607" s="256"/>
      <c r="U607" s="14"/>
      <c r="V607" s="14"/>
      <c r="W607" s="14"/>
      <c r="X607" s="14"/>
      <c r="Y607" s="14"/>
      <c r="Z607" s="14"/>
      <c r="AA607" s="14"/>
      <c r="AB607" s="14"/>
      <c r="AC607" s="14"/>
      <c r="AD607" s="14"/>
      <c r="AE607" s="14"/>
      <c r="AT607" s="257" t="s">
        <v>145</v>
      </c>
      <c r="AU607" s="257" t="s">
        <v>91</v>
      </c>
      <c r="AV607" s="14" t="s">
        <v>142</v>
      </c>
      <c r="AW607" s="14" t="s">
        <v>38</v>
      </c>
      <c r="AX607" s="14" t="s">
        <v>87</v>
      </c>
      <c r="AY607" s="257" t="s">
        <v>135</v>
      </c>
    </row>
    <row r="608" s="2" customFormat="1" ht="33" customHeight="1">
      <c r="A608" s="38"/>
      <c r="B608" s="39"/>
      <c r="C608" s="218" t="s">
        <v>676</v>
      </c>
      <c r="D608" s="218" t="s">
        <v>137</v>
      </c>
      <c r="E608" s="219" t="s">
        <v>677</v>
      </c>
      <c r="F608" s="220" t="s">
        <v>678</v>
      </c>
      <c r="G608" s="221" t="s">
        <v>177</v>
      </c>
      <c r="H608" s="222">
        <v>513</v>
      </c>
      <c r="I608" s="223"/>
      <c r="J608" s="224">
        <f>ROUND(I608*H608,2)</f>
        <v>0</v>
      </c>
      <c r="K608" s="220" t="s">
        <v>141</v>
      </c>
      <c r="L608" s="44"/>
      <c r="M608" s="225" t="s">
        <v>1</v>
      </c>
      <c r="N608" s="226" t="s">
        <v>47</v>
      </c>
      <c r="O608" s="91"/>
      <c r="P608" s="227">
        <f>O608*H608</f>
        <v>0</v>
      </c>
      <c r="Q608" s="227">
        <v>0</v>
      </c>
      <c r="R608" s="227">
        <f>Q608*H608</f>
        <v>0</v>
      </c>
      <c r="S608" s="227">
        <v>0</v>
      </c>
      <c r="T608" s="228">
        <f>S608*H608</f>
        <v>0</v>
      </c>
      <c r="U608" s="38"/>
      <c r="V608" s="38"/>
      <c r="W608" s="38"/>
      <c r="X608" s="38"/>
      <c r="Y608" s="38"/>
      <c r="Z608" s="38"/>
      <c r="AA608" s="38"/>
      <c r="AB608" s="38"/>
      <c r="AC608" s="38"/>
      <c r="AD608" s="38"/>
      <c r="AE608" s="38"/>
      <c r="AR608" s="229" t="s">
        <v>142</v>
      </c>
      <c r="AT608" s="229" t="s">
        <v>137</v>
      </c>
      <c r="AU608" s="229" t="s">
        <v>91</v>
      </c>
      <c r="AY608" s="17" t="s">
        <v>135</v>
      </c>
      <c r="BE608" s="230">
        <f>IF(N608="základní",J608,0)</f>
        <v>0</v>
      </c>
      <c r="BF608" s="230">
        <f>IF(N608="snížená",J608,0)</f>
        <v>0</v>
      </c>
      <c r="BG608" s="230">
        <f>IF(N608="zákl. přenesená",J608,0)</f>
        <v>0</v>
      </c>
      <c r="BH608" s="230">
        <f>IF(N608="sníž. přenesená",J608,0)</f>
        <v>0</v>
      </c>
      <c r="BI608" s="230">
        <f>IF(N608="nulová",J608,0)</f>
        <v>0</v>
      </c>
      <c r="BJ608" s="17" t="s">
        <v>87</v>
      </c>
      <c r="BK608" s="230">
        <f>ROUND(I608*H608,2)</f>
        <v>0</v>
      </c>
      <c r="BL608" s="17" t="s">
        <v>142</v>
      </c>
      <c r="BM608" s="229" t="s">
        <v>679</v>
      </c>
    </row>
    <row r="609" s="2" customFormat="1">
      <c r="A609" s="38"/>
      <c r="B609" s="39"/>
      <c r="C609" s="40"/>
      <c r="D609" s="231" t="s">
        <v>143</v>
      </c>
      <c r="E609" s="40"/>
      <c r="F609" s="232" t="s">
        <v>680</v>
      </c>
      <c r="G609" s="40"/>
      <c r="H609" s="40"/>
      <c r="I609" s="233"/>
      <c r="J609" s="40"/>
      <c r="K609" s="40"/>
      <c r="L609" s="44"/>
      <c r="M609" s="234"/>
      <c r="N609" s="235"/>
      <c r="O609" s="91"/>
      <c r="P609" s="91"/>
      <c r="Q609" s="91"/>
      <c r="R609" s="91"/>
      <c r="S609" s="91"/>
      <c r="T609" s="92"/>
      <c r="U609" s="38"/>
      <c r="V609" s="38"/>
      <c r="W609" s="38"/>
      <c r="X609" s="38"/>
      <c r="Y609" s="38"/>
      <c r="Z609" s="38"/>
      <c r="AA609" s="38"/>
      <c r="AB609" s="38"/>
      <c r="AC609" s="38"/>
      <c r="AD609" s="38"/>
      <c r="AE609" s="38"/>
      <c r="AT609" s="17" t="s">
        <v>143</v>
      </c>
      <c r="AU609" s="17" t="s">
        <v>91</v>
      </c>
    </row>
    <row r="610" s="13" customFormat="1">
      <c r="A610" s="13"/>
      <c r="B610" s="236"/>
      <c r="C610" s="237"/>
      <c r="D610" s="231" t="s">
        <v>145</v>
      </c>
      <c r="E610" s="238" t="s">
        <v>1</v>
      </c>
      <c r="F610" s="239" t="s">
        <v>681</v>
      </c>
      <c r="G610" s="237"/>
      <c r="H610" s="240">
        <v>400</v>
      </c>
      <c r="I610" s="241"/>
      <c r="J610" s="237"/>
      <c r="K610" s="237"/>
      <c r="L610" s="242"/>
      <c r="M610" s="243"/>
      <c r="N610" s="244"/>
      <c r="O610" s="244"/>
      <c r="P610" s="244"/>
      <c r="Q610" s="244"/>
      <c r="R610" s="244"/>
      <c r="S610" s="244"/>
      <c r="T610" s="245"/>
      <c r="U610" s="13"/>
      <c r="V610" s="13"/>
      <c r="W610" s="13"/>
      <c r="X610" s="13"/>
      <c r="Y610" s="13"/>
      <c r="Z610" s="13"/>
      <c r="AA610" s="13"/>
      <c r="AB610" s="13"/>
      <c r="AC610" s="13"/>
      <c r="AD610" s="13"/>
      <c r="AE610" s="13"/>
      <c r="AT610" s="246" t="s">
        <v>145</v>
      </c>
      <c r="AU610" s="246" t="s">
        <v>91</v>
      </c>
      <c r="AV610" s="13" t="s">
        <v>91</v>
      </c>
      <c r="AW610" s="13" t="s">
        <v>38</v>
      </c>
      <c r="AX610" s="13" t="s">
        <v>82</v>
      </c>
      <c r="AY610" s="246" t="s">
        <v>135</v>
      </c>
    </row>
    <row r="611" s="15" customFormat="1">
      <c r="A611" s="15"/>
      <c r="B611" s="259"/>
      <c r="C611" s="260"/>
      <c r="D611" s="231" t="s">
        <v>145</v>
      </c>
      <c r="E611" s="261" t="s">
        <v>1</v>
      </c>
      <c r="F611" s="262" t="s">
        <v>250</v>
      </c>
      <c r="G611" s="260"/>
      <c r="H611" s="263">
        <v>400</v>
      </c>
      <c r="I611" s="264"/>
      <c r="J611" s="260"/>
      <c r="K611" s="260"/>
      <c r="L611" s="265"/>
      <c r="M611" s="266"/>
      <c r="N611" s="267"/>
      <c r="O611" s="267"/>
      <c r="P611" s="267"/>
      <c r="Q611" s="267"/>
      <c r="R611" s="267"/>
      <c r="S611" s="267"/>
      <c r="T611" s="268"/>
      <c r="U611" s="15"/>
      <c r="V611" s="15"/>
      <c r="W611" s="15"/>
      <c r="X611" s="15"/>
      <c r="Y611" s="15"/>
      <c r="Z611" s="15"/>
      <c r="AA611" s="15"/>
      <c r="AB611" s="15"/>
      <c r="AC611" s="15"/>
      <c r="AD611" s="15"/>
      <c r="AE611" s="15"/>
      <c r="AT611" s="269" t="s">
        <v>145</v>
      </c>
      <c r="AU611" s="269" t="s">
        <v>91</v>
      </c>
      <c r="AV611" s="15" t="s">
        <v>94</v>
      </c>
      <c r="AW611" s="15" t="s">
        <v>38</v>
      </c>
      <c r="AX611" s="15" t="s">
        <v>82</v>
      </c>
      <c r="AY611" s="269" t="s">
        <v>135</v>
      </c>
    </row>
    <row r="612" s="13" customFormat="1">
      <c r="A612" s="13"/>
      <c r="B612" s="236"/>
      <c r="C612" s="237"/>
      <c r="D612" s="231" t="s">
        <v>145</v>
      </c>
      <c r="E612" s="238" t="s">
        <v>1</v>
      </c>
      <c r="F612" s="239" t="s">
        <v>682</v>
      </c>
      <c r="G612" s="237"/>
      <c r="H612" s="240">
        <v>66</v>
      </c>
      <c r="I612" s="241"/>
      <c r="J612" s="237"/>
      <c r="K612" s="237"/>
      <c r="L612" s="242"/>
      <c r="M612" s="243"/>
      <c r="N612" s="244"/>
      <c r="O612" s="244"/>
      <c r="P612" s="244"/>
      <c r="Q612" s="244"/>
      <c r="R612" s="244"/>
      <c r="S612" s="244"/>
      <c r="T612" s="245"/>
      <c r="U612" s="13"/>
      <c r="V612" s="13"/>
      <c r="W612" s="13"/>
      <c r="X612" s="13"/>
      <c r="Y612" s="13"/>
      <c r="Z612" s="13"/>
      <c r="AA612" s="13"/>
      <c r="AB612" s="13"/>
      <c r="AC612" s="13"/>
      <c r="AD612" s="13"/>
      <c r="AE612" s="13"/>
      <c r="AT612" s="246" t="s">
        <v>145</v>
      </c>
      <c r="AU612" s="246" t="s">
        <v>91</v>
      </c>
      <c r="AV612" s="13" t="s">
        <v>91</v>
      </c>
      <c r="AW612" s="13" t="s">
        <v>38</v>
      </c>
      <c r="AX612" s="13" t="s">
        <v>82</v>
      </c>
      <c r="AY612" s="246" t="s">
        <v>135</v>
      </c>
    </row>
    <row r="613" s="15" customFormat="1">
      <c r="A613" s="15"/>
      <c r="B613" s="259"/>
      <c r="C613" s="260"/>
      <c r="D613" s="231" t="s">
        <v>145</v>
      </c>
      <c r="E613" s="261" t="s">
        <v>1</v>
      </c>
      <c r="F613" s="262" t="s">
        <v>250</v>
      </c>
      <c r="G613" s="260"/>
      <c r="H613" s="263">
        <v>66</v>
      </c>
      <c r="I613" s="264"/>
      <c r="J613" s="260"/>
      <c r="K613" s="260"/>
      <c r="L613" s="265"/>
      <c r="M613" s="266"/>
      <c r="N613" s="267"/>
      <c r="O613" s="267"/>
      <c r="P613" s="267"/>
      <c r="Q613" s="267"/>
      <c r="R613" s="267"/>
      <c r="S613" s="267"/>
      <c r="T613" s="268"/>
      <c r="U613" s="15"/>
      <c r="V613" s="15"/>
      <c r="W613" s="15"/>
      <c r="X613" s="15"/>
      <c r="Y613" s="15"/>
      <c r="Z613" s="15"/>
      <c r="AA613" s="15"/>
      <c r="AB613" s="15"/>
      <c r="AC613" s="15"/>
      <c r="AD613" s="15"/>
      <c r="AE613" s="15"/>
      <c r="AT613" s="269" t="s">
        <v>145</v>
      </c>
      <c r="AU613" s="269" t="s">
        <v>91</v>
      </c>
      <c r="AV613" s="15" t="s">
        <v>94</v>
      </c>
      <c r="AW613" s="15" t="s">
        <v>38</v>
      </c>
      <c r="AX613" s="15" t="s">
        <v>82</v>
      </c>
      <c r="AY613" s="269" t="s">
        <v>135</v>
      </c>
    </row>
    <row r="614" s="13" customFormat="1">
      <c r="A614" s="13"/>
      <c r="B614" s="236"/>
      <c r="C614" s="237"/>
      <c r="D614" s="231" t="s">
        <v>145</v>
      </c>
      <c r="E614" s="238" t="s">
        <v>1</v>
      </c>
      <c r="F614" s="239" t="s">
        <v>683</v>
      </c>
      <c r="G614" s="237"/>
      <c r="H614" s="240">
        <v>33</v>
      </c>
      <c r="I614" s="241"/>
      <c r="J614" s="237"/>
      <c r="K614" s="237"/>
      <c r="L614" s="242"/>
      <c r="M614" s="243"/>
      <c r="N614" s="244"/>
      <c r="O614" s="244"/>
      <c r="P614" s="244"/>
      <c r="Q614" s="244"/>
      <c r="R614" s="244"/>
      <c r="S614" s="244"/>
      <c r="T614" s="245"/>
      <c r="U614" s="13"/>
      <c r="V614" s="13"/>
      <c r="W614" s="13"/>
      <c r="X614" s="13"/>
      <c r="Y614" s="13"/>
      <c r="Z614" s="13"/>
      <c r="AA614" s="13"/>
      <c r="AB614" s="13"/>
      <c r="AC614" s="13"/>
      <c r="AD614" s="13"/>
      <c r="AE614" s="13"/>
      <c r="AT614" s="246" t="s">
        <v>145</v>
      </c>
      <c r="AU614" s="246" t="s">
        <v>91</v>
      </c>
      <c r="AV614" s="13" t="s">
        <v>91</v>
      </c>
      <c r="AW614" s="13" t="s">
        <v>38</v>
      </c>
      <c r="AX614" s="13" t="s">
        <v>82</v>
      </c>
      <c r="AY614" s="246" t="s">
        <v>135</v>
      </c>
    </row>
    <row r="615" s="15" customFormat="1">
      <c r="A615" s="15"/>
      <c r="B615" s="259"/>
      <c r="C615" s="260"/>
      <c r="D615" s="231" t="s">
        <v>145</v>
      </c>
      <c r="E615" s="261" t="s">
        <v>1</v>
      </c>
      <c r="F615" s="262" t="s">
        <v>250</v>
      </c>
      <c r="G615" s="260"/>
      <c r="H615" s="263">
        <v>33</v>
      </c>
      <c r="I615" s="264"/>
      <c r="J615" s="260"/>
      <c r="K615" s="260"/>
      <c r="L615" s="265"/>
      <c r="M615" s="266"/>
      <c r="N615" s="267"/>
      <c r="O615" s="267"/>
      <c r="P615" s="267"/>
      <c r="Q615" s="267"/>
      <c r="R615" s="267"/>
      <c r="S615" s="267"/>
      <c r="T615" s="268"/>
      <c r="U615" s="15"/>
      <c r="V615" s="15"/>
      <c r="W615" s="15"/>
      <c r="X615" s="15"/>
      <c r="Y615" s="15"/>
      <c r="Z615" s="15"/>
      <c r="AA615" s="15"/>
      <c r="AB615" s="15"/>
      <c r="AC615" s="15"/>
      <c r="AD615" s="15"/>
      <c r="AE615" s="15"/>
      <c r="AT615" s="269" t="s">
        <v>145</v>
      </c>
      <c r="AU615" s="269" t="s">
        <v>91</v>
      </c>
      <c r="AV615" s="15" t="s">
        <v>94</v>
      </c>
      <c r="AW615" s="15" t="s">
        <v>38</v>
      </c>
      <c r="AX615" s="15" t="s">
        <v>82</v>
      </c>
      <c r="AY615" s="269" t="s">
        <v>135</v>
      </c>
    </row>
    <row r="616" s="13" customFormat="1">
      <c r="A616" s="13"/>
      <c r="B616" s="236"/>
      <c r="C616" s="237"/>
      <c r="D616" s="231" t="s">
        <v>145</v>
      </c>
      <c r="E616" s="238" t="s">
        <v>1</v>
      </c>
      <c r="F616" s="239" t="s">
        <v>684</v>
      </c>
      <c r="G616" s="237"/>
      <c r="H616" s="240">
        <v>14</v>
      </c>
      <c r="I616" s="241"/>
      <c r="J616" s="237"/>
      <c r="K616" s="237"/>
      <c r="L616" s="242"/>
      <c r="M616" s="243"/>
      <c r="N616" s="244"/>
      <c r="O616" s="244"/>
      <c r="P616" s="244"/>
      <c r="Q616" s="244"/>
      <c r="R616" s="244"/>
      <c r="S616" s="244"/>
      <c r="T616" s="245"/>
      <c r="U616" s="13"/>
      <c r="V616" s="13"/>
      <c r="W616" s="13"/>
      <c r="X616" s="13"/>
      <c r="Y616" s="13"/>
      <c r="Z616" s="13"/>
      <c r="AA616" s="13"/>
      <c r="AB616" s="13"/>
      <c r="AC616" s="13"/>
      <c r="AD616" s="13"/>
      <c r="AE616" s="13"/>
      <c r="AT616" s="246" t="s">
        <v>145</v>
      </c>
      <c r="AU616" s="246" t="s">
        <v>91</v>
      </c>
      <c r="AV616" s="13" t="s">
        <v>91</v>
      </c>
      <c r="AW616" s="13" t="s">
        <v>38</v>
      </c>
      <c r="AX616" s="13" t="s">
        <v>82</v>
      </c>
      <c r="AY616" s="246" t="s">
        <v>135</v>
      </c>
    </row>
    <row r="617" s="14" customFormat="1">
      <c r="A617" s="14"/>
      <c r="B617" s="247"/>
      <c r="C617" s="248"/>
      <c r="D617" s="231" t="s">
        <v>145</v>
      </c>
      <c r="E617" s="249" t="s">
        <v>1</v>
      </c>
      <c r="F617" s="250" t="s">
        <v>147</v>
      </c>
      <c r="G617" s="248"/>
      <c r="H617" s="251">
        <v>513</v>
      </c>
      <c r="I617" s="252"/>
      <c r="J617" s="248"/>
      <c r="K617" s="248"/>
      <c r="L617" s="253"/>
      <c r="M617" s="254"/>
      <c r="N617" s="255"/>
      <c r="O617" s="255"/>
      <c r="P617" s="255"/>
      <c r="Q617" s="255"/>
      <c r="R617" s="255"/>
      <c r="S617" s="255"/>
      <c r="T617" s="256"/>
      <c r="U617" s="14"/>
      <c r="V617" s="14"/>
      <c r="W617" s="14"/>
      <c r="X617" s="14"/>
      <c r="Y617" s="14"/>
      <c r="Z617" s="14"/>
      <c r="AA617" s="14"/>
      <c r="AB617" s="14"/>
      <c r="AC617" s="14"/>
      <c r="AD617" s="14"/>
      <c r="AE617" s="14"/>
      <c r="AT617" s="257" t="s">
        <v>145</v>
      </c>
      <c r="AU617" s="257" t="s">
        <v>91</v>
      </c>
      <c r="AV617" s="14" t="s">
        <v>142</v>
      </c>
      <c r="AW617" s="14" t="s">
        <v>38</v>
      </c>
      <c r="AX617" s="14" t="s">
        <v>87</v>
      </c>
      <c r="AY617" s="257" t="s">
        <v>135</v>
      </c>
    </row>
    <row r="618" s="2" customFormat="1" ht="16.5" customHeight="1">
      <c r="A618" s="38"/>
      <c r="B618" s="39"/>
      <c r="C618" s="270" t="s">
        <v>431</v>
      </c>
      <c r="D618" s="270" t="s">
        <v>257</v>
      </c>
      <c r="E618" s="271" t="s">
        <v>685</v>
      </c>
      <c r="F618" s="272" t="s">
        <v>686</v>
      </c>
      <c r="G618" s="273" t="s">
        <v>177</v>
      </c>
      <c r="H618" s="274">
        <v>404</v>
      </c>
      <c r="I618" s="275"/>
      <c r="J618" s="276">
        <f>ROUND(I618*H618,2)</f>
        <v>0</v>
      </c>
      <c r="K618" s="272" t="s">
        <v>141</v>
      </c>
      <c r="L618" s="277"/>
      <c r="M618" s="278" t="s">
        <v>1</v>
      </c>
      <c r="N618" s="279" t="s">
        <v>47</v>
      </c>
      <c r="O618" s="91"/>
      <c r="P618" s="227">
        <f>O618*H618</f>
        <v>0</v>
      </c>
      <c r="Q618" s="227">
        <v>0</v>
      </c>
      <c r="R618" s="227">
        <f>Q618*H618</f>
        <v>0</v>
      </c>
      <c r="S618" s="227">
        <v>0</v>
      </c>
      <c r="T618" s="228">
        <f>S618*H618</f>
        <v>0</v>
      </c>
      <c r="U618" s="38"/>
      <c r="V618" s="38"/>
      <c r="W618" s="38"/>
      <c r="X618" s="38"/>
      <c r="Y618" s="38"/>
      <c r="Z618" s="38"/>
      <c r="AA618" s="38"/>
      <c r="AB618" s="38"/>
      <c r="AC618" s="38"/>
      <c r="AD618" s="38"/>
      <c r="AE618" s="38"/>
      <c r="AR618" s="229" t="s">
        <v>181</v>
      </c>
      <c r="AT618" s="229" t="s">
        <v>257</v>
      </c>
      <c r="AU618" s="229" t="s">
        <v>91</v>
      </c>
      <c r="AY618" s="17" t="s">
        <v>135</v>
      </c>
      <c r="BE618" s="230">
        <f>IF(N618="základní",J618,0)</f>
        <v>0</v>
      </c>
      <c r="BF618" s="230">
        <f>IF(N618="snížená",J618,0)</f>
        <v>0</v>
      </c>
      <c r="BG618" s="230">
        <f>IF(N618="zákl. přenesená",J618,0)</f>
        <v>0</v>
      </c>
      <c r="BH618" s="230">
        <f>IF(N618="sníž. přenesená",J618,0)</f>
        <v>0</v>
      </c>
      <c r="BI618" s="230">
        <f>IF(N618="nulová",J618,0)</f>
        <v>0</v>
      </c>
      <c r="BJ618" s="17" t="s">
        <v>87</v>
      </c>
      <c r="BK618" s="230">
        <f>ROUND(I618*H618,2)</f>
        <v>0</v>
      </c>
      <c r="BL618" s="17" t="s">
        <v>142</v>
      </c>
      <c r="BM618" s="229" t="s">
        <v>687</v>
      </c>
    </row>
    <row r="619" s="2" customFormat="1">
      <c r="A619" s="38"/>
      <c r="B619" s="39"/>
      <c r="C619" s="40"/>
      <c r="D619" s="231" t="s">
        <v>143</v>
      </c>
      <c r="E619" s="40"/>
      <c r="F619" s="232" t="s">
        <v>686</v>
      </c>
      <c r="G619" s="40"/>
      <c r="H619" s="40"/>
      <c r="I619" s="233"/>
      <c r="J619" s="40"/>
      <c r="K619" s="40"/>
      <c r="L619" s="44"/>
      <c r="M619" s="234"/>
      <c r="N619" s="235"/>
      <c r="O619" s="91"/>
      <c r="P619" s="91"/>
      <c r="Q619" s="91"/>
      <c r="R619" s="91"/>
      <c r="S619" s="91"/>
      <c r="T619" s="92"/>
      <c r="U619" s="38"/>
      <c r="V619" s="38"/>
      <c r="W619" s="38"/>
      <c r="X619" s="38"/>
      <c r="Y619" s="38"/>
      <c r="Z619" s="38"/>
      <c r="AA619" s="38"/>
      <c r="AB619" s="38"/>
      <c r="AC619" s="38"/>
      <c r="AD619" s="38"/>
      <c r="AE619" s="38"/>
      <c r="AT619" s="17" t="s">
        <v>143</v>
      </c>
      <c r="AU619" s="17" t="s">
        <v>91</v>
      </c>
    </row>
    <row r="620" s="13" customFormat="1">
      <c r="A620" s="13"/>
      <c r="B620" s="236"/>
      <c r="C620" s="237"/>
      <c r="D620" s="231" t="s">
        <v>145</v>
      </c>
      <c r="E620" s="238" t="s">
        <v>1</v>
      </c>
      <c r="F620" s="239" t="s">
        <v>688</v>
      </c>
      <c r="G620" s="237"/>
      <c r="H620" s="240">
        <v>404</v>
      </c>
      <c r="I620" s="241"/>
      <c r="J620" s="237"/>
      <c r="K620" s="237"/>
      <c r="L620" s="242"/>
      <c r="M620" s="243"/>
      <c r="N620" s="244"/>
      <c r="O620" s="244"/>
      <c r="P620" s="244"/>
      <c r="Q620" s="244"/>
      <c r="R620" s="244"/>
      <c r="S620" s="244"/>
      <c r="T620" s="245"/>
      <c r="U620" s="13"/>
      <c r="V620" s="13"/>
      <c r="W620" s="13"/>
      <c r="X620" s="13"/>
      <c r="Y620" s="13"/>
      <c r="Z620" s="13"/>
      <c r="AA620" s="13"/>
      <c r="AB620" s="13"/>
      <c r="AC620" s="13"/>
      <c r="AD620" s="13"/>
      <c r="AE620" s="13"/>
      <c r="AT620" s="246" t="s">
        <v>145</v>
      </c>
      <c r="AU620" s="246" t="s">
        <v>91</v>
      </c>
      <c r="AV620" s="13" t="s">
        <v>91</v>
      </c>
      <c r="AW620" s="13" t="s">
        <v>38</v>
      </c>
      <c r="AX620" s="13" t="s">
        <v>82</v>
      </c>
      <c r="AY620" s="246" t="s">
        <v>135</v>
      </c>
    </row>
    <row r="621" s="14" customFormat="1">
      <c r="A621" s="14"/>
      <c r="B621" s="247"/>
      <c r="C621" s="248"/>
      <c r="D621" s="231" t="s">
        <v>145</v>
      </c>
      <c r="E621" s="249" t="s">
        <v>1</v>
      </c>
      <c r="F621" s="250" t="s">
        <v>147</v>
      </c>
      <c r="G621" s="248"/>
      <c r="H621" s="251">
        <v>404</v>
      </c>
      <c r="I621" s="252"/>
      <c r="J621" s="248"/>
      <c r="K621" s="248"/>
      <c r="L621" s="253"/>
      <c r="M621" s="254"/>
      <c r="N621" s="255"/>
      <c r="O621" s="255"/>
      <c r="P621" s="255"/>
      <c r="Q621" s="255"/>
      <c r="R621" s="255"/>
      <c r="S621" s="255"/>
      <c r="T621" s="256"/>
      <c r="U621" s="14"/>
      <c r="V621" s="14"/>
      <c r="W621" s="14"/>
      <c r="X621" s="14"/>
      <c r="Y621" s="14"/>
      <c r="Z621" s="14"/>
      <c r="AA621" s="14"/>
      <c r="AB621" s="14"/>
      <c r="AC621" s="14"/>
      <c r="AD621" s="14"/>
      <c r="AE621" s="14"/>
      <c r="AT621" s="257" t="s">
        <v>145</v>
      </c>
      <c r="AU621" s="257" t="s">
        <v>91</v>
      </c>
      <c r="AV621" s="14" t="s">
        <v>142</v>
      </c>
      <c r="AW621" s="14" t="s">
        <v>38</v>
      </c>
      <c r="AX621" s="14" t="s">
        <v>87</v>
      </c>
      <c r="AY621" s="257" t="s">
        <v>135</v>
      </c>
    </row>
    <row r="622" s="2" customFormat="1" ht="16.5" customHeight="1">
      <c r="A622" s="38"/>
      <c r="B622" s="39"/>
      <c r="C622" s="270" t="s">
        <v>689</v>
      </c>
      <c r="D622" s="270" t="s">
        <v>257</v>
      </c>
      <c r="E622" s="271" t="s">
        <v>690</v>
      </c>
      <c r="F622" s="272" t="s">
        <v>691</v>
      </c>
      <c r="G622" s="273" t="s">
        <v>177</v>
      </c>
      <c r="H622" s="274">
        <v>14.199999999999999</v>
      </c>
      <c r="I622" s="275"/>
      <c r="J622" s="276">
        <f>ROUND(I622*H622,2)</f>
        <v>0</v>
      </c>
      <c r="K622" s="272" t="s">
        <v>141</v>
      </c>
      <c r="L622" s="277"/>
      <c r="M622" s="278" t="s">
        <v>1</v>
      </c>
      <c r="N622" s="279" t="s">
        <v>47</v>
      </c>
      <c r="O622" s="91"/>
      <c r="P622" s="227">
        <f>O622*H622</f>
        <v>0</v>
      </c>
      <c r="Q622" s="227">
        <v>0</v>
      </c>
      <c r="R622" s="227">
        <f>Q622*H622</f>
        <v>0</v>
      </c>
      <c r="S622" s="227">
        <v>0</v>
      </c>
      <c r="T622" s="228">
        <f>S622*H622</f>
        <v>0</v>
      </c>
      <c r="U622" s="38"/>
      <c r="V622" s="38"/>
      <c r="W622" s="38"/>
      <c r="X622" s="38"/>
      <c r="Y622" s="38"/>
      <c r="Z622" s="38"/>
      <c r="AA622" s="38"/>
      <c r="AB622" s="38"/>
      <c r="AC622" s="38"/>
      <c r="AD622" s="38"/>
      <c r="AE622" s="38"/>
      <c r="AR622" s="229" t="s">
        <v>181</v>
      </c>
      <c r="AT622" s="229" t="s">
        <v>257</v>
      </c>
      <c r="AU622" s="229" t="s">
        <v>91</v>
      </c>
      <c r="AY622" s="17" t="s">
        <v>135</v>
      </c>
      <c r="BE622" s="230">
        <f>IF(N622="základní",J622,0)</f>
        <v>0</v>
      </c>
      <c r="BF622" s="230">
        <f>IF(N622="snížená",J622,0)</f>
        <v>0</v>
      </c>
      <c r="BG622" s="230">
        <f>IF(N622="zákl. přenesená",J622,0)</f>
        <v>0</v>
      </c>
      <c r="BH622" s="230">
        <f>IF(N622="sníž. přenesená",J622,0)</f>
        <v>0</v>
      </c>
      <c r="BI622" s="230">
        <f>IF(N622="nulová",J622,0)</f>
        <v>0</v>
      </c>
      <c r="BJ622" s="17" t="s">
        <v>87</v>
      </c>
      <c r="BK622" s="230">
        <f>ROUND(I622*H622,2)</f>
        <v>0</v>
      </c>
      <c r="BL622" s="17" t="s">
        <v>142</v>
      </c>
      <c r="BM622" s="229" t="s">
        <v>692</v>
      </c>
    </row>
    <row r="623" s="2" customFormat="1">
      <c r="A623" s="38"/>
      <c r="B623" s="39"/>
      <c r="C623" s="40"/>
      <c r="D623" s="231" t="s">
        <v>143</v>
      </c>
      <c r="E623" s="40"/>
      <c r="F623" s="232" t="s">
        <v>691</v>
      </c>
      <c r="G623" s="40"/>
      <c r="H623" s="40"/>
      <c r="I623" s="233"/>
      <c r="J623" s="40"/>
      <c r="K623" s="40"/>
      <c r="L623" s="44"/>
      <c r="M623" s="234"/>
      <c r="N623" s="235"/>
      <c r="O623" s="91"/>
      <c r="P623" s="91"/>
      <c r="Q623" s="91"/>
      <c r="R623" s="91"/>
      <c r="S623" s="91"/>
      <c r="T623" s="92"/>
      <c r="U623" s="38"/>
      <c r="V623" s="38"/>
      <c r="W623" s="38"/>
      <c r="X623" s="38"/>
      <c r="Y623" s="38"/>
      <c r="Z623" s="38"/>
      <c r="AA623" s="38"/>
      <c r="AB623" s="38"/>
      <c r="AC623" s="38"/>
      <c r="AD623" s="38"/>
      <c r="AE623" s="38"/>
      <c r="AT623" s="17" t="s">
        <v>143</v>
      </c>
      <c r="AU623" s="17" t="s">
        <v>91</v>
      </c>
    </row>
    <row r="624" s="13" customFormat="1">
      <c r="A624" s="13"/>
      <c r="B624" s="236"/>
      <c r="C624" s="237"/>
      <c r="D624" s="231" t="s">
        <v>145</v>
      </c>
      <c r="E624" s="238" t="s">
        <v>1</v>
      </c>
      <c r="F624" s="239" t="s">
        <v>693</v>
      </c>
      <c r="G624" s="237"/>
      <c r="H624" s="240">
        <v>14.140000000000001</v>
      </c>
      <c r="I624" s="241"/>
      <c r="J624" s="237"/>
      <c r="K624" s="237"/>
      <c r="L624" s="242"/>
      <c r="M624" s="243"/>
      <c r="N624" s="244"/>
      <c r="O624" s="244"/>
      <c r="P624" s="244"/>
      <c r="Q624" s="244"/>
      <c r="R624" s="244"/>
      <c r="S624" s="244"/>
      <c r="T624" s="245"/>
      <c r="U624" s="13"/>
      <c r="V624" s="13"/>
      <c r="W624" s="13"/>
      <c r="X624" s="13"/>
      <c r="Y624" s="13"/>
      <c r="Z624" s="13"/>
      <c r="AA624" s="13"/>
      <c r="AB624" s="13"/>
      <c r="AC624" s="13"/>
      <c r="AD624" s="13"/>
      <c r="AE624" s="13"/>
      <c r="AT624" s="246" t="s">
        <v>145</v>
      </c>
      <c r="AU624" s="246" t="s">
        <v>91</v>
      </c>
      <c r="AV624" s="13" t="s">
        <v>91</v>
      </c>
      <c r="AW624" s="13" t="s">
        <v>38</v>
      </c>
      <c r="AX624" s="13" t="s">
        <v>82</v>
      </c>
      <c r="AY624" s="246" t="s">
        <v>135</v>
      </c>
    </row>
    <row r="625" s="14" customFormat="1">
      <c r="A625" s="14"/>
      <c r="B625" s="247"/>
      <c r="C625" s="248"/>
      <c r="D625" s="231" t="s">
        <v>145</v>
      </c>
      <c r="E625" s="249" t="s">
        <v>1</v>
      </c>
      <c r="F625" s="250" t="s">
        <v>147</v>
      </c>
      <c r="G625" s="248"/>
      <c r="H625" s="251">
        <v>14.140000000000001</v>
      </c>
      <c r="I625" s="252"/>
      <c r="J625" s="248"/>
      <c r="K625" s="248"/>
      <c r="L625" s="253"/>
      <c r="M625" s="254"/>
      <c r="N625" s="255"/>
      <c r="O625" s="255"/>
      <c r="P625" s="255"/>
      <c r="Q625" s="255"/>
      <c r="R625" s="255"/>
      <c r="S625" s="255"/>
      <c r="T625" s="256"/>
      <c r="U625" s="14"/>
      <c r="V625" s="14"/>
      <c r="W625" s="14"/>
      <c r="X625" s="14"/>
      <c r="Y625" s="14"/>
      <c r="Z625" s="14"/>
      <c r="AA625" s="14"/>
      <c r="AB625" s="14"/>
      <c r="AC625" s="14"/>
      <c r="AD625" s="14"/>
      <c r="AE625" s="14"/>
      <c r="AT625" s="257" t="s">
        <v>145</v>
      </c>
      <c r="AU625" s="257" t="s">
        <v>91</v>
      </c>
      <c r="AV625" s="14" t="s">
        <v>142</v>
      </c>
      <c r="AW625" s="14" t="s">
        <v>38</v>
      </c>
      <c r="AX625" s="14" t="s">
        <v>82</v>
      </c>
      <c r="AY625" s="257" t="s">
        <v>135</v>
      </c>
    </row>
    <row r="626" s="13" customFormat="1">
      <c r="A626" s="13"/>
      <c r="B626" s="236"/>
      <c r="C626" s="237"/>
      <c r="D626" s="231" t="s">
        <v>145</v>
      </c>
      <c r="E626" s="238" t="s">
        <v>1</v>
      </c>
      <c r="F626" s="239" t="s">
        <v>694</v>
      </c>
      <c r="G626" s="237"/>
      <c r="H626" s="240">
        <v>14.199999999999999</v>
      </c>
      <c r="I626" s="241"/>
      <c r="J626" s="237"/>
      <c r="K626" s="237"/>
      <c r="L626" s="242"/>
      <c r="M626" s="243"/>
      <c r="N626" s="244"/>
      <c r="O626" s="244"/>
      <c r="P626" s="244"/>
      <c r="Q626" s="244"/>
      <c r="R626" s="244"/>
      <c r="S626" s="244"/>
      <c r="T626" s="245"/>
      <c r="U626" s="13"/>
      <c r="V626" s="13"/>
      <c r="W626" s="13"/>
      <c r="X626" s="13"/>
      <c r="Y626" s="13"/>
      <c r="Z626" s="13"/>
      <c r="AA626" s="13"/>
      <c r="AB626" s="13"/>
      <c r="AC626" s="13"/>
      <c r="AD626" s="13"/>
      <c r="AE626" s="13"/>
      <c r="AT626" s="246" t="s">
        <v>145</v>
      </c>
      <c r="AU626" s="246" t="s">
        <v>91</v>
      </c>
      <c r="AV626" s="13" t="s">
        <v>91</v>
      </c>
      <c r="AW626" s="13" t="s">
        <v>38</v>
      </c>
      <c r="AX626" s="13" t="s">
        <v>82</v>
      </c>
      <c r="AY626" s="246" t="s">
        <v>135</v>
      </c>
    </row>
    <row r="627" s="14" customFormat="1">
      <c r="A627" s="14"/>
      <c r="B627" s="247"/>
      <c r="C627" s="248"/>
      <c r="D627" s="231" t="s">
        <v>145</v>
      </c>
      <c r="E627" s="249" t="s">
        <v>1</v>
      </c>
      <c r="F627" s="250" t="s">
        <v>147</v>
      </c>
      <c r="G627" s="248"/>
      <c r="H627" s="251">
        <v>14.199999999999999</v>
      </c>
      <c r="I627" s="252"/>
      <c r="J627" s="248"/>
      <c r="K627" s="248"/>
      <c r="L627" s="253"/>
      <c r="M627" s="254"/>
      <c r="N627" s="255"/>
      <c r="O627" s="255"/>
      <c r="P627" s="255"/>
      <c r="Q627" s="255"/>
      <c r="R627" s="255"/>
      <c r="S627" s="255"/>
      <c r="T627" s="256"/>
      <c r="U627" s="14"/>
      <c r="V627" s="14"/>
      <c r="W627" s="14"/>
      <c r="X627" s="14"/>
      <c r="Y627" s="14"/>
      <c r="Z627" s="14"/>
      <c r="AA627" s="14"/>
      <c r="AB627" s="14"/>
      <c r="AC627" s="14"/>
      <c r="AD627" s="14"/>
      <c r="AE627" s="14"/>
      <c r="AT627" s="257" t="s">
        <v>145</v>
      </c>
      <c r="AU627" s="257" t="s">
        <v>91</v>
      </c>
      <c r="AV627" s="14" t="s">
        <v>142</v>
      </c>
      <c r="AW627" s="14" t="s">
        <v>38</v>
      </c>
      <c r="AX627" s="14" t="s">
        <v>87</v>
      </c>
      <c r="AY627" s="257" t="s">
        <v>135</v>
      </c>
    </row>
    <row r="628" s="2" customFormat="1" ht="24.15" customHeight="1">
      <c r="A628" s="38"/>
      <c r="B628" s="39"/>
      <c r="C628" s="270" t="s">
        <v>436</v>
      </c>
      <c r="D628" s="270" t="s">
        <v>257</v>
      </c>
      <c r="E628" s="271" t="s">
        <v>695</v>
      </c>
      <c r="F628" s="272" t="s">
        <v>696</v>
      </c>
      <c r="G628" s="273" t="s">
        <v>177</v>
      </c>
      <c r="H628" s="274">
        <v>67</v>
      </c>
      <c r="I628" s="275"/>
      <c r="J628" s="276">
        <f>ROUND(I628*H628,2)</f>
        <v>0</v>
      </c>
      <c r="K628" s="272" t="s">
        <v>141</v>
      </c>
      <c r="L628" s="277"/>
      <c r="M628" s="278" t="s">
        <v>1</v>
      </c>
      <c r="N628" s="279" t="s">
        <v>47</v>
      </c>
      <c r="O628" s="91"/>
      <c r="P628" s="227">
        <f>O628*H628</f>
        <v>0</v>
      </c>
      <c r="Q628" s="227">
        <v>0</v>
      </c>
      <c r="R628" s="227">
        <f>Q628*H628</f>
        <v>0</v>
      </c>
      <c r="S628" s="227">
        <v>0</v>
      </c>
      <c r="T628" s="228">
        <f>S628*H628</f>
        <v>0</v>
      </c>
      <c r="U628" s="38"/>
      <c r="V628" s="38"/>
      <c r="W628" s="38"/>
      <c r="X628" s="38"/>
      <c r="Y628" s="38"/>
      <c r="Z628" s="38"/>
      <c r="AA628" s="38"/>
      <c r="AB628" s="38"/>
      <c r="AC628" s="38"/>
      <c r="AD628" s="38"/>
      <c r="AE628" s="38"/>
      <c r="AR628" s="229" t="s">
        <v>181</v>
      </c>
      <c r="AT628" s="229" t="s">
        <v>257</v>
      </c>
      <c r="AU628" s="229" t="s">
        <v>91</v>
      </c>
      <c r="AY628" s="17" t="s">
        <v>135</v>
      </c>
      <c r="BE628" s="230">
        <f>IF(N628="základní",J628,0)</f>
        <v>0</v>
      </c>
      <c r="BF628" s="230">
        <f>IF(N628="snížená",J628,0)</f>
        <v>0</v>
      </c>
      <c r="BG628" s="230">
        <f>IF(N628="zákl. přenesená",J628,0)</f>
        <v>0</v>
      </c>
      <c r="BH628" s="230">
        <f>IF(N628="sníž. přenesená",J628,0)</f>
        <v>0</v>
      </c>
      <c r="BI628" s="230">
        <f>IF(N628="nulová",J628,0)</f>
        <v>0</v>
      </c>
      <c r="BJ628" s="17" t="s">
        <v>87</v>
      </c>
      <c r="BK628" s="230">
        <f>ROUND(I628*H628,2)</f>
        <v>0</v>
      </c>
      <c r="BL628" s="17" t="s">
        <v>142</v>
      </c>
      <c r="BM628" s="229" t="s">
        <v>697</v>
      </c>
    </row>
    <row r="629" s="2" customFormat="1">
      <c r="A629" s="38"/>
      <c r="B629" s="39"/>
      <c r="C629" s="40"/>
      <c r="D629" s="231" t="s">
        <v>143</v>
      </c>
      <c r="E629" s="40"/>
      <c r="F629" s="232" t="s">
        <v>696</v>
      </c>
      <c r="G629" s="40"/>
      <c r="H629" s="40"/>
      <c r="I629" s="233"/>
      <c r="J629" s="40"/>
      <c r="K629" s="40"/>
      <c r="L629" s="44"/>
      <c r="M629" s="234"/>
      <c r="N629" s="235"/>
      <c r="O629" s="91"/>
      <c r="P629" s="91"/>
      <c r="Q629" s="91"/>
      <c r="R629" s="91"/>
      <c r="S629" s="91"/>
      <c r="T629" s="92"/>
      <c r="U629" s="38"/>
      <c r="V629" s="38"/>
      <c r="W629" s="38"/>
      <c r="X629" s="38"/>
      <c r="Y629" s="38"/>
      <c r="Z629" s="38"/>
      <c r="AA629" s="38"/>
      <c r="AB629" s="38"/>
      <c r="AC629" s="38"/>
      <c r="AD629" s="38"/>
      <c r="AE629" s="38"/>
      <c r="AT629" s="17" t="s">
        <v>143</v>
      </c>
      <c r="AU629" s="17" t="s">
        <v>91</v>
      </c>
    </row>
    <row r="630" s="13" customFormat="1">
      <c r="A630" s="13"/>
      <c r="B630" s="236"/>
      <c r="C630" s="237"/>
      <c r="D630" s="231" t="s">
        <v>145</v>
      </c>
      <c r="E630" s="238" t="s">
        <v>1</v>
      </c>
      <c r="F630" s="239" t="s">
        <v>698</v>
      </c>
      <c r="G630" s="237"/>
      <c r="H630" s="240">
        <v>66.659999999999997</v>
      </c>
      <c r="I630" s="241"/>
      <c r="J630" s="237"/>
      <c r="K630" s="237"/>
      <c r="L630" s="242"/>
      <c r="M630" s="243"/>
      <c r="N630" s="244"/>
      <c r="O630" s="244"/>
      <c r="P630" s="244"/>
      <c r="Q630" s="244"/>
      <c r="R630" s="244"/>
      <c r="S630" s="244"/>
      <c r="T630" s="245"/>
      <c r="U630" s="13"/>
      <c r="V630" s="13"/>
      <c r="W630" s="13"/>
      <c r="X630" s="13"/>
      <c r="Y630" s="13"/>
      <c r="Z630" s="13"/>
      <c r="AA630" s="13"/>
      <c r="AB630" s="13"/>
      <c r="AC630" s="13"/>
      <c r="AD630" s="13"/>
      <c r="AE630" s="13"/>
      <c r="AT630" s="246" t="s">
        <v>145</v>
      </c>
      <c r="AU630" s="246" t="s">
        <v>91</v>
      </c>
      <c r="AV630" s="13" t="s">
        <v>91</v>
      </c>
      <c r="AW630" s="13" t="s">
        <v>38</v>
      </c>
      <c r="AX630" s="13" t="s">
        <v>82</v>
      </c>
      <c r="AY630" s="246" t="s">
        <v>135</v>
      </c>
    </row>
    <row r="631" s="14" customFormat="1">
      <c r="A631" s="14"/>
      <c r="B631" s="247"/>
      <c r="C631" s="248"/>
      <c r="D631" s="231" t="s">
        <v>145</v>
      </c>
      <c r="E631" s="249" t="s">
        <v>1</v>
      </c>
      <c r="F631" s="250" t="s">
        <v>147</v>
      </c>
      <c r="G631" s="248"/>
      <c r="H631" s="251">
        <v>66.659999999999997</v>
      </c>
      <c r="I631" s="252"/>
      <c r="J631" s="248"/>
      <c r="K631" s="248"/>
      <c r="L631" s="253"/>
      <c r="M631" s="254"/>
      <c r="N631" s="255"/>
      <c r="O631" s="255"/>
      <c r="P631" s="255"/>
      <c r="Q631" s="255"/>
      <c r="R631" s="255"/>
      <c r="S631" s="255"/>
      <c r="T631" s="256"/>
      <c r="U631" s="14"/>
      <c r="V631" s="14"/>
      <c r="W631" s="14"/>
      <c r="X631" s="14"/>
      <c r="Y631" s="14"/>
      <c r="Z631" s="14"/>
      <c r="AA631" s="14"/>
      <c r="AB631" s="14"/>
      <c r="AC631" s="14"/>
      <c r="AD631" s="14"/>
      <c r="AE631" s="14"/>
      <c r="AT631" s="257" t="s">
        <v>145</v>
      </c>
      <c r="AU631" s="257" t="s">
        <v>91</v>
      </c>
      <c r="AV631" s="14" t="s">
        <v>142</v>
      </c>
      <c r="AW631" s="14" t="s">
        <v>38</v>
      </c>
      <c r="AX631" s="14" t="s">
        <v>82</v>
      </c>
      <c r="AY631" s="257" t="s">
        <v>135</v>
      </c>
    </row>
    <row r="632" s="13" customFormat="1">
      <c r="A632" s="13"/>
      <c r="B632" s="236"/>
      <c r="C632" s="237"/>
      <c r="D632" s="231" t="s">
        <v>145</v>
      </c>
      <c r="E632" s="238" t="s">
        <v>1</v>
      </c>
      <c r="F632" s="239" t="s">
        <v>517</v>
      </c>
      <c r="G632" s="237"/>
      <c r="H632" s="240">
        <v>67</v>
      </c>
      <c r="I632" s="241"/>
      <c r="J632" s="237"/>
      <c r="K632" s="237"/>
      <c r="L632" s="242"/>
      <c r="M632" s="243"/>
      <c r="N632" s="244"/>
      <c r="O632" s="244"/>
      <c r="P632" s="244"/>
      <c r="Q632" s="244"/>
      <c r="R632" s="244"/>
      <c r="S632" s="244"/>
      <c r="T632" s="245"/>
      <c r="U632" s="13"/>
      <c r="V632" s="13"/>
      <c r="W632" s="13"/>
      <c r="X632" s="13"/>
      <c r="Y632" s="13"/>
      <c r="Z632" s="13"/>
      <c r="AA632" s="13"/>
      <c r="AB632" s="13"/>
      <c r="AC632" s="13"/>
      <c r="AD632" s="13"/>
      <c r="AE632" s="13"/>
      <c r="AT632" s="246" t="s">
        <v>145</v>
      </c>
      <c r="AU632" s="246" t="s">
        <v>91</v>
      </c>
      <c r="AV632" s="13" t="s">
        <v>91</v>
      </c>
      <c r="AW632" s="13" t="s">
        <v>38</v>
      </c>
      <c r="AX632" s="13" t="s">
        <v>82</v>
      </c>
      <c r="AY632" s="246" t="s">
        <v>135</v>
      </c>
    </row>
    <row r="633" s="14" customFormat="1">
      <c r="A633" s="14"/>
      <c r="B633" s="247"/>
      <c r="C633" s="248"/>
      <c r="D633" s="231" t="s">
        <v>145</v>
      </c>
      <c r="E633" s="249" t="s">
        <v>1</v>
      </c>
      <c r="F633" s="250" t="s">
        <v>147</v>
      </c>
      <c r="G633" s="248"/>
      <c r="H633" s="251">
        <v>67</v>
      </c>
      <c r="I633" s="252"/>
      <c r="J633" s="248"/>
      <c r="K633" s="248"/>
      <c r="L633" s="253"/>
      <c r="M633" s="254"/>
      <c r="N633" s="255"/>
      <c r="O633" s="255"/>
      <c r="P633" s="255"/>
      <c r="Q633" s="255"/>
      <c r="R633" s="255"/>
      <c r="S633" s="255"/>
      <c r="T633" s="256"/>
      <c r="U633" s="14"/>
      <c r="V633" s="14"/>
      <c r="W633" s="14"/>
      <c r="X633" s="14"/>
      <c r="Y633" s="14"/>
      <c r="Z633" s="14"/>
      <c r="AA633" s="14"/>
      <c r="AB633" s="14"/>
      <c r="AC633" s="14"/>
      <c r="AD633" s="14"/>
      <c r="AE633" s="14"/>
      <c r="AT633" s="257" t="s">
        <v>145</v>
      </c>
      <c r="AU633" s="257" t="s">
        <v>91</v>
      </c>
      <c r="AV633" s="14" t="s">
        <v>142</v>
      </c>
      <c r="AW633" s="14" t="s">
        <v>38</v>
      </c>
      <c r="AX633" s="14" t="s">
        <v>87</v>
      </c>
      <c r="AY633" s="257" t="s">
        <v>135</v>
      </c>
    </row>
    <row r="634" s="2" customFormat="1" ht="24.15" customHeight="1">
      <c r="A634" s="38"/>
      <c r="B634" s="39"/>
      <c r="C634" s="270" t="s">
        <v>699</v>
      </c>
      <c r="D634" s="270" t="s">
        <v>257</v>
      </c>
      <c r="E634" s="271" t="s">
        <v>700</v>
      </c>
      <c r="F634" s="272" t="s">
        <v>701</v>
      </c>
      <c r="G634" s="273" t="s">
        <v>177</v>
      </c>
      <c r="H634" s="274">
        <v>34</v>
      </c>
      <c r="I634" s="275"/>
      <c r="J634" s="276">
        <f>ROUND(I634*H634,2)</f>
        <v>0</v>
      </c>
      <c r="K634" s="272" t="s">
        <v>141</v>
      </c>
      <c r="L634" s="277"/>
      <c r="M634" s="278" t="s">
        <v>1</v>
      </c>
      <c r="N634" s="279" t="s">
        <v>47</v>
      </c>
      <c r="O634" s="91"/>
      <c r="P634" s="227">
        <f>O634*H634</f>
        <v>0</v>
      </c>
      <c r="Q634" s="227">
        <v>0</v>
      </c>
      <c r="R634" s="227">
        <f>Q634*H634</f>
        <v>0</v>
      </c>
      <c r="S634" s="227">
        <v>0</v>
      </c>
      <c r="T634" s="228">
        <f>S634*H634</f>
        <v>0</v>
      </c>
      <c r="U634" s="38"/>
      <c r="V634" s="38"/>
      <c r="W634" s="38"/>
      <c r="X634" s="38"/>
      <c r="Y634" s="38"/>
      <c r="Z634" s="38"/>
      <c r="AA634" s="38"/>
      <c r="AB634" s="38"/>
      <c r="AC634" s="38"/>
      <c r="AD634" s="38"/>
      <c r="AE634" s="38"/>
      <c r="AR634" s="229" t="s">
        <v>181</v>
      </c>
      <c r="AT634" s="229" t="s">
        <v>257</v>
      </c>
      <c r="AU634" s="229" t="s">
        <v>91</v>
      </c>
      <c r="AY634" s="17" t="s">
        <v>135</v>
      </c>
      <c r="BE634" s="230">
        <f>IF(N634="základní",J634,0)</f>
        <v>0</v>
      </c>
      <c r="BF634" s="230">
        <f>IF(N634="snížená",J634,0)</f>
        <v>0</v>
      </c>
      <c r="BG634" s="230">
        <f>IF(N634="zákl. přenesená",J634,0)</f>
        <v>0</v>
      </c>
      <c r="BH634" s="230">
        <f>IF(N634="sníž. přenesená",J634,0)</f>
        <v>0</v>
      </c>
      <c r="BI634" s="230">
        <f>IF(N634="nulová",J634,0)</f>
        <v>0</v>
      </c>
      <c r="BJ634" s="17" t="s">
        <v>87</v>
      </c>
      <c r="BK634" s="230">
        <f>ROUND(I634*H634,2)</f>
        <v>0</v>
      </c>
      <c r="BL634" s="17" t="s">
        <v>142</v>
      </c>
      <c r="BM634" s="229" t="s">
        <v>702</v>
      </c>
    </row>
    <row r="635" s="2" customFormat="1">
      <c r="A635" s="38"/>
      <c r="B635" s="39"/>
      <c r="C635" s="40"/>
      <c r="D635" s="231" t="s">
        <v>143</v>
      </c>
      <c r="E635" s="40"/>
      <c r="F635" s="232" t="s">
        <v>701</v>
      </c>
      <c r="G635" s="40"/>
      <c r="H635" s="40"/>
      <c r="I635" s="233"/>
      <c r="J635" s="40"/>
      <c r="K635" s="40"/>
      <c r="L635" s="44"/>
      <c r="M635" s="234"/>
      <c r="N635" s="235"/>
      <c r="O635" s="91"/>
      <c r="P635" s="91"/>
      <c r="Q635" s="91"/>
      <c r="R635" s="91"/>
      <c r="S635" s="91"/>
      <c r="T635" s="92"/>
      <c r="U635" s="38"/>
      <c r="V635" s="38"/>
      <c r="W635" s="38"/>
      <c r="X635" s="38"/>
      <c r="Y635" s="38"/>
      <c r="Z635" s="38"/>
      <c r="AA635" s="38"/>
      <c r="AB635" s="38"/>
      <c r="AC635" s="38"/>
      <c r="AD635" s="38"/>
      <c r="AE635" s="38"/>
      <c r="AT635" s="17" t="s">
        <v>143</v>
      </c>
      <c r="AU635" s="17" t="s">
        <v>91</v>
      </c>
    </row>
    <row r="636" s="13" customFormat="1">
      <c r="A636" s="13"/>
      <c r="B636" s="236"/>
      <c r="C636" s="237"/>
      <c r="D636" s="231" t="s">
        <v>145</v>
      </c>
      <c r="E636" s="238" t="s">
        <v>1</v>
      </c>
      <c r="F636" s="239" t="s">
        <v>703</v>
      </c>
      <c r="G636" s="237"/>
      <c r="H636" s="240">
        <v>33.329999999999998</v>
      </c>
      <c r="I636" s="241"/>
      <c r="J636" s="237"/>
      <c r="K636" s="237"/>
      <c r="L636" s="242"/>
      <c r="M636" s="243"/>
      <c r="N636" s="244"/>
      <c r="O636" s="244"/>
      <c r="P636" s="244"/>
      <c r="Q636" s="244"/>
      <c r="R636" s="244"/>
      <c r="S636" s="244"/>
      <c r="T636" s="245"/>
      <c r="U636" s="13"/>
      <c r="V636" s="13"/>
      <c r="W636" s="13"/>
      <c r="X636" s="13"/>
      <c r="Y636" s="13"/>
      <c r="Z636" s="13"/>
      <c r="AA636" s="13"/>
      <c r="AB636" s="13"/>
      <c r="AC636" s="13"/>
      <c r="AD636" s="13"/>
      <c r="AE636" s="13"/>
      <c r="AT636" s="246" t="s">
        <v>145</v>
      </c>
      <c r="AU636" s="246" t="s">
        <v>91</v>
      </c>
      <c r="AV636" s="13" t="s">
        <v>91</v>
      </c>
      <c r="AW636" s="13" t="s">
        <v>38</v>
      </c>
      <c r="AX636" s="13" t="s">
        <v>82</v>
      </c>
      <c r="AY636" s="246" t="s">
        <v>135</v>
      </c>
    </row>
    <row r="637" s="14" customFormat="1">
      <c r="A637" s="14"/>
      <c r="B637" s="247"/>
      <c r="C637" s="248"/>
      <c r="D637" s="231" t="s">
        <v>145</v>
      </c>
      <c r="E637" s="249" t="s">
        <v>1</v>
      </c>
      <c r="F637" s="250" t="s">
        <v>147</v>
      </c>
      <c r="G637" s="248"/>
      <c r="H637" s="251">
        <v>33.329999999999998</v>
      </c>
      <c r="I637" s="252"/>
      <c r="J637" s="248"/>
      <c r="K637" s="248"/>
      <c r="L637" s="253"/>
      <c r="M637" s="254"/>
      <c r="N637" s="255"/>
      <c r="O637" s="255"/>
      <c r="P637" s="255"/>
      <c r="Q637" s="255"/>
      <c r="R637" s="255"/>
      <c r="S637" s="255"/>
      <c r="T637" s="256"/>
      <c r="U637" s="14"/>
      <c r="V637" s="14"/>
      <c r="W637" s="14"/>
      <c r="X637" s="14"/>
      <c r="Y637" s="14"/>
      <c r="Z637" s="14"/>
      <c r="AA637" s="14"/>
      <c r="AB637" s="14"/>
      <c r="AC637" s="14"/>
      <c r="AD637" s="14"/>
      <c r="AE637" s="14"/>
      <c r="AT637" s="257" t="s">
        <v>145</v>
      </c>
      <c r="AU637" s="257" t="s">
        <v>91</v>
      </c>
      <c r="AV637" s="14" t="s">
        <v>142</v>
      </c>
      <c r="AW637" s="14" t="s">
        <v>38</v>
      </c>
      <c r="AX637" s="14" t="s">
        <v>82</v>
      </c>
      <c r="AY637" s="257" t="s">
        <v>135</v>
      </c>
    </row>
    <row r="638" s="13" customFormat="1">
      <c r="A638" s="13"/>
      <c r="B638" s="236"/>
      <c r="C638" s="237"/>
      <c r="D638" s="231" t="s">
        <v>145</v>
      </c>
      <c r="E638" s="238" t="s">
        <v>1</v>
      </c>
      <c r="F638" s="239" t="s">
        <v>242</v>
      </c>
      <c r="G638" s="237"/>
      <c r="H638" s="240">
        <v>34</v>
      </c>
      <c r="I638" s="241"/>
      <c r="J638" s="237"/>
      <c r="K638" s="237"/>
      <c r="L638" s="242"/>
      <c r="M638" s="243"/>
      <c r="N638" s="244"/>
      <c r="O638" s="244"/>
      <c r="P638" s="244"/>
      <c r="Q638" s="244"/>
      <c r="R638" s="244"/>
      <c r="S638" s="244"/>
      <c r="T638" s="245"/>
      <c r="U638" s="13"/>
      <c r="V638" s="13"/>
      <c r="W638" s="13"/>
      <c r="X638" s="13"/>
      <c r="Y638" s="13"/>
      <c r="Z638" s="13"/>
      <c r="AA638" s="13"/>
      <c r="AB638" s="13"/>
      <c r="AC638" s="13"/>
      <c r="AD638" s="13"/>
      <c r="AE638" s="13"/>
      <c r="AT638" s="246" t="s">
        <v>145</v>
      </c>
      <c r="AU638" s="246" t="s">
        <v>91</v>
      </c>
      <c r="AV638" s="13" t="s">
        <v>91</v>
      </c>
      <c r="AW638" s="13" t="s">
        <v>38</v>
      </c>
      <c r="AX638" s="13" t="s">
        <v>82</v>
      </c>
      <c r="AY638" s="246" t="s">
        <v>135</v>
      </c>
    </row>
    <row r="639" s="14" customFormat="1">
      <c r="A639" s="14"/>
      <c r="B639" s="247"/>
      <c r="C639" s="248"/>
      <c r="D639" s="231" t="s">
        <v>145</v>
      </c>
      <c r="E639" s="249" t="s">
        <v>1</v>
      </c>
      <c r="F639" s="250" t="s">
        <v>147</v>
      </c>
      <c r="G639" s="248"/>
      <c r="H639" s="251">
        <v>34</v>
      </c>
      <c r="I639" s="252"/>
      <c r="J639" s="248"/>
      <c r="K639" s="248"/>
      <c r="L639" s="253"/>
      <c r="M639" s="254"/>
      <c r="N639" s="255"/>
      <c r="O639" s="255"/>
      <c r="P639" s="255"/>
      <c r="Q639" s="255"/>
      <c r="R639" s="255"/>
      <c r="S639" s="255"/>
      <c r="T639" s="256"/>
      <c r="U639" s="14"/>
      <c r="V639" s="14"/>
      <c r="W639" s="14"/>
      <c r="X639" s="14"/>
      <c r="Y639" s="14"/>
      <c r="Z639" s="14"/>
      <c r="AA639" s="14"/>
      <c r="AB639" s="14"/>
      <c r="AC639" s="14"/>
      <c r="AD639" s="14"/>
      <c r="AE639" s="14"/>
      <c r="AT639" s="257" t="s">
        <v>145</v>
      </c>
      <c r="AU639" s="257" t="s">
        <v>91</v>
      </c>
      <c r="AV639" s="14" t="s">
        <v>142</v>
      </c>
      <c r="AW639" s="14" t="s">
        <v>38</v>
      </c>
      <c r="AX639" s="14" t="s">
        <v>87</v>
      </c>
      <c r="AY639" s="257" t="s">
        <v>135</v>
      </c>
    </row>
    <row r="640" s="2" customFormat="1" ht="37.8" customHeight="1">
      <c r="A640" s="38"/>
      <c r="B640" s="39"/>
      <c r="C640" s="218" t="s">
        <v>444</v>
      </c>
      <c r="D640" s="218" t="s">
        <v>137</v>
      </c>
      <c r="E640" s="219" t="s">
        <v>704</v>
      </c>
      <c r="F640" s="220" t="s">
        <v>705</v>
      </c>
      <c r="G640" s="221" t="s">
        <v>184</v>
      </c>
      <c r="H640" s="222">
        <v>26.885999999999999</v>
      </c>
      <c r="I640" s="223"/>
      <c r="J640" s="224">
        <f>ROUND(I640*H640,2)</f>
        <v>0</v>
      </c>
      <c r="K640" s="220" t="s">
        <v>141</v>
      </c>
      <c r="L640" s="44"/>
      <c r="M640" s="225" t="s">
        <v>1</v>
      </c>
      <c r="N640" s="226" t="s">
        <v>47</v>
      </c>
      <c r="O640" s="91"/>
      <c r="P640" s="227">
        <f>O640*H640</f>
        <v>0</v>
      </c>
      <c r="Q640" s="227">
        <v>0</v>
      </c>
      <c r="R640" s="227">
        <f>Q640*H640</f>
        <v>0</v>
      </c>
      <c r="S640" s="227">
        <v>0</v>
      </c>
      <c r="T640" s="228">
        <f>S640*H640</f>
        <v>0</v>
      </c>
      <c r="U640" s="38"/>
      <c r="V640" s="38"/>
      <c r="W640" s="38"/>
      <c r="X640" s="38"/>
      <c r="Y640" s="38"/>
      <c r="Z640" s="38"/>
      <c r="AA640" s="38"/>
      <c r="AB640" s="38"/>
      <c r="AC640" s="38"/>
      <c r="AD640" s="38"/>
      <c r="AE640" s="38"/>
      <c r="AR640" s="229" t="s">
        <v>142</v>
      </c>
      <c r="AT640" s="229" t="s">
        <v>137</v>
      </c>
      <c r="AU640" s="229" t="s">
        <v>91</v>
      </c>
      <c r="AY640" s="17" t="s">
        <v>135</v>
      </c>
      <c r="BE640" s="230">
        <f>IF(N640="základní",J640,0)</f>
        <v>0</v>
      </c>
      <c r="BF640" s="230">
        <f>IF(N640="snížená",J640,0)</f>
        <v>0</v>
      </c>
      <c r="BG640" s="230">
        <f>IF(N640="zákl. přenesená",J640,0)</f>
        <v>0</v>
      </c>
      <c r="BH640" s="230">
        <f>IF(N640="sníž. přenesená",J640,0)</f>
        <v>0</v>
      </c>
      <c r="BI640" s="230">
        <f>IF(N640="nulová",J640,0)</f>
        <v>0</v>
      </c>
      <c r="BJ640" s="17" t="s">
        <v>87</v>
      </c>
      <c r="BK640" s="230">
        <f>ROUND(I640*H640,2)</f>
        <v>0</v>
      </c>
      <c r="BL640" s="17" t="s">
        <v>142</v>
      </c>
      <c r="BM640" s="229" t="s">
        <v>706</v>
      </c>
    </row>
    <row r="641" s="2" customFormat="1">
      <c r="A641" s="38"/>
      <c r="B641" s="39"/>
      <c r="C641" s="40"/>
      <c r="D641" s="231" t="s">
        <v>143</v>
      </c>
      <c r="E641" s="40"/>
      <c r="F641" s="232" t="s">
        <v>707</v>
      </c>
      <c r="G641" s="40"/>
      <c r="H641" s="40"/>
      <c r="I641" s="233"/>
      <c r="J641" s="40"/>
      <c r="K641" s="40"/>
      <c r="L641" s="44"/>
      <c r="M641" s="234"/>
      <c r="N641" s="235"/>
      <c r="O641" s="91"/>
      <c r="P641" s="91"/>
      <c r="Q641" s="91"/>
      <c r="R641" s="91"/>
      <c r="S641" s="91"/>
      <c r="T641" s="92"/>
      <c r="U641" s="38"/>
      <c r="V641" s="38"/>
      <c r="W641" s="38"/>
      <c r="X641" s="38"/>
      <c r="Y641" s="38"/>
      <c r="Z641" s="38"/>
      <c r="AA641" s="38"/>
      <c r="AB641" s="38"/>
      <c r="AC641" s="38"/>
      <c r="AD641" s="38"/>
      <c r="AE641" s="38"/>
      <c r="AT641" s="17" t="s">
        <v>143</v>
      </c>
      <c r="AU641" s="17" t="s">
        <v>91</v>
      </c>
    </row>
    <row r="642" s="13" customFormat="1">
      <c r="A642" s="13"/>
      <c r="B642" s="236"/>
      <c r="C642" s="237"/>
      <c r="D642" s="231" t="s">
        <v>145</v>
      </c>
      <c r="E642" s="238" t="s">
        <v>1</v>
      </c>
      <c r="F642" s="239" t="s">
        <v>708</v>
      </c>
      <c r="G642" s="237"/>
      <c r="H642" s="240">
        <v>25.649999999999999</v>
      </c>
      <c r="I642" s="241"/>
      <c r="J642" s="237"/>
      <c r="K642" s="237"/>
      <c r="L642" s="242"/>
      <c r="M642" s="243"/>
      <c r="N642" s="244"/>
      <c r="O642" s="244"/>
      <c r="P642" s="244"/>
      <c r="Q642" s="244"/>
      <c r="R642" s="244"/>
      <c r="S642" s="244"/>
      <c r="T642" s="245"/>
      <c r="U642" s="13"/>
      <c r="V642" s="13"/>
      <c r="W642" s="13"/>
      <c r="X642" s="13"/>
      <c r="Y642" s="13"/>
      <c r="Z642" s="13"/>
      <c r="AA642" s="13"/>
      <c r="AB642" s="13"/>
      <c r="AC642" s="13"/>
      <c r="AD642" s="13"/>
      <c r="AE642" s="13"/>
      <c r="AT642" s="246" t="s">
        <v>145</v>
      </c>
      <c r="AU642" s="246" t="s">
        <v>91</v>
      </c>
      <c r="AV642" s="13" t="s">
        <v>91</v>
      </c>
      <c r="AW642" s="13" t="s">
        <v>38</v>
      </c>
      <c r="AX642" s="13" t="s">
        <v>82</v>
      </c>
      <c r="AY642" s="246" t="s">
        <v>135</v>
      </c>
    </row>
    <row r="643" s="13" customFormat="1">
      <c r="A643" s="13"/>
      <c r="B643" s="236"/>
      <c r="C643" s="237"/>
      <c r="D643" s="231" t="s">
        <v>145</v>
      </c>
      <c r="E643" s="238" t="s">
        <v>1</v>
      </c>
      <c r="F643" s="239" t="s">
        <v>709</v>
      </c>
      <c r="G643" s="237"/>
      <c r="H643" s="240">
        <v>1.236</v>
      </c>
      <c r="I643" s="241"/>
      <c r="J643" s="237"/>
      <c r="K643" s="237"/>
      <c r="L643" s="242"/>
      <c r="M643" s="243"/>
      <c r="N643" s="244"/>
      <c r="O643" s="244"/>
      <c r="P643" s="244"/>
      <c r="Q643" s="244"/>
      <c r="R643" s="244"/>
      <c r="S643" s="244"/>
      <c r="T643" s="245"/>
      <c r="U643" s="13"/>
      <c r="V643" s="13"/>
      <c r="W643" s="13"/>
      <c r="X643" s="13"/>
      <c r="Y643" s="13"/>
      <c r="Z643" s="13"/>
      <c r="AA643" s="13"/>
      <c r="AB643" s="13"/>
      <c r="AC643" s="13"/>
      <c r="AD643" s="13"/>
      <c r="AE643" s="13"/>
      <c r="AT643" s="246" t="s">
        <v>145</v>
      </c>
      <c r="AU643" s="246" t="s">
        <v>91</v>
      </c>
      <c r="AV643" s="13" t="s">
        <v>91</v>
      </c>
      <c r="AW643" s="13" t="s">
        <v>38</v>
      </c>
      <c r="AX643" s="13" t="s">
        <v>82</v>
      </c>
      <c r="AY643" s="246" t="s">
        <v>135</v>
      </c>
    </row>
    <row r="644" s="14" customFormat="1">
      <c r="A644" s="14"/>
      <c r="B644" s="247"/>
      <c r="C644" s="248"/>
      <c r="D644" s="231" t="s">
        <v>145</v>
      </c>
      <c r="E644" s="249" t="s">
        <v>1</v>
      </c>
      <c r="F644" s="250" t="s">
        <v>147</v>
      </c>
      <c r="G644" s="248"/>
      <c r="H644" s="251">
        <v>26.885999999999999</v>
      </c>
      <c r="I644" s="252"/>
      <c r="J644" s="248"/>
      <c r="K644" s="248"/>
      <c r="L644" s="253"/>
      <c r="M644" s="254"/>
      <c r="N644" s="255"/>
      <c r="O644" s="255"/>
      <c r="P644" s="255"/>
      <c r="Q644" s="255"/>
      <c r="R644" s="255"/>
      <c r="S644" s="255"/>
      <c r="T644" s="256"/>
      <c r="U644" s="14"/>
      <c r="V644" s="14"/>
      <c r="W644" s="14"/>
      <c r="X644" s="14"/>
      <c r="Y644" s="14"/>
      <c r="Z644" s="14"/>
      <c r="AA644" s="14"/>
      <c r="AB644" s="14"/>
      <c r="AC644" s="14"/>
      <c r="AD644" s="14"/>
      <c r="AE644" s="14"/>
      <c r="AT644" s="257" t="s">
        <v>145</v>
      </c>
      <c r="AU644" s="257" t="s">
        <v>91</v>
      </c>
      <c r="AV644" s="14" t="s">
        <v>142</v>
      </c>
      <c r="AW644" s="14" t="s">
        <v>38</v>
      </c>
      <c r="AX644" s="14" t="s">
        <v>87</v>
      </c>
      <c r="AY644" s="257" t="s">
        <v>135</v>
      </c>
    </row>
    <row r="645" s="2" customFormat="1" ht="24.15" customHeight="1">
      <c r="A645" s="38"/>
      <c r="B645" s="39"/>
      <c r="C645" s="218" t="s">
        <v>710</v>
      </c>
      <c r="D645" s="218" t="s">
        <v>137</v>
      </c>
      <c r="E645" s="219" t="s">
        <v>711</v>
      </c>
      <c r="F645" s="220" t="s">
        <v>712</v>
      </c>
      <c r="G645" s="221" t="s">
        <v>177</v>
      </c>
      <c r="H645" s="222">
        <v>540</v>
      </c>
      <c r="I645" s="223"/>
      <c r="J645" s="224">
        <f>ROUND(I645*H645,2)</f>
        <v>0</v>
      </c>
      <c r="K645" s="220" t="s">
        <v>141</v>
      </c>
      <c r="L645" s="44"/>
      <c r="M645" s="225" t="s">
        <v>1</v>
      </c>
      <c r="N645" s="226" t="s">
        <v>47</v>
      </c>
      <c r="O645" s="91"/>
      <c r="P645" s="227">
        <f>O645*H645</f>
        <v>0</v>
      </c>
      <c r="Q645" s="227">
        <v>0</v>
      </c>
      <c r="R645" s="227">
        <f>Q645*H645</f>
        <v>0</v>
      </c>
      <c r="S645" s="227">
        <v>0</v>
      </c>
      <c r="T645" s="228">
        <f>S645*H645</f>
        <v>0</v>
      </c>
      <c r="U645" s="38"/>
      <c r="V645" s="38"/>
      <c r="W645" s="38"/>
      <c r="X645" s="38"/>
      <c r="Y645" s="38"/>
      <c r="Z645" s="38"/>
      <c r="AA645" s="38"/>
      <c r="AB645" s="38"/>
      <c r="AC645" s="38"/>
      <c r="AD645" s="38"/>
      <c r="AE645" s="38"/>
      <c r="AR645" s="229" t="s">
        <v>142</v>
      </c>
      <c r="AT645" s="229" t="s">
        <v>137</v>
      </c>
      <c r="AU645" s="229" t="s">
        <v>91</v>
      </c>
      <c r="AY645" s="17" t="s">
        <v>135</v>
      </c>
      <c r="BE645" s="230">
        <f>IF(N645="základní",J645,0)</f>
        <v>0</v>
      </c>
      <c r="BF645" s="230">
        <f>IF(N645="snížená",J645,0)</f>
        <v>0</v>
      </c>
      <c r="BG645" s="230">
        <f>IF(N645="zákl. přenesená",J645,0)</f>
        <v>0</v>
      </c>
      <c r="BH645" s="230">
        <f>IF(N645="sníž. přenesená",J645,0)</f>
        <v>0</v>
      </c>
      <c r="BI645" s="230">
        <f>IF(N645="nulová",J645,0)</f>
        <v>0</v>
      </c>
      <c r="BJ645" s="17" t="s">
        <v>87</v>
      </c>
      <c r="BK645" s="230">
        <f>ROUND(I645*H645,2)</f>
        <v>0</v>
      </c>
      <c r="BL645" s="17" t="s">
        <v>142</v>
      </c>
      <c r="BM645" s="229" t="s">
        <v>713</v>
      </c>
    </row>
    <row r="646" s="2" customFormat="1">
      <c r="A646" s="38"/>
      <c r="B646" s="39"/>
      <c r="C646" s="40"/>
      <c r="D646" s="231" t="s">
        <v>143</v>
      </c>
      <c r="E646" s="40"/>
      <c r="F646" s="232" t="s">
        <v>714</v>
      </c>
      <c r="G646" s="40"/>
      <c r="H646" s="40"/>
      <c r="I646" s="233"/>
      <c r="J646" s="40"/>
      <c r="K646" s="40"/>
      <c r="L646" s="44"/>
      <c r="M646" s="234"/>
      <c r="N646" s="235"/>
      <c r="O646" s="91"/>
      <c r="P646" s="91"/>
      <c r="Q646" s="91"/>
      <c r="R646" s="91"/>
      <c r="S646" s="91"/>
      <c r="T646" s="92"/>
      <c r="U646" s="38"/>
      <c r="V646" s="38"/>
      <c r="W646" s="38"/>
      <c r="X646" s="38"/>
      <c r="Y646" s="38"/>
      <c r="Z646" s="38"/>
      <c r="AA646" s="38"/>
      <c r="AB646" s="38"/>
      <c r="AC646" s="38"/>
      <c r="AD646" s="38"/>
      <c r="AE646" s="38"/>
      <c r="AT646" s="17" t="s">
        <v>143</v>
      </c>
      <c r="AU646" s="17" t="s">
        <v>91</v>
      </c>
    </row>
    <row r="647" s="13" customFormat="1">
      <c r="A647" s="13"/>
      <c r="B647" s="236"/>
      <c r="C647" s="237"/>
      <c r="D647" s="231" t="s">
        <v>145</v>
      </c>
      <c r="E647" s="238" t="s">
        <v>1</v>
      </c>
      <c r="F647" s="239" t="s">
        <v>715</v>
      </c>
      <c r="G647" s="237"/>
      <c r="H647" s="240">
        <v>540</v>
      </c>
      <c r="I647" s="241"/>
      <c r="J647" s="237"/>
      <c r="K647" s="237"/>
      <c r="L647" s="242"/>
      <c r="M647" s="243"/>
      <c r="N647" s="244"/>
      <c r="O647" s="244"/>
      <c r="P647" s="244"/>
      <c r="Q647" s="244"/>
      <c r="R647" s="244"/>
      <c r="S647" s="244"/>
      <c r="T647" s="245"/>
      <c r="U647" s="13"/>
      <c r="V647" s="13"/>
      <c r="W647" s="13"/>
      <c r="X647" s="13"/>
      <c r="Y647" s="13"/>
      <c r="Z647" s="13"/>
      <c r="AA647" s="13"/>
      <c r="AB647" s="13"/>
      <c r="AC647" s="13"/>
      <c r="AD647" s="13"/>
      <c r="AE647" s="13"/>
      <c r="AT647" s="246" t="s">
        <v>145</v>
      </c>
      <c r="AU647" s="246" t="s">
        <v>91</v>
      </c>
      <c r="AV647" s="13" t="s">
        <v>91</v>
      </c>
      <c r="AW647" s="13" t="s">
        <v>38</v>
      </c>
      <c r="AX647" s="13" t="s">
        <v>82</v>
      </c>
      <c r="AY647" s="246" t="s">
        <v>135</v>
      </c>
    </row>
    <row r="648" s="14" customFormat="1">
      <c r="A648" s="14"/>
      <c r="B648" s="247"/>
      <c r="C648" s="248"/>
      <c r="D648" s="231" t="s">
        <v>145</v>
      </c>
      <c r="E648" s="249" t="s">
        <v>1</v>
      </c>
      <c r="F648" s="250" t="s">
        <v>147</v>
      </c>
      <c r="G648" s="248"/>
      <c r="H648" s="251">
        <v>540</v>
      </c>
      <c r="I648" s="252"/>
      <c r="J648" s="248"/>
      <c r="K648" s="248"/>
      <c r="L648" s="253"/>
      <c r="M648" s="254"/>
      <c r="N648" s="255"/>
      <c r="O648" s="255"/>
      <c r="P648" s="255"/>
      <c r="Q648" s="255"/>
      <c r="R648" s="255"/>
      <c r="S648" s="255"/>
      <c r="T648" s="256"/>
      <c r="U648" s="14"/>
      <c r="V648" s="14"/>
      <c r="W648" s="14"/>
      <c r="X648" s="14"/>
      <c r="Y648" s="14"/>
      <c r="Z648" s="14"/>
      <c r="AA648" s="14"/>
      <c r="AB648" s="14"/>
      <c r="AC648" s="14"/>
      <c r="AD648" s="14"/>
      <c r="AE648" s="14"/>
      <c r="AT648" s="257" t="s">
        <v>145</v>
      </c>
      <c r="AU648" s="257" t="s">
        <v>91</v>
      </c>
      <c r="AV648" s="14" t="s">
        <v>142</v>
      </c>
      <c r="AW648" s="14" t="s">
        <v>38</v>
      </c>
      <c r="AX648" s="14" t="s">
        <v>87</v>
      </c>
      <c r="AY648" s="257" t="s">
        <v>135</v>
      </c>
    </row>
    <row r="649" s="2" customFormat="1" ht="24.15" customHeight="1">
      <c r="A649" s="38"/>
      <c r="B649" s="39"/>
      <c r="C649" s="218" t="s">
        <v>449</v>
      </c>
      <c r="D649" s="218" t="s">
        <v>137</v>
      </c>
      <c r="E649" s="219" t="s">
        <v>716</v>
      </c>
      <c r="F649" s="220" t="s">
        <v>717</v>
      </c>
      <c r="G649" s="221" t="s">
        <v>140</v>
      </c>
      <c r="H649" s="222">
        <v>2759</v>
      </c>
      <c r="I649" s="223"/>
      <c r="J649" s="224">
        <f>ROUND(I649*H649,2)</f>
        <v>0</v>
      </c>
      <c r="K649" s="220" t="s">
        <v>141</v>
      </c>
      <c r="L649" s="44"/>
      <c r="M649" s="225" t="s">
        <v>1</v>
      </c>
      <c r="N649" s="226" t="s">
        <v>47</v>
      </c>
      <c r="O649" s="91"/>
      <c r="P649" s="227">
        <f>O649*H649</f>
        <v>0</v>
      </c>
      <c r="Q649" s="227">
        <v>0</v>
      </c>
      <c r="R649" s="227">
        <f>Q649*H649</f>
        <v>0</v>
      </c>
      <c r="S649" s="227">
        <v>0</v>
      </c>
      <c r="T649" s="228">
        <f>S649*H649</f>
        <v>0</v>
      </c>
      <c r="U649" s="38"/>
      <c r="V649" s="38"/>
      <c r="W649" s="38"/>
      <c r="X649" s="38"/>
      <c r="Y649" s="38"/>
      <c r="Z649" s="38"/>
      <c r="AA649" s="38"/>
      <c r="AB649" s="38"/>
      <c r="AC649" s="38"/>
      <c r="AD649" s="38"/>
      <c r="AE649" s="38"/>
      <c r="AR649" s="229" t="s">
        <v>142</v>
      </c>
      <c r="AT649" s="229" t="s">
        <v>137</v>
      </c>
      <c r="AU649" s="229" t="s">
        <v>91</v>
      </c>
      <c r="AY649" s="17" t="s">
        <v>135</v>
      </c>
      <c r="BE649" s="230">
        <f>IF(N649="základní",J649,0)</f>
        <v>0</v>
      </c>
      <c r="BF649" s="230">
        <f>IF(N649="snížená",J649,0)</f>
        <v>0</v>
      </c>
      <c r="BG649" s="230">
        <f>IF(N649="zákl. přenesená",J649,0)</f>
        <v>0</v>
      </c>
      <c r="BH649" s="230">
        <f>IF(N649="sníž. přenesená",J649,0)</f>
        <v>0</v>
      </c>
      <c r="BI649" s="230">
        <f>IF(N649="nulová",J649,0)</f>
        <v>0</v>
      </c>
      <c r="BJ649" s="17" t="s">
        <v>87</v>
      </c>
      <c r="BK649" s="230">
        <f>ROUND(I649*H649,2)</f>
        <v>0</v>
      </c>
      <c r="BL649" s="17" t="s">
        <v>142</v>
      </c>
      <c r="BM649" s="229" t="s">
        <v>718</v>
      </c>
    </row>
    <row r="650" s="2" customFormat="1">
      <c r="A650" s="38"/>
      <c r="B650" s="39"/>
      <c r="C650" s="40"/>
      <c r="D650" s="231" t="s">
        <v>143</v>
      </c>
      <c r="E650" s="40"/>
      <c r="F650" s="232" t="s">
        <v>719</v>
      </c>
      <c r="G650" s="40"/>
      <c r="H650" s="40"/>
      <c r="I650" s="233"/>
      <c r="J650" s="40"/>
      <c r="K650" s="40"/>
      <c r="L650" s="44"/>
      <c r="M650" s="234"/>
      <c r="N650" s="235"/>
      <c r="O650" s="91"/>
      <c r="P650" s="91"/>
      <c r="Q650" s="91"/>
      <c r="R650" s="91"/>
      <c r="S650" s="91"/>
      <c r="T650" s="92"/>
      <c r="U650" s="38"/>
      <c r="V650" s="38"/>
      <c r="W650" s="38"/>
      <c r="X650" s="38"/>
      <c r="Y650" s="38"/>
      <c r="Z650" s="38"/>
      <c r="AA650" s="38"/>
      <c r="AB650" s="38"/>
      <c r="AC650" s="38"/>
      <c r="AD650" s="38"/>
      <c r="AE650" s="38"/>
      <c r="AT650" s="17" t="s">
        <v>143</v>
      </c>
      <c r="AU650" s="17" t="s">
        <v>91</v>
      </c>
    </row>
    <row r="651" s="2" customFormat="1">
      <c r="A651" s="38"/>
      <c r="B651" s="39"/>
      <c r="C651" s="40"/>
      <c r="D651" s="231" t="s">
        <v>152</v>
      </c>
      <c r="E651" s="40"/>
      <c r="F651" s="258" t="s">
        <v>720</v>
      </c>
      <c r="G651" s="40"/>
      <c r="H651" s="40"/>
      <c r="I651" s="233"/>
      <c r="J651" s="40"/>
      <c r="K651" s="40"/>
      <c r="L651" s="44"/>
      <c r="M651" s="234"/>
      <c r="N651" s="235"/>
      <c r="O651" s="91"/>
      <c r="P651" s="91"/>
      <c r="Q651" s="91"/>
      <c r="R651" s="91"/>
      <c r="S651" s="91"/>
      <c r="T651" s="92"/>
      <c r="U651" s="38"/>
      <c r="V651" s="38"/>
      <c r="W651" s="38"/>
      <c r="X651" s="38"/>
      <c r="Y651" s="38"/>
      <c r="Z651" s="38"/>
      <c r="AA651" s="38"/>
      <c r="AB651" s="38"/>
      <c r="AC651" s="38"/>
      <c r="AD651" s="38"/>
      <c r="AE651" s="38"/>
      <c r="AT651" s="17" t="s">
        <v>152</v>
      </c>
      <c r="AU651" s="17" t="s">
        <v>91</v>
      </c>
    </row>
    <row r="652" s="13" customFormat="1">
      <c r="A652" s="13"/>
      <c r="B652" s="236"/>
      <c r="C652" s="237"/>
      <c r="D652" s="231" t="s">
        <v>145</v>
      </c>
      <c r="E652" s="238" t="s">
        <v>1</v>
      </c>
      <c r="F652" s="239" t="s">
        <v>721</v>
      </c>
      <c r="G652" s="237"/>
      <c r="H652" s="240">
        <v>2759</v>
      </c>
      <c r="I652" s="241"/>
      <c r="J652" s="237"/>
      <c r="K652" s="237"/>
      <c r="L652" s="242"/>
      <c r="M652" s="243"/>
      <c r="N652" s="244"/>
      <c r="O652" s="244"/>
      <c r="P652" s="244"/>
      <c r="Q652" s="244"/>
      <c r="R652" s="244"/>
      <c r="S652" s="244"/>
      <c r="T652" s="245"/>
      <c r="U652" s="13"/>
      <c r="V652" s="13"/>
      <c r="W652" s="13"/>
      <c r="X652" s="13"/>
      <c r="Y652" s="13"/>
      <c r="Z652" s="13"/>
      <c r="AA652" s="13"/>
      <c r="AB652" s="13"/>
      <c r="AC652" s="13"/>
      <c r="AD652" s="13"/>
      <c r="AE652" s="13"/>
      <c r="AT652" s="246" t="s">
        <v>145</v>
      </c>
      <c r="AU652" s="246" t="s">
        <v>91</v>
      </c>
      <c r="AV652" s="13" t="s">
        <v>91</v>
      </c>
      <c r="AW652" s="13" t="s">
        <v>38</v>
      </c>
      <c r="AX652" s="13" t="s">
        <v>87</v>
      </c>
      <c r="AY652" s="246" t="s">
        <v>135</v>
      </c>
    </row>
    <row r="653" s="2" customFormat="1" ht="33" customHeight="1">
      <c r="A653" s="38"/>
      <c r="B653" s="39"/>
      <c r="C653" s="218" t="s">
        <v>722</v>
      </c>
      <c r="D653" s="218" t="s">
        <v>137</v>
      </c>
      <c r="E653" s="219" t="s">
        <v>723</v>
      </c>
      <c r="F653" s="220" t="s">
        <v>724</v>
      </c>
      <c r="G653" s="221" t="s">
        <v>177</v>
      </c>
      <c r="H653" s="222">
        <v>102</v>
      </c>
      <c r="I653" s="223"/>
      <c r="J653" s="224">
        <f>ROUND(I653*H653,2)</f>
        <v>0</v>
      </c>
      <c r="K653" s="220" t="s">
        <v>1</v>
      </c>
      <c r="L653" s="44"/>
      <c r="M653" s="225" t="s">
        <v>1</v>
      </c>
      <c r="N653" s="226" t="s">
        <v>47</v>
      </c>
      <c r="O653" s="91"/>
      <c r="P653" s="227">
        <f>O653*H653</f>
        <v>0</v>
      </c>
      <c r="Q653" s="227">
        <v>0</v>
      </c>
      <c r="R653" s="227">
        <f>Q653*H653</f>
        <v>0</v>
      </c>
      <c r="S653" s="227">
        <v>0</v>
      </c>
      <c r="T653" s="228">
        <f>S653*H653</f>
        <v>0</v>
      </c>
      <c r="U653" s="38"/>
      <c r="V653" s="38"/>
      <c r="W653" s="38"/>
      <c r="X653" s="38"/>
      <c r="Y653" s="38"/>
      <c r="Z653" s="38"/>
      <c r="AA653" s="38"/>
      <c r="AB653" s="38"/>
      <c r="AC653" s="38"/>
      <c r="AD653" s="38"/>
      <c r="AE653" s="38"/>
      <c r="AR653" s="229" t="s">
        <v>142</v>
      </c>
      <c r="AT653" s="229" t="s">
        <v>137</v>
      </c>
      <c r="AU653" s="229" t="s">
        <v>91</v>
      </c>
      <c r="AY653" s="17" t="s">
        <v>135</v>
      </c>
      <c r="BE653" s="230">
        <f>IF(N653="základní",J653,0)</f>
        <v>0</v>
      </c>
      <c r="BF653" s="230">
        <f>IF(N653="snížená",J653,0)</f>
        <v>0</v>
      </c>
      <c r="BG653" s="230">
        <f>IF(N653="zákl. přenesená",J653,0)</f>
        <v>0</v>
      </c>
      <c r="BH653" s="230">
        <f>IF(N653="sníž. přenesená",J653,0)</f>
        <v>0</v>
      </c>
      <c r="BI653" s="230">
        <f>IF(N653="nulová",J653,0)</f>
        <v>0</v>
      </c>
      <c r="BJ653" s="17" t="s">
        <v>87</v>
      </c>
      <c r="BK653" s="230">
        <f>ROUND(I653*H653,2)</f>
        <v>0</v>
      </c>
      <c r="BL653" s="17" t="s">
        <v>142</v>
      </c>
      <c r="BM653" s="229" t="s">
        <v>725</v>
      </c>
    </row>
    <row r="654" s="2" customFormat="1">
      <c r="A654" s="38"/>
      <c r="B654" s="39"/>
      <c r="C654" s="40"/>
      <c r="D654" s="231" t="s">
        <v>143</v>
      </c>
      <c r="E654" s="40"/>
      <c r="F654" s="232" t="s">
        <v>724</v>
      </c>
      <c r="G654" s="40"/>
      <c r="H654" s="40"/>
      <c r="I654" s="233"/>
      <c r="J654" s="40"/>
      <c r="K654" s="40"/>
      <c r="L654" s="44"/>
      <c r="M654" s="234"/>
      <c r="N654" s="235"/>
      <c r="O654" s="91"/>
      <c r="P654" s="91"/>
      <c r="Q654" s="91"/>
      <c r="R654" s="91"/>
      <c r="S654" s="91"/>
      <c r="T654" s="92"/>
      <c r="U654" s="38"/>
      <c r="V654" s="38"/>
      <c r="W654" s="38"/>
      <c r="X654" s="38"/>
      <c r="Y654" s="38"/>
      <c r="Z654" s="38"/>
      <c r="AA654" s="38"/>
      <c r="AB654" s="38"/>
      <c r="AC654" s="38"/>
      <c r="AD654" s="38"/>
      <c r="AE654" s="38"/>
      <c r="AT654" s="17" t="s">
        <v>143</v>
      </c>
      <c r="AU654" s="17" t="s">
        <v>91</v>
      </c>
    </row>
    <row r="655" s="13" customFormat="1">
      <c r="A655" s="13"/>
      <c r="B655" s="236"/>
      <c r="C655" s="237"/>
      <c r="D655" s="231" t="s">
        <v>145</v>
      </c>
      <c r="E655" s="238" t="s">
        <v>1</v>
      </c>
      <c r="F655" s="239" t="s">
        <v>726</v>
      </c>
      <c r="G655" s="237"/>
      <c r="H655" s="240">
        <v>102</v>
      </c>
      <c r="I655" s="241"/>
      <c r="J655" s="237"/>
      <c r="K655" s="237"/>
      <c r="L655" s="242"/>
      <c r="M655" s="243"/>
      <c r="N655" s="244"/>
      <c r="O655" s="244"/>
      <c r="P655" s="244"/>
      <c r="Q655" s="244"/>
      <c r="R655" s="244"/>
      <c r="S655" s="244"/>
      <c r="T655" s="245"/>
      <c r="U655" s="13"/>
      <c r="V655" s="13"/>
      <c r="W655" s="13"/>
      <c r="X655" s="13"/>
      <c r="Y655" s="13"/>
      <c r="Z655" s="13"/>
      <c r="AA655" s="13"/>
      <c r="AB655" s="13"/>
      <c r="AC655" s="13"/>
      <c r="AD655" s="13"/>
      <c r="AE655" s="13"/>
      <c r="AT655" s="246" t="s">
        <v>145</v>
      </c>
      <c r="AU655" s="246" t="s">
        <v>91</v>
      </c>
      <c r="AV655" s="13" t="s">
        <v>91</v>
      </c>
      <c r="AW655" s="13" t="s">
        <v>38</v>
      </c>
      <c r="AX655" s="13" t="s">
        <v>82</v>
      </c>
      <c r="AY655" s="246" t="s">
        <v>135</v>
      </c>
    </row>
    <row r="656" s="14" customFormat="1">
      <c r="A656" s="14"/>
      <c r="B656" s="247"/>
      <c r="C656" s="248"/>
      <c r="D656" s="231" t="s">
        <v>145</v>
      </c>
      <c r="E656" s="249" t="s">
        <v>1</v>
      </c>
      <c r="F656" s="250" t="s">
        <v>147</v>
      </c>
      <c r="G656" s="248"/>
      <c r="H656" s="251">
        <v>102</v>
      </c>
      <c r="I656" s="252"/>
      <c r="J656" s="248"/>
      <c r="K656" s="248"/>
      <c r="L656" s="253"/>
      <c r="M656" s="254"/>
      <c r="N656" s="255"/>
      <c r="O656" s="255"/>
      <c r="P656" s="255"/>
      <c r="Q656" s="255"/>
      <c r="R656" s="255"/>
      <c r="S656" s="255"/>
      <c r="T656" s="256"/>
      <c r="U656" s="14"/>
      <c r="V656" s="14"/>
      <c r="W656" s="14"/>
      <c r="X656" s="14"/>
      <c r="Y656" s="14"/>
      <c r="Z656" s="14"/>
      <c r="AA656" s="14"/>
      <c r="AB656" s="14"/>
      <c r="AC656" s="14"/>
      <c r="AD656" s="14"/>
      <c r="AE656" s="14"/>
      <c r="AT656" s="257" t="s">
        <v>145</v>
      </c>
      <c r="AU656" s="257" t="s">
        <v>91</v>
      </c>
      <c r="AV656" s="14" t="s">
        <v>142</v>
      </c>
      <c r="AW656" s="14" t="s">
        <v>38</v>
      </c>
      <c r="AX656" s="14" t="s">
        <v>87</v>
      </c>
      <c r="AY656" s="257" t="s">
        <v>135</v>
      </c>
    </row>
    <row r="657" s="2" customFormat="1" ht="33" customHeight="1">
      <c r="A657" s="38"/>
      <c r="B657" s="39"/>
      <c r="C657" s="218" t="s">
        <v>456</v>
      </c>
      <c r="D657" s="218" t="s">
        <v>137</v>
      </c>
      <c r="E657" s="219" t="s">
        <v>727</v>
      </c>
      <c r="F657" s="220" t="s">
        <v>728</v>
      </c>
      <c r="G657" s="221" t="s">
        <v>177</v>
      </c>
      <c r="H657" s="222">
        <v>472</v>
      </c>
      <c r="I657" s="223"/>
      <c r="J657" s="224">
        <f>ROUND(I657*H657,2)</f>
        <v>0</v>
      </c>
      <c r="K657" s="220" t="s">
        <v>1</v>
      </c>
      <c r="L657" s="44"/>
      <c r="M657" s="225" t="s">
        <v>1</v>
      </c>
      <c r="N657" s="226" t="s">
        <v>47</v>
      </c>
      <c r="O657" s="91"/>
      <c r="P657" s="227">
        <f>O657*H657</f>
        <v>0</v>
      </c>
      <c r="Q657" s="227">
        <v>0</v>
      </c>
      <c r="R657" s="227">
        <f>Q657*H657</f>
        <v>0</v>
      </c>
      <c r="S657" s="227">
        <v>0</v>
      </c>
      <c r="T657" s="228">
        <f>S657*H657</f>
        <v>0</v>
      </c>
      <c r="U657" s="38"/>
      <c r="V657" s="38"/>
      <c r="W657" s="38"/>
      <c r="X657" s="38"/>
      <c r="Y657" s="38"/>
      <c r="Z657" s="38"/>
      <c r="AA657" s="38"/>
      <c r="AB657" s="38"/>
      <c r="AC657" s="38"/>
      <c r="AD657" s="38"/>
      <c r="AE657" s="38"/>
      <c r="AR657" s="229" t="s">
        <v>142</v>
      </c>
      <c r="AT657" s="229" t="s">
        <v>137</v>
      </c>
      <c r="AU657" s="229" t="s">
        <v>91</v>
      </c>
      <c r="AY657" s="17" t="s">
        <v>135</v>
      </c>
      <c r="BE657" s="230">
        <f>IF(N657="základní",J657,0)</f>
        <v>0</v>
      </c>
      <c r="BF657" s="230">
        <f>IF(N657="snížená",J657,0)</f>
        <v>0</v>
      </c>
      <c r="BG657" s="230">
        <f>IF(N657="zákl. přenesená",J657,0)</f>
        <v>0</v>
      </c>
      <c r="BH657" s="230">
        <f>IF(N657="sníž. přenesená",J657,0)</f>
        <v>0</v>
      </c>
      <c r="BI657" s="230">
        <f>IF(N657="nulová",J657,0)</f>
        <v>0</v>
      </c>
      <c r="BJ657" s="17" t="s">
        <v>87</v>
      </c>
      <c r="BK657" s="230">
        <f>ROUND(I657*H657,2)</f>
        <v>0</v>
      </c>
      <c r="BL657" s="17" t="s">
        <v>142</v>
      </c>
      <c r="BM657" s="229" t="s">
        <v>729</v>
      </c>
    </row>
    <row r="658" s="2" customFormat="1">
      <c r="A658" s="38"/>
      <c r="B658" s="39"/>
      <c r="C658" s="40"/>
      <c r="D658" s="231" t="s">
        <v>143</v>
      </c>
      <c r="E658" s="40"/>
      <c r="F658" s="232" t="s">
        <v>730</v>
      </c>
      <c r="G658" s="40"/>
      <c r="H658" s="40"/>
      <c r="I658" s="233"/>
      <c r="J658" s="40"/>
      <c r="K658" s="40"/>
      <c r="L658" s="44"/>
      <c r="M658" s="234"/>
      <c r="N658" s="235"/>
      <c r="O658" s="91"/>
      <c r="P658" s="91"/>
      <c r="Q658" s="91"/>
      <c r="R658" s="91"/>
      <c r="S658" s="91"/>
      <c r="T658" s="92"/>
      <c r="U658" s="38"/>
      <c r="V658" s="38"/>
      <c r="W658" s="38"/>
      <c r="X658" s="38"/>
      <c r="Y658" s="38"/>
      <c r="Z658" s="38"/>
      <c r="AA658" s="38"/>
      <c r="AB658" s="38"/>
      <c r="AC658" s="38"/>
      <c r="AD658" s="38"/>
      <c r="AE658" s="38"/>
      <c r="AT658" s="17" t="s">
        <v>143</v>
      </c>
      <c r="AU658" s="17" t="s">
        <v>91</v>
      </c>
    </row>
    <row r="659" s="13" customFormat="1">
      <c r="A659" s="13"/>
      <c r="B659" s="236"/>
      <c r="C659" s="237"/>
      <c r="D659" s="231" t="s">
        <v>145</v>
      </c>
      <c r="E659" s="238" t="s">
        <v>1</v>
      </c>
      <c r="F659" s="239" t="s">
        <v>731</v>
      </c>
      <c r="G659" s="237"/>
      <c r="H659" s="240">
        <v>472</v>
      </c>
      <c r="I659" s="241"/>
      <c r="J659" s="237"/>
      <c r="K659" s="237"/>
      <c r="L659" s="242"/>
      <c r="M659" s="243"/>
      <c r="N659" s="244"/>
      <c r="O659" s="244"/>
      <c r="P659" s="244"/>
      <c r="Q659" s="244"/>
      <c r="R659" s="244"/>
      <c r="S659" s="244"/>
      <c r="T659" s="245"/>
      <c r="U659" s="13"/>
      <c r="V659" s="13"/>
      <c r="W659" s="13"/>
      <c r="X659" s="13"/>
      <c r="Y659" s="13"/>
      <c r="Z659" s="13"/>
      <c r="AA659" s="13"/>
      <c r="AB659" s="13"/>
      <c r="AC659" s="13"/>
      <c r="AD659" s="13"/>
      <c r="AE659" s="13"/>
      <c r="AT659" s="246" t="s">
        <v>145</v>
      </c>
      <c r="AU659" s="246" t="s">
        <v>91</v>
      </c>
      <c r="AV659" s="13" t="s">
        <v>91</v>
      </c>
      <c r="AW659" s="13" t="s">
        <v>38</v>
      </c>
      <c r="AX659" s="13" t="s">
        <v>82</v>
      </c>
      <c r="AY659" s="246" t="s">
        <v>135</v>
      </c>
    </row>
    <row r="660" s="14" customFormat="1">
      <c r="A660" s="14"/>
      <c r="B660" s="247"/>
      <c r="C660" s="248"/>
      <c r="D660" s="231" t="s">
        <v>145</v>
      </c>
      <c r="E660" s="249" t="s">
        <v>1</v>
      </c>
      <c r="F660" s="250" t="s">
        <v>147</v>
      </c>
      <c r="G660" s="248"/>
      <c r="H660" s="251">
        <v>472</v>
      </c>
      <c r="I660" s="252"/>
      <c r="J660" s="248"/>
      <c r="K660" s="248"/>
      <c r="L660" s="253"/>
      <c r="M660" s="254"/>
      <c r="N660" s="255"/>
      <c r="O660" s="255"/>
      <c r="P660" s="255"/>
      <c r="Q660" s="255"/>
      <c r="R660" s="255"/>
      <c r="S660" s="255"/>
      <c r="T660" s="256"/>
      <c r="U660" s="14"/>
      <c r="V660" s="14"/>
      <c r="W660" s="14"/>
      <c r="X660" s="14"/>
      <c r="Y660" s="14"/>
      <c r="Z660" s="14"/>
      <c r="AA660" s="14"/>
      <c r="AB660" s="14"/>
      <c r="AC660" s="14"/>
      <c r="AD660" s="14"/>
      <c r="AE660" s="14"/>
      <c r="AT660" s="257" t="s">
        <v>145</v>
      </c>
      <c r="AU660" s="257" t="s">
        <v>91</v>
      </c>
      <c r="AV660" s="14" t="s">
        <v>142</v>
      </c>
      <c r="AW660" s="14" t="s">
        <v>38</v>
      </c>
      <c r="AX660" s="14" t="s">
        <v>87</v>
      </c>
      <c r="AY660" s="257" t="s">
        <v>135</v>
      </c>
    </row>
    <row r="661" s="2" customFormat="1" ht="16.5" customHeight="1">
      <c r="A661" s="38"/>
      <c r="B661" s="39"/>
      <c r="C661" s="218" t="s">
        <v>732</v>
      </c>
      <c r="D661" s="218" t="s">
        <v>137</v>
      </c>
      <c r="E661" s="219" t="s">
        <v>733</v>
      </c>
      <c r="F661" s="220" t="s">
        <v>734</v>
      </c>
      <c r="G661" s="221" t="s">
        <v>177</v>
      </c>
      <c r="H661" s="222">
        <v>102</v>
      </c>
      <c r="I661" s="223"/>
      <c r="J661" s="224">
        <f>ROUND(I661*H661,2)</f>
        <v>0</v>
      </c>
      <c r="K661" s="220" t="s">
        <v>141</v>
      </c>
      <c r="L661" s="44"/>
      <c r="M661" s="225" t="s">
        <v>1</v>
      </c>
      <c r="N661" s="226" t="s">
        <v>47</v>
      </c>
      <c r="O661" s="91"/>
      <c r="P661" s="227">
        <f>O661*H661</f>
        <v>0</v>
      </c>
      <c r="Q661" s="227">
        <v>0</v>
      </c>
      <c r="R661" s="227">
        <f>Q661*H661</f>
        <v>0</v>
      </c>
      <c r="S661" s="227">
        <v>0</v>
      </c>
      <c r="T661" s="228">
        <f>S661*H661</f>
        <v>0</v>
      </c>
      <c r="U661" s="38"/>
      <c r="V661" s="38"/>
      <c r="W661" s="38"/>
      <c r="X661" s="38"/>
      <c r="Y661" s="38"/>
      <c r="Z661" s="38"/>
      <c r="AA661" s="38"/>
      <c r="AB661" s="38"/>
      <c r="AC661" s="38"/>
      <c r="AD661" s="38"/>
      <c r="AE661" s="38"/>
      <c r="AR661" s="229" t="s">
        <v>142</v>
      </c>
      <c r="AT661" s="229" t="s">
        <v>137</v>
      </c>
      <c r="AU661" s="229" t="s">
        <v>91</v>
      </c>
      <c r="AY661" s="17" t="s">
        <v>135</v>
      </c>
      <c r="BE661" s="230">
        <f>IF(N661="základní",J661,0)</f>
        <v>0</v>
      </c>
      <c r="BF661" s="230">
        <f>IF(N661="snížená",J661,0)</f>
        <v>0</v>
      </c>
      <c r="BG661" s="230">
        <f>IF(N661="zákl. přenesená",J661,0)</f>
        <v>0</v>
      </c>
      <c r="BH661" s="230">
        <f>IF(N661="sníž. přenesená",J661,0)</f>
        <v>0</v>
      </c>
      <c r="BI661" s="230">
        <f>IF(N661="nulová",J661,0)</f>
        <v>0</v>
      </c>
      <c r="BJ661" s="17" t="s">
        <v>87</v>
      </c>
      <c r="BK661" s="230">
        <f>ROUND(I661*H661,2)</f>
        <v>0</v>
      </c>
      <c r="BL661" s="17" t="s">
        <v>142</v>
      </c>
      <c r="BM661" s="229" t="s">
        <v>735</v>
      </c>
    </row>
    <row r="662" s="2" customFormat="1">
      <c r="A662" s="38"/>
      <c r="B662" s="39"/>
      <c r="C662" s="40"/>
      <c r="D662" s="231" t="s">
        <v>143</v>
      </c>
      <c r="E662" s="40"/>
      <c r="F662" s="232" t="s">
        <v>736</v>
      </c>
      <c r="G662" s="40"/>
      <c r="H662" s="40"/>
      <c r="I662" s="233"/>
      <c r="J662" s="40"/>
      <c r="K662" s="40"/>
      <c r="L662" s="44"/>
      <c r="M662" s="234"/>
      <c r="N662" s="235"/>
      <c r="O662" s="91"/>
      <c r="P662" s="91"/>
      <c r="Q662" s="91"/>
      <c r="R662" s="91"/>
      <c r="S662" s="91"/>
      <c r="T662" s="92"/>
      <c r="U662" s="38"/>
      <c r="V662" s="38"/>
      <c r="W662" s="38"/>
      <c r="X662" s="38"/>
      <c r="Y662" s="38"/>
      <c r="Z662" s="38"/>
      <c r="AA662" s="38"/>
      <c r="AB662" s="38"/>
      <c r="AC662" s="38"/>
      <c r="AD662" s="38"/>
      <c r="AE662" s="38"/>
      <c r="AT662" s="17" t="s">
        <v>143</v>
      </c>
      <c r="AU662" s="17" t="s">
        <v>91</v>
      </c>
    </row>
    <row r="663" s="13" customFormat="1">
      <c r="A663" s="13"/>
      <c r="B663" s="236"/>
      <c r="C663" s="237"/>
      <c r="D663" s="231" t="s">
        <v>145</v>
      </c>
      <c r="E663" s="238" t="s">
        <v>1</v>
      </c>
      <c r="F663" s="239" t="s">
        <v>726</v>
      </c>
      <c r="G663" s="237"/>
      <c r="H663" s="240">
        <v>102</v>
      </c>
      <c r="I663" s="241"/>
      <c r="J663" s="237"/>
      <c r="K663" s="237"/>
      <c r="L663" s="242"/>
      <c r="M663" s="243"/>
      <c r="N663" s="244"/>
      <c r="O663" s="244"/>
      <c r="P663" s="244"/>
      <c r="Q663" s="244"/>
      <c r="R663" s="244"/>
      <c r="S663" s="244"/>
      <c r="T663" s="245"/>
      <c r="U663" s="13"/>
      <c r="V663" s="13"/>
      <c r="W663" s="13"/>
      <c r="X663" s="13"/>
      <c r="Y663" s="13"/>
      <c r="Z663" s="13"/>
      <c r="AA663" s="13"/>
      <c r="AB663" s="13"/>
      <c r="AC663" s="13"/>
      <c r="AD663" s="13"/>
      <c r="AE663" s="13"/>
      <c r="AT663" s="246" t="s">
        <v>145</v>
      </c>
      <c r="AU663" s="246" t="s">
        <v>91</v>
      </c>
      <c r="AV663" s="13" t="s">
        <v>91</v>
      </c>
      <c r="AW663" s="13" t="s">
        <v>38</v>
      </c>
      <c r="AX663" s="13" t="s">
        <v>82</v>
      </c>
      <c r="AY663" s="246" t="s">
        <v>135</v>
      </c>
    </row>
    <row r="664" s="14" customFormat="1">
      <c r="A664" s="14"/>
      <c r="B664" s="247"/>
      <c r="C664" s="248"/>
      <c r="D664" s="231" t="s">
        <v>145</v>
      </c>
      <c r="E664" s="249" t="s">
        <v>1</v>
      </c>
      <c r="F664" s="250" t="s">
        <v>147</v>
      </c>
      <c r="G664" s="248"/>
      <c r="H664" s="251">
        <v>102</v>
      </c>
      <c r="I664" s="252"/>
      <c r="J664" s="248"/>
      <c r="K664" s="248"/>
      <c r="L664" s="253"/>
      <c r="M664" s="254"/>
      <c r="N664" s="255"/>
      <c r="O664" s="255"/>
      <c r="P664" s="255"/>
      <c r="Q664" s="255"/>
      <c r="R664" s="255"/>
      <c r="S664" s="255"/>
      <c r="T664" s="256"/>
      <c r="U664" s="14"/>
      <c r="V664" s="14"/>
      <c r="W664" s="14"/>
      <c r="X664" s="14"/>
      <c r="Y664" s="14"/>
      <c r="Z664" s="14"/>
      <c r="AA664" s="14"/>
      <c r="AB664" s="14"/>
      <c r="AC664" s="14"/>
      <c r="AD664" s="14"/>
      <c r="AE664" s="14"/>
      <c r="AT664" s="257" t="s">
        <v>145</v>
      </c>
      <c r="AU664" s="257" t="s">
        <v>91</v>
      </c>
      <c r="AV664" s="14" t="s">
        <v>142</v>
      </c>
      <c r="AW664" s="14" t="s">
        <v>38</v>
      </c>
      <c r="AX664" s="14" t="s">
        <v>87</v>
      </c>
      <c r="AY664" s="257" t="s">
        <v>135</v>
      </c>
    </row>
    <row r="665" s="2" customFormat="1" ht="21.75" customHeight="1">
      <c r="A665" s="38"/>
      <c r="B665" s="39"/>
      <c r="C665" s="218" t="s">
        <v>464</v>
      </c>
      <c r="D665" s="218" t="s">
        <v>137</v>
      </c>
      <c r="E665" s="219" t="s">
        <v>737</v>
      </c>
      <c r="F665" s="220" t="s">
        <v>738</v>
      </c>
      <c r="G665" s="221" t="s">
        <v>177</v>
      </c>
      <c r="H665" s="222">
        <v>110</v>
      </c>
      <c r="I665" s="223"/>
      <c r="J665" s="224">
        <f>ROUND(I665*H665,2)</f>
        <v>0</v>
      </c>
      <c r="K665" s="220" t="s">
        <v>141</v>
      </c>
      <c r="L665" s="44"/>
      <c r="M665" s="225" t="s">
        <v>1</v>
      </c>
      <c r="N665" s="226" t="s">
        <v>47</v>
      </c>
      <c r="O665" s="91"/>
      <c r="P665" s="227">
        <f>O665*H665</f>
        <v>0</v>
      </c>
      <c r="Q665" s="227">
        <v>0</v>
      </c>
      <c r="R665" s="227">
        <f>Q665*H665</f>
        <v>0</v>
      </c>
      <c r="S665" s="227">
        <v>0</v>
      </c>
      <c r="T665" s="228">
        <f>S665*H665</f>
        <v>0</v>
      </c>
      <c r="U665" s="38"/>
      <c r="V665" s="38"/>
      <c r="W665" s="38"/>
      <c r="X665" s="38"/>
      <c r="Y665" s="38"/>
      <c r="Z665" s="38"/>
      <c r="AA665" s="38"/>
      <c r="AB665" s="38"/>
      <c r="AC665" s="38"/>
      <c r="AD665" s="38"/>
      <c r="AE665" s="38"/>
      <c r="AR665" s="229" t="s">
        <v>142</v>
      </c>
      <c r="AT665" s="229" t="s">
        <v>137</v>
      </c>
      <c r="AU665" s="229" t="s">
        <v>91</v>
      </c>
      <c r="AY665" s="17" t="s">
        <v>135</v>
      </c>
      <c r="BE665" s="230">
        <f>IF(N665="základní",J665,0)</f>
        <v>0</v>
      </c>
      <c r="BF665" s="230">
        <f>IF(N665="snížená",J665,0)</f>
        <v>0</v>
      </c>
      <c r="BG665" s="230">
        <f>IF(N665="zákl. přenesená",J665,0)</f>
        <v>0</v>
      </c>
      <c r="BH665" s="230">
        <f>IF(N665="sníž. přenesená",J665,0)</f>
        <v>0</v>
      </c>
      <c r="BI665" s="230">
        <f>IF(N665="nulová",J665,0)</f>
        <v>0</v>
      </c>
      <c r="BJ665" s="17" t="s">
        <v>87</v>
      </c>
      <c r="BK665" s="230">
        <f>ROUND(I665*H665,2)</f>
        <v>0</v>
      </c>
      <c r="BL665" s="17" t="s">
        <v>142</v>
      </c>
      <c r="BM665" s="229" t="s">
        <v>739</v>
      </c>
    </row>
    <row r="666" s="2" customFormat="1">
      <c r="A666" s="38"/>
      <c r="B666" s="39"/>
      <c r="C666" s="40"/>
      <c r="D666" s="231" t="s">
        <v>143</v>
      </c>
      <c r="E666" s="40"/>
      <c r="F666" s="232" t="s">
        <v>740</v>
      </c>
      <c r="G666" s="40"/>
      <c r="H666" s="40"/>
      <c r="I666" s="233"/>
      <c r="J666" s="40"/>
      <c r="K666" s="40"/>
      <c r="L666" s="44"/>
      <c r="M666" s="234"/>
      <c r="N666" s="235"/>
      <c r="O666" s="91"/>
      <c r="P666" s="91"/>
      <c r="Q666" s="91"/>
      <c r="R666" s="91"/>
      <c r="S666" s="91"/>
      <c r="T666" s="92"/>
      <c r="U666" s="38"/>
      <c r="V666" s="38"/>
      <c r="W666" s="38"/>
      <c r="X666" s="38"/>
      <c r="Y666" s="38"/>
      <c r="Z666" s="38"/>
      <c r="AA666" s="38"/>
      <c r="AB666" s="38"/>
      <c r="AC666" s="38"/>
      <c r="AD666" s="38"/>
      <c r="AE666" s="38"/>
      <c r="AT666" s="17" t="s">
        <v>143</v>
      </c>
      <c r="AU666" s="17" t="s">
        <v>91</v>
      </c>
    </row>
    <row r="667" s="13" customFormat="1">
      <c r="A667" s="13"/>
      <c r="B667" s="236"/>
      <c r="C667" s="237"/>
      <c r="D667" s="231" t="s">
        <v>145</v>
      </c>
      <c r="E667" s="238" t="s">
        <v>1</v>
      </c>
      <c r="F667" s="239" t="s">
        <v>741</v>
      </c>
      <c r="G667" s="237"/>
      <c r="H667" s="240">
        <v>110</v>
      </c>
      <c r="I667" s="241"/>
      <c r="J667" s="237"/>
      <c r="K667" s="237"/>
      <c r="L667" s="242"/>
      <c r="M667" s="243"/>
      <c r="N667" s="244"/>
      <c r="O667" s="244"/>
      <c r="P667" s="244"/>
      <c r="Q667" s="244"/>
      <c r="R667" s="244"/>
      <c r="S667" s="244"/>
      <c r="T667" s="245"/>
      <c r="U667" s="13"/>
      <c r="V667" s="13"/>
      <c r="W667" s="13"/>
      <c r="X667" s="13"/>
      <c r="Y667" s="13"/>
      <c r="Z667" s="13"/>
      <c r="AA667" s="13"/>
      <c r="AB667" s="13"/>
      <c r="AC667" s="13"/>
      <c r="AD667" s="13"/>
      <c r="AE667" s="13"/>
      <c r="AT667" s="246" t="s">
        <v>145</v>
      </c>
      <c r="AU667" s="246" t="s">
        <v>91</v>
      </c>
      <c r="AV667" s="13" t="s">
        <v>91</v>
      </c>
      <c r="AW667" s="13" t="s">
        <v>38</v>
      </c>
      <c r="AX667" s="13" t="s">
        <v>82</v>
      </c>
      <c r="AY667" s="246" t="s">
        <v>135</v>
      </c>
    </row>
    <row r="668" s="14" customFormat="1">
      <c r="A668" s="14"/>
      <c r="B668" s="247"/>
      <c r="C668" s="248"/>
      <c r="D668" s="231" t="s">
        <v>145</v>
      </c>
      <c r="E668" s="249" t="s">
        <v>1</v>
      </c>
      <c r="F668" s="250" t="s">
        <v>147</v>
      </c>
      <c r="G668" s="248"/>
      <c r="H668" s="251">
        <v>110</v>
      </c>
      <c r="I668" s="252"/>
      <c r="J668" s="248"/>
      <c r="K668" s="248"/>
      <c r="L668" s="253"/>
      <c r="M668" s="254"/>
      <c r="N668" s="255"/>
      <c r="O668" s="255"/>
      <c r="P668" s="255"/>
      <c r="Q668" s="255"/>
      <c r="R668" s="255"/>
      <c r="S668" s="255"/>
      <c r="T668" s="256"/>
      <c r="U668" s="14"/>
      <c r="V668" s="14"/>
      <c r="W668" s="14"/>
      <c r="X668" s="14"/>
      <c r="Y668" s="14"/>
      <c r="Z668" s="14"/>
      <c r="AA668" s="14"/>
      <c r="AB668" s="14"/>
      <c r="AC668" s="14"/>
      <c r="AD668" s="14"/>
      <c r="AE668" s="14"/>
      <c r="AT668" s="257" t="s">
        <v>145</v>
      </c>
      <c r="AU668" s="257" t="s">
        <v>91</v>
      </c>
      <c r="AV668" s="14" t="s">
        <v>142</v>
      </c>
      <c r="AW668" s="14" t="s">
        <v>38</v>
      </c>
      <c r="AX668" s="14" t="s">
        <v>87</v>
      </c>
      <c r="AY668" s="257" t="s">
        <v>135</v>
      </c>
    </row>
    <row r="669" s="2" customFormat="1" ht="24.15" customHeight="1">
      <c r="A669" s="38"/>
      <c r="B669" s="39"/>
      <c r="C669" s="218" t="s">
        <v>742</v>
      </c>
      <c r="D669" s="218" t="s">
        <v>137</v>
      </c>
      <c r="E669" s="219" t="s">
        <v>743</v>
      </c>
      <c r="F669" s="220" t="s">
        <v>744</v>
      </c>
      <c r="G669" s="221" t="s">
        <v>177</v>
      </c>
      <c r="H669" s="222">
        <v>10</v>
      </c>
      <c r="I669" s="223"/>
      <c r="J669" s="224">
        <f>ROUND(I669*H669,2)</f>
        <v>0</v>
      </c>
      <c r="K669" s="220" t="s">
        <v>141</v>
      </c>
      <c r="L669" s="44"/>
      <c r="M669" s="225" t="s">
        <v>1</v>
      </c>
      <c r="N669" s="226" t="s">
        <v>47</v>
      </c>
      <c r="O669" s="91"/>
      <c r="P669" s="227">
        <f>O669*H669</f>
        <v>0</v>
      </c>
      <c r="Q669" s="227">
        <v>0</v>
      </c>
      <c r="R669" s="227">
        <f>Q669*H669</f>
        <v>0</v>
      </c>
      <c r="S669" s="227">
        <v>0</v>
      </c>
      <c r="T669" s="228">
        <f>S669*H669</f>
        <v>0</v>
      </c>
      <c r="U669" s="38"/>
      <c r="V669" s="38"/>
      <c r="W669" s="38"/>
      <c r="X669" s="38"/>
      <c r="Y669" s="38"/>
      <c r="Z669" s="38"/>
      <c r="AA669" s="38"/>
      <c r="AB669" s="38"/>
      <c r="AC669" s="38"/>
      <c r="AD669" s="38"/>
      <c r="AE669" s="38"/>
      <c r="AR669" s="229" t="s">
        <v>142</v>
      </c>
      <c r="AT669" s="229" t="s">
        <v>137</v>
      </c>
      <c r="AU669" s="229" t="s">
        <v>91</v>
      </c>
      <c r="AY669" s="17" t="s">
        <v>135</v>
      </c>
      <c r="BE669" s="230">
        <f>IF(N669="základní",J669,0)</f>
        <v>0</v>
      </c>
      <c r="BF669" s="230">
        <f>IF(N669="snížená",J669,0)</f>
        <v>0</v>
      </c>
      <c r="BG669" s="230">
        <f>IF(N669="zákl. přenesená",J669,0)</f>
        <v>0</v>
      </c>
      <c r="BH669" s="230">
        <f>IF(N669="sníž. přenesená",J669,0)</f>
        <v>0</v>
      </c>
      <c r="BI669" s="230">
        <f>IF(N669="nulová",J669,0)</f>
        <v>0</v>
      </c>
      <c r="BJ669" s="17" t="s">
        <v>87</v>
      </c>
      <c r="BK669" s="230">
        <f>ROUND(I669*H669,2)</f>
        <v>0</v>
      </c>
      <c r="BL669" s="17" t="s">
        <v>142</v>
      </c>
      <c r="BM669" s="229" t="s">
        <v>745</v>
      </c>
    </row>
    <row r="670" s="2" customFormat="1">
      <c r="A670" s="38"/>
      <c r="B670" s="39"/>
      <c r="C670" s="40"/>
      <c r="D670" s="231" t="s">
        <v>143</v>
      </c>
      <c r="E670" s="40"/>
      <c r="F670" s="232" t="s">
        <v>746</v>
      </c>
      <c r="G670" s="40"/>
      <c r="H670" s="40"/>
      <c r="I670" s="233"/>
      <c r="J670" s="40"/>
      <c r="K670" s="40"/>
      <c r="L670" s="44"/>
      <c r="M670" s="234"/>
      <c r="N670" s="235"/>
      <c r="O670" s="91"/>
      <c r="P670" s="91"/>
      <c r="Q670" s="91"/>
      <c r="R670" s="91"/>
      <c r="S670" s="91"/>
      <c r="T670" s="92"/>
      <c r="U670" s="38"/>
      <c r="V670" s="38"/>
      <c r="W670" s="38"/>
      <c r="X670" s="38"/>
      <c r="Y670" s="38"/>
      <c r="Z670" s="38"/>
      <c r="AA670" s="38"/>
      <c r="AB670" s="38"/>
      <c r="AC670" s="38"/>
      <c r="AD670" s="38"/>
      <c r="AE670" s="38"/>
      <c r="AT670" s="17" t="s">
        <v>143</v>
      </c>
      <c r="AU670" s="17" t="s">
        <v>91</v>
      </c>
    </row>
    <row r="671" s="13" customFormat="1">
      <c r="A671" s="13"/>
      <c r="B671" s="236"/>
      <c r="C671" s="237"/>
      <c r="D671" s="231" t="s">
        <v>145</v>
      </c>
      <c r="E671" s="238" t="s">
        <v>1</v>
      </c>
      <c r="F671" s="239" t="s">
        <v>166</v>
      </c>
      <c r="G671" s="237"/>
      <c r="H671" s="240">
        <v>10</v>
      </c>
      <c r="I671" s="241"/>
      <c r="J671" s="237"/>
      <c r="K671" s="237"/>
      <c r="L671" s="242"/>
      <c r="M671" s="243"/>
      <c r="N671" s="244"/>
      <c r="O671" s="244"/>
      <c r="P671" s="244"/>
      <c r="Q671" s="244"/>
      <c r="R671" s="244"/>
      <c r="S671" s="244"/>
      <c r="T671" s="245"/>
      <c r="U671" s="13"/>
      <c r="V671" s="13"/>
      <c r="W671" s="13"/>
      <c r="X671" s="13"/>
      <c r="Y671" s="13"/>
      <c r="Z671" s="13"/>
      <c r="AA671" s="13"/>
      <c r="AB671" s="13"/>
      <c r="AC671" s="13"/>
      <c r="AD671" s="13"/>
      <c r="AE671" s="13"/>
      <c r="AT671" s="246" t="s">
        <v>145</v>
      </c>
      <c r="AU671" s="246" t="s">
        <v>91</v>
      </c>
      <c r="AV671" s="13" t="s">
        <v>91</v>
      </c>
      <c r="AW671" s="13" t="s">
        <v>38</v>
      </c>
      <c r="AX671" s="13" t="s">
        <v>82</v>
      </c>
      <c r="AY671" s="246" t="s">
        <v>135</v>
      </c>
    </row>
    <row r="672" s="14" customFormat="1">
      <c r="A672" s="14"/>
      <c r="B672" s="247"/>
      <c r="C672" s="248"/>
      <c r="D672" s="231" t="s">
        <v>145</v>
      </c>
      <c r="E672" s="249" t="s">
        <v>1</v>
      </c>
      <c r="F672" s="250" t="s">
        <v>147</v>
      </c>
      <c r="G672" s="248"/>
      <c r="H672" s="251">
        <v>10</v>
      </c>
      <c r="I672" s="252"/>
      <c r="J672" s="248"/>
      <c r="K672" s="248"/>
      <c r="L672" s="253"/>
      <c r="M672" s="254"/>
      <c r="N672" s="255"/>
      <c r="O672" s="255"/>
      <c r="P672" s="255"/>
      <c r="Q672" s="255"/>
      <c r="R672" s="255"/>
      <c r="S672" s="255"/>
      <c r="T672" s="256"/>
      <c r="U672" s="14"/>
      <c r="V672" s="14"/>
      <c r="W672" s="14"/>
      <c r="X672" s="14"/>
      <c r="Y672" s="14"/>
      <c r="Z672" s="14"/>
      <c r="AA672" s="14"/>
      <c r="AB672" s="14"/>
      <c r="AC672" s="14"/>
      <c r="AD672" s="14"/>
      <c r="AE672" s="14"/>
      <c r="AT672" s="257" t="s">
        <v>145</v>
      </c>
      <c r="AU672" s="257" t="s">
        <v>91</v>
      </c>
      <c r="AV672" s="14" t="s">
        <v>142</v>
      </c>
      <c r="AW672" s="14" t="s">
        <v>38</v>
      </c>
      <c r="AX672" s="14" t="s">
        <v>87</v>
      </c>
      <c r="AY672" s="257" t="s">
        <v>135</v>
      </c>
    </row>
    <row r="673" s="2" customFormat="1" ht="33" customHeight="1">
      <c r="A673" s="38"/>
      <c r="B673" s="39"/>
      <c r="C673" s="270" t="s">
        <v>468</v>
      </c>
      <c r="D673" s="270" t="s">
        <v>257</v>
      </c>
      <c r="E673" s="271" t="s">
        <v>747</v>
      </c>
      <c r="F673" s="272" t="s">
        <v>748</v>
      </c>
      <c r="G673" s="273" t="s">
        <v>177</v>
      </c>
      <c r="H673" s="274">
        <v>10.1</v>
      </c>
      <c r="I673" s="275"/>
      <c r="J673" s="276">
        <f>ROUND(I673*H673,2)</f>
        <v>0</v>
      </c>
      <c r="K673" s="272" t="s">
        <v>141</v>
      </c>
      <c r="L673" s="277"/>
      <c r="M673" s="278" t="s">
        <v>1</v>
      </c>
      <c r="N673" s="279" t="s">
        <v>47</v>
      </c>
      <c r="O673" s="91"/>
      <c r="P673" s="227">
        <f>O673*H673</f>
        <v>0</v>
      </c>
      <c r="Q673" s="227">
        <v>0</v>
      </c>
      <c r="R673" s="227">
        <f>Q673*H673</f>
        <v>0</v>
      </c>
      <c r="S673" s="227">
        <v>0</v>
      </c>
      <c r="T673" s="228">
        <f>S673*H673</f>
        <v>0</v>
      </c>
      <c r="U673" s="38"/>
      <c r="V673" s="38"/>
      <c r="W673" s="38"/>
      <c r="X673" s="38"/>
      <c r="Y673" s="38"/>
      <c r="Z673" s="38"/>
      <c r="AA673" s="38"/>
      <c r="AB673" s="38"/>
      <c r="AC673" s="38"/>
      <c r="AD673" s="38"/>
      <c r="AE673" s="38"/>
      <c r="AR673" s="229" t="s">
        <v>181</v>
      </c>
      <c r="AT673" s="229" t="s">
        <v>257</v>
      </c>
      <c r="AU673" s="229" t="s">
        <v>91</v>
      </c>
      <c r="AY673" s="17" t="s">
        <v>135</v>
      </c>
      <c r="BE673" s="230">
        <f>IF(N673="základní",J673,0)</f>
        <v>0</v>
      </c>
      <c r="BF673" s="230">
        <f>IF(N673="snížená",J673,0)</f>
        <v>0</v>
      </c>
      <c r="BG673" s="230">
        <f>IF(N673="zákl. přenesená",J673,0)</f>
        <v>0</v>
      </c>
      <c r="BH673" s="230">
        <f>IF(N673="sníž. přenesená",J673,0)</f>
        <v>0</v>
      </c>
      <c r="BI673" s="230">
        <f>IF(N673="nulová",J673,0)</f>
        <v>0</v>
      </c>
      <c r="BJ673" s="17" t="s">
        <v>87</v>
      </c>
      <c r="BK673" s="230">
        <f>ROUND(I673*H673,2)</f>
        <v>0</v>
      </c>
      <c r="BL673" s="17" t="s">
        <v>142</v>
      </c>
      <c r="BM673" s="229" t="s">
        <v>749</v>
      </c>
    </row>
    <row r="674" s="2" customFormat="1">
      <c r="A674" s="38"/>
      <c r="B674" s="39"/>
      <c r="C674" s="40"/>
      <c r="D674" s="231" t="s">
        <v>143</v>
      </c>
      <c r="E674" s="40"/>
      <c r="F674" s="232" t="s">
        <v>748</v>
      </c>
      <c r="G674" s="40"/>
      <c r="H674" s="40"/>
      <c r="I674" s="233"/>
      <c r="J674" s="40"/>
      <c r="K674" s="40"/>
      <c r="L674" s="44"/>
      <c r="M674" s="234"/>
      <c r="N674" s="235"/>
      <c r="O674" s="91"/>
      <c r="P674" s="91"/>
      <c r="Q674" s="91"/>
      <c r="R674" s="91"/>
      <c r="S674" s="91"/>
      <c r="T674" s="92"/>
      <c r="U674" s="38"/>
      <c r="V674" s="38"/>
      <c r="W674" s="38"/>
      <c r="X674" s="38"/>
      <c r="Y674" s="38"/>
      <c r="Z674" s="38"/>
      <c r="AA674" s="38"/>
      <c r="AB674" s="38"/>
      <c r="AC674" s="38"/>
      <c r="AD674" s="38"/>
      <c r="AE674" s="38"/>
      <c r="AT674" s="17" t="s">
        <v>143</v>
      </c>
      <c r="AU674" s="17" t="s">
        <v>91</v>
      </c>
    </row>
    <row r="675" s="2" customFormat="1">
      <c r="A675" s="38"/>
      <c r="B675" s="39"/>
      <c r="C675" s="40"/>
      <c r="D675" s="231" t="s">
        <v>152</v>
      </c>
      <c r="E675" s="40"/>
      <c r="F675" s="258" t="s">
        <v>750</v>
      </c>
      <c r="G675" s="40"/>
      <c r="H675" s="40"/>
      <c r="I675" s="233"/>
      <c r="J675" s="40"/>
      <c r="K675" s="40"/>
      <c r="L675" s="44"/>
      <c r="M675" s="234"/>
      <c r="N675" s="235"/>
      <c r="O675" s="91"/>
      <c r="P675" s="91"/>
      <c r="Q675" s="91"/>
      <c r="R675" s="91"/>
      <c r="S675" s="91"/>
      <c r="T675" s="92"/>
      <c r="U675" s="38"/>
      <c r="V675" s="38"/>
      <c r="W675" s="38"/>
      <c r="X675" s="38"/>
      <c r="Y675" s="38"/>
      <c r="Z675" s="38"/>
      <c r="AA675" s="38"/>
      <c r="AB675" s="38"/>
      <c r="AC675" s="38"/>
      <c r="AD675" s="38"/>
      <c r="AE675" s="38"/>
      <c r="AT675" s="17" t="s">
        <v>152</v>
      </c>
      <c r="AU675" s="17" t="s">
        <v>91</v>
      </c>
    </row>
    <row r="676" s="13" customFormat="1">
      <c r="A676" s="13"/>
      <c r="B676" s="236"/>
      <c r="C676" s="237"/>
      <c r="D676" s="231" t="s">
        <v>145</v>
      </c>
      <c r="E676" s="238" t="s">
        <v>1</v>
      </c>
      <c r="F676" s="239" t="s">
        <v>751</v>
      </c>
      <c r="G676" s="237"/>
      <c r="H676" s="240">
        <v>10.1</v>
      </c>
      <c r="I676" s="241"/>
      <c r="J676" s="237"/>
      <c r="K676" s="237"/>
      <c r="L676" s="242"/>
      <c r="M676" s="243"/>
      <c r="N676" s="244"/>
      <c r="O676" s="244"/>
      <c r="P676" s="244"/>
      <c r="Q676" s="244"/>
      <c r="R676" s="244"/>
      <c r="S676" s="244"/>
      <c r="T676" s="245"/>
      <c r="U676" s="13"/>
      <c r="V676" s="13"/>
      <c r="W676" s="13"/>
      <c r="X676" s="13"/>
      <c r="Y676" s="13"/>
      <c r="Z676" s="13"/>
      <c r="AA676" s="13"/>
      <c r="AB676" s="13"/>
      <c r="AC676" s="13"/>
      <c r="AD676" s="13"/>
      <c r="AE676" s="13"/>
      <c r="AT676" s="246" t="s">
        <v>145</v>
      </c>
      <c r="AU676" s="246" t="s">
        <v>91</v>
      </c>
      <c r="AV676" s="13" t="s">
        <v>91</v>
      </c>
      <c r="AW676" s="13" t="s">
        <v>38</v>
      </c>
      <c r="AX676" s="13" t="s">
        <v>82</v>
      </c>
      <c r="AY676" s="246" t="s">
        <v>135</v>
      </c>
    </row>
    <row r="677" s="14" customFormat="1">
      <c r="A677" s="14"/>
      <c r="B677" s="247"/>
      <c r="C677" s="248"/>
      <c r="D677" s="231" t="s">
        <v>145</v>
      </c>
      <c r="E677" s="249" t="s">
        <v>1</v>
      </c>
      <c r="F677" s="250" t="s">
        <v>147</v>
      </c>
      <c r="G677" s="248"/>
      <c r="H677" s="251">
        <v>10.1</v>
      </c>
      <c r="I677" s="252"/>
      <c r="J677" s="248"/>
      <c r="K677" s="248"/>
      <c r="L677" s="253"/>
      <c r="M677" s="254"/>
      <c r="N677" s="255"/>
      <c r="O677" s="255"/>
      <c r="P677" s="255"/>
      <c r="Q677" s="255"/>
      <c r="R677" s="255"/>
      <c r="S677" s="255"/>
      <c r="T677" s="256"/>
      <c r="U677" s="14"/>
      <c r="V677" s="14"/>
      <c r="W677" s="14"/>
      <c r="X677" s="14"/>
      <c r="Y677" s="14"/>
      <c r="Z677" s="14"/>
      <c r="AA677" s="14"/>
      <c r="AB677" s="14"/>
      <c r="AC677" s="14"/>
      <c r="AD677" s="14"/>
      <c r="AE677" s="14"/>
      <c r="AT677" s="257" t="s">
        <v>145</v>
      </c>
      <c r="AU677" s="257" t="s">
        <v>91</v>
      </c>
      <c r="AV677" s="14" t="s">
        <v>142</v>
      </c>
      <c r="AW677" s="14" t="s">
        <v>38</v>
      </c>
      <c r="AX677" s="14" t="s">
        <v>87</v>
      </c>
      <c r="AY677" s="257" t="s">
        <v>135</v>
      </c>
    </row>
    <row r="678" s="2" customFormat="1" ht="24.15" customHeight="1">
      <c r="A678" s="38"/>
      <c r="B678" s="39"/>
      <c r="C678" s="218" t="s">
        <v>752</v>
      </c>
      <c r="D678" s="218" t="s">
        <v>137</v>
      </c>
      <c r="E678" s="219" t="s">
        <v>753</v>
      </c>
      <c r="F678" s="220" t="s">
        <v>754</v>
      </c>
      <c r="G678" s="221" t="s">
        <v>140</v>
      </c>
      <c r="H678" s="222">
        <v>3105.5</v>
      </c>
      <c r="I678" s="223"/>
      <c r="J678" s="224">
        <f>ROUND(I678*H678,2)</f>
        <v>0</v>
      </c>
      <c r="K678" s="220" t="s">
        <v>141</v>
      </c>
      <c r="L678" s="44"/>
      <c r="M678" s="225" t="s">
        <v>1</v>
      </c>
      <c r="N678" s="226" t="s">
        <v>47</v>
      </c>
      <c r="O678" s="91"/>
      <c r="P678" s="227">
        <f>O678*H678</f>
        <v>0</v>
      </c>
      <c r="Q678" s="227">
        <v>0</v>
      </c>
      <c r="R678" s="227">
        <f>Q678*H678</f>
        <v>0</v>
      </c>
      <c r="S678" s="227">
        <v>0</v>
      </c>
      <c r="T678" s="228">
        <f>S678*H678</f>
        <v>0</v>
      </c>
      <c r="U678" s="38"/>
      <c r="V678" s="38"/>
      <c r="W678" s="38"/>
      <c r="X678" s="38"/>
      <c r="Y678" s="38"/>
      <c r="Z678" s="38"/>
      <c r="AA678" s="38"/>
      <c r="AB678" s="38"/>
      <c r="AC678" s="38"/>
      <c r="AD678" s="38"/>
      <c r="AE678" s="38"/>
      <c r="AR678" s="229" t="s">
        <v>142</v>
      </c>
      <c r="AT678" s="229" t="s">
        <v>137</v>
      </c>
      <c r="AU678" s="229" t="s">
        <v>91</v>
      </c>
      <c r="AY678" s="17" t="s">
        <v>135</v>
      </c>
      <c r="BE678" s="230">
        <f>IF(N678="základní",J678,0)</f>
        <v>0</v>
      </c>
      <c r="BF678" s="230">
        <f>IF(N678="snížená",J678,0)</f>
        <v>0</v>
      </c>
      <c r="BG678" s="230">
        <f>IF(N678="zákl. přenesená",J678,0)</f>
        <v>0</v>
      </c>
      <c r="BH678" s="230">
        <f>IF(N678="sníž. přenesená",J678,0)</f>
        <v>0</v>
      </c>
      <c r="BI678" s="230">
        <f>IF(N678="nulová",J678,0)</f>
        <v>0</v>
      </c>
      <c r="BJ678" s="17" t="s">
        <v>87</v>
      </c>
      <c r="BK678" s="230">
        <f>ROUND(I678*H678,2)</f>
        <v>0</v>
      </c>
      <c r="BL678" s="17" t="s">
        <v>142</v>
      </c>
      <c r="BM678" s="229" t="s">
        <v>755</v>
      </c>
    </row>
    <row r="679" s="2" customFormat="1">
      <c r="A679" s="38"/>
      <c r="B679" s="39"/>
      <c r="C679" s="40"/>
      <c r="D679" s="231" t="s">
        <v>143</v>
      </c>
      <c r="E679" s="40"/>
      <c r="F679" s="232" t="s">
        <v>756</v>
      </c>
      <c r="G679" s="40"/>
      <c r="H679" s="40"/>
      <c r="I679" s="233"/>
      <c r="J679" s="40"/>
      <c r="K679" s="40"/>
      <c r="L679" s="44"/>
      <c r="M679" s="234"/>
      <c r="N679" s="235"/>
      <c r="O679" s="91"/>
      <c r="P679" s="91"/>
      <c r="Q679" s="91"/>
      <c r="R679" s="91"/>
      <c r="S679" s="91"/>
      <c r="T679" s="92"/>
      <c r="U679" s="38"/>
      <c r="V679" s="38"/>
      <c r="W679" s="38"/>
      <c r="X679" s="38"/>
      <c r="Y679" s="38"/>
      <c r="Z679" s="38"/>
      <c r="AA679" s="38"/>
      <c r="AB679" s="38"/>
      <c r="AC679" s="38"/>
      <c r="AD679" s="38"/>
      <c r="AE679" s="38"/>
      <c r="AT679" s="17" t="s">
        <v>143</v>
      </c>
      <c r="AU679" s="17" t="s">
        <v>91</v>
      </c>
    </row>
    <row r="680" s="2" customFormat="1">
      <c r="A680" s="38"/>
      <c r="B680" s="39"/>
      <c r="C680" s="40"/>
      <c r="D680" s="231" t="s">
        <v>152</v>
      </c>
      <c r="E680" s="40"/>
      <c r="F680" s="258" t="s">
        <v>757</v>
      </c>
      <c r="G680" s="40"/>
      <c r="H680" s="40"/>
      <c r="I680" s="233"/>
      <c r="J680" s="40"/>
      <c r="K680" s="40"/>
      <c r="L680" s="44"/>
      <c r="M680" s="234"/>
      <c r="N680" s="235"/>
      <c r="O680" s="91"/>
      <c r="P680" s="91"/>
      <c r="Q680" s="91"/>
      <c r="R680" s="91"/>
      <c r="S680" s="91"/>
      <c r="T680" s="92"/>
      <c r="U680" s="38"/>
      <c r="V680" s="38"/>
      <c r="W680" s="38"/>
      <c r="X680" s="38"/>
      <c r="Y680" s="38"/>
      <c r="Z680" s="38"/>
      <c r="AA680" s="38"/>
      <c r="AB680" s="38"/>
      <c r="AC680" s="38"/>
      <c r="AD680" s="38"/>
      <c r="AE680" s="38"/>
      <c r="AT680" s="17" t="s">
        <v>152</v>
      </c>
      <c r="AU680" s="17" t="s">
        <v>91</v>
      </c>
    </row>
    <row r="681" s="13" customFormat="1">
      <c r="A681" s="13"/>
      <c r="B681" s="236"/>
      <c r="C681" s="237"/>
      <c r="D681" s="231" t="s">
        <v>145</v>
      </c>
      <c r="E681" s="238" t="s">
        <v>1</v>
      </c>
      <c r="F681" s="239" t="s">
        <v>758</v>
      </c>
      <c r="G681" s="237"/>
      <c r="H681" s="240">
        <v>3105.5</v>
      </c>
      <c r="I681" s="241"/>
      <c r="J681" s="237"/>
      <c r="K681" s="237"/>
      <c r="L681" s="242"/>
      <c r="M681" s="243"/>
      <c r="N681" s="244"/>
      <c r="O681" s="244"/>
      <c r="P681" s="244"/>
      <c r="Q681" s="244"/>
      <c r="R681" s="244"/>
      <c r="S681" s="244"/>
      <c r="T681" s="245"/>
      <c r="U681" s="13"/>
      <c r="V681" s="13"/>
      <c r="W681" s="13"/>
      <c r="X681" s="13"/>
      <c r="Y681" s="13"/>
      <c r="Z681" s="13"/>
      <c r="AA681" s="13"/>
      <c r="AB681" s="13"/>
      <c r="AC681" s="13"/>
      <c r="AD681" s="13"/>
      <c r="AE681" s="13"/>
      <c r="AT681" s="246" t="s">
        <v>145</v>
      </c>
      <c r="AU681" s="246" t="s">
        <v>91</v>
      </c>
      <c r="AV681" s="13" t="s">
        <v>91</v>
      </c>
      <c r="AW681" s="13" t="s">
        <v>38</v>
      </c>
      <c r="AX681" s="13" t="s">
        <v>82</v>
      </c>
      <c r="AY681" s="246" t="s">
        <v>135</v>
      </c>
    </row>
    <row r="682" s="14" customFormat="1">
      <c r="A682" s="14"/>
      <c r="B682" s="247"/>
      <c r="C682" s="248"/>
      <c r="D682" s="231" t="s">
        <v>145</v>
      </c>
      <c r="E682" s="249" t="s">
        <v>1</v>
      </c>
      <c r="F682" s="250" t="s">
        <v>147</v>
      </c>
      <c r="G682" s="248"/>
      <c r="H682" s="251">
        <v>3105.5</v>
      </c>
      <c r="I682" s="252"/>
      <c r="J682" s="248"/>
      <c r="K682" s="248"/>
      <c r="L682" s="253"/>
      <c r="M682" s="254"/>
      <c r="N682" s="255"/>
      <c r="O682" s="255"/>
      <c r="P682" s="255"/>
      <c r="Q682" s="255"/>
      <c r="R682" s="255"/>
      <c r="S682" s="255"/>
      <c r="T682" s="256"/>
      <c r="U682" s="14"/>
      <c r="V682" s="14"/>
      <c r="W682" s="14"/>
      <c r="X682" s="14"/>
      <c r="Y682" s="14"/>
      <c r="Z682" s="14"/>
      <c r="AA682" s="14"/>
      <c r="AB682" s="14"/>
      <c r="AC682" s="14"/>
      <c r="AD682" s="14"/>
      <c r="AE682" s="14"/>
      <c r="AT682" s="257" t="s">
        <v>145</v>
      </c>
      <c r="AU682" s="257" t="s">
        <v>91</v>
      </c>
      <c r="AV682" s="14" t="s">
        <v>142</v>
      </c>
      <c r="AW682" s="14" t="s">
        <v>38</v>
      </c>
      <c r="AX682" s="14" t="s">
        <v>87</v>
      </c>
      <c r="AY682" s="257" t="s">
        <v>135</v>
      </c>
    </row>
    <row r="683" s="2" customFormat="1" ht="66.75" customHeight="1">
      <c r="A683" s="38"/>
      <c r="B683" s="39"/>
      <c r="C683" s="218" t="s">
        <v>474</v>
      </c>
      <c r="D683" s="218" t="s">
        <v>137</v>
      </c>
      <c r="E683" s="219" t="s">
        <v>759</v>
      </c>
      <c r="F683" s="220" t="s">
        <v>760</v>
      </c>
      <c r="G683" s="221" t="s">
        <v>316</v>
      </c>
      <c r="H683" s="222">
        <v>2</v>
      </c>
      <c r="I683" s="223"/>
      <c r="J683" s="224">
        <f>ROUND(I683*H683,2)</f>
        <v>0</v>
      </c>
      <c r="K683" s="220" t="s">
        <v>1</v>
      </c>
      <c r="L683" s="44"/>
      <c r="M683" s="225" t="s">
        <v>1</v>
      </c>
      <c r="N683" s="226" t="s">
        <v>47</v>
      </c>
      <c r="O683" s="91"/>
      <c r="P683" s="227">
        <f>O683*H683</f>
        <v>0</v>
      </c>
      <c r="Q683" s="227">
        <v>0</v>
      </c>
      <c r="R683" s="227">
        <f>Q683*H683</f>
        <v>0</v>
      </c>
      <c r="S683" s="227">
        <v>0</v>
      </c>
      <c r="T683" s="228">
        <f>S683*H683</f>
        <v>0</v>
      </c>
      <c r="U683" s="38"/>
      <c r="V683" s="38"/>
      <c r="W683" s="38"/>
      <c r="X683" s="38"/>
      <c r="Y683" s="38"/>
      <c r="Z683" s="38"/>
      <c r="AA683" s="38"/>
      <c r="AB683" s="38"/>
      <c r="AC683" s="38"/>
      <c r="AD683" s="38"/>
      <c r="AE683" s="38"/>
      <c r="AR683" s="229" t="s">
        <v>142</v>
      </c>
      <c r="AT683" s="229" t="s">
        <v>137</v>
      </c>
      <c r="AU683" s="229" t="s">
        <v>91</v>
      </c>
      <c r="AY683" s="17" t="s">
        <v>135</v>
      </c>
      <c r="BE683" s="230">
        <f>IF(N683="základní",J683,0)</f>
        <v>0</v>
      </c>
      <c r="BF683" s="230">
        <f>IF(N683="snížená",J683,0)</f>
        <v>0</v>
      </c>
      <c r="BG683" s="230">
        <f>IF(N683="zákl. přenesená",J683,0)</f>
        <v>0</v>
      </c>
      <c r="BH683" s="230">
        <f>IF(N683="sníž. přenesená",J683,0)</f>
        <v>0</v>
      </c>
      <c r="BI683" s="230">
        <f>IF(N683="nulová",J683,0)</f>
        <v>0</v>
      </c>
      <c r="BJ683" s="17" t="s">
        <v>87</v>
      </c>
      <c r="BK683" s="230">
        <f>ROUND(I683*H683,2)</f>
        <v>0</v>
      </c>
      <c r="BL683" s="17" t="s">
        <v>142</v>
      </c>
      <c r="BM683" s="229" t="s">
        <v>761</v>
      </c>
    </row>
    <row r="684" s="2" customFormat="1">
      <c r="A684" s="38"/>
      <c r="B684" s="39"/>
      <c r="C684" s="40"/>
      <c r="D684" s="231" t="s">
        <v>143</v>
      </c>
      <c r="E684" s="40"/>
      <c r="F684" s="232" t="s">
        <v>760</v>
      </c>
      <c r="G684" s="40"/>
      <c r="H684" s="40"/>
      <c r="I684" s="233"/>
      <c r="J684" s="40"/>
      <c r="K684" s="40"/>
      <c r="L684" s="44"/>
      <c r="M684" s="234"/>
      <c r="N684" s="235"/>
      <c r="O684" s="91"/>
      <c r="P684" s="91"/>
      <c r="Q684" s="91"/>
      <c r="R684" s="91"/>
      <c r="S684" s="91"/>
      <c r="T684" s="92"/>
      <c r="U684" s="38"/>
      <c r="V684" s="38"/>
      <c r="W684" s="38"/>
      <c r="X684" s="38"/>
      <c r="Y684" s="38"/>
      <c r="Z684" s="38"/>
      <c r="AA684" s="38"/>
      <c r="AB684" s="38"/>
      <c r="AC684" s="38"/>
      <c r="AD684" s="38"/>
      <c r="AE684" s="38"/>
      <c r="AT684" s="17" t="s">
        <v>143</v>
      </c>
      <c r="AU684" s="17" t="s">
        <v>91</v>
      </c>
    </row>
    <row r="685" s="2" customFormat="1">
      <c r="A685" s="38"/>
      <c r="B685" s="39"/>
      <c r="C685" s="40"/>
      <c r="D685" s="231" t="s">
        <v>152</v>
      </c>
      <c r="E685" s="40"/>
      <c r="F685" s="258" t="s">
        <v>762</v>
      </c>
      <c r="G685" s="40"/>
      <c r="H685" s="40"/>
      <c r="I685" s="233"/>
      <c r="J685" s="40"/>
      <c r="K685" s="40"/>
      <c r="L685" s="44"/>
      <c r="M685" s="234"/>
      <c r="N685" s="235"/>
      <c r="O685" s="91"/>
      <c r="P685" s="91"/>
      <c r="Q685" s="91"/>
      <c r="R685" s="91"/>
      <c r="S685" s="91"/>
      <c r="T685" s="92"/>
      <c r="U685" s="38"/>
      <c r="V685" s="38"/>
      <c r="W685" s="38"/>
      <c r="X685" s="38"/>
      <c r="Y685" s="38"/>
      <c r="Z685" s="38"/>
      <c r="AA685" s="38"/>
      <c r="AB685" s="38"/>
      <c r="AC685" s="38"/>
      <c r="AD685" s="38"/>
      <c r="AE685" s="38"/>
      <c r="AT685" s="17" t="s">
        <v>152</v>
      </c>
      <c r="AU685" s="17" t="s">
        <v>91</v>
      </c>
    </row>
    <row r="686" s="13" customFormat="1">
      <c r="A686" s="13"/>
      <c r="B686" s="236"/>
      <c r="C686" s="237"/>
      <c r="D686" s="231" t="s">
        <v>145</v>
      </c>
      <c r="E686" s="238" t="s">
        <v>1</v>
      </c>
      <c r="F686" s="239" t="s">
        <v>91</v>
      </c>
      <c r="G686" s="237"/>
      <c r="H686" s="240">
        <v>2</v>
      </c>
      <c r="I686" s="241"/>
      <c r="J686" s="237"/>
      <c r="K686" s="237"/>
      <c r="L686" s="242"/>
      <c r="M686" s="243"/>
      <c r="N686" s="244"/>
      <c r="O686" s="244"/>
      <c r="P686" s="244"/>
      <c r="Q686" s="244"/>
      <c r="R686" s="244"/>
      <c r="S686" s="244"/>
      <c r="T686" s="245"/>
      <c r="U686" s="13"/>
      <c r="V686" s="13"/>
      <c r="W686" s="13"/>
      <c r="X686" s="13"/>
      <c r="Y686" s="13"/>
      <c r="Z686" s="13"/>
      <c r="AA686" s="13"/>
      <c r="AB686" s="13"/>
      <c r="AC686" s="13"/>
      <c r="AD686" s="13"/>
      <c r="AE686" s="13"/>
      <c r="AT686" s="246" t="s">
        <v>145</v>
      </c>
      <c r="AU686" s="246" t="s">
        <v>91</v>
      </c>
      <c r="AV686" s="13" t="s">
        <v>91</v>
      </c>
      <c r="AW686" s="13" t="s">
        <v>38</v>
      </c>
      <c r="AX686" s="13" t="s">
        <v>82</v>
      </c>
      <c r="AY686" s="246" t="s">
        <v>135</v>
      </c>
    </row>
    <row r="687" s="14" customFormat="1">
      <c r="A687" s="14"/>
      <c r="B687" s="247"/>
      <c r="C687" s="248"/>
      <c r="D687" s="231" t="s">
        <v>145</v>
      </c>
      <c r="E687" s="249" t="s">
        <v>1</v>
      </c>
      <c r="F687" s="250" t="s">
        <v>147</v>
      </c>
      <c r="G687" s="248"/>
      <c r="H687" s="251">
        <v>2</v>
      </c>
      <c r="I687" s="252"/>
      <c r="J687" s="248"/>
      <c r="K687" s="248"/>
      <c r="L687" s="253"/>
      <c r="M687" s="254"/>
      <c r="N687" s="255"/>
      <c r="O687" s="255"/>
      <c r="P687" s="255"/>
      <c r="Q687" s="255"/>
      <c r="R687" s="255"/>
      <c r="S687" s="255"/>
      <c r="T687" s="256"/>
      <c r="U687" s="14"/>
      <c r="V687" s="14"/>
      <c r="W687" s="14"/>
      <c r="X687" s="14"/>
      <c r="Y687" s="14"/>
      <c r="Z687" s="14"/>
      <c r="AA687" s="14"/>
      <c r="AB687" s="14"/>
      <c r="AC687" s="14"/>
      <c r="AD687" s="14"/>
      <c r="AE687" s="14"/>
      <c r="AT687" s="257" t="s">
        <v>145</v>
      </c>
      <c r="AU687" s="257" t="s">
        <v>91</v>
      </c>
      <c r="AV687" s="14" t="s">
        <v>142</v>
      </c>
      <c r="AW687" s="14" t="s">
        <v>38</v>
      </c>
      <c r="AX687" s="14" t="s">
        <v>87</v>
      </c>
      <c r="AY687" s="257" t="s">
        <v>135</v>
      </c>
    </row>
    <row r="688" s="2" customFormat="1" ht="24.15" customHeight="1">
      <c r="A688" s="38"/>
      <c r="B688" s="39"/>
      <c r="C688" s="218" t="s">
        <v>763</v>
      </c>
      <c r="D688" s="218" t="s">
        <v>137</v>
      </c>
      <c r="E688" s="219" t="s">
        <v>764</v>
      </c>
      <c r="F688" s="220" t="s">
        <v>765</v>
      </c>
      <c r="G688" s="221" t="s">
        <v>177</v>
      </c>
      <c r="H688" s="222">
        <v>4</v>
      </c>
      <c r="I688" s="223"/>
      <c r="J688" s="224">
        <f>ROUND(I688*H688,2)</f>
        <v>0</v>
      </c>
      <c r="K688" s="220" t="s">
        <v>141</v>
      </c>
      <c r="L688" s="44"/>
      <c r="M688" s="225" t="s">
        <v>1</v>
      </c>
      <c r="N688" s="226" t="s">
        <v>47</v>
      </c>
      <c r="O688" s="91"/>
      <c r="P688" s="227">
        <f>O688*H688</f>
        <v>0</v>
      </c>
      <c r="Q688" s="227">
        <v>0</v>
      </c>
      <c r="R688" s="227">
        <f>Q688*H688</f>
        <v>0</v>
      </c>
      <c r="S688" s="227">
        <v>0.035000000000000003</v>
      </c>
      <c r="T688" s="228">
        <f>S688*H688</f>
        <v>0.14000000000000001</v>
      </c>
      <c r="U688" s="38"/>
      <c r="V688" s="38"/>
      <c r="W688" s="38"/>
      <c r="X688" s="38"/>
      <c r="Y688" s="38"/>
      <c r="Z688" s="38"/>
      <c r="AA688" s="38"/>
      <c r="AB688" s="38"/>
      <c r="AC688" s="38"/>
      <c r="AD688" s="38"/>
      <c r="AE688" s="38"/>
      <c r="AR688" s="229" t="s">
        <v>142</v>
      </c>
      <c r="AT688" s="229" t="s">
        <v>137</v>
      </c>
      <c r="AU688" s="229" t="s">
        <v>91</v>
      </c>
      <c r="AY688" s="17" t="s">
        <v>135</v>
      </c>
      <c r="BE688" s="230">
        <f>IF(N688="základní",J688,0)</f>
        <v>0</v>
      </c>
      <c r="BF688" s="230">
        <f>IF(N688="snížená",J688,0)</f>
        <v>0</v>
      </c>
      <c r="BG688" s="230">
        <f>IF(N688="zákl. přenesená",J688,0)</f>
        <v>0</v>
      </c>
      <c r="BH688" s="230">
        <f>IF(N688="sníž. přenesená",J688,0)</f>
        <v>0</v>
      </c>
      <c r="BI688" s="230">
        <f>IF(N688="nulová",J688,0)</f>
        <v>0</v>
      </c>
      <c r="BJ688" s="17" t="s">
        <v>87</v>
      </c>
      <c r="BK688" s="230">
        <f>ROUND(I688*H688,2)</f>
        <v>0</v>
      </c>
      <c r="BL688" s="17" t="s">
        <v>142</v>
      </c>
      <c r="BM688" s="229" t="s">
        <v>766</v>
      </c>
    </row>
    <row r="689" s="2" customFormat="1">
      <c r="A689" s="38"/>
      <c r="B689" s="39"/>
      <c r="C689" s="40"/>
      <c r="D689" s="231" t="s">
        <v>143</v>
      </c>
      <c r="E689" s="40"/>
      <c r="F689" s="232" t="s">
        <v>767</v>
      </c>
      <c r="G689" s="40"/>
      <c r="H689" s="40"/>
      <c r="I689" s="233"/>
      <c r="J689" s="40"/>
      <c r="K689" s="40"/>
      <c r="L689" s="44"/>
      <c r="M689" s="234"/>
      <c r="N689" s="235"/>
      <c r="O689" s="91"/>
      <c r="P689" s="91"/>
      <c r="Q689" s="91"/>
      <c r="R689" s="91"/>
      <c r="S689" s="91"/>
      <c r="T689" s="92"/>
      <c r="U689" s="38"/>
      <c r="V689" s="38"/>
      <c r="W689" s="38"/>
      <c r="X689" s="38"/>
      <c r="Y689" s="38"/>
      <c r="Z689" s="38"/>
      <c r="AA689" s="38"/>
      <c r="AB689" s="38"/>
      <c r="AC689" s="38"/>
      <c r="AD689" s="38"/>
      <c r="AE689" s="38"/>
      <c r="AT689" s="17" t="s">
        <v>143</v>
      </c>
      <c r="AU689" s="17" t="s">
        <v>91</v>
      </c>
    </row>
    <row r="690" s="2" customFormat="1">
      <c r="A690" s="38"/>
      <c r="B690" s="39"/>
      <c r="C690" s="40"/>
      <c r="D690" s="231" t="s">
        <v>152</v>
      </c>
      <c r="E690" s="40"/>
      <c r="F690" s="258" t="s">
        <v>768</v>
      </c>
      <c r="G690" s="40"/>
      <c r="H690" s="40"/>
      <c r="I690" s="233"/>
      <c r="J690" s="40"/>
      <c r="K690" s="40"/>
      <c r="L690" s="44"/>
      <c r="M690" s="234"/>
      <c r="N690" s="235"/>
      <c r="O690" s="91"/>
      <c r="P690" s="91"/>
      <c r="Q690" s="91"/>
      <c r="R690" s="91"/>
      <c r="S690" s="91"/>
      <c r="T690" s="92"/>
      <c r="U690" s="38"/>
      <c r="V690" s="38"/>
      <c r="W690" s="38"/>
      <c r="X690" s="38"/>
      <c r="Y690" s="38"/>
      <c r="Z690" s="38"/>
      <c r="AA690" s="38"/>
      <c r="AB690" s="38"/>
      <c r="AC690" s="38"/>
      <c r="AD690" s="38"/>
      <c r="AE690" s="38"/>
      <c r="AT690" s="17" t="s">
        <v>152</v>
      </c>
      <c r="AU690" s="17" t="s">
        <v>91</v>
      </c>
    </row>
    <row r="691" s="13" customFormat="1">
      <c r="A691" s="13"/>
      <c r="B691" s="236"/>
      <c r="C691" s="237"/>
      <c r="D691" s="231" t="s">
        <v>145</v>
      </c>
      <c r="E691" s="238" t="s">
        <v>1</v>
      </c>
      <c r="F691" s="239" t="s">
        <v>142</v>
      </c>
      <c r="G691" s="237"/>
      <c r="H691" s="240">
        <v>4</v>
      </c>
      <c r="I691" s="241"/>
      <c r="J691" s="237"/>
      <c r="K691" s="237"/>
      <c r="L691" s="242"/>
      <c r="M691" s="243"/>
      <c r="N691" s="244"/>
      <c r="O691" s="244"/>
      <c r="P691" s="244"/>
      <c r="Q691" s="244"/>
      <c r="R691" s="244"/>
      <c r="S691" s="244"/>
      <c r="T691" s="245"/>
      <c r="U691" s="13"/>
      <c r="V691" s="13"/>
      <c r="W691" s="13"/>
      <c r="X691" s="13"/>
      <c r="Y691" s="13"/>
      <c r="Z691" s="13"/>
      <c r="AA691" s="13"/>
      <c r="AB691" s="13"/>
      <c r="AC691" s="13"/>
      <c r="AD691" s="13"/>
      <c r="AE691" s="13"/>
      <c r="AT691" s="246" t="s">
        <v>145</v>
      </c>
      <c r="AU691" s="246" t="s">
        <v>91</v>
      </c>
      <c r="AV691" s="13" t="s">
        <v>91</v>
      </c>
      <c r="AW691" s="13" t="s">
        <v>38</v>
      </c>
      <c r="AX691" s="13" t="s">
        <v>82</v>
      </c>
      <c r="AY691" s="246" t="s">
        <v>135</v>
      </c>
    </row>
    <row r="692" s="14" customFormat="1">
      <c r="A692" s="14"/>
      <c r="B692" s="247"/>
      <c r="C692" s="248"/>
      <c r="D692" s="231" t="s">
        <v>145</v>
      </c>
      <c r="E692" s="249" t="s">
        <v>1</v>
      </c>
      <c r="F692" s="250" t="s">
        <v>147</v>
      </c>
      <c r="G692" s="248"/>
      <c r="H692" s="251">
        <v>4</v>
      </c>
      <c r="I692" s="252"/>
      <c r="J692" s="248"/>
      <c r="K692" s="248"/>
      <c r="L692" s="253"/>
      <c r="M692" s="254"/>
      <c r="N692" s="255"/>
      <c r="O692" s="255"/>
      <c r="P692" s="255"/>
      <c r="Q692" s="255"/>
      <c r="R692" s="255"/>
      <c r="S692" s="255"/>
      <c r="T692" s="256"/>
      <c r="U692" s="14"/>
      <c r="V692" s="14"/>
      <c r="W692" s="14"/>
      <c r="X692" s="14"/>
      <c r="Y692" s="14"/>
      <c r="Z692" s="14"/>
      <c r="AA692" s="14"/>
      <c r="AB692" s="14"/>
      <c r="AC692" s="14"/>
      <c r="AD692" s="14"/>
      <c r="AE692" s="14"/>
      <c r="AT692" s="257" t="s">
        <v>145</v>
      </c>
      <c r="AU692" s="257" t="s">
        <v>91</v>
      </c>
      <c r="AV692" s="14" t="s">
        <v>142</v>
      </c>
      <c r="AW692" s="14" t="s">
        <v>38</v>
      </c>
      <c r="AX692" s="14" t="s">
        <v>87</v>
      </c>
      <c r="AY692" s="257" t="s">
        <v>135</v>
      </c>
    </row>
    <row r="693" s="2" customFormat="1" ht="24.15" customHeight="1">
      <c r="A693" s="38"/>
      <c r="B693" s="39"/>
      <c r="C693" s="218" t="s">
        <v>479</v>
      </c>
      <c r="D693" s="218" t="s">
        <v>137</v>
      </c>
      <c r="E693" s="219" t="s">
        <v>769</v>
      </c>
      <c r="F693" s="220" t="s">
        <v>770</v>
      </c>
      <c r="G693" s="221" t="s">
        <v>316</v>
      </c>
      <c r="H693" s="222">
        <v>5</v>
      </c>
      <c r="I693" s="223"/>
      <c r="J693" s="224">
        <f>ROUND(I693*H693,2)</f>
        <v>0</v>
      </c>
      <c r="K693" s="220" t="s">
        <v>141</v>
      </c>
      <c r="L693" s="44"/>
      <c r="M693" s="225" t="s">
        <v>1</v>
      </c>
      <c r="N693" s="226" t="s">
        <v>47</v>
      </c>
      <c r="O693" s="91"/>
      <c r="P693" s="227">
        <f>O693*H693</f>
        <v>0</v>
      </c>
      <c r="Q693" s="227">
        <v>0</v>
      </c>
      <c r="R693" s="227">
        <f>Q693*H693</f>
        <v>0</v>
      </c>
      <c r="S693" s="227">
        <v>0.0040000000000000001</v>
      </c>
      <c r="T693" s="228">
        <f>S693*H693</f>
        <v>0.02</v>
      </c>
      <c r="U693" s="38"/>
      <c r="V693" s="38"/>
      <c r="W693" s="38"/>
      <c r="X693" s="38"/>
      <c r="Y693" s="38"/>
      <c r="Z693" s="38"/>
      <c r="AA693" s="38"/>
      <c r="AB693" s="38"/>
      <c r="AC693" s="38"/>
      <c r="AD693" s="38"/>
      <c r="AE693" s="38"/>
      <c r="AR693" s="229" t="s">
        <v>142</v>
      </c>
      <c r="AT693" s="229" t="s">
        <v>137</v>
      </c>
      <c r="AU693" s="229" t="s">
        <v>91</v>
      </c>
      <c r="AY693" s="17" t="s">
        <v>135</v>
      </c>
      <c r="BE693" s="230">
        <f>IF(N693="základní",J693,0)</f>
        <v>0</v>
      </c>
      <c r="BF693" s="230">
        <f>IF(N693="snížená",J693,0)</f>
        <v>0</v>
      </c>
      <c r="BG693" s="230">
        <f>IF(N693="zákl. přenesená",J693,0)</f>
        <v>0</v>
      </c>
      <c r="BH693" s="230">
        <f>IF(N693="sníž. přenesená",J693,0)</f>
        <v>0</v>
      </c>
      <c r="BI693" s="230">
        <f>IF(N693="nulová",J693,0)</f>
        <v>0</v>
      </c>
      <c r="BJ693" s="17" t="s">
        <v>87</v>
      </c>
      <c r="BK693" s="230">
        <f>ROUND(I693*H693,2)</f>
        <v>0</v>
      </c>
      <c r="BL693" s="17" t="s">
        <v>142</v>
      </c>
      <c r="BM693" s="229" t="s">
        <v>771</v>
      </c>
    </row>
    <row r="694" s="2" customFormat="1">
      <c r="A694" s="38"/>
      <c r="B694" s="39"/>
      <c r="C694" s="40"/>
      <c r="D694" s="231" t="s">
        <v>143</v>
      </c>
      <c r="E694" s="40"/>
      <c r="F694" s="232" t="s">
        <v>772</v>
      </c>
      <c r="G694" s="40"/>
      <c r="H694" s="40"/>
      <c r="I694" s="233"/>
      <c r="J694" s="40"/>
      <c r="K694" s="40"/>
      <c r="L694" s="44"/>
      <c r="M694" s="234"/>
      <c r="N694" s="235"/>
      <c r="O694" s="91"/>
      <c r="P694" s="91"/>
      <c r="Q694" s="91"/>
      <c r="R694" s="91"/>
      <c r="S694" s="91"/>
      <c r="T694" s="92"/>
      <c r="U694" s="38"/>
      <c r="V694" s="38"/>
      <c r="W694" s="38"/>
      <c r="X694" s="38"/>
      <c r="Y694" s="38"/>
      <c r="Z694" s="38"/>
      <c r="AA694" s="38"/>
      <c r="AB694" s="38"/>
      <c r="AC694" s="38"/>
      <c r="AD694" s="38"/>
      <c r="AE694" s="38"/>
      <c r="AT694" s="17" t="s">
        <v>143</v>
      </c>
      <c r="AU694" s="17" t="s">
        <v>91</v>
      </c>
    </row>
    <row r="695" s="2" customFormat="1">
      <c r="A695" s="38"/>
      <c r="B695" s="39"/>
      <c r="C695" s="40"/>
      <c r="D695" s="231" t="s">
        <v>152</v>
      </c>
      <c r="E695" s="40"/>
      <c r="F695" s="258" t="s">
        <v>773</v>
      </c>
      <c r="G695" s="40"/>
      <c r="H695" s="40"/>
      <c r="I695" s="233"/>
      <c r="J695" s="40"/>
      <c r="K695" s="40"/>
      <c r="L695" s="44"/>
      <c r="M695" s="234"/>
      <c r="N695" s="235"/>
      <c r="O695" s="91"/>
      <c r="P695" s="91"/>
      <c r="Q695" s="91"/>
      <c r="R695" s="91"/>
      <c r="S695" s="91"/>
      <c r="T695" s="92"/>
      <c r="U695" s="38"/>
      <c r="V695" s="38"/>
      <c r="W695" s="38"/>
      <c r="X695" s="38"/>
      <c r="Y695" s="38"/>
      <c r="Z695" s="38"/>
      <c r="AA695" s="38"/>
      <c r="AB695" s="38"/>
      <c r="AC695" s="38"/>
      <c r="AD695" s="38"/>
      <c r="AE695" s="38"/>
      <c r="AT695" s="17" t="s">
        <v>152</v>
      </c>
      <c r="AU695" s="17" t="s">
        <v>91</v>
      </c>
    </row>
    <row r="696" s="13" customFormat="1">
      <c r="A696" s="13"/>
      <c r="B696" s="236"/>
      <c r="C696" s="237"/>
      <c r="D696" s="231" t="s">
        <v>145</v>
      </c>
      <c r="E696" s="238" t="s">
        <v>1</v>
      </c>
      <c r="F696" s="239" t="s">
        <v>163</v>
      </c>
      <c r="G696" s="237"/>
      <c r="H696" s="240">
        <v>5</v>
      </c>
      <c r="I696" s="241"/>
      <c r="J696" s="237"/>
      <c r="K696" s="237"/>
      <c r="L696" s="242"/>
      <c r="M696" s="243"/>
      <c r="N696" s="244"/>
      <c r="O696" s="244"/>
      <c r="P696" s="244"/>
      <c r="Q696" s="244"/>
      <c r="R696" s="244"/>
      <c r="S696" s="244"/>
      <c r="T696" s="245"/>
      <c r="U696" s="13"/>
      <c r="V696" s="13"/>
      <c r="W696" s="13"/>
      <c r="X696" s="13"/>
      <c r="Y696" s="13"/>
      <c r="Z696" s="13"/>
      <c r="AA696" s="13"/>
      <c r="AB696" s="13"/>
      <c r="AC696" s="13"/>
      <c r="AD696" s="13"/>
      <c r="AE696" s="13"/>
      <c r="AT696" s="246" t="s">
        <v>145</v>
      </c>
      <c r="AU696" s="246" t="s">
        <v>91</v>
      </c>
      <c r="AV696" s="13" t="s">
        <v>91</v>
      </c>
      <c r="AW696" s="13" t="s">
        <v>38</v>
      </c>
      <c r="AX696" s="13" t="s">
        <v>82</v>
      </c>
      <c r="AY696" s="246" t="s">
        <v>135</v>
      </c>
    </row>
    <row r="697" s="14" customFormat="1">
      <c r="A697" s="14"/>
      <c r="B697" s="247"/>
      <c r="C697" s="248"/>
      <c r="D697" s="231" t="s">
        <v>145</v>
      </c>
      <c r="E697" s="249" t="s">
        <v>1</v>
      </c>
      <c r="F697" s="250" t="s">
        <v>147</v>
      </c>
      <c r="G697" s="248"/>
      <c r="H697" s="251">
        <v>5</v>
      </c>
      <c r="I697" s="252"/>
      <c r="J697" s="248"/>
      <c r="K697" s="248"/>
      <c r="L697" s="253"/>
      <c r="M697" s="254"/>
      <c r="N697" s="255"/>
      <c r="O697" s="255"/>
      <c r="P697" s="255"/>
      <c r="Q697" s="255"/>
      <c r="R697" s="255"/>
      <c r="S697" s="255"/>
      <c r="T697" s="256"/>
      <c r="U697" s="14"/>
      <c r="V697" s="14"/>
      <c r="W697" s="14"/>
      <c r="X697" s="14"/>
      <c r="Y697" s="14"/>
      <c r="Z697" s="14"/>
      <c r="AA697" s="14"/>
      <c r="AB697" s="14"/>
      <c r="AC697" s="14"/>
      <c r="AD697" s="14"/>
      <c r="AE697" s="14"/>
      <c r="AT697" s="257" t="s">
        <v>145</v>
      </c>
      <c r="AU697" s="257" t="s">
        <v>91</v>
      </c>
      <c r="AV697" s="14" t="s">
        <v>142</v>
      </c>
      <c r="AW697" s="14" t="s">
        <v>38</v>
      </c>
      <c r="AX697" s="14" t="s">
        <v>87</v>
      </c>
      <c r="AY697" s="257" t="s">
        <v>135</v>
      </c>
    </row>
    <row r="698" s="2" customFormat="1" ht="33" customHeight="1">
      <c r="A698" s="38"/>
      <c r="B698" s="39"/>
      <c r="C698" s="218" t="s">
        <v>774</v>
      </c>
      <c r="D698" s="218" t="s">
        <v>137</v>
      </c>
      <c r="E698" s="219" t="s">
        <v>775</v>
      </c>
      <c r="F698" s="220" t="s">
        <v>776</v>
      </c>
      <c r="G698" s="221" t="s">
        <v>140</v>
      </c>
      <c r="H698" s="222">
        <v>89</v>
      </c>
      <c r="I698" s="223"/>
      <c r="J698" s="224">
        <f>ROUND(I698*H698,2)</f>
        <v>0</v>
      </c>
      <c r="K698" s="220" t="s">
        <v>141</v>
      </c>
      <c r="L698" s="44"/>
      <c r="M698" s="225" t="s">
        <v>1</v>
      </c>
      <c r="N698" s="226" t="s">
        <v>47</v>
      </c>
      <c r="O698" s="91"/>
      <c r="P698" s="227">
        <f>O698*H698</f>
        <v>0</v>
      </c>
      <c r="Q698" s="227">
        <v>0</v>
      </c>
      <c r="R698" s="227">
        <f>Q698*H698</f>
        <v>0</v>
      </c>
      <c r="S698" s="227">
        <v>0</v>
      </c>
      <c r="T698" s="228">
        <f>S698*H698</f>
        <v>0</v>
      </c>
      <c r="U698" s="38"/>
      <c r="V698" s="38"/>
      <c r="W698" s="38"/>
      <c r="X698" s="38"/>
      <c r="Y698" s="38"/>
      <c r="Z698" s="38"/>
      <c r="AA698" s="38"/>
      <c r="AB698" s="38"/>
      <c r="AC698" s="38"/>
      <c r="AD698" s="38"/>
      <c r="AE698" s="38"/>
      <c r="AR698" s="229" t="s">
        <v>142</v>
      </c>
      <c r="AT698" s="229" t="s">
        <v>137</v>
      </c>
      <c r="AU698" s="229" t="s">
        <v>91</v>
      </c>
      <c r="AY698" s="17" t="s">
        <v>135</v>
      </c>
      <c r="BE698" s="230">
        <f>IF(N698="základní",J698,0)</f>
        <v>0</v>
      </c>
      <c r="BF698" s="230">
        <f>IF(N698="snížená",J698,0)</f>
        <v>0</v>
      </c>
      <c r="BG698" s="230">
        <f>IF(N698="zákl. přenesená",J698,0)</f>
        <v>0</v>
      </c>
      <c r="BH698" s="230">
        <f>IF(N698="sníž. přenesená",J698,0)</f>
        <v>0</v>
      </c>
      <c r="BI698" s="230">
        <f>IF(N698="nulová",J698,0)</f>
        <v>0</v>
      </c>
      <c r="BJ698" s="17" t="s">
        <v>87</v>
      </c>
      <c r="BK698" s="230">
        <f>ROUND(I698*H698,2)</f>
        <v>0</v>
      </c>
      <c r="BL698" s="17" t="s">
        <v>142</v>
      </c>
      <c r="BM698" s="229" t="s">
        <v>777</v>
      </c>
    </row>
    <row r="699" s="2" customFormat="1">
      <c r="A699" s="38"/>
      <c r="B699" s="39"/>
      <c r="C699" s="40"/>
      <c r="D699" s="231" t="s">
        <v>143</v>
      </c>
      <c r="E699" s="40"/>
      <c r="F699" s="232" t="s">
        <v>778</v>
      </c>
      <c r="G699" s="40"/>
      <c r="H699" s="40"/>
      <c r="I699" s="233"/>
      <c r="J699" s="40"/>
      <c r="K699" s="40"/>
      <c r="L699" s="44"/>
      <c r="M699" s="234"/>
      <c r="N699" s="235"/>
      <c r="O699" s="91"/>
      <c r="P699" s="91"/>
      <c r="Q699" s="91"/>
      <c r="R699" s="91"/>
      <c r="S699" s="91"/>
      <c r="T699" s="92"/>
      <c r="U699" s="38"/>
      <c r="V699" s="38"/>
      <c r="W699" s="38"/>
      <c r="X699" s="38"/>
      <c r="Y699" s="38"/>
      <c r="Z699" s="38"/>
      <c r="AA699" s="38"/>
      <c r="AB699" s="38"/>
      <c r="AC699" s="38"/>
      <c r="AD699" s="38"/>
      <c r="AE699" s="38"/>
      <c r="AT699" s="17" t="s">
        <v>143</v>
      </c>
      <c r="AU699" s="17" t="s">
        <v>91</v>
      </c>
    </row>
    <row r="700" s="13" customFormat="1">
      <c r="A700" s="13"/>
      <c r="B700" s="236"/>
      <c r="C700" s="237"/>
      <c r="D700" s="231" t="s">
        <v>145</v>
      </c>
      <c r="E700" s="238" t="s">
        <v>1</v>
      </c>
      <c r="F700" s="239" t="s">
        <v>627</v>
      </c>
      <c r="G700" s="237"/>
      <c r="H700" s="240">
        <v>89</v>
      </c>
      <c r="I700" s="241"/>
      <c r="J700" s="237"/>
      <c r="K700" s="237"/>
      <c r="L700" s="242"/>
      <c r="M700" s="243"/>
      <c r="N700" s="244"/>
      <c r="O700" s="244"/>
      <c r="P700" s="244"/>
      <c r="Q700" s="244"/>
      <c r="R700" s="244"/>
      <c r="S700" s="244"/>
      <c r="T700" s="245"/>
      <c r="U700" s="13"/>
      <c r="V700" s="13"/>
      <c r="W700" s="13"/>
      <c r="X700" s="13"/>
      <c r="Y700" s="13"/>
      <c r="Z700" s="13"/>
      <c r="AA700" s="13"/>
      <c r="AB700" s="13"/>
      <c r="AC700" s="13"/>
      <c r="AD700" s="13"/>
      <c r="AE700" s="13"/>
      <c r="AT700" s="246" t="s">
        <v>145</v>
      </c>
      <c r="AU700" s="246" t="s">
        <v>91</v>
      </c>
      <c r="AV700" s="13" t="s">
        <v>91</v>
      </c>
      <c r="AW700" s="13" t="s">
        <v>38</v>
      </c>
      <c r="AX700" s="13" t="s">
        <v>82</v>
      </c>
      <c r="AY700" s="246" t="s">
        <v>135</v>
      </c>
    </row>
    <row r="701" s="14" customFormat="1">
      <c r="A701" s="14"/>
      <c r="B701" s="247"/>
      <c r="C701" s="248"/>
      <c r="D701" s="231" t="s">
        <v>145</v>
      </c>
      <c r="E701" s="249" t="s">
        <v>1</v>
      </c>
      <c r="F701" s="250" t="s">
        <v>147</v>
      </c>
      <c r="G701" s="248"/>
      <c r="H701" s="251">
        <v>89</v>
      </c>
      <c r="I701" s="252"/>
      <c r="J701" s="248"/>
      <c r="K701" s="248"/>
      <c r="L701" s="253"/>
      <c r="M701" s="254"/>
      <c r="N701" s="255"/>
      <c r="O701" s="255"/>
      <c r="P701" s="255"/>
      <c r="Q701" s="255"/>
      <c r="R701" s="255"/>
      <c r="S701" s="255"/>
      <c r="T701" s="256"/>
      <c r="U701" s="14"/>
      <c r="V701" s="14"/>
      <c r="W701" s="14"/>
      <c r="X701" s="14"/>
      <c r="Y701" s="14"/>
      <c r="Z701" s="14"/>
      <c r="AA701" s="14"/>
      <c r="AB701" s="14"/>
      <c r="AC701" s="14"/>
      <c r="AD701" s="14"/>
      <c r="AE701" s="14"/>
      <c r="AT701" s="257" t="s">
        <v>145</v>
      </c>
      <c r="AU701" s="257" t="s">
        <v>91</v>
      </c>
      <c r="AV701" s="14" t="s">
        <v>142</v>
      </c>
      <c r="AW701" s="14" t="s">
        <v>38</v>
      </c>
      <c r="AX701" s="14" t="s">
        <v>87</v>
      </c>
      <c r="AY701" s="257" t="s">
        <v>135</v>
      </c>
    </row>
    <row r="702" s="2" customFormat="1" ht="24.15" customHeight="1">
      <c r="A702" s="38"/>
      <c r="B702" s="39"/>
      <c r="C702" s="218" t="s">
        <v>484</v>
      </c>
      <c r="D702" s="218" t="s">
        <v>137</v>
      </c>
      <c r="E702" s="219" t="s">
        <v>779</v>
      </c>
      <c r="F702" s="220" t="s">
        <v>780</v>
      </c>
      <c r="G702" s="221" t="s">
        <v>230</v>
      </c>
      <c r="H702" s="222">
        <v>304.09399999999999</v>
      </c>
      <c r="I702" s="223"/>
      <c r="J702" s="224">
        <f>ROUND(I702*H702,2)</f>
        <v>0</v>
      </c>
      <c r="K702" s="220" t="s">
        <v>1</v>
      </c>
      <c r="L702" s="44"/>
      <c r="M702" s="225" t="s">
        <v>1</v>
      </c>
      <c r="N702" s="226" t="s">
        <v>47</v>
      </c>
      <c r="O702" s="91"/>
      <c r="P702" s="227">
        <f>O702*H702</f>
        <v>0</v>
      </c>
      <c r="Q702" s="227">
        <v>0</v>
      </c>
      <c r="R702" s="227">
        <f>Q702*H702</f>
        <v>0</v>
      </c>
      <c r="S702" s="227">
        <v>0</v>
      </c>
      <c r="T702" s="228">
        <f>S702*H702</f>
        <v>0</v>
      </c>
      <c r="U702" s="38"/>
      <c r="V702" s="38"/>
      <c r="W702" s="38"/>
      <c r="X702" s="38"/>
      <c r="Y702" s="38"/>
      <c r="Z702" s="38"/>
      <c r="AA702" s="38"/>
      <c r="AB702" s="38"/>
      <c r="AC702" s="38"/>
      <c r="AD702" s="38"/>
      <c r="AE702" s="38"/>
      <c r="AR702" s="229" t="s">
        <v>142</v>
      </c>
      <c r="AT702" s="229" t="s">
        <v>137</v>
      </c>
      <c r="AU702" s="229" t="s">
        <v>91</v>
      </c>
      <c r="AY702" s="17" t="s">
        <v>135</v>
      </c>
      <c r="BE702" s="230">
        <f>IF(N702="základní",J702,0)</f>
        <v>0</v>
      </c>
      <c r="BF702" s="230">
        <f>IF(N702="snížená",J702,0)</f>
        <v>0</v>
      </c>
      <c r="BG702" s="230">
        <f>IF(N702="zákl. přenesená",J702,0)</f>
        <v>0</v>
      </c>
      <c r="BH702" s="230">
        <f>IF(N702="sníž. přenesená",J702,0)</f>
        <v>0</v>
      </c>
      <c r="BI702" s="230">
        <f>IF(N702="nulová",J702,0)</f>
        <v>0</v>
      </c>
      <c r="BJ702" s="17" t="s">
        <v>87</v>
      </c>
      <c r="BK702" s="230">
        <f>ROUND(I702*H702,2)</f>
        <v>0</v>
      </c>
      <c r="BL702" s="17" t="s">
        <v>142</v>
      </c>
      <c r="BM702" s="229" t="s">
        <v>781</v>
      </c>
    </row>
    <row r="703" s="2" customFormat="1">
      <c r="A703" s="38"/>
      <c r="B703" s="39"/>
      <c r="C703" s="40"/>
      <c r="D703" s="231" t="s">
        <v>143</v>
      </c>
      <c r="E703" s="40"/>
      <c r="F703" s="232" t="s">
        <v>782</v>
      </c>
      <c r="G703" s="40"/>
      <c r="H703" s="40"/>
      <c r="I703" s="233"/>
      <c r="J703" s="40"/>
      <c r="K703" s="40"/>
      <c r="L703" s="44"/>
      <c r="M703" s="234"/>
      <c r="N703" s="235"/>
      <c r="O703" s="91"/>
      <c r="P703" s="91"/>
      <c r="Q703" s="91"/>
      <c r="R703" s="91"/>
      <c r="S703" s="91"/>
      <c r="T703" s="92"/>
      <c r="U703" s="38"/>
      <c r="V703" s="38"/>
      <c r="W703" s="38"/>
      <c r="X703" s="38"/>
      <c r="Y703" s="38"/>
      <c r="Z703" s="38"/>
      <c r="AA703" s="38"/>
      <c r="AB703" s="38"/>
      <c r="AC703" s="38"/>
      <c r="AD703" s="38"/>
      <c r="AE703" s="38"/>
      <c r="AT703" s="17" t="s">
        <v>143</v>
      </c>
      <c r="AU703" s="17" t="s">
        <v>91</v>
      </c>
    </row>
    <row r="704" s="13" customFormat="1">
      <c r="A704" s="13"/>
      <c r="B704" s="236"/>
      <c r="C704" s="237"/>
      <c r="D704" s="231" t="s">
        <v>145</v>
      </c>
      <c r="E704" s="238" t="s">
        <v>1</v>
      </c>
      <c r="F704" s="239" t="s">
        <v>783</v>
      </c>
      <c r="G704" s="237"/>
      <c r="H704" s="240">
        <v>304.09399999999999</v>
      </c>
      <c r="I704" s="241"/>
      <c r="J704" s="237"/>
      <c r="K704" s="237"/>
      <c r="L704" s="242"/>
      <c r="M704" s="243"/>
      <c r="N704" s="244"/>
      <c r="O704" s="244"/>
      <c r="P704" s="244"/>
      <c r="Q704" s="244"/>
      <c r="R704" s="244"/>
      <c r="S704" s="244"/>
      <c r="T704" s="245"/>
      <c r="U704" s="13"/>
      <c r="V704" s="13"/>
      <c r="W704" s="13"/>
      <c r="X704" s="13"/>
      <c r="Y704" s="13"/>
      <c r="Z704" s="13"/>
      <c r="AA704" s="13"/>
      <c r="AB704" s="13"/>
      <c r="AC704" s="13"/>
      <c r="AD704" s="13"/>
      <c r="AE704" s="13"/>
      <c r="AT704" s="246" t="s">
        <v>145</v>
      </c>
      <c r="AU704" s="246" t="s">
        <v>91</v>
      </c>
      <c r="AV704" s="13" t="s">
        <v>91</v>
      </c>
      <c r="AW704" s="13" t="s">
        <v>38</v>
      </c>
      <c r="AX704" s="13" t="s">
        <v>82</v>
      </c>
      <c r="AY704" s="246" t="s">
        <v>135</v>
      </c>
    </row>
    <row r="705" s="14" customFormat="1">
      <c r="A705" s="14"/>
      <c r="B705" s="247"/>
      <c r="C705" s="248"/>
      <c r="D705" s="231" t="s">
        <v>145</v>
      </c>
      <c r="E705" s="249" t="s">
        <v>1</v>
      </c>
      <c r="F705" s="250" t="s">
        <v>147</v>
      </c>
      <c r="G705" s="248"/>
      <c r="H705" s="251">
        <v>304.09399999999999</v>
      </c>
      <c r="I705" s="252"/>
      <c r="J705" s="248"/>
      <c r="K705" s="248"/>
      <c r="L705" s="253"/>
      <c r="M705" s="254"/>
      <c r="N705" s="255"/>
      <c r="O705" s="255"/>
      <c r="P705" s="255"/>
      <c r="Q705" s="255"/>
      <c r="R705" s="255"/>
      <c r="S705" s="255"/>
      <c r="T705" s="256"/>
      <c r="U705" s="14"/>
      <c r="V705" s="14"/>
      <c r="W705" s="14"/>
      <c r="X705" s="14"/>
      <c r="Y705" s="14"/>
      <c r="Z705" s="14"/>
      <c r="AA705" s="14"/>
      <c r="AB705" s="14"/>
      <c r="AC705" s="14"/>
      <c r="AD705" s="14"/>
      <c r="AE705" s="14"/>
      <c r="AT705" s="257" t="s">
        <v>145</v>
      </c>
      <c r="AU705" s="257" t="s">
        <v>91</v>
      </c>
      <c r="AV705" s="14" t="s">
        <v>142</v>
      </c>
      <c r="AW705" s="14" t="s">
        <v>38</v>
      </c>
      <c r="AX705" s="14" t="s">
        <v>87</v>
      </c>
      <c r="AY705" s="257" t="s">
        <v>135</v>
      </c>
    </row>
    <row r="706" s="2" customFormat="1" ht="24.15" customHeight="1">
      <c r="A706" s="38"/>
      <c r="B706" s="39"/>
      <c r="C706" s="218" t="s">
        <v>784</v>
      </c>
      <c r="D706" s="218" t="s">
        <v>137</v>
      </c>
      <c r="E706" s="219" t="s">
        <v>785</v>
      </c>
      <c r="F706" s="220" t="s">
        <v>786</v>
      </c>
      <c r="G706" s="221" t="s">
        <v>230</v>
      </c>
      <c r="H706" s="222">
        <v>527.50999999999999</v>
      </c>
      <c r="I706" s="223"/>
      <c r="J706" s="224">
        <f>ROUND(I706*H706,2)</f>
        <v>0</v>
      </c>
      <c r="K706" s="220" t="s">
        <v>1</v>
      </c>
      <c r="L706" s="44"/>
      <c r="M706" s="225" t="s">
        <v>1</v>
      </c>
      <c r="N706" s="226" t="s">
        <v>47</v>
      </c>
      <c r="O706" s="91"/>
      <c r="P706" s="227">
        <f>O706*H706</f>
        <v>0</v>
      </c>
      <c r="Q706" s="227">
        <v>0</v>
      </c>
      <c r="R706" s="227">
        <f>Q706*H706</f>
        <v>0</v>
      </c>
      <c r="S706" s="227">
        <v>0</v>
      </c>
      <c r="T706" s="228">
        <f>S706*H706</f>
        <v>0</v>
      </c>
      <c r="U706" s="38"/>
      <c r="V706" s="38"/>
      <c r="W706" s="38"/>
      <c r="X706" s="38"/>
      <c r="Y706" s="38"/>
      <c r="Z706" s="38"/>
      <c r="AA706" s="38"/>
      <c r="AB706" s="38"/>
      <c r="AC706" s="38"/>
      <c r="AD706" s="38"/>
      <c r="AE706" s="38"/>
      <c r="AR706" s="229" t="s">
        <v>142</v>
      </c>
      <c r="AT706" s="229" t="s">
        <v>137</v>
      </c>
      <c r="AU706" s="229" t="s">
        <v>91</v>
      </c>
      <c r="AY706" s="17" t="s">
        <v>135</v>
      </c>
      <c r="BE706" s="230">
        <f>IF(N706="základní",J706,0)</f>
        <v>0</v>
      </c>
      <c r="BF706" s="230">
        <f>IF(N706="snížená",J706,0)</f>
        <v>0</v>
      </c>
      <c r="BG706" s="230">
        <f>IF(N706="zákl. přenesená",J706,0)</f>
        <v>0</v>
      </c>
      <c r="BH706" s="230">
        <f>IF(N706="sníž. přenesená",J706,0)</f>
        <v>0</v>
      </c>
      <c r="BI706" s="230">
        <f>IF(N706="nulová",J706,0)</f>
        <v>0</v>
      </c>
      <c r="BJ706" s="17" t="s">
        <v>87</v>
      </c>
      <c r="BK706" s="230">
        <f>ROUND(I706*H706,2)</f>
        <v>0</v>
      </c>
      <c r="BL706" s="17" t="s">
        <v>142</v>
      </c>
      <c r="BM706" s="229" t="s">
        <v>787</v>
      </c>
    </row>
    <row r="707" s="2" customFormat="1">
      <c r="A707" s="38"/>
      <c r="B707" s="39"/>
      <c r="C707" s="40"/>
      <c r="D707" s="231" t="s">
        <v>143</v>
      </c>
      <c r="E707" s="40"/>
      <c r="F707" s="232" t="s">
        <v>788</v>
      </c>
      <c r="G707" s="40"/>
      <c r="H707" s="40"/>
      <c r="I707" s="233"/>
      <c r="J707" s="40"/>
      <c r="K707" s="40"/>
      <c r="L707" s="44"/>
      <c r="M707" s="234"/>
      <c r="N707" s="235"/>
      <c r="O707" s="91"/>
      <c r="P707" s="91"/>
      <c r="Q707" s="91"/>
      <c r="R707" s="91"/>
      <c r="S707" s="91"/>
      <c r="T707" s="92"/>
      <c r="U707" s="38"/>
      <c r="V707" s="38"/>
      <c r="W707" s="38"/>
      <c r="X707" s="38"/>
      <c r="Y707" s="38"/>
      <c r="Z707" s="38"/>
      <c r="AA707" s="38"/>
      <c r="AB707" s="38"/>
      <c r="AC707" s="38"/>
      <c r="AD707" s="38"/>
      <c r="AE707" s="38"/>
      <c r="AT707" s="17" t="s">
        <v>143</v>
      </c>
      <c r="AU707" s="17" t="s">
        <v>91</v>
      </c>
    </row>
    <row r="708" s="2" customFormat="1">
      <c r="A708" s="38"/>
      <c r="B708" s="39"/>
      <c r="C708" s="40"/>
      <c r="D708" s="231" t="s">
        <v>152</v>
      </c>
      <c r="E708" s="40"/>
      <c r="F708" s="258" t="s">
        <v>789</v>
      </c>
      <c r="G708" s="40"/>
      <c r="H708" s="40"/>
      <c r="I708" s="233"/>
      <c r="J708" s="40"/>
      <c r="K708" s="40"/>
      <c r="L708" s="44"/>
      <c r="M708" s="234"/>
      <c r="N708" s="235"/>
      <c r="O708" s="91"/>
      <c r="P708" s="91"/>
      <c r="Q708" s="91"/>
      <c r="R708" s="91"/>
      <c r="S708" s="91"/>
      <c r="T708" s="92"/>
      <c r="U708" s="38"/>
      <c r="V708" s="38"/>
      <c r="W708" s="38"/>
      <c r="X708" s="38"/>
      <c r="Y708" s="38"/>
      <c r="Z708" s="38"/>
      <c r="AA708" s="38"/>
      <c r="AB708" s="38"/>
      <c r="AC708" s="38"/>
      <c r="AD708" s="38"/>
      <c r="AE708" s="38"/>
      <c r="AT708" s="17" t="s">
        <v>152</v>
      </c>
      <c r="AU708" s="17" t="s">
        <v>91</v>
      </c>
    </row>
    <row r="709" s="13" customFormat="1">
      <c r="A709" s="13"/>
      <c r="B709" s="236"/>
      <c r="C709" s="237"/>
      <c r="D709" s="231" t="s">
        <v>145</v>
      </c>
      <c r="E709" s="238" t="s">
        <v>1</v>
      </c>
      <c r="F709" s="239" t="s">
        <v>790</v>
      </c>
      <c r="G709" s="237"/>
      <c r="H709" s="240">
        <v>527.50999999999999</v>
      </c>
      <c r="I709" s="241"/>
      <c r="J709" s="237"/>
      <c r="K709" s="237"/>
      <c r="L709" s="242"/>
      <c r="M709" s="243"/>
      <c r="N709" s="244"/>
      <c r="O709" s="244"/>
      <c r="P709" s="244"/>
      <c r="Q709" s="244"/>
      <c r="R709" s="244"/>
      <c r="S709" s="244"/>
      <c r="T709" s="245"/>
      <c r="U709" s="13"/>
      <c r="V709" s="13"/>
      <c r="W709" s="13"/>
      <c r="X709" s="13"/>
      <c r="Y709" s="13"/>
      <c r="Z709" s="13"/>
      <c r="AA709" s="13"/>
      <c r="AB709" s="13"/>
      <c r="AC709" s="13"/>
      <c r="AD709" s="13"/>
      <c r="AE709" s="13"/>
      <c r="AT709" s="246" t="s">
        <v>145</v>
      </c>
      <c r="AU709" s="246" t="s">
        <v>91</v>
      </c>
      <c r="AV709" s="13" t="s">
        <v>91</v>
      </c>
      <c r="AW709" s="13" t="s">
        <v>38</v>
      </c>
      <c r="AX709" s="13" t="s">
        <v>82</v>
      </c>
      <c r="AY709" s="246" t="s">
        <v>135</v>
      </c>
    </row>
    <row r="710" s="14" customFormat="1">
      <c r="A710" s="14"/>
      <c r="B710" s="247"/>
      <c r="C710" s="248"/>
      <c r="D710" s="231" t="s">
        <v>145</v>
      </c>
      <c r="E710" s="249" t="s">
        <v>1</v>
      </c>
      <c r="F710" s="250" t="s">
        <v>147</v>
      </c>
      <c r="G710" s="248"/>
      <c r="H710" s="251">
        <v>527.50999999999999</v>
      </c>
      <c r="I710" s="252"/>
      <c r="J710" s="248"/>
      <c r="K710" s="248"/>
      <c r="L710" s="253"/>
      <c r="M710" s="254"/>
      <c r="N710" s="255"/>
      <c r="O710" s="255"/>
      <c r="P710" s="255"/>
      <c r="Q710" s="255"/>
      <c r="R710" s="255"/>
      <c r="S710" s="255"/>
      <c r="T710" s="256"/>
      <c r="U710" s="14"/>
      <c r="V710" s="14"/>
      <c r="W710" s="14"/>
      <c r="X710" s="14"/>
      <c r="Y710" s="14"/>
      <c r="Z710" s="14"/>
      <c r="AA710" s="14"/>
      <c r="AB710" s="14"/>
      <c r="AC710" s="14"/>
      <c r="AD710" s="14"/>
      <c r="AE710" s="14"/>
      <c r="AT710" s="257" t="s">
        <v>145</v>
      </c>
      <c r="AU710" s="257" t="s">
        <v>91</v>
      </c>
      <c r="AV710" s="14" t="s">
        <v>142</v>
      </c>
      <c r="AW710" s="14" t="s">
        <v>38</v>
      </c>
      <c r="AX710" s="14" t="s">
        <v>87</v>
      </c>
      <c r="AY710" s="257" t="s">
        <v>135</v>
      </c>
    </row>
    <row r="711" s="2" customFormat="1" ht="24.15" customHeight="1">
      <c r="A711" s="38"/>
      <c r="B711" s="39"/>
      <c r="C711" s="218" t="s">
        <v>488</v>
      </c>
      <c r="D711" s="218" t="s">
        <v>137</v>
      </c>
      <c r="E711" s="219" t="s">
        <v>791</v>
      </c>
      <c r="F711" s="220" t="s">
        <v>792</v>
      </c>
      <c r="G711" s="221" t="s">
        <v>230</v>
      </c>
      <c r="H711" s="222">
        <v>896.01900000000001</v>
      </c>
      <c r="I711" s="223"/>
      <c r="J711" s="224">
        <f>ROUND(I711*H711,2)</f>
        <v>0</v>
      </c>
      <c r="K711" s="220" t="s">
        <v>1</v>
      </c>
      <c r="L711" s="44"/>
      <c r="M711" s="225" t="s">
        <v>1</v>
      </c>
      <c r="N711" s="226" t="s">
        <v>47</v>
      </c>
      <c r="O711" s="91"/>
      <c r="P711" s="227">
        <f>O711*H711</f>
        <v>0</v>
      </c>
      <c r="Q711" s="227">
        <v>0</v>
      </c>
      <c r="R711" s="227">
        <f>Q711*H711</f>
        <v>0</v>
      </c>
      <c r="S711" s="227">
        <v>0</v>
      </c>
      <c r="T711" s="228">
        <f>S711*H711</f>
        <v>0</v>
      </c>
      <c r="U711" s="38"/>
      <c r="V711" s="38"/>
      <c r="W711" s="38"/>
      <c r="X711" s="38"/>
      <c r="Y711" s="38"/>
      <c r="Z711" s="38"/>
      <c r="AA711" s="38"/>
      <c r="AB711" s="38"/>
      <c r="AC711" s="38"/>
      <c r="AD711" s="38"/>
      <c r="AE711" s="38"/>
      <c r="AR711" s="229" t="s">
        <v>142</v>
      </c>
      <c r="AT711" s="229" t="s">
        <v>137</v>
      </c>
      <c r="AU711" s="229" t="s">
        <v>91</v>
      </c>
      <c r="AY711" s="17" t="s">
        <v>135</v>
      </c>
      <c r="BE711" s="230">
        <f>IF(N711="základní",J711,0)</f>
        <v>0</v>
      </c>
      <c r="BF711" s="230">
        <f>IF(N711="snížená",J711,0)</f>
        <v>0</v>
      </c>
      <c r="BG711" s="230">
        <f>IF(N711="zákl. přenesená",J711,0)</f>
        <v>0</v>
      </c>
      <c r="BH711" s="230">
        <f>IF(N711="sníž. přenesená",J711,0)</f>
        <v>0</v>
      </c>
      <c r="BI711" s="230">
        <f>IF(N711="nulová",J711,0)</f>
        <v>0</v>
      </c>
      <c r="BJ711" s="17" t="s">
        <v>87</v>
      </c>
      <c r="BK711" s="230">
        <f>ROUND(I711*H711,2)</f>
        <v>0</v>
      </c>
      <c r="BL711" s="17" t="s">
        <v>142</v>
      </c>
      <c r="BM711" s="229" t="s">
        <v>793</v>
      </c>
    </row>
    <row r="712" s="2" customFormat="1">
      <c r="A712" s="38"/>
      <c r="B712" s="39"/>
      <c r="C712" s="40"/>
      <c r="D712" s="231" t="s">
        <v>143</v>
      </c>
      <c r="E712" s="40"/>
      <c r="F712" s="232" t="s">
        <v>794</v>
      </c>
      <c r="G712" s="40"/>
      <c r="H712" s="40"/>
      <c r="I712" s="233"/>
      <c r="J712" s="40"/>
      <c r="K712" s="40"/>
      <c r="L712" s="44"/>
      <c r="M712" s="234"/>
      <c r="N712" s="235"/>
      <c r="O712" s="91"/>
      <c r="P712" s="91"/>
      <c r="Q712" s="91"/>
      <c r="R712" s="91"/>
      <c r="S712" s="91"/>
      <c r="T712" s="92"/>
      <c r="U712" s="38"/>
      <c r="V712" s="38"/>
      <c r="W712" s="38"/>
      <c r="X712" s="38"/>
      <c r="Y712" s="38"/>
      <c r="Z712" s="38"/>
      <c r="AA712" s="38"/>
      <c r="AB712" s="38"/>
      <c r="AC712" s="38"/>
      <c r="AD712" s="38"/>
      <c r="AE712" s="38"/>
      <c r="AT712" s="17" t="s">
        <v>143</v>
      </c>
      <c r="AU712" s="17" t="s">
        <v>91</v>
      </c>
    </row>
    <row r="713" s="13" customFormat="1">
      <c r="A713" s="13"/>
      <c r="B713" s="236"/>
      <c r="C713" s="237"/>
      <c r="D713" s="231" t="s">
        <v>145</v>
      </c>
      <c r="E713" s="238" t="s">
        <v>1</v>
      </c>
      <c r="F713" s="239" t="s">
        <v>795</v>
      </c>
      <c r="G713" s="237"/>
      <c r="H713" s="240">
        <v>896.01900000000001</v>
      </c>
      <c r="I713" s="241"/>
      <c r="J713" s="237"/>
      <c r="K713" s="237"/>
      <c r="L713" s="242"/>
      <c r="M713" s="243"/>
      <c r="N713" s="244"/>
      <c r="O713" s="244"/>
      <c r="P713" s="244"/>
      <c r="Q713" s="244"/>
      <c r="R713" s="244"/>
      <c r="S713" s="244"/>
      <c r="T713" s="245"/>
      <c r="U713" s="13"/>
      <c r="V713" s="13"/>
      <c r="W713" s="13"/>
      <c r="X713" s="13"/>
      <c r="Y713" s="13"/>
      <c r="Z713" s="13"/>
      <c r="AA713" s="13"/>
      <c r="AB713" s="13"/>
      <c r="AC713" s="13"/>
      <c r="AD713" s="13"/>
      <c r="AE713" s="13"/>
      <c r="AT713" s="246" t="s">
        <v>145</v>
      </c>
      <c r="AU713" s="246" t="s">
        <v>91</v>
      </c>
      <c r="AV713" s="13" t="s">
        <v>91</v>
      </c>
      <c r="AW713" s="13" t="s">
        <v>38</v>
      </c>
      <c r="AX713" s="13" t="s">
        <v>82</v>
      </c>
      <c r="AY713" s="246" t="s">
        <v>135</v>
      </c>
    </row>
    <row r="714" s="14" customFormat="1">
      <c r="A714" s="14"/>
      <c r="B714" s="247"/>
      <c r="C714" s="248"/>
      <c r="D714" s="231" t="s">
        <v>145</v>
      </c>
      <c r="E714" s="249" t="s">
        <v>1</v>
      </c>
      <c r="F714" s="250" t="s">
        <v>147</v>
      </c>
      <c r="G714" s="248"/>
      <c r="H714" s="251">
        <v>896.01900000000001</v>
      </c>
      <c r="I714" s="252"/>
      <c r="J714" s="248"/>
      <c r="K714" s="248"/>
      <c r="L714" s="253"/>
      <c r="M714" s="254"/>
      <c r="N714" s="255"/>
      <c r="O714" s="255"/>
      <c r="P714" s="255"/>
      <c r="Q714" s="255"/>
      <c r="R714" s="255"/>
      <c r="S714" s="255"/>
      <c r="T714" s="256"/>
      <c r="U714" s="14"/>
      <c r="V714" s="14"/>
      <c r="W714" s="14"/>
      <c r="X714" s="14"/>
      <c r="Y714" s="14"/>
      <c r="Z714" s="14"/>
      <c r="AA714" s="14"/>
      <c r="AB714" s="14"/>
      <c r="AC714" s="14"/>
      <c r="AD714" s="14"/>
      <c r="AE714" s="14"/>
      <c r="AT714" s="257" t="s">
        <v>145</v>
      </c>
      <c r="AU714" s="257" t="s">
        <v>91</v>
      </c>
      <c r="AV714" s="14" t="s">
        <v>142</v>
      </c>
      <c r="AW714" s="14" t="s">
        <v>38</v>
      </c>
      <c r="AX714" s="14" t="s">
        <v>87</v>
      </c>
      <c r="AY714" s="257" t="s">
        <v>135</v>
      </c>
    </row>
    <row r="715" s="2" customFormat="1" ht="16.5" customHeight="1">
      <c r="A715" s="38"/>
      <c r="B715" s="39"/>
      <c r="C715" s="218" t="s">
        <v>796</v>
      </c>
      <c r="D715" s="218" t="s">
        <v>137</v>
      </c>
      <c r="E715" s="219" t="s">
        <v>797</v>
      </c>
      <c r="F715" s="220" t="s">
        <v>798</v>
      </c>
      <c r="G715" s="221" t="s">
        <v>230</v>
      </c>
      <c r="H715" s="222">
        <v>41.545999999999999</v>
      </c>
      <c r="I715" s="223"/>
      <c r="J715" s="224">
        <f>ROUND(I715*H715,2)</f>
        <v>0</v>
      </c>
      <c r="K715" s="220" t="s">
        <v>1</v>
      </c>
      <c r="L715" s="44"/>
      <c r="M715" s="225" t="s">
        <v>1</v>
      </c>
      <c r="N715" s="226" t="s">
        <v>47</v>
      </c>
      <c r="O715" s="91"/>
      <c r="P715" s="227">
        <f>O715*H715</f>
        <v>0</v>
      </c>
      <c r="Q715" s="227">
        <v>0</v>
      </c>
      <c r="R715" s="227">
        <f>Q715*H715</f>
        <v>0</v>
      </c>
      <c r="S715" s="227">
        <v>0</v>
      </c>
      <c r="T715" s="228">
        <f>S715*H715</f>
        <v>0</v>
      </c>
      <c r="U715" s="38"/>
      <c r="V715" s="38"/>
      <c r="W715" s="38"/>
      <c r="X715" s="38"/>
      <c r="Y715" s="38"/>
      <c r="Z715" s="38"/>
      <c r="AA715" s="38"/>
      <c r="AB715" s="38"/>
      <c r="AC715" s="38"/>
      <c r="AD715" s="38"/>
      <c r="AE715" s="38"/>
      <c r="AR715" s="229" t="s">
        <v>142</v>
      </c>
      <c r="AT715" s="229" t="s">
        <v>137</v>
      </c>
      <c r="AU715" s="229" t="s">
        <v>91</v>
      </c>
      <c r="AY715" s="17" t="s">
        <v>135</v>
      </c>
      <c r="BE715" s="230">
        <f>IF(N715="základní",J715,0)</f>
        <v>0</v>
      </c>
      <c r="BF715" s="230">
        <f>IF(N715="snížená",J715,0)</f>
        <v>0</v>
      </c>
      <c r="BG715" s="230">
        <f>IF(N715="zákl. přenesená",J715,0)</f>
        <v>0</v>
      </c>
      <c r="BH715" s="230">
        <f>IF(N715="sníž. přenesená",J715,0)</f>
        <v>0</v>
      </c>
      <c r="BI715" s="230">
        <f>IF(N715="nulová",J715,0)</f>
        <v>0</v>
      </c>
      <c r="BJ715" s="17" t="s">
        <v>87</v>
      </c>
      <c r="BK715" s="230">
        <f>ROUND(I715*H715,2)</f>
        <v>0</v>
      </c>
      <c r="BL715" s="17" t="s">
        <v>142</v>
      </c>
      <c r="BM715" s="229" t="s">
        <v>799</v>
      </c>
    </row>
    <row r="716" s="2" customFormat="1">
      <c r="A716" s="38"/>
      <c r="B716" s="39"/>
      <c r="C716" s="40"/>
      <c r="D716" s="231" t="s">
        <v>143</v>
      </c>
      <c r="E716" s="40"/>
      <c r="F716" s="232" t="s">
        <v>800</v>
      </c>
      <c r="G716" s="40"/>
      <c r="H716" s="40"/>
      <c r="I716" s="233"/>
      <c r="J716" s="40"/>
      <c r="K716" s="40"/>
      <c r="L716" s="44"/>
      <c r="M716" s="234"/>
      <c r="N716" s="235"/>
      <c r="O716" s="91"/>
      <c r="P716" s="91"/>
      <c r="Q716" s="91"/>
      <c r="R716" s="91"/>
      <c r="S716" s="91"/>
      <c r="T716" s="92"/>
      <c r="U716" s="38"/>
      <c r="V716" s="38"/>
      <c r="W716" s="38"/>
      <c r="X716" s="38"/>
      <c r="Y716" s="38"/>
      <c r="Z716" s="38"/>
      <c r="AA716" s="38"/>
      <c r="AB716" s="38"/>
      <c r="AC716" s="38"/>
      <c r="AD716" s="38"/>
      <c r="AE716" s="38"/>
      <c r="AT716" s="17" t="s">
        <v>143</v>
      </c>
      <c r="AU716" s="17" t="s">
        <v>91</v>
      </c>
    </row>
    <row r="717" s="13" customFormat="1">
      <c r="A717" s="13"/>
      <c r="B717" s="236"/>
      <c r="C717" s="237"/>
      <c r="D717" s="231" t="s">
        <v>145</v>
      </c>
      <c r="E717" s="238" t="s">
        <v>1</v>
      </c>
      <c r="F717" s="239" t="s">
        <v>801</v>
      </c>
      <c r="G717" s="237"/>
      <c r="H717" s="240">
        <v>41.545999999999999</v>
      </c>
      <c r="I717" s="241"/>
      <c r="J717" s="237"/>
      <c r="K717" s="237"/>
      <c r="L717" s="242"/>
      <c r="M717" s="243"/>
      <c r="N717" s="244"/>
      <c r="O717" s="244"/>
      <c r="P717" s="244"/>
      <c r="Q717" s="244"/>
      <c r="R717" s="244"/>
      <c r="S717" s="244"/>
      <c r="T717" s="245"/>
      <c r="U717" s="13"/>
      <c r="V717" s="13"/>
      <c r="W717" s="13"/>
      <c r="X717" s="13"/>
      <c r="Y717" s="13"/>
      <c r="Z717" s="13"/>
      <c r="AA717" s="13"/>
      <c r="AB717" s="13"/>
      <c r="AC717" s="13"/>
      <c r="AD717" s="13"/>
      <c r="AE717" s="13"/>
      <c r="AT717" s="246" t="s">
        <v>145</v>
      </c>
      <c r="AU717" s="246" t="s">
        <v>91</v>
      </c>
      <c r="AV717" s="13" t="s">
        <v>91</v>
      </c>
      <c r="AW717" s="13" t="s">
        <v>38</v>
      </c>
      <c r="AX717" s="13" t="s">
        <v>82</v>
      </c>
      <c r="AY717" s="246" t="s">
        <v>135</v>
      </c>
    </row>
    <row r="718" s="14" customFormat="1">
      <c r="A718" s="14"/>
      <c r="B718" s="247"/>
      <c r="C718" s="248"/>
      <c r="D718" s="231" t="s">
        <v>145</v>
      </c>
      <c r="E718" s="249" t="s">
        <v>1</v>
      </c>
      <c r="F718" s="250" t="s">
        <v>147</v>
      </c>
      <c r="G718" s="248"/>
      <c r="H718" s="251">
        <v>41.545999999999999</v>
      </c>
      <c r="I718" s="252"/>
      <c r="J718" s="248"/>
      <c r="K718" s="248"/>
      <c r="L718" s="253"/>
      <c r="M718" s="254"/>
      <c r="N718" s="255"/>
      <c r="O718" s="255"/>
      <c r="P718" s="255"/>
      <c r="Q718" s="255"/>
      <c r="R718" s="255"/>
      <c r="S718" s="255"/>
      <c r="T718" s="256"/>
      <c r="U718" s="14"/>
      <c r="V718" s="14"/>
      <c r="W718" s="14"/>
      <c r="X718" s="14"/>
      <c r="Y718" s="14"/>
      <c r="Z718" s="14"/>
      <c r="AA718" s="14"/>
      <c r="AB718" s="14"/>
      <c r="AC718" s="14"/>
      <c r="AD718" s="14"/>
      <c r="AE718" s="14"/>
      <c r="AT718" s="257" t="s">
        <v>145</v>
      </c>
      <c r="AU718" s="257" t="s">
        <v>91</v>
      </c>
      <c r="AV718" s="14" t="s">
        <v>142</v>
      </c>
      <c r="AW718" s="14" t="s">
        <v>38</v>
      </c>
      <c r="AX718" s="14" t="s">
        <v>87</v>
      </c>
      <c r="AY718" s="257" t="s">
        <v>135</v>
      </c>
    </row>
    <row r="719" s="2" customFormat="1" ht="24.15" customHeight="1">
      <c r="A719" s="38"/>
      <c r="B719" s="39"/>
      <c r="C719" s="218" t="s">
        <v>492</v>
      </c>
      <c r="D719" s="218" t="s">
        <v>137</v>
      </c>
      <c r="E719" s="219" t="s">
        <v>802</v>
      </c>
      <c r="F719" s="220" t="s">
        <v>803</v>
      </c>
      <c r="G719" s="221" t="s">
        <v>230</v>
      </c>
      <c r="H719" s="222">
        <v>46.280000000000001</v>
      </c>
      <c r="I719" s="223"/>
      <c r="J719" s="224">
        <f>ROUND(I719*H719,2)</f>
        <v>0</v>
      </c>
      <c r="K719" s="220" t="s">
        <v>141</v>
      </c>
      <c r="L719" s="44"/>
      <c r="M719" s="225" t="s">
        <v>1</v>
      </c>
      <c r="N719" s="226" t="s">
        <v>47</v>
      </c>
      <c r="O719" s="91"/>
      <c r="P719" s="227">
        <f>O719*H719</f>
        <v>0</v>
      </c>
      <c r="Q719" s="227">
        <v>0</v>
      </c>
      <c r="R719" s="227">
        <f>Q719*H719</f>
        <v>0</v>
      </c>
      <c r="S719" s="227">
        <v>0</v>
      </c>
      <c r="T719" s="228">
        <f>S719*H719</f>
        <v>0</v>
      </c>
      <c r="U719" s="38"/>
      <c r="V719" s="38"/>
      <c r="W719" s="38"/>
      <c r="X719" s="38"/>
      <c r="Y719" s="38"/>
      <c r="Z719" s="38"/>
      <c r="AA719" s="38"/>
      <c r="AB719" s="38"/>
      <c r="AC719" s="38"/>
      <c r="AD719" s="38"/>
      <c r="AE719" s="38"/>
      <c r="AR719" s="229" t="s">
        <v>142</v>
      </c>
      <c r="AT719" s="229" t="s">
        <v>137</v>
      </c>
      <c r="AU719" s="229" t="s">
        <v>91</v>
      </c>
      <c r="AY719" s="17" t="s">
        <v>135</v>
      </c>
      <c r="BE719" s="230">
        <f>IF(N719="základní",J719,0)</f>
        <v>0</v>
      </c>
      <c r="BF719" s="230">
        <f>IF(N719="snížená",J719,0)</f>
        <v>0</v>
      </c>
      <c r="BG719" s="230">
        <f>IF(N719="zákl. přenesená",J719,0)</f>
        <v>0</v>
      </c>
      <c r="BH719" s="230">
        <f>IF(N719="sníž. přenesená",J719,0)</f>
        <v>0</v>
      </c>
      <c r="BI719" s="230">
        <f>IF(N719="nulová",J719,0)</f>
        <v>0</v>
      </c>
      <c r="BJ719" s="17" t="s">
        <v>87</v>
      </c>
      <c r="BK719" s="230">
        <f>ROUND(I719*H719,2)</f>
        <v>0</v>
      </c>
      <c r="BL719" s="17" t="s">
        <v>142</v>
      </c>
      <c r="BM719" s="229" t="s">
        <v>804</v>
      </c>
    </row>
    <row r="720" s="2" customFormat="1">
      <c r="A720" s="38"/>
      <c r="B720" s="39"/>
      <c r="C720" s="40"/>
      <c r="D720" s="231" t="s">
        <v>143</v>
      </c>
      <c r="E720" s="40"/>
      <c r="F720" s="232" t="s">
        <v>805</v>
      </c>
      <c r="G720" s="40"/>
      <c r="H720" s="40"/>
      <c r="I720" s="233"/>
      <c r="J720" s="40"/>
      <c r="K720" s="40"/>
      <c r="L720" s="44"/>
      <c r="M720" s="234"/>
      <c r="N720" s="235"/>
      <c r="O720" s="91"/>
      <c r="P720" s="91"/>
      <c r="Q720" s="91"/>
      <c r="R720" s="91"/>
      <c r="S720" s="91"/>
      <c r="T720" s="92"/>
      <c r="U720" s="38"/>
      <c r="V720" s="38"/>
      <c r="W720" s="38"/>
      <c r="X720" s="38"/>
      <c r="Y720" s="38"/>
      <c r="Z720" s="38"/>
      <c r="AA720" s="38"/>
      <c r="AB720" s="38"/>
      <c r="AC720" s="38"/>
      <c r="AD720" s="38"/>
      <c r="AE720" s="38"/>
      <c r="AT720" s="17" t="s">
        <v>143</v>
      </c>
      <c r="AU720" s="17" t="s">
        <v>91</v>
      </c>
    </row>
    <row r="721" s="13" customFormat="1">
      <c r="A721" s="13"/>
      <c r="B721" s="236"/>
      <c r="C721" s="237"/>
      <c r="D721" s="231" t="s">
        <v>145</v>
      </c>
      <c r="E721" s="238" t="s">
        <v>1</v>
      </c>
      <c r="F721" s="239" t="s">
        <v>806</v>
      </c>
      <c r="G721" s="237"/>
      <c r="H721" s="240">
        <v>46.280000000000001</v>
      </c>
      <c r="I721" s="241"/>
      <c r="J721" s="237"/>
      <c r="K721" s="237"/>
      <c r="L721" s="242"/>
      <c r="M721" s="243"/>
      <c r="N721" s="244"/>
      <c r="O721" s="244"/>
      <c r="P721" s="244"/>
      <c r="Q721" s="244"/>
      <c r="R721" s="244"/>
      <c r="S721" s="244"/>
      <c r="T721" s="245"/>
      <c r="U721" s="13"/>
      <c r="V721" s="13"/>
      <c r="W721" s="13"/>
      <c r="X721" s="13"/>
      <c r="Y721" s="13"/>
      <c r="Z721" s="13"/>
      <c r="AA721" s="13"/>
      <c r="AB721" s="13"/>
      <c r="AC721" s="13"/>
      <c r="AD721" s="13"/>
      <c r="AE721" s="13"/>
      <c r="AT721" s="246" t="s">
        <v>145</v>
      </c>
      <c r="AU721" s="246" t="s">
        <v>91</v>
      </c>
      <c r="AV721" s="13" t="s">
        <v>91</v>
      </c>
      <c r="AW721" s="13" t="s">
        <v>38</v>
      </c>
      <c r="AX721" s="13" t="s">
        <v>82</v>
      </c>
      <c r="AY721" s="246" t="s">
        <v>135</v>
      </c>
    </row>
    <row r="722" s="14" customFormat="1">
      <c r="A722" s="14"/>
      <c r="B722" s="247"/>
      <c r="C722" s="248"/>
      <c r="D722" s="231" t="s">
        <v>145</v>
      </c>
      <c r="E722" s="249" t="s">
        <v>1</v>
      </c>
      <c r="F722" s="250" t="s">
        <v>147</v>
      </c>
      <c r="G722" s="248"/>
      <c r="H722" s="251">
        <v>46.280000000000001</v>
      </c>
      <c r="I722" s="252"/>
      <c r="J722" s="248"/>
      <c r="K722" s="248"/>
      <c r="L722" s="253"/>
      <c r="M722" s="254"/>
      <c r="N722" s="255"/>
      <c r="O722" s="255"/>
      <c r="P722" s="255"/>
      <c r="Q722" s="255"/>
      <c r="R722" s="255"/>
      <c r="S722" s="255"/>
      <c r="T722" s="256"/>
      <c r="U722" s="14"/>
      <c r="V722" s="14"/>
      <c r="W722" s="14"/>
      <c r="X722" s="14"/>
      <c r="Y722" s="14"/>
      <c r="Z722" s="14"/>
      <c r="AA722" s="14"/>
      <c r="AB722" s="14"/>
      <c r="AC722" s="14"/>
      <c r="AD722" s="14"/>
      <c r="AE722" s="14"/>
      <c r="AT722" s="257" t="s">
        <v>145</v>
      </c>
      <c r="AU722" s="257" t="s">
        <v>91</v>
      </c>
      <c r="AV722" s="14" t="s">
        <v>142</v>
      </c>
      <c r="AW722" s="14" t="s">
        <v>38</v>
      </c>
      <c r="AX722" s="14" t="s">
        <v>87</v>
      </c>
      <c r="AY722" s="257" t="s">
        <v>135</v>
      </c>
    </row>
    <row r="723" s="2" customFormat="1" ht="24.15" customHeight="1">
      <c r="A723" s="38"/>
      <c r="B723" s="39"/>
      <c r="C723" s="218" t="s">
        <v>807</v>
      </c>
      <c r="D723" s="218" t="s">
        <v>137</v>
      </c>
      <c r="E723" s="219" t="s">
        <v>808</v>
      </c>
      <c r="F723" s="220" t="s">
        <v>809</v>
      </c>
      <c r="G723" s="221" t="s">
        <v>230</v>
      </c>
      <c r="H723" s="222">
        <v>23.140000000000001</v>
      </c>
      <c r="I723" s="223"/>
      <c r="J723" s="224">
        <f>ROUND(I723*H723,2)</f>
        <v>0</v>
      </c>
      <c r="K723" s="220" t="s">
        <v>141</v>
      </c>
      <c r="L723" s="44"/>
      <c r="M723" s="225" t="s">
        <v>1</v>
      </c>
      <c r="N723" s="226" t="s">
        <v>47</v>
      </c>
      <c r="O723" s="91"/>
      <c r="P723" s="227">
        <f>O723*H723</f>
        <v>0</v>
      </c>
      <c r="Q723" s="227">
        <v>0</v>
      </c>
      <c r="R723" s="227">
        <f>Q723*H723</f>
        <v>0</v>
      </c>
      <c r="S723" s="227">
        <v>0</v>
      </c>
      <c r="T723" s="228">
        <f>S723*H723</f>
        <v>0</v>
      </c>
      <c r="U723" s="38"/>
      <c r="V723" s="38"/>
      <c r="W723" s="38"/>
      <c r="X723" s="38"/>
      <c r="Y723" s="38"/>
      <c r="Z723" s="38"/>
      <c r="AA723" s="38"/>
      <c r="AB723" s="38"/>
      <c r="AC723" s="38"/>
      <c r="AD723" s="38"/>
      <c r="AE723" s="38"/>
      <c r="AR723" s="229" t="s">
        <v>142</v>
      </c>
      <c r="AT723" s="229" t="s">
        <v>137</v>
      </c>
      <c r="AU723" s="229" t="s">
        <v>91</v>
      </c>
      <c r="AY723" s="17" t="s">
        <v>135</v>
      </c>
      <c r="BE723" s="230">
        <f>IF(N723="základní",J723,0)</f>
        <v>0</v>
      </c>
      <c r="BF723" s="230">
        <f>IF(N723="snížená",J723,0)</f>
        <v>0</v>
      </c>
      <c r="BG723" s="230">
        <f>IF(N723="zákl. přenesená",J723,0)</f>
        <v>0</v>
      </c>
      <c r="BH723" s="230">
        <f>IF(N723="sníž. přenesená",J723,0)</f>
        <v>0</v>
      </c>
      <c r="BI723" s="230">
        <f>IF(N723="nulová",J723,0)</f>
        <v>0</v>
      </c>
      <c r="BJ723" s="17" t="s">
        <v>87</v>
      </c>
      <c r="BK723" s="230">
        <f>ROUND(I723*H723,2)</f>
        <v>0</v>
      </c>
      <c r="BL723" s="17" t="s">
        <v>142</v>
      </c>
      <c r="BM723" s="229" t="s">
        <v>810</v>
      </c>
    </row>
    <row r="724" s="2" customFormat="1">
      <c r="A724" s="38"/>
      <c r="B724" s="39"/>
      <c r="C724" s="40"/>
      <c r="D724" s="231" t="s">
        <v>143</v>
      </c>
      <c r="E724" s="40"/>
      <c r="F724" s="232" t="s">
        <v>811</v>
      </c>
      <c r="G724" s="40"/>
      <c r="H724" s="40"/>
      <c r="I724" s="233"/>
      <c r="J724" s="40"/>
      <c r="K724" s="40"/>
      <c r="L724" s="44"/>
      <c r="M724" s="234"/>
      <c r="N724" s="235"/>
      <c r="O724" s="91"/>
      <c r="P724" s="91"/>
      <c r="Q724" s="91"/>
      <c r="R724" s="91"/>
      <c r="S724" s="91"/>
      <c r="T724" s="92"/>
      <c r="U724" s="38"/>
      <c r="V724" s="38"/>
      <c r="W724" s="38"/>
      <c r="X724" s="38"/>
      <c r="Y724" s="38"/>
      <c r="Z724" s="38"/>
      <c r="AA724" s="38"/>
      <c r="AB724" s="38"/>
      <c r="AC724" s="38"/>
      <c r="AD724" s="38"/>
      <c r="AE724" s="38"/>
      <c r="AT724" s="17" t="s">
        <v>143</v>
      </c>
      <c r="AU724" s="17" t="s">
        <v>91</v>
      </c>
    </row>
    <row r="725" s="13" customFormat="1">
      <c r="A725" s="13"/>
      <c r="B725" s="236"/>
      <c r="C725" s="237"/>
      <c r="D725" s="231" t="s">
        <v>145</v>
      </c>
      <c r="E725" s="238" t="s">
        <v>1</v>
      </c>
      <c r="F725" s="239" t="s">
        <v>812</v>
      </c>
      <c r="G725" s="237"/>
      <c r="H725" s="240">
        <v>23.140000000000001</v>
      </c>
      <c r="I725" s="241"/>
      <c r="J725" s="237"/>
      <c r="K725" s="237"/>
      <c r="L725" s="242"/>
      <c r="M725" s="243"/>
      <c r="N725" s="244"/>
      <c r="O725" s="244"/>
      <c r="P725" s="244"/>
      <c r="Q725" s="244"/>
      <c r="R725" s="244"/>
      <c r="S725" s="244"/>
      <c r="T725" s="245"/>
      <c r="U725" s="13"/>
      <c r="V725" s="13"/>
      <c r="W725" s="13"/>
      <c r="X725" s="13"/>
      <c r="Y725" s="13"/>
      <c r="Z725" s="13"/>
      <c r="AA725" s="13"/>
      <c r="AB725" s="13"/>
      <c r="AC725" s="13"/>
      <c r="AD725" s="13"/>
      <c r="AE725" s="13"/>
      <c r="AT725" s="246" t="s">
        <v>145</v>
      </c>
      <c r="AU725" s="246" t="s">
        <v>91</v>
      </c>
      <c r="AV725" s="13" t="s">
        <v>91</v>
      </c>
      <c r="AW725" s="13" t="s">
        <v>38</v>
      </c>
      <c r="AX725" s="13" t="s">
        <v>82</v>
      </c>
      <c r="AY725" s="246" t="s">
        <v>135</v>
      </c>
    </row>
    <row r="726" s="14" customFormat="1">
      <c r="A726" s="14"/>
      <c r="B726" s="247"/>
      <c r="C726" s="248"/>
      <c r="D726" s="231" t="s">
        <v>145</v>
      </c>
      <c r="E726" s="249" t="s">
        <v>1</v>
      </c>
      <c r="F726" s="250" t="s">
        <v>147</v>
      </c>
      <c r="G726" s="248"/>
      <c r="H726" s="251">
        <v>23.140000000000001</v>
      </c>
      <c r="I726" s="252"/>
      <c r="J726" s="248"/>
      <c r="K726" s="248"/>
      <c r="L726" s="253"/>
      <c r="M726" s="254"/>
      <c r="N726" s="255"/>
      <c r="O726" s="255"/>
      <c r="P726" s="255"/>
      <c r="Q726" s="255"/>
      <c r="R726" s="255"/>
      <c r="S726" s="255"/>
      <c r="T726" s="256"/>
      <c r="U726" s="14"/>
      <c r="V726" s="14"/>
      <c r="W726" s="14"/>
      <c r="X726" s="14"/>
      <c r="Y726" s="14"/>
      <c r="Z726" s="14"/>
      <c r="AA726" s="14"/>
      <c r="AB726" s="14"/>
      <c r="AC726" s="14"/>
      <c r="AD726" s="14"/>
      <c r="AE726" s="14"/>
      <c r="AT726" s="257" t="s">
        <v>145</v>
      </c>
      <c r="AU726" s="257" t="s">
        <v>91</v>
      </c>
      <c r="AV726" s="14" t="s">
        <v>142</v>
      </c>
      <c r="AW726" s="14" t="s">
        <v>38</v>
      </c>
      <c r="AX726" s="14" t="s">
        <v>87</v>
      </c>
      <c r="AY726" s="257" t="s">
        <v>135</v>
      </c>
    </row>
    <row r="727" s="12" customFormat="1" ht="22.8" customHeight="1">
      <c r="A727" s="12"/>
      <c r="B727" s="202"/>
      <c r="C727" s="203"/>
      <c r="D727" s="204" t="s">
        <v>81</v>
      </c>
      <c r="E727" s="216" t="s">
        <v>813</v>
      </c>
      <c r="F727" s="216" t="s">
        <v>814</v>
      </c>
      <c r="G727" s="203"/>
      <c r="H727" s="203"/>
      <c r="I727" s="206"/>
      <c r="J727" s="217">
        <f>BK727</f>
        <v>0</v>
      </c>
      <c r="K727" s="203"/>
      <c r="L727" s="208"/>
      <c r="M727" s="209"/>
      <c r="N727" s="210"/>
      <c r="O727" s="210"/>
      <c r="P727" s="211">
        <f>SUM(P728:P731)</f>
        <v>0</v>
      </c>
      <c r="Q727" s="210"/>
      <c r="R727" s="211">
        <f>SUM(R728:R731)</f>
        <v>0</v>
      </c>
      <c r="S727" s="210"/>
      <c r="T727" s="212">
        <f>SUM(T728:T731)</f>
        <v>0</v>
      </c>
      <c r="U727" s="12"/>
      <c r="V727" s="12"/>
      <c r="W727" s="12"/>
      <c r="X727" s="12"/>
      <c r="Y727" s="12"/>
      <c r="Z727" s="12"/>
      <c r="AA727" s="12"/>
      <c r="AB727" s="12"/>
      <c r="AC727" s="12"/>
      <c r="AD727" s="12"/>
      <c r="AE727" s="12"/>
      <c r="AR727" s="213" t="s">
        <v>87</v>
      </c>
      <c r="AT727" s="214" t="s">
        <v>81</v>
      </c>
      <c r="AU727" s="214" t="s">
        <v>87</v>
      </c>
      <c r="AY727" s="213" t="s">
        <v>135</v>
      </c>
      <c r="BK727" s="215">
        <f>SUM(BK728:BK731)</f>
        <v>0</v>
      </c>
    </row>
    <row r="728" s="2" customFormat="1" ht="33" customHeight="1">
      <c r="A728" s="38"/>
      <c r="B728" s="39"/>
      <c r="C728" s="218" t="s">
        <v>497</v>
      </c>
      <c r="D728" s="218" t="s">
        <v>137</v>
      </c>
      <c r="E728" s="219" t="s">
        <v>815</v>
      </c>
      <c r="F728" s="220" t="s">
        <v>816</v>
      </c>
      <c r="G728" s="221" t="s">
        <v>230</v>
      </c>
      <c r="H728" s="222">
        <v>320.74099999999999</v>
      </c>
      <c r="I728" s="223"/>
      <c r="J728" s="224">
        <f>ROUND(I728*H728,2)</f>
        <v>0</v>
      </c>
      <c r="K728" s="220" t="s">
        <v>141</v>
      </c>
      <c r="L728" s="44"/>
      <c r="M728" s="225" t="s">
        <v>1</v>
      </c>
      <c r="N728" s="226" t="s">
        <v>47</v>
      </c>
      <c r="O728" s="91"/>
      <c r="P728" s="227">
        <f>O728*H728</f>
        <v>0</v>
      </c>
      <c r="Q728" s="227">
        <v>0</v>
      </c>
      <c r="R728" s="227">
        <f>Q728*H728</f>
        <v>0</v>
      </c>
      <c r="S728" s="227">
        <v>0</v>
      </c>
      <c r="T728" s="228">
        <f>S728*H728</f>
        <v>0</v>
      </c>
      <c r="U728" s="38"/>
      <c r="V728" s="38"/>
      <c r="W728" s="38"/>
      <c r="X728" s="38"/>
      <c r="Y728" s="38"/>
      <c r="Z728" s="38"/>
      <c r="AA728" s="38"/>
      <c r="AB728" s="38"/>
      <c r="AC728" s="38"/>
      <c r="AD728" s="38"/>
      <c r="AE728" s="38"/>
      <c r="AR728" s="229" t="s">
        <v>142</v>
      </c>
      <c r="AT728" s="229" t="s">
        <v>137</v>
      </c>
      <c r="AU728" s="229" t="s">
        <v>91</v>
      </c>
      <c r="AY728" s="17" t="s">
        <v>135</v>
      </c>
      <c r="BE728" s="230">
        <f>IF(N728="základní",J728,0)</f>
        <v>0</v>
      </c>
      <c r="BF728" s="230">
        <f>IF(N728="snížená",J728,0)</f>
        <v>0</v>
      </c>
      <c r="BG728" s="230">
        <f>IF(N728="zákl. přenesená",J728,0)</f>
        <v>0</v>
      </c>
      <c r="BH728" s="230">
        <f>IF(N728="sníž. přenesená",J728,0)</f>
        <v>0</v>
      </c>
      <c r="BI728" s="230">
        <f>IF(N728="nulová",J728,0)</f>
        <v>0</v>
      </c>
      <c r="BJ728" s="17" t="s">
        <v>87</v>
      </c>
      <c r="BK728" s="230">
        <f>ROUND(I728*H728,2)</f>
        <v>0</v>
      </c>
      <c r="BL728" s="17" t="s">
        <v>142</v>
      </c>
      <c r="BM728" s="229" t="s">
        <v>817</v>
      </c>
    </row>
    <row r="729" s="2" customFormat="1">
      <c r="A729" s="38"/>
      <c r="B729" s="39"/>
      <c r="C729" s="40"/>
      <c r="D729" s="231" t="s">
        <v>143</v>
      </c>
      <c r="E729" s="40"/>
      <c r="F729" s="232" t="s">
        <v>818</v>
      </c>
      <c r="G729" s="40"/>
      <c r="H729" s="40"/>
      <c r="I729" s="233"/>
      <c r="J729" s="40"/>
      <c r="K729" s="40"/>
      <c r="L729" s="44"/>
      <c r="M729" s="234"/>
      <c r="N729" s="235"/>
      <c r="O729" s="91"/>
      <c r="P729" s="91"/>
      <c r="Q729" s="91"/>
      <c r="R729" s="91"/>
      <c r="S729" s="91"/>
      <c r="T729" s="92"/>
      <c r="U729" s="38"/>
      <c r="V729" s="38"/>
      <c r="W729" s="38"/>
      <c r="X729" s="38"/>
      <c r="Y729" s="38"/>
      <c r="Z729" s="38"/>
      <c r="AA729" s="38"/>
      <c r="AB729" s="38"/>
      <c r="AC729" s="38"/>
      <c r="AD729" s="38"/>
      <c r="AE729" s="38"/>
      <c r="AT729" s="17" t="s">
        <v>143</v>
      </c>
      <c r="AU729" s="17" t="s">
        <v>91</v>
      </c>
    </row>
    <row r="730" s="2" customFormat="1" ht="33" customHeight="1">
      <c r="A730" s="38"/>
      <c r="B730" s="39"/>
      <c r="C730" s="218" t="s">
        <v>819</v>
      </c>
      <c r="D730" s="218" t="s">
        <v>137</v>
      </c>
      <c r="E730" s="219" t="s">
        <v>820</v>
      </c>
      <c r="F730" s="220" t="s">
        <v>821</v>
      </c>
      <c r="G730" s="221" t="s">
        <v>230</v>
      </c>
      <c r="H730" s="222">
        <v>320.74099999999999</v>
      </c>
      <c r="I730" s="223"/>
      <c r="J730" s="224">
        <f>ROUND(I730*H730,2)</f>
        <v>0</v>
      </c>
      <c r="K730" s="220" t="s">
        <v>141</v>
      </c>
      <c r="L730" s="44"/>
      <c r="M730" s="225" t="s">
        <v>1</v>
      </c>
      <c r="N730" s="226" t="s">
        <v>47</v>
      </c>
      <c r="O730" s="91"/>
      <c r="P730" s="227">
        <f>O730*H730</f>
        <v>0</v>
      </c>
      <c r="Q730" s="227">
        <v>0</v>
      </c>
      <c r="R730" s="227">
        <f>Q730*H730</f>
        <v>0</v>
      </c>
      <c r="S730" s="227">
        <v>0</v>
      </c>
      <c r="T730" s="228">
        <f>S730*H730</f>
        <v>0</v>
      </c>
      <c r="U730" s="38"/>
      <c r="V730" s="38"/>
      <c r="W730" s="38"/>
      <c r="X730" s="38"/>
      <c r="Y730" s="38"/>
      <c r="Z730" s="38"/>
      <c r="AA730" s="38"/>
      <c r="AB730" s="38"/>
      <c r="AC730" s="38"/>
      <c r="AD730" s="38"/>
      <c r="AE730" s="38"/>
      <c r="AR730" s="229" t="s">
        <v>142</v>
      </c>
      <c r="AT730" s="229" t="s">
        <v>137</v>
      </c>
      <c r="AU730" s="229" t="s">
        <v>91</v>
      </c>
      <c r="AY730" s="17" t="s">
        <v>135</v>
      </c>
      <c r="BE730" s="230">
        <f>IF(N730="základní",J730,0)</f>
        <v>0</v>
      </c>
      <c r="BF730" s="230">
        <f>IF(N730="snížená",J730,0)</f>
        <v>0</v>
      </c>
      <c r="BG730" s="230">
        <f>IF(N730="zákl. přenesená",J730,0)</f>
        <v>0</v>
      </c>
      <c r="BH730" s="230">
        <f>IF(N730="sníž. přenesená",J730,0)</f>
        <v>0</v>
      </c>
      <c r="BI730" s="230">
        <f>IF(N730="nulová",J730,0)</f>
        <v>0</v>
      </c>
      <c r="BJ730" s="17" t="s">
        <v>87</v>
      </c>
      <c r="BK730" s="230">
        <f>ROUND(I730*H730,2)</f>
        <v>0</v>
      </c>
      <c r="BL730" s="17" t="s">
        <v>142</v>
      </c>
      <c r="BM730" s="229" t="s">
        <v>822</v>
      </c>
    </row>
    <row r="731" s="2" customFormat="1">
      <c r="A731" s="38"/>
      <c r="B731" s="39"/>
      <c r="C731" s="40"/>
      <c r="D731" s="231" t="s">
        <v>143</v>
      </c>
      <c r="E731" s="40"/>
      <c r="F731" s="232" t="s">
        <v>823</v>
      </c>
      <c r="G731" s="40"/>
      <c r="H731" s="40"/>
      <c r="I731" s="233"/>
      <c r="J731" s="40"/>
      <c r="K731" s="40"/>
      <c r="L731" s="44"/>
      <c r="M731" s="280"/>
      <c r="N731" s="281"/>
      <c r="O731" s="282"/>
      <c r="P731" s="282"/>
      <c r="Q731" s="282"/>
      <c r="R731" s="282"/>
      <c r="S731" s="282"/>
      <c r="T731" s="283"/>
      <c r="U731" s="38"/>
      <c r="V731" s="38"/>
      <c r="W731" s="38"/>
      <c r="X731" s="38"/>
      <c r="Y731" s="38"/>
      <c r="Z731" s="38"/>
      <c r="AA731" s="38"/>
      <c r="AB731" s="38"/>
      <c r="AC731" s="38"/>
      <c r="AD731" s="38"/>
      <c r="AE731" s="38"/>
      <c r="AT731" s="17" t="s">
        <v>143</v>
      </c>
      <c r="AU731" s="17" t="s">
        <v>91</v>
      </c>
    </row>
    <row r="732" s="2" customFormat="1" ht="6.96" customHeight="1">
      <c r="A732" s="38"/>
      <c r="B732" s="66"/>
      <c r="C732" s="67"/>
      <c r="D732" s="67"/>
      <c r="E732" s="67"/>
      <c r="F732" s="67"/>
      <c r="G732" s="67"/>
      <c r="H732" s="67"/>
      <c r="I732" s="67"/>
      <c r="J732" s="67"/>
      <c r="K732" s="67"/>
      <c r="L732" s="44"/>
      <c r="M732" s="38"/>
      <c r="O732" s="38"/>
      <c r="P732" s="38"/>
      <c r="Q732" s="38"/>
      <c r="R732" s="38"/>
      <c r="S732" s="38"/>
      <c r="T732" s="38"/>
      <c r="U732" s="38"/>
      <c r="V732" s="38"/>
      <c r="W732" s="38"/>
      <c r="X732" s="38"/>
      <c r="Y732" s="38"/>
      <c r="Z732" s="38"/>
      <c r="AA732" s="38"/>
      <c r="AB732" s="38"/>
      <c r="AC732" s="38"/>
      <c r="AD732" s="38"/>
      <c r="AE732" s="38"/>
    </row>
  </sheetData>
  <sheetProtection sheet="1" autoFilter="0" formatColumns="0" formatRows="0" objects="1" scenarios="1" spinCount="100000" saltValue="sq5h3S23yLDM36oRCcSbcqkvgsR/PkIfkRnG7fmNstvHVEcuCAp5DX9ABKKIX1+J7HoZepK33HIzsSur+whOAg==" hashValue="WVuqSQdccqgFCBszhUB/uw04kVEyUW9HwgJJM7icFOpFzgzHZahou6AruD7A/J2yyG6GDcpkw6zfe52LBz27Dw==" algorithmName="SHA-512" password="CC35"/>
  <autoFilter ref="C122:K731"/>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93</v>
      </c>
    </row>
    <row r="3" s="1" customFormat="1" ht="6.96" customHeight="1">
      <c r="B3" s="136"/>
      <c r="C3" s="137"/>
      <c r="D3" s="137"/>
      <c r="E3" s="137"/>
      <c r="F3" s="137"/>
      <c r="G3" s="137"/>
      <c r="H3" s="137"/>
      <c r="I3" s="137"/>
      <c r="J3" s="137"/>
      <c r="K3" s="137"/>
      <c r="L3" s="20"/>
      <c r="AT3" s="17" t="s">
        <v>91</v>
      </c>
    </row>
    <row r="4" s="1" customFormat="1" ht="24.96" customHeight="1">
      <c r="B4" s="20"/>
      <c r="D4" s="138" t="s">
        <v>103</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 xml:space="preserve"> II-235 Drahoňův Újezd průtah</v>
      </c>
      <c r="F7" s="140"/>
      <c r="G7" s="140"/>
      <c r="H7" s="140"/>
      <c r="L7" s="20"/>
    </row>
    <row r="8" s="2" customFormat="1" ht="12" customHeight="1">
      <c r="A8" s="38"/>
      <c r="B8" s="44"/>
      <c r="C8" s="38"/>
      <c r="D8" s="140" t="s">
        <v>104</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824</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825</v>
      </c>
      <c r="G12" s="38"/>
      <c r="H12" s="38"/>
      <c r="I12" s="140" t="s">
        <v>24</v>
      </c>
      <c r="J12" s="144" t="str">
        <f>'Rekapitulace stavby'!AN8</f>
        <v>13. 1. 2026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26</v>
      </c>
      <c r="E14" s="38"/>
      <c r="F14" s="38"/>
      <c r="G14" s="38"/>
      <c r="H14" s="38"/>
      <c r="I14" s="140" t="s">
        <v>27</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826</v>
      </c>
      <c r="F15" s="38"/>
      <c r="G15" s="38"/>
      <c r="H15" s="38"/>
      <c r="I15" s="140" t="s">
        <v>30</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32</v>
      </c>
      <c r="E17" s="38"/>
      <c r="F17" s="38"/>
      <c r="G17" s="38"/>
      <c r="H17" s="38"/>
      <c r="I17" s="140" t="s">
        <v>27</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34</v>
      </c>
      <c r="E20" s="38"/>
      <c r="F20" s="38"/>
      <c r="G20" s="38"/>
      <c r="H20" s="38"/>
      <c r="I20" s="140" t="s">
        <v>27</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36</v>
      </c>
      <c r="F21" s="38"/>
      <c r="G21" s="38"/>
      <c r="H21" s="38"/>
      <c r="I21" s="140" t="s">
        <v>30</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39</v>
      </c>
      <c r="E23" s="38"/>
      <c r="F23" s="38"/>
      <c r="G23" s="38"/>
      <c r="H23" s="38"/>
      <c r="I23" s="140" t="s">
        <v>27</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30</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41</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42</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44</v>
      </c>
      <c r="G32" s="38"/>
      <c r="H32" s="38"/>
      <c r="I32" s="152" t="s">
        <v>43</v>
      </c>
      <c r="J32" s="152" t="s">
        <v>45</v>
      </c>
      <c r="K32" s="38"/>
      <c r="L32" s="63"/>
      <c r="S32" s="38"/>
      <c r="T32" s="38"/>
      <c r="U32" s="38"/>
      <c r="V32" s="38"/>
      <c r="W32" s="38"/>
      <c r="X32" s="38"/>
      <c r="Y32" s="38"/>
      <c r="Z32" s="38"/>
      <c r="AA32" s="38"/>
      <c r="AB32" s="38"/>
      <c r="AC32" s="38"/>
      <c r="AD32" s="38"/>
      <c r="AE32" s="38"/>
    </row>
    <row r="33" s="2" customFormat="1" ht="14.4" customHeight="1">
      <c r="A33" s="38"/>
      <c r="B33" s="44"/>
      <c r="C33" s="38"/>
      <c r="D33" s="153" t="s">
        <v>46</v>
      </c>
      <c r="E33" s="140" t="s">
        <v>47</v>
      </c>
      <c r="F33" s="154">
        <f>ROUND((SUM(BE125:BE508)),  2)</f>
        <v>0</v>
      </c>
      <c r="G33" s="38"/>
      <c r="H33" s="38"/>
      <c r="I33" s="155">
        <v>0.20999999999999999</v>
      </c>
      <c r="J33" s="154">
        <f>ROUND(((SUM(BE125:BE508))*I33),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48</v>
      </c>
      <c r="F34" s="154">
        <f>ROUND((SUM(BF125:BF508)),  2)</f>
        <v>0</v>
      </c>
      <c r="G34" s="38"/>
      <c r="H34" s="38"/>
      <c r="I34" s="155">
        <v>0.12</v>
      </c>
      <c r="J34" s="154">
        <f>ROUND(((SUM(BF125:BF508))*I34),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49</v>
      </c>
      <c r="F35" s="154">
        <f>ROUND((SUM(BG125:BG508)),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50</v>
      </c>
      <c r="F36" s="154">
        <f>ROUND((SUM(BH125:BH508)),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51</v>
      </c>
      <c r="F37" s="154">
        <f>ROUND((SUM(BI125:BI508)),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52</v>
      </c>
      <c r="E39" s="158"/>
      <c r="F39" s="158"/>
      <c r="G39" s="159" t="s">
        <v>53</v>
      </c>
      <c r="H39" s="160" t="s">
        <v>54</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55</v>
      </c>
      <c r="E50" s="164"/>
      <c r="F50" s="164"/>
      <c r="G50" s="163" t="s">
        <v>56</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57</v>
      </c>
      <c r="E61" s="166"/>
      <c r="F61" s="167" t="s">
        <v>58</v>
      </c>
      <c r="G61" s="165" t="s">
        <v>57</v>
      </c>
      <c r="H61" s="166"/>
      <c r="I61" s="166"/>
      <c r="J61" s="168" t="s">
        <v>58</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59</v>
      </c>
      <c r="E65" s="169"/>
      <c r="F65" s="169"/>
      <c r="G65" s="163" t="s">
        <v>60</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57</v>
      </c>
      <c r="E76" s="166"/>
      <c r="F76" s="167" t="s">
        <v>58</v>
      </c>
      <c r="G76" s="165" t="s">
        <v>57</v>
      </c>
      <c r="H76" s="166"/>
      <c r="I76" s="166"/>
      <c r="J76" s="168" t="s">
        <v>58</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 xml:space="preserve"> II-235 Drahoňův Újezd průtah</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104</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2 - SO 102A nezbytné obec Drahoňův Újezd</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průtah Drahoňův Újezd</v>
      </c>
      <c r="G89" s="40"/>
      <c r="H89" s="40"/>
      <c r="I89" s="32" t="s">
        <v>24</v>
      </c>
      <c r="J89" s="79" t="str">
        <f>IF(J12="","",J12)</f>
        <v>13. 1. 2026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26</v>
      </c>
      <c r="D91" s="40"/>
      <c r="E91" s="40"/>
      <c r="F91" s="27" t="str">
        <f>E15</f>
        <v>obec Drahoňův Újezd</v>
      </c>
      <c r="G91" s="40"/>
      <c r="H91" s="40"/>
      <c r="I91" s="32" t="s">
        <v>34</v>
      </c>
      <c r="J91" s="36" t="str">
        <f>E21</f>
        <v>SUDOP Project Plzeň a.s.</v>
      </c>
      <c r="K91" s="40"/>
      <c r="L91" s="63"/>
      <c r="S91" s="38"/>
      <c r="T91" s="38"/>
      <c r="U91" s="38"/>
      <c r="V91" s="38"/>
      <c r="W91" s="38"/>
      <c r="X91" s="38"/>
      <c r="Y91" s="38"/>
      <c r="Z91" s="38"/>
      <c r="AA91" s="38"/>
      <c r="AB91" s="38"/>
      <c r="AC91" s="38"/>
      <c r="AD91" s="38"/>
      <c r="AE91" s="38"/>
    </row>
    <row r="92" s="2" customFormat="1" ht="25.65" customHeight="1">
      <c r="A92" s="38"/>
      <c r="B92" s="39"/>
      <c r="C92" s="32" t="s">
        <v>32</v>
      </c>
      <c r="D92" s="40"/>
      <c r="E92" s="40"/>
      <c r="F92" s="27" t="str">
        <f>IF(E18="","",E18)</f>
        <v>Vyplň údaj</v>
      </c>
      <c r="G92" s="40"/>
      <c r="H92" s="40"/>
      <c r="I92" s="32" t="s">
        <v>39</v>
      </c>
      <c r="J92" s="36" t="str">
        <f>E24</f>
        <v>SUDOP Project Plzeň a.s.</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109</v>
      </c>
      <c r="D94" s="176"/>
      <c r="E94" s="176"/>
      <c r="F94" s="176"/>
      <c r="G94" s="176"/>
      <c r="H94" s="176"/>
      <c r="I94" s="176"/>
      <c r="J94" s="177" t="s">
        <v>110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111</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112</v>
      </c>
    </row>
    <row r="97" s="9" customFormat="1" ht="24.96" customHeight="1">
      <c r="A97" s="9"/>
      <c r="B97" s="179"/>
      <c r="C97" s="180"/>
      <c r="D97" s="181" t="s">
        <v>113</v>
      </c>
      <c r="E97" s="182"/>
      <c r="F97" s="182"/>
      <c r="G97" s="182"/>
      <c r="H97" s="182"/>
      <c r="I97" s="182"/>
      <c r="J97" s="183">
        <f>J126</f>
        <v>0</v>
      </c>
      <c r="K97" s="180"/>
      <c r="L97" s="184"/>
      <c r="S97" s="9"/>
      <c r="T97" s="9"/>
      <c r="U97" s="9"/>
      <c r="V97" s="9"/>
      <c r="W97" s="9"/>
      <c r="X97" s="9"/>
      <c r="Y97" s="9"/>
      <c r="Z97" s="9"/>
      <c r="AA97" s="9"/>
      <c r="AB97" s="9"/>
      <c r="AC97" s="9"/>
      <c r="AD97" s="9"/>
      <c r="AE97" s="9"/>
    </row>
    <row r="98" s="10" customFormat="1" ht="19.92" customHeight="1">
      <c r="A98" s="10"/>
      <c r="B98" s="185"/>
      <c r="C98" s="186"/>
      <c r="D98" s="187" t="s">
        <v>114</v>
      </c>
      <c r="E98" s="188"/>
      <c r="F98" s="188"/>
      <c r="G98" s="188"/>
      <c r="H98" s="188"/>
      <c r="I98" s="188"/>
      <c r="J98" s="189">
        <f>J127</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827</v>
      </c>
      <c r="E99" s="188"/>
      <c r="F99" s="188"/>
      <c r="G99" s="188"/>
      <c r="H99" s="188"/>
      <c r="I99" s="188"/>
      <c r="J99" s="189">
        <f>J211</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115</v>
      </c>
      <c r="E100" s="188"/>
      <c r="F100" s="188"/>
      <c r="G100" s="188"/>
      <c r="H100" s="188"/>
      <c r="I100" s="188"/>
      <c r="J100" s="189">
        <f>J226</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828</v>
      </c>
      <c r="E101" s="188"/>
      <c r="F101" s="188"/>
      <c r="G101" s="188"/>
      <c r="H101" s="188"/>
      <c r="I101" s="188"/>
      <c r="J101" s="189">
        <f>J249</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117</v>
      </c>
      <c r="E102" s="188"/>
      <c r="F102" s="188"/>
      <c r="G102" s="188"/>
      <c r="H102" s="188"/>
      <c r="I102" s="188"/>
      <c r="J102" s="189">
        <f>J325</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118</v>
      </c>
      <c r="E103" s="188"/>
      <c r="F103" s="188"/>
      <c r="G103" s="188"/>
      <c r="H103" s="188"/>
      <c r="I103" s="188"/>
      <c r="J103" s="189">
        <f>J387</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119</v>
      </c>
      <c r="E104" s="188"/>
      <c r="F104" s="188"/>
      <c r="G104" s="188"/>
      <c r="H104" s="188"/>
      <c r="I104" s="188"/>
      <c r="J104" s="189">
        <f>J497</f>
        <v>0</v>
      </c>
      <c r="K104" s="186"/>
      <c r="L104" s="190"/>
      <c r="S104" s="10"/>
      <c r="T104" s="10"/>
      <c r="U104" s="10"/>
      <c r="V104" s="10"/>
      <c r="W104" s="10"/>
      <c r="X104" s="10"/>
      <c r="Y104" s="10"/>
      <c r="Z104" s="10"/>
      <c r="AA104" s="10"/>
      <c r="AB104" s="10"/>
      <c r="AC104" s="10"/>
      <c r="AD104" s="10"/>
      <c r="AE104" s="10"/>
    </row>
    <row r="105" s="9" customFormat="1" ht="24.96" customHeight="1">
      <c r="A105" s="9"/>
      <c r="B105" s="179"/>
      <c r="C105" s="180"/>
      <c r="D105" s="181" t="s">
        <v>829</v>
      </c>
      <c r="E105" s="182"/>
      <c r="F105" s="182"/>
      <c r="G105" s="182"/>
      <c r="H105" s="182"/>
      <c r="I105" s="182"/>
      <c r="J105" s="183">
        <f>J502</f>
        <v>0</v>
      </c>
      <c r="K105" s="180"/>
      <c r="L105" s="184"/>
      <c r="S105" s="9"/>
      <c r="T105" s="9"/>
      <c r="U105" s="9"/>
      <c r="V105" s="9"/>
      <c r="W105" s="9"/>
      <c r="X105" s="9"/>
      <c r="Y105" s="9"/>
      <c r="Z105" s="9"/>
      <c r="AA105" s="9"/>
      <c r="AB105" s="9"/>
      <c r="AC105" s="9"/>
      <c r="AD105" s="9"/>
      <c r="AE105" s="9"/>
    </row>
    <row r="106"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120</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174" t="str">
        <f>E7</f>
        <v xml:space="preserve"> II-235 Drahoňův Újezd průtah</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104</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2 - SO 102A nezbytné obec Drahoňův Újezd</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22</v>
      </c>
      <c r="D119" s="40"/>
      <c r="E119" s="40"/>
      <c r="F119" s="27" t="str">
        <f>F12</f>
        <v>průtah Drahoňův Újezd</v>
      </c>
      <c r="G119" s="40"/>
      <c r="H119" s="40"/>
      <c r="I119" s="32" t="s">
        <v>24</v>
      </c>
      <c r="J119" s="79" t="str">
        <f>IF(J12="","",J12)</f>
        <v>13. 1. 2026</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25.65" customHeight="1">
      <c r="A121" s="38"/>
      <c r="B121" s="39"/>
      <c r="C121" s="32" t="s">
        <v>26</v>
      </c>
      <c r="D121" s="40"/>
      <c r="E121" s="40"/>
      <c r="F121" s="27" t="str">
        <f>E15</f>
        <v>obec Drahoňův Újezd</v>
      </c>
      <c r="G121" s="40"/>
      <c r="H121" s="40"/>
      <c r="I121" s="32" t="s">
        <v>34</v>
      </c>
      <c r="J121" s="36" t="str">
        <f>E21</f>
        <v>SUDOP Project Plzeň a.s.</v>
      </c>
      <c r="K121" s="40"/>
      <c r="L121" s="63"/>
      <c r="S121" s="38"/>
      <c r="T121" s="38"/>
      <c r="U121" s="38"/>
      <c r="V121" s="38"/>
      <c r="W121" s="38"/>
      <c r="X121" s="38"/>
      <c r="Y121" s="38"/>
      <c r="Z121" s="38"/>
      <c r="AA121" s="38"/>
      <c r="AB121" s="38"/>
      <c r="AC121" s="38"/>
      <c r="AD121" s="38"/>
      <c r="AE121" s="38"/>
    </row>
    <row r="122" s="2" customFormat="1" ht="25.65" customHeight="1">
      <c r="A122" s="38"/>
      <c r="B122" s="39"/>
      <c r="C122" s="32" t="s">
        <v>32</v>
      </c>
      <c r="D122" s="40"/>
      <c r="E122" s="40"/>
      <c r="F122" s="27" t="str">
        <f>IF(E18="","",E18)</f>
        <v>Vyplň údaj</v>
      </c>
      <c r="G122" s="40"/>
      <c r="H122" s="40"/>
      <c r="I122" s="32" t="s">
        <v>39</v>
      </c>
      <c r="J122" s="36" t="str">
        <f>E24</f>
        <v>SUDOP Project Plzeň a.s.</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121</v>
      </c>
      <c r="D124" s="194" t="s">
        <v>67</v>
      </c>
      <c r="E124" s="194" t="s">
        <v>63</v>
      </c>
      <c r="F124" s="194" t="s">
        <v>64</v>
      </c>
      <c r="G124" s="194" t="s">
        <v>122</v>
      </c>
      <c r="H124" s="194" t="s">
        <v>123</v>
      </c>
      <c r="I124" s="194" t="s">
        <v>124</v>
      </c>
      <c r="J124" s="194" t="s">
        <v>110</v>
      </c>
      <c r="K124" s="195" t="s">
        <v>125</v>
      </c>
      <c r="L124" s="196"/>
      <c r="M124" s="100" t="s">
        <v>1</v>
      </c>
      <c r="N124" s="101" t="s">
        <v>46</v>
      </c>
      <c r="O124" s="101" t="s">
        <v>126</v>
      </c>
      <c r="P124" s="101" t="s">
        <v>127</v>
      </c>
      <c r="Q124" s="101" t="s">
        <v>128</v>
      </c>
      <c r="R124" s="101" t="s">
        <v>129</v>
      </c>
      <c r="S124" s="101" t="s">
        <v>130</v>
      </c>
      <c r="T124" s="102" t="s">
        <v>131</v>
      </c>
      <c r="U124" s="191"/>
      <c r="V124" s="191"/>
      <c r="W124" s="191"/>
      <c r="X124" s="191"/>
      <c r="Y124" s="191"/>
      <c r="Z124" s="191"/>
      <c r="AA124" s="191"/>
      <c r="AB124" s="191"/>
      <c r="AC124" s="191"/>
      <c r="AD124" s="191"/>
      <c r="AE124" s="191"/>
    </row>
    <row r="125" s="2" customFormat="1" ht="22.8" customHeight="1">
      <c r="A125" s="38"/>
      <c r="B125" s="39"/>
      <c r="C125" s="107" t="s">
        <v>132</v>
      </c>
      <c r="D125" s="40"/>
      <c r="E125" s="40"/>
      <c r="F125" s="40"/>
      <c r="G125" s="40"/>
      <c r="H125" s="40"/>
      <c r="I125" s="40"/>
      <c r="J125" s="197">
        <f>BK125</f>
        <v>0</v>
      </c>
      <c r="K125" s="40"/>
      <c r="L125" s="44"/>
      <c r="M125" s="103"/>
      <c r="N125" s="198"/>
      <c r="O125" s="104"/>
      <c r="P125" s="199">
        <f>P126+P502</f>
        <v>0</v>
      </c>
      <c r="Q125" s="104"/>
      <c r="R125" s="199">
        <f>R126+R502</f>
        <v>0</v>
      </c>
      <c r="S125" s="104"/>
      <c r="T125" s="200">
        <f>T126+T502</f>
        <v>0</v>
      </c>
      <c r="U125" s="38"/>
      <c r="V125" s="38"/>
      <c r="W125" s="38"/>
      <c r="X125" s="38"/>
      <c r="Y125" s="38"/>
      <c r="Z125" s="38"/>
      <c r="AA125" s="38"/>
      <c r="AB125" s="38"/>
      <c r="AC125" s="38"/>
      <c r="AD125" s="38"/>
      <c r="AE125" s="38"/>
      <c r="AT125" s="17" t="s">
        <v>81</v>
      </c>
      <c r="AU125" s="17" t="s">
        <v>112</v>
      </c>
      <c r="BK125" s="201">
        <f>BK126+BK502</f>
        <v>0</v>
      </c>
    </row>
    <row r="126" s="12" customFormat="1" ht="25.92" customHeight="1">
      <c r="A126" s="12"/>
      <c r="B126" s="202"/>
      <c r="C126" s="203"/>
      <c r="D126" s="204" t="s">
        <v>81</v>
      </c>
      <c r="E126" s="205" t="s">
        <v>133</v>
      </c>
      <c r="F126" s="205" t="s">
        <v>134</v>
      </c>
      <c r="G126" s="203"/>
      <c r="H126" s="203"/>
      <c r="I126" s="206"/>
      <c r="J126" s="207">
        <f>BK126</f>
        <v>0</v>
      </c>
      <c r="K126" s="203"/>
      <c r="L126" s="208"/>
      <c r="M126" s="209"/>
      <c r="N126" s="210"/>
      <c r="O126" s="210"/>
      <c r="P126" s="211">
        <f>P127+P211+P226+P249+P325+P387+P497</f>
        <v>0</v>
      </c>
      <c r="Q126" s="210"/>
      <c r="R126" s="211">
        <f>R127+R211+R226+R249+R325+R387+R497</f>
        <v>0</v>
      </c>
      <c r="S126" s="210"/>
      <c r="T126" s="212">
        <f>T127+T211+T226+T249+T325+T387+T497</f>
        <v>0</v>
      </c>
      <c r="U126" s="12"/>
      <c r="V126" s="12"/>
      <c r="W126" s="12"/>
      <c r="X126" s="12"/>
      <c r="Y126" s="12"/>
      <c r="Z126" s="12"/>
      <c r="AA126" s="12"/>
      <c r="AB126" s="12"/>
      <c r="AC126" s="12"/>
      <c r="AD126" s="12"/>
      <c r="AE126" s="12"/>
      <c r="AR126" s="213" t="s">
        <v>87</v>
      </c>
      <c r="AT126" s="214" t="s">
        <v>81</v>
      </c>
      <c r="AU126" s="214" t="s">
        <v>82</v>
      </c>
      <c r="AY126" s="213" t="s">
        <v>135</v>
      </c>
      <c r="BK126" s="215">
        <f>BK127+BK211+BK226+BK249+BK325+BK387+BK497</f>
        <v>0</v>
      </c>
    </row>
    <row r="127" s="12" customFormat="1" ht="22.8" customHeight="1">
      <c r="A127" s="12"/>
      <c r="B127" s="202"/>
      <c r="C127" s="203"/>
      <c r="D127" s="204" t="s">
        <v>81</v>
      </c>
      <c r="E127" s="216" t="s">
        <v>87</v>
      </c>
      <c r="F127" s="216" t="s">
        <v>136</v>
      </c>
      <c r="G127" s="203"/>
      <c r="H127" s="203"/>
      <c r="I127" s="206"/>
      <c r="J127" s="217">
        <f>BK127</f>
        <v>0</v>
      </c>
      <c r="K127" s="203"/>
      <c r="L127" s="208"/>
      <c r="M127" s="209"/>
      <c r="N127" s="210"/>
      <c r="O127" s="210"/>
      <c r="P127" s="211">
        <f>SUM(P128:P210)</f>
        <v>0</v>
      </c>
      <c r="Q127" s="210"/>
      <c r="R127" s="211">
        <f>SUM(R128:R210)</f>
        <v>0</v>
      </c>
      <c r="S127" s="210"/>
      <c r="T127" s="212">
        <f>SUM(T128:T210)</f>
        <v>0</v>
      </c>
      <c r="U127" s="12"/>
      <c r="V127" s="12"/>
      <c r="W127" s="12"/>
      <c r="X127" s="12"/>
      <c r="Y127" s="12"/>
      <c r="Z127" s="12"/>
      <c r="AA127" s="12"/>
      <c r="AB127" s="12"/>
      <c r="AC127" s="12"/>
      <c r="AD127" s="12"/>
      <c r="AE127" s="12"/>
      <c r="AR127" s="213" t="s">
        <v>87</v>
      </c>
      <c r="AT127" s="214" t="s">
        <v>81</v>
      </c>
      <c r="AU127" s="214" t="s">
        <v>87</v>
      </c>
      <c r="AY127" s="213" t="s">
        <v>135</v>
      </c>
      <c r="BK127" s="215">
        <f>SUM(BK128:BK210)</f>
        <v>0</v>
      </c>
    </row>
    <row r="128" s="2" customFormat="1" ht="24.15" customHeight="1">
      <c r="A128" s="38"/>
      <c r="B128" s="39"/>
      <c r="C128" s="218" t="s">
        <v>87</v>
      </c>
      <c r="D128" s="218" t="s">
        <v>137</v>
      </c>
      <c r="E128" s="219" t="s">
        <v>830</v>
      </c>
      <c r="F128" s="220" t="s">
        <v>831</v>
      </c>
      <c r="G128" s="221" t="s">
        <v>140</v>
      </c>
      <c r="H128" s="222">
        <v>73.620000000000005</v>
      </c>
      <c r="I128" s="223"/>
      <c r="J128" s="224">
        <f>ROUND(I128*H128,2)</f>
        <v>0</v>
      </c>
      <c r="K128" s="220" t="s">
        <v>141</v>
      </c>
      <c r="L128" s="44"/>
      <c r="M128" s="225" t="s">
        <v>1</v>
      </c>
      <c r="N128" s="226" t="s">
        <v>47</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142</v>
      </c>
      <c r="AT128" s="229" t="s">
        <v>137</v>
      </c>
      <c r="AU128" s="229" t="s">
        <v>91</v>
      </c>
      <c r="AY128" s="17" t="s">
        <v>135</v>
      </c>
      <c r="BE128" s="230">
        <f>IF(N128="základní",J128,0)</f>
        <v>0</v>
      </c>
      <c r="BF128" s="230">
        <f>IF(N128="snížená",J128,0)</f>
        <v>0</v>
      </c>
      <c r="BG128" s="230">
        <f>IF(N128="zákl. přenesená",J128,0)</f>
        <v>0</v>
      </c>
      <c r="BH128" s="230">
        <f>IF(N128="sníž. přenesená",J128,0)</f>
        <v>0</v>
      </c>
      <c r="BI128" s="230">
        <f>IF(N128="nulová",J128,0)</f>
        <v>0</v>
      </c>
      <c r="BJ128" s="17" t="s">
        <v>87</v>
      </c>
      <c r="BK128" s="230">
        <f>ROUND(I128*H128,2)</f>
        <v>0</v>
      </c>
      <c r="BL128" s="17" t="s">
        <v>142</v>
      </c>
      <c r="BM128" s="229" t="s">
        <v>91</v>
      </c>
    </row>
    <row r="129" s="2" customFormat="1">
      <c r="A129" s="38"/>
      <c r="B129" s="39"/>
      <c r="C129" s="40"/>
      <c r="D129" s="231" t="s">
        <v>143</v>
      </c>
      <c r="E129" s="40"/>
      <c r="F129" s="232" t="s">
        <v>832</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143</v>
      </c>
      <c r="AU129" s="17" t="s">
        <v>91</v>
      </c>
    </row>
    <row r="130" s="13" customFormat="1">
      <c r="A130" s="13"/>
      <c r="B130" s="236"/>
      <c r="C130" s="237"/>
      <c r="D130" s="231" t="s">
        <v>145</v>
      </c>
      <c r="E130" s="238" t="s">
        <v>1</v>
      </c>
      <c r="F130" s="239" t="s">
        <v>833</v>
      </c>
      <c r="G130" s="237"/>
      <c r="H130" s="240">
        <v>73.620000000000005</v>
      </c>
      <c r="I130" s="241"/>
      <c r="J130" s="237"/>
      <c r="K130" s="237"/>
      <c r="L130" s="242"/>
      <c r="M130" s="243"/>
      <c r="N130" s="244"/>
      <c r="O130" s="244"/>
      <c r="P130" s="244"/>
      <c r="Q130" s="244"/>
      <c r="R130" s="244"/>
      <c r="S130" s="244"/>
      <c r="T130" s="245"/>
      <c r="U130" s="13"/>
      <c r="V130" s="13"/>
      <c r="W130" s="13"/>
      <c r="X130" s="13"/>
      <c r="Y130" s="13"/>
      <c r="Z130" s="13"/>
      <c r="AA130" s="13"/>
      <c r="AB130" s="13"/>
      <c r="AC130" s="13"/>
      <c r="AD130" s="13"/>
      <c r="AE130" s="13"/>
      <c r="AT130" s="246" t="s">
        <v>145</v>
      </c>
      <c r="AU130" s="246" t="s">
        <v>91</v>
      </c>
      <c r="AV130" s="13" t="s">
        <v>91</v>
      </c>
      <c r="AW130" s="13" t="s">
        <v>38</v>
      </c>
      <c r="AX130" s="13" t="s">
        <v>82</v>
      </c>
      <c r="AY130" s="246" t="s">
        <v>135</v>
      </c>
    </row>
    <row r="131" s="14" customFormat="1">
      <c r="A131" s="14"/>
      <c r="B131" s="247"/>
      <c r="C131" s="248"/>
      <c r="D131" s="231" t="s">
        <v>145</v>
      </c>
      <c r="E131" s="249" t="s">
        <v>1</v>
      </c>
      <c r="F131" s="250" t="s">
        <v>147</v>
      </c>
      <c r="G131" s="248"/>
      <c r="H131" s="251">
        <v>73.620000000000005</v>
      </c>
      <c r="I131" s="252"/>
      <c r="J131" s="248"/>
      <c r="K131" s="248"/>
      <c r="L131" s="253"/>
      <c r="M131" s="254"/>
      <c r="N131" s="255"/>
      <c r="O131" s="255"/>
      <c r="P131" s="255"/>
      <c r="Q131" s="255"/>
      <c r="R131" s="255"/>
      <c r="S131" s="255"/>
      <c r="T131" s="256"/>
      <c r="U131" s="14"/>
      <c r="V131" s="14"/>
      <c r="W131" s="14"/>
      <c r="X131" s="14"/>
      <c r="Y131" s="14"/>
      <c r="Z131" s="14"/>
      <c r="AA131" s="14"/>
      <c r="AB131" s="14"/>
      <c r="AC131" s="14"/>
      <c r="AD131" s="14"/>
      <c r="AE131" s="14"/>
      <c r="AT131" s="257" t="s">
        <v>145</v>
      </c>
      <c r="AU131" s="257" t="s">
        <v>91</v>
      </c>
      <c r="AV131" s="14" t="s">
        <v>142</v>
      </c>
      <c r="AW131" s="14" t="s">
        <v>38</v>
      </c>
      <c r="AX131" s="14" t="s">
        <v>87</v>
      </c>
      <c r="AY131" s="257" t="s">
        <v>135</v>
      </c>
    </row>
    <row r="132" s="2" customFormat="1" ht="24.15" customHeight="1">
      <c r="A132" s="38"/>
      <c r="B132" s="39"/>
      <c r="C132" s="218" t="s">
        <v>91</v>
      </c>
      <c r="D132" s="218" t="s">
        <v>137</v>
      </c>
      <c r="E132" s="219" t="s">
        <v>834</v>
      </c>
      <c r="F132" s="220" t="s">
        <v>835</v>
      </c>
      <c r="G132" s="221" t="s">
        <v>140</v>
      </c>
      <c r="H132" s="222">
        <v>881</v>
      </c>
      <c r="I132" s="223"/>
      <c r="J132" s="224">
        <f>ROUND(I132*H132,2)</f>
        <v>0</v>
      </c>
      <c r="K132" s="220" t="s">
        <v>141</v>
      </c>
      <c r="L132" s="44"/>
      <c r="M132" s="225" t="s">
        <v>1</v>
      </c>
      <c r="N132" s="226" t="s">
        <v>47</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142</v>
      </c>
      <c r="AT132" s="229" t="s">
        <v>137</v>
      </c>
      <c r="AU132" s="229" t="s">
        <v>91</v>
      </c>
      <c r="AY132" s="17" t="s">
        <v>135</v>
      </c>
      <c r="BE132" s="230">
        <f>IF(N132="základní",J132,0)</f>
        <v>0</v>
      </c>
      <c r="BF132" s="230">
        <f>IF(N132="snížená",J132,0)</f>
        <v>0</v>
      </c>
      <c r="BG132" s="230">
        <f>IF(N132="zákl. přenesená",J132,0)</f>
        <v>0</v>
      </c>
      <c r="BH132" s="230">
        <f>IF(N132="sníž. přenesená",J132,0)</f>
        <v>0</v>
      </c>
      <c r="BI132" s="230">
        <f>IF(N132="nulová",J132,0)</f>
        <v>0</v>
      </c>
      <c r="BJ132" s="17" t="s">
        <v>87</v>
      </c>
      <c r="BK132" s="230">
        <f>ROUND(I132*H132,2)</f>
        <v>0</v>
      </c>
      <c r="BL132" s="17" t="s">
        <v>142</v>
      </c>
      <c r="BM132" s="229" t="s">
        <v>142</v>
      </c>
    </row>
    <row r="133" s="2" customFormat="1">
      <c r="A133" s="38"/>
      <c r="B133" s="39"/>
      <c r="C133" s="40"/>
      <c r="D133" s="231" t="s">
        <v>143</v>
      </c>
      <c r="E133" s="40"/>
      <c r="F133" s="232" t="s">
        <v>836</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143</v>
      </c>
      <c r="AU133" s="17" t="s">
        <v>91</v>
      </c>
    </row>
    <row r="134" s="13" customFormat="1">
      <c r="A134" s="13"/>
      <c r="B134" s="236"/>
      <c r="C134" s="237"/>
      <c r="D134" s="231" t="s">
        <v>145</v>
      </c>
      <c r="E134" s="238" t="s">
        <v>1</v>
      </c>
      <c r="F134" s="239" t="s">
        <v>837</v>
      </c>
      <c r="G134" s="237"/>
      <c r="H134" s="240">
        <v>881</v>
      </c>
      <c r="I134" s="241"/>
      <c r="J134" s="237"/>
      <c r="K134" s="237"/>
      <c r="L134" s="242"/>
      <c r="M134" s="243"/>
      <c r="N134" s="244"/>
      <c r="O134" s="244"/>
      <c r="P134" s="244"/>
      <c r="Q134" s="244"/>
      <c r="R134" s="244"/>
      <c r="S134" s="244"/>
      <c r="T134" s="245"/>
      <c r="U134" s="13"/>
      <c r="V134" s="13"/>
      <c r="W134" s="13"/>
      <c r="X134" s="13"/>
      <c r="Y134" s="13"/>
      <c r="Z134" s="13"/>
      <c r="AA134" s="13"/>
      <c r="AB134" s="13"/>
      <c r="AC134" s="13"/>
      <c r="AD134" s="13"/>
      <c r="AE134" s="13"/>
      <c r="AT134" s="246" t="s">
        <v>145</v>
      </c>
      <c r="AU134" s="246" t="s">
        <v>91</v>
      </c>
      <c r="AV134" s="13" t="s">
        <v>91</v>
      </c>
      <c r="AW134" s="13" t="s">
        <v>38</v>
      </c>
      <c r="AX134" s="13" t="s">
        <v>82</v>
      </c>
      <c r="AY134" s="246" t="s">
        <v>135</v>
      </c>
    </row>
    <row r="135" s="14" customFormat="1">
      <c r="A135" s="14"/>
      <c r="B135" s="247"/>
      <c r="C135" s="248"/>
      <c r="D135" s="231" t="s">
        <v>145</v>
      </c>
      <c r="E135" s="249" t="s">
        <v>1</v>
      </c>
      <c r="F135" s="250" t="s">
        <v>147</v>
      </c>
      <c r="G135" s="248"/>
      <c r="H135" s="251">
        <v>881</v>
      </c>
      <c r="I135" s="252"/>
      <c r="J135" s="248"/>
      <c r="K135" s="248"/>
      <c r="L135" s="253"/>
      <c r="M135" s="254"/>
      <c r="N135" s="255"/>
      <c r="O135" s="255"/>
      <c r="P135" s="255"/>
      <c r="Q135" s="255"/>
      <c r="R135" s="255"/>
      <c r="S135" s="255"/>
      <c r="T135" s="256"/>
      <c r="U135" s="14"/>
      <c r="V135" s="14"/>
      <c r="W135" s="14"/>
      <c r="X135" s="14"/>
      <c r="Y135" s="14"/>
      <c r="Z135" s="14"/>
      <c r="AA135" s="14"/>
      <c r="AB135" s="14"/>
      <c r="AC135" s="14"/>
      <c r="AD135" s="14"/>
      <c r="AE135" s="14"/>
      <c r="AT135" s="257" t="s">
        <v>145</v>
      </c>
      <c r="AU135" s="257" t="s">
        <v>91</v>
      </c>
      <c r="AV135" s="14" t="s">
        <v>142</v>
      </c>
      <c r="AW135" s="14" t="s">
        <v>38</v>
      </c>
      <c r="AX135" s="14" t="s">
        <v>87</v>
      </c>
      <c r="AY135" s="257" t="s">
        <v>135</v>
      </c>
    </row>
    <row r="136" s="2" customFormat="1" ht="24.15" customHeight="1">
      <c r="A136" s="38"/>
      <c r="B136" s="39"/>
      <c r="C136" s="218" t="s">
        <v>94</v>
      </c>
      <c r="D136" s="218" t="s">
        <v>137</v>
      </c>
      <c r="E136" s="219" t="s">
        <v>164</v>
      </c>
      <c r="F136" s="220" t="s">
        <v>165</v>
      </c>
      <c r="G136" s="221" t="s">
        <v>140</v>
      </c>
      <c r="H136" s="222">
        <v>119</v>
      </c>
      <c r="I136" s="223"/>
      <c r="J136" s="224">
        <f>ROUND(I136*H136,2)</f>
        <v>0</v>
      </c>
      <c r="K136" s="220" t="s">
        <v>141</v>
      </c>
      <c r="L136" s="44"/>
      <c r="M136" s="225" t="s">
        <v>1</v>
      </c>
      <c r="N136" s="226" t="s">
        <v>47</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142</v>
      </c>
      <c r="AT136" s="229" t="s">
        <v>137</v>
      </c>
      <c r="AU136" s="229" t="s">
        <v>91</v>
      </c>
      <c r="AY136" s="17" t="s">
        <v>135</v>
      </c>
      <c r="BE136" s="230">
        <f>IF(N136="základní",J136,0)</f>
        <v>0</v>
      </c>
      <c r="BF136" s="230">
        <f>IF(N136="snížená",J136,0)</f>
        <v>0</v>
      </c>
      <c r="BG136" s="230">
        <f>IF(N136="zákl. přenesená",J136,0)</f>
        <v>0</v>
      </c>
      <c r="BH136" s="230">
        <f>IF(N136="sníž. přenesená",J136,0)</f>
        <v>0</v>
      </c>
      <c r="BI136" s="230">
        <f>IF(N136="nulová",J136,0)</f>
        <v>0</v>
      </c>
      <c r="BJ136" s="17" t="s">
        <v>87</v>
      </c>
      <c r="BK136" s="230">
        <f>ROUND(I136*H136,2)</f>
        <v>0</v>
      </c>
      <c r="BL136" s="17" t="s">
        <v>142</v>
      </c>
      <c r="BM136" s="229" t="s">
        <v>161</v>
      </c>
    </row>
    <row r="137" s="2" customFormat="1">
      <c r="A137" s="38"/>
      <c r="B137" s="39"/>
      <c r="C137" s="40"/>
      <c r="D137" s="231" t="s">
        <v>143</v>
      </c>
      <c r="E137" s="40"/>
      <c r="F137" s="232" t="s">
        <v>167</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143</v>
      </c>
      <c r="AU137" s="17" t="s">
        <v>91</v>
      </c>
    </row>
    <row r="138" s="13" customFormat="1">
      <c r="A138" s="13"/>
      <c r="B138" s="236"/>
      <c r="C138" s="237"/>
      <c r="D138" s="231" t="s">
        <v>145</v>
      </c>
      <c r="E138" s="238" t="s">
        <v>1</v>
      </c>
      <c r="F138" s="239" t="s">
        <v>838</v>
      </c>
      <c r="G138" s="237"/>
      <c r="H138" s="240">
        <v>119</v>
      </c>
      <c r="I138" s="241"/>
      <c r="J138" s="237"/>
      <c r="K138" s="237"/>
      <c r="L138" s="242"/>
      <c r="M138" s="243"/>
      <c r="N138" s="244"/>
      <c r="O138" s="244"/>
      <c r="P138" s="244"/>
      <c r="Q138" s="244"/>
      <c r="R138" s="244"/>
      <c r="S138" s="244"/>
      <c r="T138" s="245"/>
      <c r="U138" s="13"/>
      <c r="V138" s="13"/>
      <c r="W138" s="13"/>
      <c r="X138" s="13"/>
      <c r="Y138" s="13"/>
      <c r="Z138" s="13"/>
      <c r="AA138" s="13"/>
      <c r="AB138" s="13"/>
      <c r="AC138" s="13"/>
      <c r="AD138" s="13"/>
      <c r="AE138" s="13"/>
      <c r="AT138" s="246" t="s">
        <v>145</v>
      </c>
      <c r="AU138" s="246" t="s">
        <v>91</v>
      </c>
      <c r="AV138" s="13" t="s">
        <v>91</v>
      </c>
      <c r="AW138" s="13" t="s">
        <v>38</v>
      </c>
      <c r="AX138" s="13" t="s">
        <v>82</v>
      </c>
      <c r="AY138" s="246" t="s">
        <v>135</v>
      </c>
    </row>
    <row r="139" s="14" customFormat="1">
      <c r="A139" s="14"/>
      <c r="B139" s="247"/>
      <c r="C139" s="248"/>
      <c r="D139" s="231" t="s">
        <v>145</v>
      </c>
      <c r="E139" s="249" t="s">
        <v>1</v>
      </c>
      <c r="F139" s="250" t="s">
        <v>147</v>
      </c>
      <c r="G139" s="248"/>
      <c r="H139" s="251">
        <v>119</v>
      </c>
      <c r="I139" s="252"/>
      <c r="J139" s="248"/>
      <c r="K139" s="248"/>
      <c r="L139" s="253"/>
      <c r="M139" s="254"/>
      <c r="N139" s="255"/>
      <c r="O139" s="255"/>
      <c r="P139" s="255"/>
      <c r="Q139" s="255"/>
      <c r="R139" s="255"/>
      <c r="S139" s="255"/>
      <c r="T139" s="256"/>
      <c r="U139" s="14"/>
      <c r="V139" s="14"/>
      <c r="W139" s="14"/>
      <c r="X139" s="14"/>
      <c r="Y139" s="14"/>
      <c r="Z139" s="14"/>
      <c r="AA139" s="14"/>
      <c r="AB139" s="14"/>
      <c r="AC139" s="14"/>
      <c r="AD139" s="14"/>
      <c r="AE139" s="14"/>
      <c r="AT139" s="257" t="s">
        <v>145</v>
      </c>
      <c r="AU139" s="257" t="s">
        <v>91</v>
      </c>
      <c r="AV139" s="14" t="s">
        <v>142</v>
      </c>
      <c r="AW139" s="14" t="s">
        <v>38</v>
      </c>
      <c r="AX139" s="14" t="s">
        <v>87</v>
      </c>
      <c r="AY139" s="257" t="s">
        <v>135</v>
      </c>
    </row>
    <row r="140" s="2" customFormat="1" ht="16.5" customHeight="1">
      <c r="A140" s="38"/>
      <c r="B140" s="39"/>
      <c r="C140" s="218" t="s">
        <v>142</v>
      </c>
      <c r="D140" s="218" t="s">
        <v>137</v>
      </c>
      <c r="E140" s="219" t="s">
        <v>175</v>
      </c>
      <c r="F140" s="220" t="s">
        <v>176</v>
      </c>
      <c r="G140" s="221" t="s">
        <v>177</v>
      </c>
      <c r="H140" s="222">
        <v>392.5</v>
      </c>
      <c r="I140" s="223"/>
      <c r="J140" s="224">
        <f>ROUND(I140*H140,2)</f>
        <v>0</v>
      </c>
      <c r="K140" s="220" t="s">
        <v>141</v>
      </c>
      <c r="L140" s="44"/>
      <c r="M140" s="225" t="s">
        <v>1</v>
      </c>
      <c r="N140" s="226" t="s">
        <v>47</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142</v>
      </c>
      <c r="AT140" s="229" t="s">
        <v>137</v>
      </c>
      <c r="AU140" s="229" t="s">
        <v>91</v>
      </c>
      <c r="AY140" s="17" t="s">
        <v>135</v>
      </c>
      <c r="BE140" s="230">
        <f>IF(N140="základní",J140,0)</f>
        <v>0</v>
      </c>
      <c r="BF140" s="230">
        <f>IF(N140="snížená",J140,0)</f>
        <v>0</v>
      </c>
      <c r="BG140" s="230">
        <f>IF(N140="zákl. přenesená",J140,0)</f>
        <v>0</v>
      </c>
      <c r="BH140" s="230">
        <f>IF(N140="sníž. přenesená",J140,0)</f>
        <v>0</v>
      </c>
      <c r="BI140" s="230">
        <f>IF(N140="nulová",J140,0)</f>
        <v>0</v>
      </c>
      <c r="BJ140" s="17" t="s">
        <v>87</v>
      </c>
      <c r="BK140" s="230">
        <f>ROUND(I140*H140,2)</f>
        <v>0</v>
      </c>
      <c r="BL140" s="17" t="s">
        <v>142</v>
      </c>
      <c r="BM140" s="229" t="s">
        <v>181</v>
      </c>
    </row>
    <row r="141" s="2" customFormat="1">
      <c r="A141" s="38"/>
      <c r="B141" s="39"/>
      <c r="C141" s="40"/>
      <c r="D141" s="231" t="s">
        <v>143</v>
      </c>
      <c r="E141" s="40"/>
      <c r="F141" s="232" t="s">
        <v>839</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143</v>
      </c>
      <c r="AU141" s="17" t="s">
        <v>91</v>
      </c>
    </row>
    <row r="142" s="13" customFormat="1">
      <c r="A142" s="13"/>
      <c r="B142" s="236"/>
      <c r="C142" s="237"/>
      <c r="D142" s="231" t="s">
        <v>145</v>
      </c>
      <c r="E142" s="238" t="s">
        <v>1</v>
      </c>
      <c r="F142" s="239" t="s">
        <v>840</v>
      </c>
      <c r="G142" s="237"/>
      <c r="H142" s="240">
        <v>392.5</v>
      </c>
      <c r="I142" s="241"/>
      <c r="J142" s="237"/>
      <c r="K142" s="237"/>
      <c r="L142" s="242"/>
      <c r="M142" s="243"/>
      <c r="N142" s="244"/>
      <c r="O142" s="244"/>
      <c r="P142" s="244"/>
      <c r="Q142" s="244"/>
      <c r="R142" s="244"/>
      <c r="S142" s="244"/>
      <c r="T142" s="245"/>
      <c r="U142" s="13"/>
      <c r="V142" s="13"/>
      <c r="W142" s="13"/>
      <c r="X142" s="13"/>
      <c r="Y142" s="13"/>
      <c r="Z142" s="13"/>
      <c r="AA142" s="13"/>
      <c r="AB142" s="13"/>
      <c r="AC142" s="13"/>
      <c r="AD142" s="13"/>
      <c r="AE142" s="13"/>
      <c r="AT142" s="246" t="s">
        <v>145</v>
      </c>
      <c r="AU142" s="246" t="s">
        <v>91</v>
      </c>
      <c r="AV142" s="13" t="s">
        <v>91</v>
      </c>
      <c r="AW142" s="13" t="s">
        <v>38</v>
      </c>
      <c r="AX142" s="13" t="s">
        <v>82</v>
      </c>
      <c r="AY142" s="246" t="s">
        <v>135</v>
      </c>
    </row>
    <row r="143" s="14" customFormat="1">
      <c r="A143" s="14"/>
      <c r="B143" s="247"/>
      <c r="C143" s="248"/>
      <c r="D143" s="231" t="s">
        <v>145</v>
      </c>
      <c r="E143" s="249" t="s">
        <v>1</v>
      </c>
      <c r="F143" s="250" t="s">
        <v>147</v>
      </c>
      <c r="G143" s="248"/>
      <c r="H143" s="251">
        <v>392.5</v>
      </c>
      <c r="I143" s="252"/>
      <c r="J143" s="248"/>
      <c r="K143" s="248"/>
      <c r="L143" s="253"/>
      <c r="M143" s="254"/>
      <c r="N143" s="255"/>
      <c r="O143" s="255"/>
      <c r="P143" s="255"/>
      <c r="Q143" s="255"/>
      <c r="R143" s="255"/>
      <c r="S143" s="255"/>
      <c r="T143" s="256"/>
      <c r="U143" s="14"/>
      <c r="V143" s="14"/>
      <c r="W143" s="14"/>
      <c r="X143" s="14"/>
      <c r="Y143" s="14"/>
      <c r="Z143" s="14"/>
      <c r="AA143" s="14"/>
      <c r="AB143" s="14"/>
      <c r="AC143" s="14"/>
      <c r="AD143" s="14"/>
      <c r="AE143" s="14"/>
      <c r="AT143" s="257" t="s">
        <v>145</v>
      </c>
      <c r="AU143" s="257" t="s">
        <v>91</v>
      </c>
      <c r="AV143" s="14" t="s">
        <v>142</v>
      </c>
      <c r="AW143" s="14" t="s">
        <v>38</v>
      </c>
      <c r="AX143" s="14" t="s">
        <v>87</v>
      </c>
      <c r="AY143" s="257" t="s">
        <v>135</v>
      </c>
    </row>
    <row r="144" s="2" customFormat="1" ht="24.15" customHeight="1">
      <c r="A144" s="38"/>
      <c r="B144" s="39"/>
      <c r="C144" s="218" t="s">
        <v>163</v>
      </c>
      <c r="D144" s="218" t="s">
        <v>137</v>
      </c>
      <c r="E144" s="219" t="s">
        <v>841</v>
      </c>
      <c r="F144" s="220" t="s">
        <v>842</v>
      </c>
      <c r="G144" s="221" t="s">
        <v>140</v>
      </c>
      <c r="H144" s="222">
        <v>73.620000000000005</v>
      </c>
      <c r="I144" s="223"/>
      <c r="J144" s="224">
        <f>ROUND(I144*H144,2)</f>
        <v>0</v>
      </c>
      <c r="K144" s="220" t="s">
        <v>141</v>
      </c>
      <c r="L144" s="44"/>
      <c r="M144" s="225" t="s">
        <v>1</v>
      </c>
      <c r="N144" s="226" t="s">
        <v>47</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142</v>
      </c>
      <c r="AT144" s="229" t="s">
        <v>137</v>
      </c>
      <c r="AU144" s="229" t="s">
        <v>91</v>
      </c>
      <c r="AY144" s="17" t="s">
        <v>135</v>
      </c>
      <c r="BE144" s="230">
        <f>IF(N144="základní",J144,0)</f>
        <v>0</v>
      </c>
      <c r="BF144" s="230">
        <f>IF(N144="snížená",J144,0)</f>
        <v>0</v>
      </c>
      <c r="BG144" s="230">
        <f>IF(N144="zákl. přenesená",J144,0)</f>
        <v>0</v>
      </c>
      <c r="BH144" s="230">
        <f>IF(N144="sníž. přenesená",J144,0)</f>
        <v>0</v>
      </c>
      <c r="BI144" s="230">
        <f>IF(N144="nulová",J144,0)</f>
        <v>0</v>
      </c>
      <c r="BJ144" s="17" t="s">
        <v>87</v>
      </c>
      <c r="BK144" s="230">
        <f>ROUND(I144*H144,2)</f>
        <v>0</v>
      </c>
      <c r="BL144" s="17" t="s">
        <v>142</v>
      </c>
      <c r="BM144" s="229" t="s">
        <v>166</v>
      </c>
    </row>
    <row r="145" s="2" customFormat="1">
      <c r="A145" s="38"/>
      <c r="B145" s="39"/>
      <c r="C145" s="40"/>
      <c r="D145" s="231" t="s">
        <v>143</v>
      </c>
      <c r="E145" s="40"/>
      <c r="F145" s="232" t="s">
        <v>843</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143</v>
      </c>
      <c r="AU145" s="17" t="s">
        <v>91</v>
      </c>
    </row>
    <row r="146" s="13" customFormat="1">
      <c r="A146" s="13"/>
      <c r="B146" s="236"/>
      <c r="C146" s="237"/>
      <c r="D146" s="231" t="s">
        <v>145</v>
      </c>
      <c r="E146" s="238" t="s">
        <v>1</v>
      </c>
      <c r="F146" s="239" t="s">
        <v>844</v>
      </c>
      <c r="G146" s="237"/>
      <c r="H146" s="240">
        <v>73.620000000000005</v>
      </c>
      <c r="I146" s="241"/>
      <c r="J146" s="237"/>
      <c r="K146" s="237"/>
      <c r="L146" s="242"/>
      <c r="M146" s="243"/>
      <c r="N146" s="244"/>
      <c r="O146" s="244"/>
      <c r="P146" s="244"/>
      <c r="Q146" s="244"/>
      <c r="R146" s="244"/>
      <c r="S146" s="244"/>
      <c r="T146" s="245"/>
      <c r="U146" s="13"/>
      <c r="V146" s="13"/>
      <c r="W146" s="13"/>
      <c r="X146" s="13"/>
      <c r="Y146" s="13"/>
      <c r="Z146" s="13"/>
      <c r="AA146" s="13"/>
      <c r="AB146" s="13"/>
      <c r="AC146" s="13"/>
      <c r="AD146" s="13"/>
      <c r="AE146" s="13"/>
      <c r="AT146" s="246" t="s">
        <v>145</v>
      </c>
      <c r="AU146" s="246" t="s">
        <v>91</v>
      </c>
      <c r="AV146" s="13" t="s">
        <v>91</v>
      </c>
      <c r="AW146" s="13" t="s">
        <v>38</v>
      </c>
      <c r="AX146" s="13" t="s">
        <v>82</v>
      </c>
      <c r="AY146" s="246" t="s">
        <v>135</v>
      </c>
    </row>
    <row r="147" s="14" customFormat="1">
      <c r="A147" s="14"/>
      <c r="B147" s="247"/>
      <c r="C147" s="248"/>
      <c r="D147" s="231" t="s">
        <v>145</v>
      </c>
      <c r="E147" s="249" t="s">
        <v>1</v>
      </c>
      <c r="F147" s="250" t="s">
        <v>147</v>
      </c>
      <c r="G147" s="248"/>
      <c r="H147" s="251">
        <v>73.620000000000005</v>
      </c>
      <c r="I147" s="252"/>
      <c r="J147" s="248"/>
      <c r="K147" s="248"/>
      <c r="L147" s="253"/>
      <c r="M147" s="254"/>
      <c r="N147" s="255"/>
      <c r="O147" s="255"/>
      <c r="P147" s="255"/>
      <c r="Q147" s="255"/>
      <c r="R147" s="255"/>
      <c r="S147" s="255"/>
      <c r="T147" s="256"/>
      <c r="U147" s="14"/>
      <c r="V147" s="14"/>
      <c r="W147" s="14"/>
      <c r="X147" s="14"/>
      <c r="Y147" s="14"/>
      <c r="Z147" s="14"/>
      <c r="AA147" s="14"/>
      <c r="AB147" s="14"/>
      <c r="AC147" s="14"/>
      <c r="AD147" s="14"/>
      <c r="AE147" s="14"/>
      <c r="AT147" s="257" t="s">
        <v>145</v>
      </c>
      <c r="AU147" s="257" t="s">
        <v>91</v>
      </c>
      <c r="AV147" s="14" t="s">
        <v>142</v>
      </c>
      <c r="AW147" s="14" t="s">
        <v>38</v>
      </c>
      <c r="AX147" s="14" t="s">
        <v>87</v>
      </c>
      <c r="AY147" s="257" t="s">
        <v>135</v>
      </c>
    </row>
    <row r="148" s="2" customFormat="1" ht="37.8" customHeight="1">
      <c r="A148" s="38"/>
      <c r="B148" s="39"/>
      <c r="C148" s="218" t="s">
        <v>161</v>
      </c>
      <c r="D148" s="218" t="s">
        <v>137</v>
      </c>
      <c r="E148" s="219" t="s">
        <v>845</v>
      </c>
      <c r="F148" s="220" t="s">
        <v>846</v>
      </c>
      <c r="G148" s="221" t="s">
        <v>184</v>
      </c>
      <c r="H148" s="222">
        <v>50.030000000000001</v>
      </c>
      <c r="I148" s="223"/>
      <c r="J148" s="224">
        <f>ROUND(I148*H148,2)</f>
        <v>0</v>
      </c>
      <c r="K148" s="220" t="s">
        <v>141</v>
      </c>
      <c r="L148" s="44"/>
      <c r="M148" s="225" t="s">
        <v>1</v>
      </c>
      <c r="N148" s="226" t="s">
        <v>47</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142</v>
      </c>
      <c r="AT148" s="229" t="s">
        <v>137</v>
      </c>
      <c r="AU148" s="229" t="s">
        <v>91</v>
      </c>
      <c r="AY148" s="17" t="s">
        <v>135</v>
      </c>
      <c r="BE148" s="230">
        <f>IF(N148="základní",J148,0)</f>
        <v>0</v>
      </c>
      <c r="BF148" s="230">
        <f>IF(N148="snížená",J148,0)</f>
        <v>0</v>
      </c>
      <c r="BG148" s="230">
        <f>IF(N148="zákl. přenesená",J148,0)</f>
        <v>0</v>
      </c>
      <c r="BH148" s="230">
        <f>IF(N148="sníž. přenesená",J148,0)</f>
        <v>0</v>
      </c>
      <c r="BI148" s="230">
        <f>IF(N148="nulová",J148,0)</f>
        <v>0</v>
      </c>
      <c r="BJ148" s="17" t="s">
        <v>87</v>
      </c>
      <c r="BK148" s="230">
        <f>ROUND(I148*H148,2)</f>
        <v>0</v>
      </c>
      <c r="BL148" s="17" t="s">
        <v>142</v>
      </c>
      <c r="BM148" s="229" t="s">
        <v>8</v>
      </c>
    </row>
    <row r="149" s="2" customFormat="1">
      <c r="A149" s="38"/>
      <c r="B149" s="39"/>
      <c r="C149" s="40"/>
      <c r="D149" s="231" t="s">
        <v>143</v>
      </c>
      <c r="E149" s="40"/>
      <c r="F149" s="232" t="s">
        <v>847</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143</v>
      </c>
      <c r="AU149" s="17" t="s">
        <v>91</v>
      </c>
    </row>
    <row r="150" s="13" customFormat="1">
      <c r="A150" s="13"/>
      <c r="B150" s="236"/>
      <c r="C150" s="237"/>
      <c r="D150" s="231" t="s">
        <v>145</v>
      </c>
      <c r="E150" s="238" t="s">
        <v>1</v>
      </c>
      <c r="F150" s="239" t="s">
        <v>848</v>
      </c>
      <c r="G150" s="237"/>
      <c r="H150" s="240">
        <v>50.030000000000001</v>
      </c>
      <c r="I150" s="241"/>
      <c r="J150" s="237"/>
      <c r="K150" s="237"/>
      <c r="L150" s="242"/>
      <c r="M150" s="243"/>
      <c r="N150" s="244"/>
      <c r="O150" s="244"/>
      <c r="P150" s="244"/>
      <c r="Q150" s="244"/>
      <c r="R150" s="244"/>
      <c r="S150" s="244"/>
      <c r="T150" s="245"/>
      <c r="U150" s="13"/>
      <c r="V150" s="13"/>
      <c r="W150" s="13"/>
      <c r="X150" s="13"/>
      <c r="Y150" s="13"/>
      <c r="Z150" s="13"/>
      <c r="AA150" s="13"/>
      <c r="AB150" s="13"/>
      <c r="AC150" s="13"/>
      <c r="AD150" s="13"/>
      <c r="AE150" s="13"/>
      <c r="AT150" s="246" t="s">
        <v>145</v>
      </c>
      <c r="AU150" s="246" t="s">
        <v>91</v>
      </c>
      <c r="AV150" s="13" t="s">
        <v>91</v>
      </c>
      <c r="AW150" s="13" t="s">
        <v>38</v>
      </c>
      <c r="AX150" s="13" t="s">
        <v>82</v>
      </c>
      <c r="AY150" s="246" t="s">
        <v>135</v>
      </c>
    </row>
    <row r="151" s="14" customFormat="1">
      <c r="A151" s="14"/>
      <c r="B151" s="247"/>
      <c r="C151" s="248"/>
      <c r="D151" s="231" t="s">
        <v>145</v>
      </c>
      <c r="E151" s="249" t="s">
        <v>1</v>
      </c>
      <c r="F151" s="250" t="s">
        <v>147</v>
      </c>
      <c r="G151" s="248"/>
      <c r="H151" s="251">
        <v>50.030000000000001</v>
      </c>
      <c r="I151" s="252"/>
      <c r="J151" s="248"/>
      <c r="K151" s="248"/>
      <c r="L151" s="253"/>
      <c r="M151" s="254"/>
      <c r="N151" s="255"/>
      <c r="O151" s="255"/>
      <c r="P151" s="255"/>
      <c r="Q151" s="255"/>
      <c r="R151" s="255"/>
      <c r="S151" s="255"/>
      <c r="T151" s="256"/>
      <c r="U151" s="14"/>
      <c r="V151" s="14"/>
      <c r="W151" s="14"/>
      <c r="X151" s="14"/>
      <c r="Y151" s="14"/>
      <c r="Z151" s="14"/>
      <c r="AA151" s="14"/>
      <c r="AB151" s="14"/>
      <c r="AC151" s="14"/>
      <c r="AD151" s="14"/>
      <c r="AE151" s="14"/>
      <c r="AT151" s="257" t="s">
        <v>145</v>
      </c>
      <c r="AU151" s="257" t="s">
        <v>91</v>
      </c>
      <c r="AV151" s="14" t="s">
        <v>142</v>
      </c>
      <c r="AW151" s="14" t="s">
        <v>38</v>
      </c>
      <c r="AX151" s="14" t="s">
        <v>87</v>
      </c>
      <c r="AY151" s="257" t="s">
        <v>135</v>
      </c>
    </row>
    <row r="152" s="2" customFormat="1" ht="37.8" customHeight="1">
      <c r="A152" s="38"/>
      <c r="B152" s="39"/>
      <c r="C152" s="218" t="s">
        <v>174</v>
      </c>
      <c r="D152" s="218" t="s">
        <v>137</v>
      </c>
      <c r="E152" s="219" t="s">
        <v>849</v>
      </c>
      <c r="F152" s="220" t="s">
        <v>850</v>
      </c>
      <c r="G152" s="221" t="s">
        <v>184</v>
      </c>
      <c r="H152" s="222">
        <v>70.879999999999995</v>
      </c>
      <c r="I152" s="223"/>
      <c r="J152" s="224">
        <f>ROUND(I152*H152,2)</f>
        <v>0</v>
      </c>
      <c r="K152" s="220" t="s">
        <v>141</v>
      </c>
      <c r="L152" s="44"/>
      <c r="M152" s="225" t="s">
        <v>1</v>
      </c>
      <c r="N152" s="226" t="s">
        <v>47</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142</v>
      </c>
      <c r="AT152" s="229" t="s">
        <v>137</v>
      </c>
      <c r="AU152" s="229" t="s">
        <v>91</v>
      </c>
      <c r="AY152" s="17" t="s">
        <v>135</v>
      </c>
      <c r="BE152" s="230">
        <f>IF(N152="základní",J152,0)</f>
        <v>0</v>
      </c>
      <c r="BF152" s="230">
        <f>IF(N152="snížená",J152,0)</f>
        <v>0</v>
      </c>
      <c r="BG152" s="230">
        <f>IF(N152="zákl. přenesená",J152,0)</f>
        <v>0</v>
      </c>
      <c r="BH152" s="230">
        <f>IF(N152="sníž. přenesená",J152,0)</f>
        <v>0</v>
      </c>
      <c r="BI152" s="230">
        <f>IF(N152="nulová",J152,0)</f>
        <v>0</v>
      </c>
      <c r="BJ152" s="17" t="s">
        <v>87</v>
      </c>
      <c r="BK152" s="230">
        <f>ROUND(I152*H152,2)</f>
        <v>0</v>
      </c>
      <c r="BL152" s="17" t="s">
        <v>142</v>
      </c>
      <c r="BM152" s="229" t="s">
        <v>178</v>
      </c>
    </row>
    <row r="153" s="2" customFormat="1">
      <c r="A153" s="38"/>
      <c r="B153" s="39"/>
      <c r="C153" s="40"/>
      <c r="D153" s="231" t="s">
        <v>143</v>
      </c>
      <c r="E153" s="40"/>
      <c r="F153" s="232" t="s">
        <v>851</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143</v>
      </c>
      <c r="AU153" s="17" t="s">
        <v>91</v>
      </c>
    </row>
    <row r="154" s="13" customFormat="1">
      <c r="A154" s="13"/>
      <c r="B154" s="236"/>
      <c r="C154" s="237"/>
      <c r="D154" s="231" t="s">
        <v>145</v>
      </c>
      <c r="E154" s="238" t="s">
        <v>1</v>
      </c>
      <c r="F154" s="239" t="s">
        <v>852</v>
      </c>
      <c r="G154" s="237"/>
      <c r="H154" s="240">
        <v>70.879999999999995</v>
      </c>
      <c r="I154" s="241"/>
      <c r="J154" s="237"/>
      <c r="K154" s="237"/>
      <c r="L154" s="242"/>
      <c r="M154" s="243"/>
      <c r="N154" s="244"/>
      <c r="O154" s="244"/>
      <c r="P154" s="244"/>
      <c r="Q154" s="244"/>
      <c r="R154" s="244"/>
      <c r="S154" s="244"/>
      <c r="T154" s="245"/>
      <c r="U154" s="13"/>
      <c r="V154" s="13"/>
      <c r="W154" s="13"/>
      <c r="X154" s="13"/>
      <c r="Y154" s="13"/>
      <c r="Z154" s="13"/>
      <c r="AA154" s="13"/>
      <c r="AB154" s="13"/>
      <c r="AC154" s="13"/>
      <c r="AD154" s="13"/>
      <c r="AE154" s="13"/>
      <c r="AT154" s="246" t="s">
        <v>145</v>
      </c>
      <c r="AU154" s="246" t="s">
        <v>91</v>
      </c>
      <c r="AV154" s="13" t="s">
        <v>91</v>
      </c>
      <c r="AW154" s="13" t="s">
        <v>38</v>
      </c>
      <c r="AX154" s="13" t="s">
        <v>82</v>
      </c>
      <c r="AY154" s="246" t="s">
        <v>135</v>
      </c>
    </row>
    <row r="155" s="14" customFormat="1">
      <c r="A155" s="14"/>
      <c r="B155" s="247"/>
      <c r="C155" s="248"/>
      <c r="D155" s="231" t="s">
        <v>145</v>
      </c>
      <c r="E155" s="249" t="s">
        <v>1</v>
      </c>
      <c r="F155" s="250" t="s">
        <v>147</v>
      </c>
      <c r="G155" s="248"/>
      <c r="H155" s="251">
        <v>70.879999999999995</v>
      </c>
      <c r="I155" s="252"/>
      <c r="J155" s="248"/>
      <c r="K155" s="248"/>
      <c r="L155" s="253"/>
      <c r="M155" s="254"/>
      <c r="N155" s="255"/>
      <c r="O155" s="255"/>
      <c r="P155" s="255"/>
      <c r="Q155" s="255"/>
      <c r="R155" s="255"/>
      <c r="S155" s="255"/>
      <c r="T155" s="256"/>
      <c r="U155" s="14"/>
      <c r="V155" s="14"/>
      <c r="W155" s="14"/>
      <c r="X155" s="14"/>
      <c r="Y155" s="14"/>
      <c r="Z155" s="14"/>
      <c r="AA155" s="14"/>
      <c r="AB155" s="14"/>
      <c r="AC155" s="14"/>
      <c r="AD155" s="14"/>
      <c r="AE155" s="14"/>
      <c r="AT155" s="257" t="s">
        <v>145</v>
      </c>
      <c r="AU155" s="257" t="s">
        <v>91</v>
      </c>
      <c r="AV155" s="14" t="s">
        <v>142</v>
      </c>
      <c r="AW155" s="14" t="s">
        <v>38</v>
      </c>
      <c r="AX155" s="14" t="s">
        <v>87</v>
      </c>
      <c r="AY155" s="257" t="s">
        <v>135</v>
      </c>
    </row>
    <row r="156" s="2" customFormat="1" ht="33" customHeight="1">
      <c r="A156" s="38"/>
      <c r="B156" s="39"/>
      <c r="C156" s="218" t="s">
        <v>181</v>
      </c>
      <c r="D156" s="218" t="s">
        <v>137</v>
      </c>
      <c r="E156" s="219" t="s">
        <v>853</v>
      </c>
      <c r="F156" s="220" t="s">
        <v>854</v>
      </c>
      <c r="G156" s="221" t="s">
        <v>184</v>
      </c>
      <c r="H156" s="222">
        <v>3.9609999999999999</v>
      </c>
      <c r="I156" s="223"/>
      <c r="J156" s="224">
        <f>ROUND(I156*H156,2)</f>
        <v>0</v>
      </c>
      <c r="K156" s="220" t="s">
        <v>141</v>
      </c>
      <c r="L156" s="44"/>
      <c r="M156" s="225" t="s">
        <v>1</v>
      </c>
      <c r="N156" s="226" t="s">
        <v>47</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142</v>
      </c>
      <c r="AT156" s="229" t="s">
        <v>137</v>
      </c>
      <c r="AU156" s="229" t="s">
        <v>91</v>
      </c>
      <c r="AY156" s="17" t="s">
        <v>135</v>
      </c>
      <c r="BE156" s="230">
        <f>IF(N156="základní",J156,0)</f>
        <v>0</v>
      </c>
      <c r="BF156" s="230">
        <f>IF(N156="snížená",J156,0)</f>
        <v>0</v>
      </c>
      <c r="BG156" s="230">
        <f>IF(N156="zákl. přenesená",J156,0)</f>
        <v>0</v>
      </c>
      <c r="BH156" s="230">
        <f>IF(N156="sníž. přenesená",J156,0)</f>
        <v>0</v>
      </c>
      <c r="BI156" s="230">
        <f>IF(N156="nulová",J156,0)</f>
        <v>0</v>
      </c>
      <c r="BJ156" s="17" t="s">
        <v>87</v>
      </c>
      <c r="BK156" s="230">
        <f>ROUND(I156*H156,2)</f>
        <v>0</v>
      </c>
      <c r="BL156" s="17" t="s">
        <v>142</v>
      </c>
      <c r="BM156" s="229" t="s">
        <v>185</v>
      </c>
    </row>
    <row r="157" s="2" customFormat="1">
      <c r="A157" s="38"/>
      <c r="B157" s="39"/>
      <c r="C157" s="40"/>
      <c r="D157" s="231" t="s">
        <v>143</v>
      </c>
      <c r="E157" s="40"/>
      <c r="F157" s="232" t="s">
        <v>855</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143</v>
      </c>
      <c r="AU157" s="17" t="s">
        <v>91</v>
      </c>
    </row>
    <row r="158" s="13" customFormat="1">
      <c r="A158" s="13"/>
      <c r="B158" s="236"/>
      <c r="C158" s="237"/>
      <c r="D158" s="231" t="s">
        <v>145</v>
      </c>
      <c r="E158" s="238" t="s">
        <v>1</v>
      </c>
      <c r="F158" s="239" t="s">
        <v>856</v>
      </c>
      <c r="G158" s="237"/>
      <c r="H158" s="240">
        <v>0.94999999999999996</v>
      </c>
      <c r="I158" s="241"/>
      <c r="J158" s="237"/>
      <c r="K158" s="237"/>
      <c r="L158" s="242"/>
      <c r="M158" s="243"/>
      <c r="N158" s="244"/>
      <c r="O158" s="244"/>
      <c r="P158" s="244"/>
      <c r="Q158" s="244"/>
      <c r="R158" s="244"/>
      <c r="S158" s="244"/>
      <c r="T158" s="245"/>
      <c r="U158" s="13"/>
      <c r="V158" s="13"/>
      <c r="W158" s="13"/>
      <c r="X158" s="13"/>
      <c r="Y158" s="13"/>
      <c r="Z158" s="13"/>
      <c r="AA158" s="13"/>
      <c r="AB158" s="13"/>
      <c r="AC158" s="13"/>
      <c r="AD158" s="13"/>
      <c r="AE158" s="13"/>
      <c r="AT158" s="246" t="s">
        <v>145</v>
      </c>
      <c r="AU158" s="246" t="s">
        <v>91</v>
      </c>
      <c r="AV158" s="13" t="s">
        <v>91</v>
      </c>
      <c r="AW158" s="13" t="s">
        <v>38</v>
      </c>
      <c r="AX158" s="13" t="s">
        <v>82</v>
      </c>
      <c r="AY158" s="246" t="s">
        <v>135</v>
      </c>
    </row>
    <row r="159" s="15" customFormat="1">
      <c r="A159" s="15"/>
      <c r="B159" s="259"/>
      <c r="C159" s="260"/>
      <c r="D159" s="231" t="s">
        <v>145</v>
      </c>
      <c r="E159" s="261" t="s">
        <v>1</v>
      </c>
      <c r="F159" s="262" t="s">
        <v>250</v>
      </c>
      <c r="G159" s="260"/>
      <c r="H159" s="263">
        <v>0.94999999999999996</v>
      </c>
      <c r="I159" s="264"/>
      <c r="J159" s="260"/>
      <c r="K159" s="260"/>
      <c r="L159" s="265"/>
      <c r="M159" s="266"/>
      <c r="N159" s="267"/>
      <c r="O159" s="267"/>
      <c r="P159" s="267"/>
      <c r="Q159" s="267"/>
      <c r="R159" s="267"/>
      <c r="S159" s="267"/>
      <c r="T159" s="268"/>
      <c r="U159" s="15"/>
      <c r="V159" s="15"/>
      <c r="W159" s="15"/>
      <c r="X159" s="15"/>
      <c r="Y159" s="15"/>
      <c r="Z159" s="15"/>
      <c r="AA159" s="15"/>
      <c r="AB159" s="15"/>
      <c r="AC159" s="15"/>
      <c r="AD159" s="15"/>
      <c r="AE159" s="15"/>
      <c r="AT159" s="269" t="s">
        <v>145</v>
      </c>
      <c r="AU159" s="269" t="s">
        <v>91</v>
      </c>
      <c r="AV159" s="15" t="s">
        <v>94</v>
      </c>
      <c r="AW159" s="15" t="s">
        <v>38</v>
      </c>
      <c r="AX159" s="15" t="s">
        <v>82</v>
      </c>
      <c r="AY159" s="269" t="s">
        <v>135</v>
      </c>
    </row>
    <row r="160" s="13" customFormat="1">
      <c r="A160" s="13"/>
      <c r="B160" s="236"/>
      <c r="C160" s="237"/>
      <c r="D160" s="231" t="s">
        <v>145</v>
      </c>
      <c r="E160" s="238" t="s">
        <v>1</v>
      </c>
      <c r="F160" s="239" t="s">
        <v>857</v>
      </c>
      <c r="G160" s="237"/>
      <c r="H160" s="240">
        <v>3.0110000000000001</v>
      </c>
      <c r="I160" s="241"/>
      <c r="J160" s="237"/>
      <c r="K160" s="237"/>
      <c r="L160" s="242"/>
      <c r="M160" s="243"/>
      <c r="N160" s="244"/>
      <c r="O160" s="244"/>
      <c r="P160" s="244"/>
      <c r="Q160" s="244"/>
      <c r="R160" s="244"/>
      <c r="S160" s="244"/>
      <c r="T160" s="245"/>
      <c r="U160" s="13"/>
      <c r="V160" s="13"/>
      <c r="W160" s="13"/>
      <c r="X160" s="13"/>
      <c r="Y160" s="13"/>
      <c r="Z160" s="13"/>
      <c r="AA160" s="13"/>
      <c r="AB160" s="13"/>
      <c r="AC160" s="13"/>
      <c r="AD160" s="13"/>
      <c r="AE160" s="13"/>
      <c r="AT160" s="246" t="s">
        <v>145</v>
      </c>
      <c r="AU160" s="246" t="s">
        <v>91</v>
      </c>
      <c r="AV160" s="13" t="s">
        <v>91</v>
      </c>
      <c r="AW160" s="13" t="s">
        <v>38</v>
      </c>
      <c r="AX160" s="13" t="s">
        <v>82</v>
      </c>
      <c r="AY160" s="246" t="s">
        <v>135</v>
      </c>
    </row>
    <row r="161" s="15" customFormat="1">
      <c r="A161" s="15"/>
      <c r="B161" s="259"/>
      <c r="C161" s="260"/>
      <c r="D161" s="231" t="s">
        <v>145</v>
      </c>
      <c r="E161" s="261" t="s">
        <v>1</v>
      </c>
      <c r="F161" s="262" t="s">
        <v>858</v>
      </c>
      <c r="G161" s="260"/>
      <c r="H161" s="263">
        <v>3.0110000000000001</v>
      </c>
      <c r="I161" s="264"/>
      <c r="J161" s="260"/>
      <c r="K161" s="260"/>
      <c r="L161" s="265"/>
      <c r="M161" s="266"/>
      <c r="N161" s="267"/>
      <c r="O161" s="267"/>
      <c r="P161" s="267"/>
      <c r="Q161" s="267"/>
      <c r="R161" s="267"/>
      <c r="S161" s="267"/>
      <c r="T161" s="268"/>
      <c r="U161" s="15"/>
      <c r="V161" s="15"/>
      <c r="W161" s="15"/>
      <c r="X161" s="15"/>
      <c r="Y161" s="15"/>
      <c r="Z161" s="15"/>
      <c r="AA161" s="15"/>
      <c r="AB161" s="15"/>
      <c r="AC161" s="15"/>
      <c r="AD161" s="15"/>
      <c r="AE161" s="15"/>
      <c r="AT161" s="269" t="s">
        <v>145</v>
      </c>
      <c r="AU161" s="269" t="s">
        <v>91</v>
      </c>
      <c r="AV161" s="15" t="s">
        <v>94</v>
      </c>
      <c r="AW161" s="15" t="s">
        <v>38</v>
      </c>
      <c r="AX161" s="15" t="s">
        <v>82</v>
      </c>
      <c r="AY161" s="269" t="s">
        <v>135</v>
      </c>
    </row>
    <row r="162" s="14" customFormat="1">
      <c r="A162" s="14"/>
      <c r="B162" s="247"/>
      <c r="C162" s="248"/>
      <c r="D162" s="231" t="s">
        <v>145</v>
      </c>
      <c r="E162" s="249" t="s">
        <v>1</v>
      </c>
      <c r="F162" s="250" t="s">
        <v>147</v>
      </c>
      <c r="G162" s="248"/>
      <c r="H162" s="251">
        <v>3.9610000000000003</v>
      </c>
      <c r="I162" s="252"/>
      <c r="J162" s="248"/>
      <c r="K162" s="248"/>
      <c r="L162" s="253"/>
      <c r="M162" s="254"/>
      <c r="N162" s="255"/>
      <c r="O162" s="255"/>
      <c r="P162" s="255"/>
      <c r="Q162" s="255"/>
      <c r="R162" s="255"/>
      <c r="S162" s="255"/>
      <c r="T162" s="256"/>
      <c r="U162" s="14"/>
      <c r="V162" s="14"/>
      <c r="W162" s="14"/>
      <c r="X162" s="14"/>
      <c r="Y162" s="14"/>
      <c r="Z162" s="14"/>
      <c r="AA162" s="14"/>
      <c r="AB162" s="14"/>
      <c r="AC162" s="14"/>
      <c r="AD162" s="14"/>
      <c r="AE162" s="14"/>
      <c r="AT162" s="257" t="s">
        <v>145</v>
      </c>
      <c r="AU162" s="257" t="s">
        <v>91</v>
      </c>
      <c r="AV162" s="14" t="s">
        <v>142</v>
      </c>
      <c r="AW162" s="14" t="s">
        <v>38</v>
      </c>
      <c r="AX162" s="14" t="s">
        <v>87</v>
      </c>
      <c r="AY162" s="257" t="s">
        <v>135</v>
      </c>
    </row>
    <row r="163" s="2" customFormat="1" ht="33" customHeight="1">
      <c r="A163" s="38"/>
      <c r="B163" s="39"/>
      <c r="C163" s="218" t="s">
        <v>190</v>
      </c>
      <c r="D163" s="218" t="s">
        <v>137</v>
      </c>
      <c r="E163" s="219" t="s">
        <v>859</v>
      </c>
      <c r="F163" s="220" t="s">
        <v>860</v>
      </c>
      <c r="G163" s="221" t="s">
        <v>184</v>
      </c>
      <c r="H163" s="222">
        <v>29.309999999999999</v>
      </c>
      <c r="I163" s="223"/>
      <c r="J163" s="224">
        <f>ROUND(I163*H163,2)</f>
        <v>0</v>
      </c>
      <c r="K163" s="220" t="s">
        <v>141</v>
      </c>
      <c r="L163" s="44"/>
      <c r="M163" s="225" t="s">
        <v>1</v>
      </c>
      <c r="N163" s="226" t="s">
        <v>47</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142</v>
      </c>
      <c r="AT163" s="229" t="s">
        <v>137</v>
      </c>
      <c r="AU163" s="229" t="s">
        <v>91</v>
      </c>
      <c r="AY163" s="17" t="s">
        <v>135</v>
      </c>
      <c r="BE163" s="230">
        <f>IF(N163="základní",J163,0)</f>
        <v>0</v>
      </c>
      <c r="BF163" s="230">
        <f>IF(N163="snížená",J163,0)</f>
        <v>0</v>
      </c>
      <c r="BG163" s="230">
        <f>IF(N163="zákl. přenesená",J163,0)</f>
        <v>0</v>
      </c>
      <c r="BH163" s="230">
        <f>IF(N163="sníž. přenesená",J163,0)</f>
        <v>0</v>
      </c>
      <c r="BI163" s="230">
        <f>IF(N163="nulová",J163,0)</f>
        <v>0</v>
      </c>
      <c r="BJ163" s="17" t="s">
        <v>87</v>
      </c>
      <c r="BK163" s="230">
        <f>ROUND(I163*H163,2)</f>
        <v>0</v>
      </c>
      <c r="BL163" s="17" t="s">
        <v>142</v>
      </c>
      <c r="BM163" s="229" t="s">
        <v>193</v>
      </c>
    </row>
    <row r="164" s="2" customFormat="1">
      <c r="A164" s="38"/>
      <c r="B164" s="39"/>
      <c r="C164" s="40"/>
      <c r="D164" s="231" t="s">
        <v>143</v>
      </c>
      <c r="E164" s="40"/>
      <c r="F164" s="232" t="s">
        <v>861</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143</v>
      </c>
      <c r="AU164" s="17" t="s">
        <v>91</v>
      </c>
    </row>
    <row r="165" s="13" customFormat="1">
      <c r="A165" s="13"/>
      <c r="B165" s="236"/>
      <c r="C165" s="237"/>
      <c r="D165" s="231" t="s">
        <v>145</v>
      </c>
      <c r="E165" s="238" t="s">
        <v>1</v>
      </c>
      <c r="F165" s="239" t="s">
        <v>862</v>
      </c>
      <c r="G165" s="237"/>
      <c r="H165" s="240">
        <v>29.309999999999999</v>
      </c>
      <c r="I165" s="241"/>
      <c r="J165" s="237"/>
      <c r="K165" s="237"/>
      <c r="L165" s="242"/>
      <c r="M165" s="243"/>
      <c r="N165" s="244"/>
      <c r="O165" s="244"/>
      <c r="P165" s="244"/>
      <c r="Q165" s="244"/>
      <c r="R165" s="244"/>
      <c r="S165" s="244"/>
      <c r="T165" s="245"/>
      <c r="U165" s="13"/>
      <c r="V165" s="13"/>
      <c r="W165" s="13"/>
      <c r="X165" s="13"/>
      <c r="Y165" s="13"/>
      <c r="Z165" s="13"/>
      <c r="AA165" s="13"/>
      <c r="AB165" s="13"/>
      <c r="AC165" s="13"/>
      <c r="AD165" s="13"/>
      <c r="AE165" s="13"/>
      <c r="AT165" s="246" t="s">
        <v>145</v>
      </c>
      <c r="AU165" s="246" t="s">
        <v>91</v>
      </c>
      <c r="AV165" s="13" t="s">
        <v>91</v>
      </c>
      <c r="AW165" s="13" t="s">
        <v>38</v>
      </c>
      <c r="AX165" s="13" t="s">
        <v>82</v>
      </c>
      <c r="AY165" s="246" t="s">
        <v>135</v>
      </c>
    </row>
    <row r="166" s="14" customFormat="1">
      <c r="A166" s="14"/>
      <c r="B166" s="247"/>
      <c r="C166" s="248"/>
      <c r="D166" s="231" t="s">
        <v>145</v>
      </c>
      <c r="E166" s="249" t="s">
        <v>1</v>
      </c>
      <c r="F166" s="250" t="s">
        <v>147</v>
      </c>
      <c r="G166" s="248"/>
      <c r="H166" s="251">
        <v>29.309999999999999</v>
      </c>
      <c r="I166" s="252"/>
      <c r="J166" s="248"/>
      <c r="K166" s="248"/>
      <c r="L166" s="253"/>
      <c r="M166" s="254"/>
      <c r="N166" s="255"/>
      <c r="O166" s="255"/>
      <c r="P166" s="255"/>
      <c r="Q166" s="255"/>
      <c r="R166" s="255"/>
      <c r="S166" s="255"/>
      <c r="T166" s="256"/>
      <c r="U166" s="14"/>
      <c r="V166" s="14"/>
      <c r="W166" s="14"/>
      <c r="X166" s="14"/>
      <c r="Y166" s="14"/>
      <c r="Z166" s="14"/>
      <c r="AA166" s="14"/>
      <c r="AB166" s="14"/>
      <c r="AC166" s="14"/>
      <c r="AD166" s="14"/>
      <c r="AE166" s="14"/>
      <c r="AT166" s="257" t="s">
        <v>145</v>
      </c>
      <c r="AU166" s="257" t="s">
        <v>91</v>
      </c>
      <c r="AV166" s="14" t="s">
        <v>142</v>
      </c>
      <c r="AW166" s="14" t="s">
        <v>38</v>
      </c>
      <c r="AX166" s="14" t="s">
        <v>87</v>
      </c>
      <c r="AY166" s="257" t="s">
        <v>135</v>
      </c>
    </row>
    <row r="167" s="2" customFormat="1" ht="37.8" customHeight="1">
      <c r="A167" s="38"/>
      <c r="B167" s="39"/>
      <c r="C167" s="218" t="s">
        <v>166</v>
      </c>
      <c r="D167" s="218" t="s">
        <v>137</v>
      </c>
      <c r="E167" s="219" t="s">
        <v>208</v>
      </c>
      <c r="F167" s="220" t="s">
        <v>863</v>
      </c>
      <c r="G167" s="221" t="s">
        <v>184</v>
      </c>
      <c r="H167" s="222">
        <v>3.681</v>
      </c>
      <c r="I167" s="223"/>
      <c r="J167" s="224">
        <f>ROUND(I167*H167,2)</f>
        <v>0</v>
      </c>
      <c r="K167" s="220" t="s">
        <v>141</v>
      </c>
      <c r="L167" s="44"/>
      <c r="M167" s="225" t="s">
        <v>1</v>
      </c>
      <c r="N167" s="226" t="s">
        <v>47</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142</v>
      </c>
      <c r="AT167" s="229" t="s">
        <v>137</v>
      </c>
      <c r="AU167" s="229" t="s">
        <v>91</v>
      </c>
      <c r="AY167" s="17" t="s">
        <v>135</v>
      </c>
      <c r="BE167" s="230">
        <f>IF(N167="základní",J167,0)</f>
        <v>0</v>
      </c>
      <c r="BF167" s="230">
        <f>IF(N167="snížená",J167,0)</f>
        <v>0</v>
      </c>
      <c r="BG167" s="230">
        <f>IF(N167="zákl. přenesená",J167,0)</f>
        <v>0</v>
      </c>
      <c r="BH167" s="230">
        <f>IF(N167="sníž. přenesená",J167,0)</f>
        <v>0</v>
      </c>
      <c r="BI167" s="230">
        <f>IF(N167="nulová",J167,0)</f>
        <v>0</v>
      </c>
      <c r="BJ167" s="17" t="s">
        <v>87</v>
      </c>
      <c r="BK167" s="230">
        <f>ROUND(I167*H167,2)</f>
        <v>0</v>
      </c>
      <c r="BL167" s="17" t="s">
        <v>142</v>
      </c>
      <c r="BM167" s="229" t="s">
        <v>198</v>
      </c>
    </row>
    <row r="168" s="2" customFormat="1">
      <c r="A168" s="38"/>
      <c r="B168" s="39"/>
      <c r="C168" s="40"/>
      <c r="D168" s="231" t="s">
        <v>143</v>
      </c>
      <c r="E168" s="40"/>
      <c r="F168" s="232" t="s">
        <v>211</v>
      </c>
      <c r="G168" s="40"/>
      <c r="H168" s="40"/>
      <c r="I168" s="233"/>
      <c r="J168" s="40"/>
      <c r="K168" s="40"/>
      <c r="L168" s="44"/>
      <c r="M168" s="234"/>
      <c r="N168" s="235"/>
      <c r="O168" s="91"/>
      <c r="P168" s="91"/>
      <c r="Q168" s="91"/>
      <c r="R168" s="91"/>
      <c r="S168" s="91"/>
      <c r="T168" s="92"/>
      <c r="U168" s="38"/>
      <c r="V168" s="38"/>
      <c r="W168" s="38"/>
      <c r="X168" s="38"/>
      <c r="Y168" s="38"/>
      <c r="Z168" s="38"/>
      <c r="AA168" s="38"/>
      <c r="AB168" s="38"/>
      <c r="AC168" s="38"/>
      <c r="AD168" s="38"/>
      <c r="AE168" s="38"/>
      <c r="AT168" s="17" t="s">
        <v>143</v>
      </c>
      <c r="AU168" s="17" t="s">
        <v>91</v>
      </c>
    </row>
    <row r="169" s="13" customFormat="1">
      <c r="A169" s="13"/>
      <c r="B169" s="236"/>
      <c r="C169" s="237"/>
      <c r="D169" s="231" t="s">
        <v>145</v>
      </c>
      <c r="E169" s="238" t="s">
        <v>1</v>
      </c>
      <c r="F169" s="239" t="s">
        <v>864</v>
      </c>
      <c r="G169" s="237"/>
      <c r="H169" s="240">
        <v>3.681</v>
      </c>
      <c r="I169" s="241"/>
      <c r="J169" s="237"/>
      <c r="K169" s="237"/>
      <c r="L169" s="242"/>
      <c r="M169" s="243"/>
      <c r="N169" s="244"/>
      <c r="O169" s="244"/>
      <c r="P169" s="244"/>
      <c r="Q169" s="244"/>
      <c r="R169" s="244"/>
      <c r="S169" s="244"/>
      <c r="T169" s="245"/>
      <c r="U169" s="13"/>
      <c r="V169" s="13"/>
      <c r="W169" s="13"/>
      <c r="X169" s="13"/>
      <c r="Y169" s="13"/>
      <c r="Z169" s="13"/>
      <c r="AA169" s="13"/>
      <c r="AB169" s="13"/>
      <c r="AC169" s="13"/>
      <c r="AD169" s="13"/>
      <c r="AE169" s="13"/>
      <c r="AT169" s="246" t="s">
        <v>145</v>
      </c>
      <c r="AU169" s="246" t="s">
        <v>91</v>
      </c>
      <c r="AV169" s="13" t="s">
        <v>91</v>
      </c>
      <c r="AW169" s="13" t="s">
        <v>38</v>
      </c>
      <c r="AX169" s="13" t="s">
        <v>82</v>
      </c>
      <c r="AY169" s="246" t="s">
        <v>135</v>
      </c>
    </row>
    <row r="170" s="14" customFormat="1">
      <c r="A170" s="14"/>
      <c r="B170" s="247"/>
      <c r="C170" s="248"/>
      <c r="D170" s="231" t="s">
        <v>145</v>
      </c>
      <c r="E170" s="249" t="s">
        <v>1</v>
      </c>
      <c r="F170" s="250" t="s">
        <v>147</v>
      </c>
      <c r="G170" s="248"/>
      <c r="H170" s="251">
        <v>3.681</v>
      </c>
      <c r="I170" s="252"/>
      <c r="J170" s="248"/>
      <c r="K170" s="248"/>
      <c r="L170" s="253"/>
      <c r="M170" s="254"/>
      <c r="N170" s="255"/>
      <c r="O170" s="255"/>
      <c r="P170" s="255"/>
      <c r="Q170" s="255"/>
      <c r="R170" s="255"/>
      <c r="S170" s="255"/>
      <c r="T170" s="256"/>
      <c r="U170" s="14"/>
      <c r="V170" s="14"/>
      <c r="W170" s="14"/>
      <c r="X170" s="14"/>
      <c r="Y170" s="14"/>
      <c r="Z170" s="14"/>
      <c r="AA170" s="14"/>
      <c r="AB170" s="14"/>
      <c r="AC170" s="14"/>
      <c r="AD170" s="14"/>
      <c r="AE170" s="14"/>
      <c r="AT170" s="257" t="s">
        <v>145</v>
      </c>
      <c r="AU170" s="257" t="s">
        <v>91</v>
      </c>
      <c r="AV170" s="14" t="s">
        <v>142</v>
      </c>
      <c r="AW170" s="14" t="s">
        <v>38</v>
      </c>
      <c r="AX170" s="14" t="s">
        <v>87</v>
      </c>
      <c r="AY170" s="257" t="s">
        <v>135</v>
      </c>
    </row>
    <row r="171" s="2" customFormat="1" ht="24.15" customHeight="1">
      <c r="A171" s="38"/>
      <c r="B171" s="39"/>
      <c r="C171" s="218" t="s">
        <v>202</v>
      </c>
      <c r="D171" s="218" t="s">
        <v>137</v>
      </c>
      <c r="E171" s="219" t="s">
        <v>865</v>
      </c>
      <c r="F171" s="220" t="s">
        <v>866</v>
      </c>
      <c r="G171" s="221" t="s">
        <v>140</v>
      </c>
      <c r="H171" s="222">
        <v>73.620000000000005</v>
      </c>
      <c r="I171" s="223"/>
      <c r="J171" s="224">
        <f>ROUND(I171*H171,2)</f>
        <v>0</v>
      </c>
      <c r="K171" s="220" t="s">
        <v>141</v>
      </c>
      <c r="L171" s="44"/>
      <c r="M171" s="225" t="s">
        <v>1</v>
      </c>
      <c r="N171" s="226" t="s">
        <v>47</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142</v>
      </c>
      <c r="AT171" s="229" t="s">
        <v>137</v>
      </c>
      <c r="AU171" s="229" t="s">
        <v>91</v>
      </c>
      <c r="AY171" s="17" t="s">
        <v>135</v>
      </c>
      <c r="BE171" s="230">
        <f>IF(N171="základní",J171,0)</f>
        <v>0</v>
      </c>
      <c r="BF171" s="230">
        <f>IF(N171="snížená",J171,0)</f>
        <v>0</v>
      </c>
      <c r="BG171" s="230">
        <f>IF(N171="zákl. přenesená",J171,0)</f>
        <v>0</v>
      </c>
      <c r="BH171" s="230">
        <f>IF(N171="sníž. přenesená",J171,0)</f>
        <v>0</v>
      </c>
      <c r="BI171" s="230">
        <f>IF(N171="nulová",J171,0)</f>
        <v>0</v>
      </c>
      <c r="BJ171" s="17" t="s">
        <v>87</v>
      </c>
      <c r="BK171" s="230">
        <f>ROUND(I171*H171,2)</f>
        <v>0</v>
      </c>
      <c r="BL171" s="17" t="s">
        <v>142</v>
      </c>
      <c r="BM171" s="229" t="s">
        <v>205</v>
      </c>
    </row>
    <row r="172" s="2" customFormat="1">
      <c r="A172" s="38"/>
      <c r="B172" s="39"/>
      <c r="C172" s="40"/>
      <c r="D172" s="231" t="s">
        <v>143</v>
      </c>
      <c r="E172" s="40"/>
      <c r="F172" s="232" t="s">
        <v>867</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143</v>
      </c>
      <c r="AU172" s="17" t="s">
        <v>91</v>
      </c>
    </row>
    <row r="173" s="13" customFormat="1">
      <c r="A173" s="13"/>
      <c r="B173" s="236"/>
      <c r="C173" s="237"/>
      <c r="D173" s="231" t="s">
        <v>145</v>
      </c>
      <c r="E173" s="238" t="s">
        <v>1</v>
      </c>
      <c r="F173" s="239" t="s">
        <v>833</v>
      </c>
      <c r="G173" s="237"/>
      <c r="H173" s="240">
        <v>73.620000000000005</v>
      </c>
      <c r="I173" s="241"/>
      <c r="J173" s="237"/>
      <c r="K173" s="237"/>
      <c r="L173" s="242"/>
      <c r="M173" s="243"/>
      <c r="N173" s="244"/>
      <c r="O173" s="244"/>
      <c r="P173" s="244"/>
      <c r="Q173" s="244"/>
      <c r="R173" s="244"/>
      <c r="S173" s="244"/>
      <c r="T173" s="245"/>
      <c r="U173" s="13"/>
      <c r="V173" s="13"/>
      <c r="W173" s="13"/>
      <c r="X173" s="13"/>
      <c r="Y173" s="13"/>
      <c r="Z173" s="13"/>
      <c r="AA173" s="13"/>
      <c r="AB173" s="13"/>
      <c r="AC173" s="13"/>
      <c r="AD173" s="13"/>
      <c r="AE173" s="13"/>
      <c r="AT173" s="246" t="s">
        <v>145</v>
      </c>
      <c r="AU173" s="246" t="s">
        <v>91</v>
      </c>
      <c r="AV173" s="13" t="s">
        <v>91</v>
      </c>
      <c r="AW173" s="13" t="s">
        <v>38</v>
      </c>
      <c r="AX173" s="13" t="s">
        <v>82</v>
      </c>
      <c r="AY173" s="246" t="s">
        <v>135</v>
      </c>
    </row>
    <row r="174" s="14" customFormat="1">
      <c r="A174" s="14"/>
      <c r="B174" s="247"/>
      <c r="C174" s="248"/>
      <c r="D174" s="231" t="s">
        <v>145</v>
      </c>
      <c r="E174" s="249" t="s">
        <v>1</v>
      </c>
      <c r="F174" s="250" t="s">
        <v>147</v>
      </c>
      <c r="G174" s="248"/>
      <c r="H174" s="251">
        <v>73.620000000000005</v>
      </c>
      <c r="I174" s="252"/>
      <c r="J174" s="248"/>
      <c r="K174" s="248"/>
      <c r="L174" s="253"/>
      <c r="M174" s="254"/>
      <c r="N174" s="255"/>
      <c r="O174" s="255"/>
      <c r="P174" s="255"/>
      <c r="Q174" s="255"/>
      <c r="R174" s="255"/>
      <c r="S174" s="255"/>
      <c r="T174" s="256"/>
      <c r="U174" s="14"/>
      <c r="V174" s="14"/>
      <c r="W174" s="14"/>
      <c r="X174" s="14"/>
      <c r="Y174" s="14"/>
      <c r="Z174" s="14"/>
      <c r="AA174" s="14"/>
      <c r="AB174" s="14"/>
      <c r="AC174" s="14"/>
      <c r="AD174" s="14"/>
      <c r="AE174" s="14"/>
      <c r="AT174" s="257" t="s">
        <v>145</v>
      </c>
      <c r="AU174" s="257" t="s">
        <v>91</v>
      </c>
      <c r="AV174" s="14" t="s">
        <v>142</v>
      </c>
      <c r="AW174" s="14" t="s">
        <v>38</v>
      </c>
      <c r="AX174" s="14" t="s">
        <v>87</v>
      </c>
      <c r="AY174" s="257" t="s">
        <v>135</v>
      </c>
    </row>
    <row r="175" s="2" customFormat="1" ht="37.8" customHeight="1">
      <c r="A175" s="38"/>
      <c r="B175" s="39"/>
      <c r="C175" s="218" t="s">
        <v>8</v>
      </c>
      <c r="D175" s="218" t="s">
        <v>137</v>
      </c>
      <c r="E175" s="219" t="s">
        <v>868</v>
      </c>
      <c r="F175" s="220" t="s">
        <v>869</v>
      </c>
      <c r="G175" s="221" t="s">
        <v>184</v>
      </c>
      <c r="H175" s="222">
        <v>53.990000000000002</v>
      </c>
      <c r="I175" s="223"/>
      <c r="J175" s="224">
        <f>ROUND(I175*H175,2)</f>
        <v>0</v>
      </c>
      <c r="K175" s="220" t="s">
        <v>141</v>
      </c>
      <c r="L175" s="44"/>
      <c r="M175" s="225" t="s">
        <v>1</v>
      </c>
      <c r="N175" s="226" t="s">
        <v>47</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142</v>
      </c>
      <c r="AT175" s="229" t="s">
        <v>137</v>
      </c>
      <c r="AU175" s="229" t="s">
        <v>91</v>
      </c>
      <c r="AY175" s="17" t="s">
        <v>135</v>
      </c>
      <c r="BE175" s="230">
        <f>IF(N175="základní",J175,0)</f>
        <v>0</v>
      </c>
      <c r="BF175" s="230">
        <f>IF(N175="snížená",J175,0)</f>
        <v>0</v>
      </c>
      <c r="BG175" s="230">
        <f>IF(N175="zákl. přenesená",J175,0)</f>
        <v>0</v>
      </c>
      <c r="BH175" s="230">
        <f>IF(N175="sníž. přenesená",J175,0)</f>
        <v>0</v>
      </c>
      <c r="BI175" s="230">
        <f>IF(N175="nulová",J175,0)</f>
        <v>0</v>
      </c>
      <c r="BJ175" s="17" t="s">
        <v>87</v>
      </c>
      <c r="BK175" s="230">
        <f>ROUND(I175*H175,2)</f>
        <v>0</v>
      </c>
      <c r="BL175" s="17" t="s">
        <v>142</v>
      </c>
      <c r="BM175" s="229" t="s">
        <v>210</v>
      </c>
    </row>
    <row r="176" s="2" customFormat="1">
      <c r="A176" s="38"/>
      <c r="B176" s="39"/>
      <c r="C176" s="40"/>
      <c r="D176" s="231" t="s">
        <v>143</v>
      </c>
      <c r="E176" s="40"/>
      <c r="F176" s="232" t="s">
        <v>870</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143</v>
      </c>
      <c r="AU176" s="17" t="s">
        <v>91</v>
      </c>
    </row>
    <row r="177" s="13" customFormat="1">
      <c r="A177" s="13"/>
      <c r="B177" s="236"/>
      <c r="C177" s="237"/>
      <c r="D177" s="231" t="s">
        <v>145</v>
      </c>
      <c r="E177" s="238" t="s">
        <v>1</v>
      </c>
      <c r="F177" s="239" t="s">
        <v>871</v>
      </c>
      <c r="G177" s="237"/>
      <c r="H177" s="240">
        <v>53.990000000000002</v>
      </c>
      <c r="I177" s="241"/>
      <c r="J177" s="237"/>
      <c r="K177" s="237"/>
      <c r="L177" s="242"/>
      <c r="M177" s="243"/>
      <c r="N177" s="244"/>
      <c r="O177" s="244"/>
      <c r="P177" s="244"/>
      <c r="Q177" s="244"/>
      <c r="R177" s="244"/>
      <c r="S177" s="244"/>
      <c r="T177" s="245"/>
      <c r="U177" s="13"/>
      <c r="V177" s="13"/>
      <c r="W177" s="13"/>
      <c r="X177" s="13"/>
      <c r="Y177" s="13"/>
      <c r="Z177" s="13"/>
      <c r="AA177" s="13"/>
      <c r="AB177" s="13"/>
      <c r="AC177" s="13"/>
      <c r="AD177" s="13"/>
      <c r="AE177" s="13"/>
      <c r="AT177" s="246" t="s">
        <v>145</v>
      </c>
      <c r="AU177" s="246" t="s">
        <v>91</v>
      </c>
      <c r="AV177" s="13" t="s">
        <v>91</v>
      </c>
      <c r="AW177" s="13" t="s">
        <v>38</v>
      </c>
      <c r="AX177" s="13" t="s">
        <v>82</v>
      </c>
      <c r="AY177" s="246" t="s">
        <v>135</v>
      </c>
    </row>
    <row r="178" s="14" customFormat="1">
      <c r="A178" s="14"/>
      <c r="B178" s="247"/>
      <c r="C178" s="248"/>
      <c r="D178" s="231" t="s">
        <v>145</v>
      </c>
      <c r="E178" s="249" t="s">
        <v>1</v>
      </c>
      <c r="F178" s="250" t="s">
        <v>147</v>
      </c>
      <c r="G178" s="248"/>
      <c r="H178" s="251">
        <v>53.990000000000002</v>
      </c>
      <c r="I178" s="252"/>
      <c r="J178" s="248"/>
      <c r="K178" s="248"/>
      <c r="L178" s="253"/>
      <c r="M178" s="254"/>
      <c r="N178" s="255"/>
      <c r="O178" s="255"/>
      <c r="P178" s="255"/>
      <c r="Q178" s="255"/>
      <c r="R178" s="255"/>
      <c r="S178" s="255"/>
      <c r="T178" s="256"/>
      <c r="U178" s="14"/>
      <c r="V178" s="14"/>
      <c r="W178" s="14"/>
      <c r="X178" s="14"/>
      <c r="Y178" s="14"/>
      <c r="Z178" s="14"/>
      <c r="AA178" s="14"/>
      <c r="AB178" s="14"/>
      <c r="AC178" s="14"/>
      <c r="AD178" s="14"/>
      <c r="AE178" s="14"/>
      <c r="AT178" s="257" t="s">
        <v>145</v>
      </c>
      <c r="AU178" s="257" t="s">
        <v>91</v>
      </c>
      <c r="AV178" s="14" t="s">
        <v>142</v>
      </c>
      <c r="AW178" s="14" t="s">
        <v>38</v>
      </c>
      <c r="AX178" s="14" t="s">
        <v>87</v>
      </c>
      <c r="AY178" s="257" t="s">
        <v>135</v>
      </c>
    </row>
    <row r="179" s="2" customFormat="1" ht="37.8" customHeight="1">
      <c r="A179" s="38"/>
      <c r="B179" s="39"/>
      <c r="C179" s="218" t="s">
        <v>213</v>
      </c>
      <c r="D179" s="218" t="s">
        <v>137</v>
      </c>
      <c r="E179" s="219" t="s">
        <v>872</v>
      </c>
      <c r="F179" s="220" t="s">
        <v>873</v>
      </c>
      <c r="G179" s="221" t="s">
        <v>184</v>
      </c>
      <c r="H179" s="222">
        <v>539.89999999999998</v>
      </c>
      <c r="I179" s="223"/>
      <c r="J179" s="224">
        <f>ROUND(I179*H179,2)</f>
        <v>0</v>
      </c>
      <c r="K179" s="220" t="s">
        <v>141</v>
      </c>
      <c r="L179" s="44"/>
      <c r="M179" s="225" t="s">
        <v>1</v>
      </c>
      <c r="N179" s="226" t="s">
        <v>47</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142</v>
      </c>
      <c r="AT179" s="229" t="s">
        <v>137</v>
      </c>
      <c r="AU179" s="229" t="s">
        <v>91</v>
      </c>
      <c r="AY179" s="17" t="s">
        <v>135</v>
      </c>
      <c r="BE179" s="230">
        <f>IF(N179="základní",J179,0)</f>
        <v>0</v>
      </c>
      <c r="BF179" s="230">
        <f>IF(N179="snížená",J179,0)</f>
        <v>0</v>
      </c>
      <c r="BG179" s="230">
        <f>IF(N179="zákl. přenesená",J179,0)</f>
        <v>0</v>
      </c>
      <c r="BH179" s="230">
        <f>IF(N179="sníž. přenesená",J179,0)</f>
        <v>0</v>
      </c>
      <c r="BI179" s="230">
        <f>IF(N179="nulová",J179,0)</f>
        <v>0</v>
      </c>
      <c r="BJ179" s="17" t="s">
        <v>87</v>
      </c>
      <c r="BK179" s="230">
        <f>ROUND(I179*H179,2)</f>
        <v>0</v>
      </c>
      <c r="BL179" s="17" t="s">
        <v>142</v>
      </c>
      <c r="BM179" s="229" t="s">
        <v>216</v>
      </c>
    </row>
    <row r="180" s="2" customFormat="1">
      <c r="A180" s="38"/>
      <c r="B180" s="39"/>
      <c r="C180" s="40"/>
      <c r="D180" s="231" t="s">
        <v>143</v>
      </c>
      <c r="E180" s="40"/>
      <c r="F180" s="232" t="s">
        <v>874</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143</v>
      </c>
      <c r="AU180" s="17" t="s">
        <v>91</v>
      </c>
    </row>
    <row r="181" s="13" customFormat="1">
      <c r="A181" s="13"/>
      <c r="B181" s="236"/>
      <c r="C181" s="237"/>
      <c r="D181" s="231" t="s">
        <v>145</v>
      </c>
      <c r="E181" s="238" t="s">
        <v>1</v>
      </c>
      <c r="F181" s="239" t="s">
        <v>875</v>
      </c>
      <c r="G181" s="237"/>
      <c r="H181" s="240">
        <v>539.89999999999998</v>
      </c>
      <c r="I181" s="241"/>
      <c r="J181" s="237"/>
      <c r="K181" s="237"/>
      <c r="L181" s="242"/>
      <c r="M181" s="243"/>
      <c r="N181" s="244"/>
      <c r="O181" s="244"/>
      <c r="P181" s="244"/>
      <c r="Q181" s="244"/>
      <c r="R181" s="244"/>
      <c r="S181" s="244"/>
      <c r="T181" s="245"/>
      <c r="U181" s="13"/>
      <c r="V181" s="13"/>
      <c r="W181" s="13"/>
      <c r="X181" s="13"/>
      <c r="Y181" s="13"/>
      <c r="Z181" s="13"/>
      <c r="AA181" s="13"/>
      <c r="AB181" s="13"/>
      <c r="AC181" s="13"/>
      <c r="AD181" s="13"/>
      <c r="AE181" s="13"/>
      <c r="AT181" s="246" t="s">
        <v>145</v>
      </c>
      <c r="AU181" s="246" t="s">
        <v>91</v>
      </c>
      <c r="AV181" s="13" t="s">
        <v>91</v>
      </c>
      <c r="AW181" s="13" t="s">
        <v>38</v>
      </c>
      <c r="AX181" s="13" t="s">
        <v>82</v>
      </c>
      <c r="AY181" s="246" t="s">
        <v>135</v>
      </c>
    </row>
    <row r="182" s="14" customFormat="1">
      <c r="A182" s="14"/>
      <c r="B182" s="247"/>
      <c r="C182" s="248"/>
      <c r="D182" s="231" t="s">
        <v>145</v>
      </c>
      <c r="E182" s="249" t="s">
        <v>1</v>
      </c>
      <c r="F182" s="250" t="s">
        <v>147</v>
      </c>
      <c r="G182" s="248"/>
      <c r="H182" s="251">
        <v>539.89999999999998</v>
      </c>
      <c r="I182" s="252"/>
      <c r="J182" s="248"/>
      <c r="K182" s="248"/>
      <c r="L182" s="253"/>
      <c r="M182" s="254"/>
      <c r="N182" s="255"/>
      <c r="O182" s="255"/>
      <c r="P182" s="255"/>
      <c r="Q182" s="255"/>
      <c r="R182" s="255"/>
      <c r="S182" s="255"/>
      <c r="T182" s="256"/>
      <c r="U182" s="14"/>
      <c r="V182" s="14"/>
      <c r="W182" s="14"/>
      <c r="X182" s="14"/>
      <c r="Y182" s="14"/>
      <c r="Z182" s="14"/>
      <c r="AA182" s="14"/>
      <c r="AB182" s="14"/>
      <c r="AC182" s="14"/>
      <c r="AD182" s="14"/>
      <c r="AE182" s="14"/>
      <c r="AT182" s="257" t="s">
        <v>145</v>
      </c>
      <c r="AU182" s="257" t="s">
        <v>91</v>
      </c>
      <c r="AV182" s="14" t="s">
        <v>142</v>
      </c>
      <c r="AW182" s="14" t="s">
        <v>38</v>
      </c>
      <c r="AX182" s="14" t="s">
        <v>87</v>
      </c>
      <c r="AY182" s="257" t="s">
        <v>135</v>
      </c>
    </row>
    <row r="183" s="2" customFormat="1" ht="37.8" customHeight="1">
      <c r="A183" s="38"/>
      <c r="B183" s="39"/>
      <c r="C183" s="218" t="s">
        <v>178</v>
      </c>
      <c r="D183" s="218" t="s">
        <v>137</v>
      </c>
      <c r="E183" s="219" t="s">
        <v>876</v>
      </c>
      <c r="F183" s="220" t="s">
        <v>877</v>
      </c>
      <c r="G183" s="221" t="s">
        <v>184</v>
      </c>
      <c r="H183" s="222">
        <v>100.19</v>
      </c>
      <c r="I183" s="223"/>
      <c r="J183" s="224">
        <f>ROUND(I183*H183,2)</f>
        <v>0</v>
      </c>
      <c r="K183" s="220" t="s">
        <v>141</v>
      </c>
      <c r="L183" s="44"/>
      <c r="M183" s="225" t="s">
        <v>1</v>
      </c>
      <c r="N183" s="226" t="s">
        <v>47</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142</v>
      </c>
      <c r="AT183" s="229" t="s">
        <v>137</v>
      </c>
      <c r="AU183" s="229" t="s">
        <v>91</v>
      </c>
      <c r="AY183" s="17" t="s">
        <v>135</v>
      </c>
      <c r="BE183" s="230">
        <f>IF(N183="základní",J183,0)</f>
        <v>0</v>
      </c>
      <c r="BF183" s="230">
        <f>IF(N183="snížená",J183,0)</f>
        <v>0</v>
      </c>
      <c r="BG183" s="230">
        <f>IF(N183="zákl. přenesená",J183,0)</f>
        <v>0</v>
      </c>
      <c r="BH183" s="230">
        <f>IF(N183="sníž. přenesená",J183,0)</f>
        <v>0</v>
      </c>
      <c r="BI183" s="230">
        <f>IF(N183="nulová",J183,0)</f>
        <v>0</v>
      </c>
      <c r="BJ183" s="17" t="s">
        <v>87</v>
      </c>
      <c r="BK183" s="230">
        <f>ROUND(I183*H183,2)</f>
        <v>0</v>
      </c>
      <c r="BL183" s="17" t="s">
        <v>142</v>
      </c>
      <c r="BM183" s="229" t="s">
        <v>223</v>
      </c>
    </row>
    <row r="184" s="2" customFormat="1">
      <c r="A184" s="38"/>
      <c r="B184" s="39"/>
      <c r="C184" s="40"/>
      <c r="D184" s="231" t="s">
        <v>143</v>
      </c>
      <c r="E184" s="40"/>
      <c r="F184" s="232" t="s">
        <v>878</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143</v>
      </c>
      <c r="AU184" s="17" t="s">
        <v>91</v>
      </c>
    </row>
    <row r="185" s="13" customFormat="1">
      <c r="A185" s="13"/>
      <c r="B185" s="236"/>
      <c r="C185" s="237"/>
      <c r="D185" s="231" t="s">
        <v>145</v>
      </c>
      <c r="E185" s="238" t="s">
        <v>1</v>
      </c>
      <c r="F185" s="239" t="s">
        <v>879</v>
      </c>
      <c r="G185" s="237"/>
      <c r="H185" s="240">
        <v>100.19</v>
      </c>
      <c r="I185" s="241"/>
      <c r="J185" s="237"/>
      <c r="K185" s="237"/>
      <c r="L185" s="242"/>
      <c r="M185" s="243"/>
      <c r="N185" s="244"/>
      <c r="O185" s="244"/>
      <c r="P185" s="244"/>
      <c r="Q185" s="244"/>
      <c r="R185" s="244"/>
      <c r="S185" s="244"/>
      <c r="T185" s="245"/>
      <c r="U185" s="13"/>
      <c r="V185" s="13"/>
      <c r="W185" s="13"/>
      <c r="X185" s="13"/>
      <c r="Y185" s="13"/>
      <c r="Z185" s="13"/>
      <c r="AA185" s="13"/>
      <c r="AB185" s="13"/>
      <c r="AC185" s="13"/>
      <c r="AD185" s="13"/>
      <c r="AE185" s="13"/>
      <c r="AT185" s="246" t="s">
        <v>145</v>
      </c>
      <c r="AU185" s="246" t="s">
        <v>91</v>
      </c>
      <c r="AV185" s="13" t="s">
        <v>91</v>
      </c>
      <c r="AW185" s="13" t="s">
        <v>38</v>
      </c>
      <c r="AX185" s="13" t="s">
        <v>82</v>
      </c>
      <c r="AY185" s="246" t="s">
        <v>135</v>
      </c>
    </row>
    <row r="186" s="14" customFormat="1">
      <c r="A186" s="14"/>
      <c r="B186" s="247"/>
      <c r="C186" s="248"/>
      <c r="D186" s="231" t="s">
        <v>145</v>
      </c>
      <c r="E186" s="249" t="s">
        <v>1</v>
      </c>
      <c r="F186" s="250" t="s">
        <v>147</v>
      </c>
      <c r="G186" s="248"/>
      <c r="H186" s="251">
        <v>100.19</v>
      </c>
      <c r="I186" s="252"/>
      <c r="J186" s="248"/>
      <c r="K186" s="248"/>
      <c r="L186" s="253"/>
      <c r="M186" s="254"/>
      <c r="N186" s="255"/>
      <c r="O186" s="255"/>
      <c r="P186" s="255"/>
      <c r="Q186" s="255"/>
      <c r="R186" s="255"/>
      <c r="S186" s="255"/>
      <c r="T186" s="256"/>
      <c r="U186" s="14"/>
      <c r="V186" s="14"/>
      <c r="W186" s="14"/>
      <c r="X186" s="14"/>
      <c r="Y186" s="14"/>
      <c r="Z186" s="14"/>
      <c r="AA186" s="14"/>
      <c r="AB186" s="14"/>
      <c r="AC186" s="14"/>
      <c r="AD186" s="14"/>
      <c r="AE186" s="14"/>
      <c r="AT186" s="257" t="s">
        <v>145</v>
      </c>
      <c r="AU186" s="257" t="s">
        <v>91</v>
      </c>
      <c r="AV186" s="14" t="s">
        <v>142</v>
      </c>
      <c r="AW186" s="14" t="s">
        <v>38</v>
      </c>
      <c r="AX186" s="14" t="s">
        <v>87</v>
      </c>
      <c r="AY186" s="257" t="s">
        <v>135</v>
      </c>
    </row>
    <row r="187" s="2" customFormat="1" ht="37.8" customHeight="1">
      <c r="A187" s="38"/>
      <c r="B187" s="39"/>
      <c r="C187" s="218" t="s">
        <v>227</v>
      </c>
      <c r="D187" s="218" t="s">
        <v>137</v>
      </c>
      <c r="E187" s="219" t="s">
        <v>880</v>
      </c>
      <c r="F187" s="220" t="s">
        <v>881</v>
      </c>
      <c r="G187" s="221" t="s">
        <v>184</v>
      </c>
      <c r="H187" s="222">
        <v>1001.9</v>
      </c>
      <c r="I187" s="223"/>
      <c r="J187" s="224">
        <f>ROUND(I187*H187,2)</f>
        <v>0</v>
      </c>
      <c r="K187" s="220" t="s">
        <v>141</v>
      </c>
      <c r="L187" s="44"/>
      <c r="M187" s="225" t="s">
        <v>1</v>
      </c>
      <c r="N187" s="226" t="s">
        <v>47</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142</v>
      </c>
      <c r="AT187" s="229" t="s">
        <v>137</v>
      </c>
      <c r="AU187" s="229" t="s">
        <v>91</v>
      </c>
      <c r="AY187" s="17" t="s">
        <v>135</v>
      </c>
      <c r="BE187" s="230">
        <f>IF(N187="základní",J187,0)</f>
        <v>0</v>
      </c>
      <c r="BF187" s="230">
        <f>IF(N187="snížená",J187,0)</f>
        <v>0</v>
      </c>
      <c r="BG187" s="230">
        <f>IF(N187="zákl. přenesená",J187,0)</f>
        <v>0</v>
      </c>
      <c r="BH187" s="230">
        <f>IF(N187="sníž. přenesená",J187,0)</f>
        <v>0</v>
      </c>
      <c r="BI187" s="230">
        <f>IF(N187="nulová",J187,0)</f>
        <v>0</v>
      </c>
      <c r="BJ187" s="17" t="s">
        <v>87</v>
      </c>
      <c r="BK187" s="230">
        <f>ROUND(I187*H187,2)</f>
        <v>0</v>
      </c>
      <c r="BL187" s="17" t="s">
        <v>142</v>
      </c>
      <c r="BM187" s="229" t="s">
        <v>231</v>
      </c>
    </row>
    <row r="188" s="2" customFormat="1">
      <c r="A188" s="38"/>
      <c r="B188" s="39"/>
      <c r="C188" s="40"/>
      <c r="D188" s="231" t="s">
        <v>143</v>
      </c>
      <c r="E188" s="40"/>
      <c r="F188" s="232" t="s">
        <v>882</v>
      </c>
      <c r="G188" s="40"/>
      <c r="H188" s="40"/>
      <c r="I188" s="233"/>
      <c r="J188" s="40"/>
      <c r="K188" s="40"/>
      <c r="L188" s="44"/>
      <c r="M188" s="234"/>
      <c r="N188" s="235"/>
      <c r="O188" s="91"/>
      <c r="P188" s="91"/>
      <c r="Q188" s="91"/>
      <c r="R188" s="91"/>
      <c r="S188" s="91"/>
      <c r="T188" s="92"/>
      <c r="U188" s="38"/>
      <c r="V188" s="38"/>
      <c r="W188" s="38"/>
      <c r="X188" s="38"/>
      <c r="Y188" s="38"/>
      <c r="Z188" s="38"/>
      <c r="AA188" s="38"/>
      <c r="AB188" s="38"/>
      <c r="AC188" s="38"/>
      <c r="AD188" s="38"/>
      <c r="AE188" s="38"/>
      <c r="AT188" s="17" t="s">
        <v>143</v>
      </c>
      <c r="AU188" s="17" t="s">
        <v>91</v>
      </c>
    </row>
    <row r="189" s="13" customFormat="1">
      <c r="A189" s="13"/>
      <c r="B189" s="236"/>
      <c r="C189" s="237"/>
      <c r="D189" s="231" t="s">
        <v>145</v>
      </c>
      <c r="E189" s="238" t="s">
        <v>1</v>
      </c>
      <c r="F189" s="239" t="s">
        <v>883</v>
      </c>
      <c r="G189" s="237"/>
      <c r="H189" s="240">
        <v>1001.9</v>
      </c>
      <c r="I189" s="241"/>
      <c r="J189" s="237"/>
      <c r="K189" s="237"/>
      <c r="L189" s="242"/>
      <c r="M189" s="243"/>
      <c r="N189" s="244"/>
      <c r="O189" s="244"/>
      <c r="P189" s="244"/>
      <c r="Q189" s="244"/>
      <c r="R189" s="244"/>
      <c r="S189" s="244"/>
      <c r="T189" s="245"/>
      <c r="U189" s="13"/>
      <c r="V189" s="13"/>
      <c r="W189" s="13"/>
      <c r="X189" s="13"/>
      <c r="Y189" s="13"/>
      <c r="Z189" s="13"/>
      <c r="AA189" s="13"/>
      <c r="AB189" s="13"/>
      <c r="AC189" s="13"/>
      <c r="AD189" s="13"/>
      <c r="AE189" s="13"/>
      <c r="AT189" s="246" t="s">
        <v>145</v>
      </c>
      <c r="AU189" s="246" t="s">
        <v>91</v>
      </c>
      <c r="AV189" s="13" t="s">
        <v>91</v>
      </c>
      <c r="AW189" s="13" t="s">
        <v>38</v>
      </c>
      <c r="AX189" s="13" t="s">
        <v>82</v>
      </c>
      <c r="AY189" s="246" t="s">
        <v>135</v>
      </c>
    </row>
    <row r="190" s="14" customFormat="1">
      <c r="A190" s="14"/>
      <c r="B190" s="247"/>
      <c r="C190" s="248"/>
      <c r="D190" s="231" t="s">
        <v>145</v>
      </c>
      <c r="E190" s="249" t="s">
        <v>1</v>
      </c>
      <c r="F190" s="250" t="s">
        <v>147</v>
      </c>
      <c r="G190" s="248"/>
      <c r="H190" s="251">
        <v>1001.9</v>
      </c>
      <c r="I190" s="252"/>
      <c r="J190" s="248"/>
      <c r="K190" s="248"/>
      <c r="L190" s="253"/>
      <c r="M190" s="254"/>
      <c r="N190" s="255"/>
      <c r="O190" s="255"/>
      <c r="P190" s="255"/>
      <c r="Q190" s="255"/>
      <c r="R190" s="255"/>
      <c r="S190" s="255"/>
      <c r="T190" s="256"/>
      <c r="U190" s="14"/>
      <c r="V190" s="14"/>
      <c r="W190" s="14"/>
      <c r="X190" s="14"/>
      <c r="Y190" s="14"/>
      <c r="Z190" s="14"/>
      <c r="AA190" s="14"/>
      <c r="AB190" s="14"/>
      <c r="AC190" s="14"/>
      <c r="AD190" s="14"/>
      <c r="AE190" s="14"/>
      <c r="AT190" s="257" t="s">
        <v>145</v>
      </c>
      <c r="AU190" s="257" t="s">
        <v>91</v>
      </c>
      <c r="AV190" s="14" t="s">
        <v>142</v>
      </c>
      <c r="AW190" s="14" t="s">
        <v>38</v>
      </c>
      <c r="AX190" s="14" t="s">
        <v>87</v>
      </c>
      <c r="AY190" s="257" t="s">
        <v>135</v>
      </c>
    </row>
    <row r="191" s="2" customFormat="1" ht="24.15" customHeight="1">
      <c r="A191" s="38"/>
      <c r="B191" s="39"/>
      <c r="C191" s="218" t="s">
        <v>185</v>
      </c>
      <c r="D191" s="218" t="s">
        <v>137</v>
      </c>
      <c r="E191" s="219" t="s">
        <v>884</v>
      </c>
      <c r="F191" s="220" t="s">
        <v>885</v>
      </c>
      <c r="G191" s="221" t="s">
        <v>230</v>
      </c>
      <c r="H191" s="222">
        <v>277.524</v>
      </c>
      <c r="I191" s="223"/>
      <c r="J191" s="224">
        <f>ROUND(I191*H191,2)</f>
        <v>0</v>
      </c>
      <c r="K191" s="220" t="s">
        <v>141</v>
      </c>
      <c r="L191" s="44"/>
      <c r="M191" s="225" t="s">
        <v>1</v>
      </c>
      <c r="N191" s="226" t="s">
        <v>47</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142</v>
      </c>
      <c r="AT191" s="229" t="s">
        <v>137</v>
      </c>
      <c r="AU191" s="229" t="s">
        <v>91</v>
      </c>
      <c r="AY191" s="17" t="s">
        <v>135</v>
      </c>
      <c r="BE191" s="230">
        <f>IF(N191="základní",J191,0)</f>
        <v>0</v>
      </c>
      <c r="BF191" s="230">
        <f>IF(N191="snížená",J191,0)</f>
        <v>0</v>
      </c>
      <c r="BG191" s="230">
        <f>IF(N191="zákl. přenesená",J191,0)</f>
        <v>0</v>
      </c>
      <c r="BH191" s="230">
        <f>IF(N191="sníž. přenesená",J191,0)</f>
        <v>0</v>
      </c>
      <c r="BI191" s="230">
        <f>IF(N191="nulová",J191,0)</f>
        <v>0</v>
      </c>
      <c r="BJ191" s="17" t="s">
        <v>87</v>
      </c>
      <c r="BK191" s="230">
        <f>ROUND(I191*H191,2)</f>
        <v>0</v>
      </c>
      <c r="BL191" s="17" t="s">
        <v>142</v>
      </c>
      <c r="BM191" s="229" t="s">
        <v>237</v>
      </c>
    </row>
    <row r="192" s="2" customFormat="1">
      <c r="A192" s="38"/>
      <c r="B192" s="39"/>
      <c r="C192" s="40"/>
      <c r="D192" s="231" t="s">
        <v>143</v>
      </c>
      <c r="E192" s="40"/>
      <c r="F192" s="232" t="s">
        <v>886</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143</v>
      </c>
      <c r="AU192" s="17" t="s">
        <v>91</v>
      </c>
    </row>
    <row r="193" s="13" customFormat="1">
      <c r="A193" s="13"/>
      <c r="B193" s="236"/>
      <c r="C193" s="237"/>
      <c r="D193" s="231" t="s">
        <v>145</v>
      </c>
      <c r="E193" s="238" t="s">
        <v>1</v>
      </c>
      <c r="F193" s="239" t="s">
        <v>887</v>
      </c>
      <c r="G193" s="237"/>
      <c r="H193" s="240">
        <v>277.524</v>
      </c>
      <c r="I193" s="241"/>
      <c r="J193" s="237"/>
      <c r="K193" s="237"/>
      <c r="L193" s="242"/>
      <c r="M193" s="243"/>
      <c r="N193" s="244"/>
      <c r="O193" s="244"/>
      <c r="P193" s="244"/>
      <c r="Q193" s="244"/>
      <c r="R193" s="244"/>
      <c r="S193" s="244"/>
      <c r="T193" s="245"/>
      <c r="U193" s="13"/>
      <c r="V193" s="13"/>
      <c r="W193" s="13"/>
      <c r="X193" s="13"/>
      <c r="Y193" s="13"/>
      <c r="Z193" s="13"/>
      <c r="AA193" s="13"/>
      <c r="AB193" s="13"/>
      <c r="AC193" s="13"/>
      <c r="AD193" s="13"/>
      <c r="AE193" s="13"/>
      <c r="AT193" s="246" t="s">
        <v>145</v>
      </c>
      <c r="AU193" s="246" t="s">
        <v>91</v>
      </c>
      <c r="AV193" s="13" t="s">
        <v>91</v>
      </c>
      <c r="AW193" s="13" t="s">
        <v>38</v>
      </c>
      <c r="AX193" s="13" t="s">
        <v>82</v>
      </c>
      <c r="AY193" s="246" t="s">
        <v>135</v>
      </c>
    </row>
    <row r="194" s="14" customFormat="1">
      <c r="A194" s="14"/>
      <c r="B194" s="247"/>
      <c r="C194" s="248"/>
      <c r="D194" s="231" t="s">
        <v>145</v>
      </c>
      <c r="E194" s="249" t="s">
        <v>1</v>
      </c>
      <c r="F194" s="250" t="s">
        <v>147</v>
      </c>
      <c r="G194" s="248"/>
      <c r="H194" s="251">
        <v>277.524</v>
      </c>
      <c r="I194" s="252"/>
      <c r="J194" s="248"/>
      <c r="K194" s="248"/>
      <c r="L194" s="253"/>
      <c r="M194" s="254"/>
      <c r="N194" s="255"/>
      <c r="O194" s="255"/>
      <c r="P194" s="255"/>
      <c r="Q194" s="255"/>
      <c r="R194" s="255"/>
      <c r="S194" s="255"/>
      <c r="T194" s="256"/>
      <c r="U194" s="14"/>
      <c r="V194" s="14"/>
      <c r="W194" s="14"/>
      <c r="X194" s="14"/>
      <c r="Y194" s="14"/>
      <c r="Z194" s="14"/>
      <c r="AA194" s="14"/>
      <c r="AB194" s="14"/>
      <c r="AC194" s="14"/>
      <c r="AD194" s="14"/>
      <c r="AE194" s="14"/>
      <c r="AT194" s="257" t="s">
        <v>145</v>
      </c>
      <c r="AU194" s="257" t="s">
        <v>91</v>
      </c>
      <c r="AV194" s="14" t="s">
        <v>142</v>
      </c>
      <c r="AW194" s="14" t="s">
        <v>38</v>
      </c>
      <c r="AX194" s="14" t="s">
        <v>87</v>
      </c>
      <c r="AY194" s="257" t="s">
        <v>135</v>
      </c>
    </row>
    <row r="195" s="2" customFormat="1" ht="16.5" customHeight="1">
      <c r="A195" s="38"/>
      <c r="B195" s="39"/>
      <c r="C195" s="218" t="s">
        <v>239</v>
      </c>
      <c r="D195" s="218" t="s">
        <v>137</v>
      </c>
      <c r="E195" s="219" t="s">
        <v>888</v>
      </c>
      <c r="F195" s="220" t="s">
        <v>889</v>
      </c>
      <c r="G195" s="221" t="s">
        <v>184</v>
      </c>
      <c r="H195" s="222">
        <v>7.3620000000000001</v>
      </c>
      <c r="I195" s="223"/>
      <c r="J195" s="224">
        <f>ROUND(I195*H195,2)</f>
        <v>0</v>
      </c>
      <c r="K195" s="220" t="s">
        <v>1</v>
      </c>
      <c r="L195" s="44"/>
      <c r="M195" s="225" t="s">
        <v>1</v>
      </c>
      <c r="N195" s="226" t="s">
        <v>47</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142</v>
      </c>
      <c r="AT195" s="229" t="s">
        <v>137</v>
      </c>
      <c r="AU195" s="229" t="s">
        <v>91</v>
      </c>
      <c r="AY195" s="17" t="s">
        <v>135</v>
      </c>
      <c r="BE195" s="230">
        <f>IF(N195="základní",J195,0)</f>
        <v>0</v>
      </c>
      <c r="BF195" s="230">
        <f>IF(N195="snížená",J195,0)</f>
        <v>0</v>
      </c>
      <c r="BG195" s="230">
        <f>IF(N195="zákl. přenesená",J195,0)</f>
        <v>0</v>
      </c>
      <c r="BH195" s="230">
        <f>IF(N195="sníž. přenesená",J195,0)</f>
        <v>0</v>
      </c>
      <c r="BI195" s="230">
        <f>IF(N195="nulová",J195,0)</f>
        <v>0</v>
      </c>
      <c r="BJ195" s="17" t="s">
        <v>87</v>
      </c>
      <c r="BK195" s="230">
        <f>ROUND(I195*H195,2)</f>
        <v>0</v>
      </c>
      <c r="BL195" s="17" t="s">
        <v>142</v>
      </c>
      <c r="BM195" s="229" t="s">
        <v>242</v>
      </c>
    </row>
    <row r="196" s="2" customFormat="1">
      <c r="A196" s="38"/>
      <c r="B196" s="39"/>
      <c r="C196" s="40"/>
      <c r="D196" s="231" t="s">
        <v>143</v>
      </c>
      <c r="E196" s="40"/>
      <c r="F196" s="232" t="s">
        <v>890</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143</v>
      </c>
      <c r="AU196" s="17" t="s">
        <v>91</v>
      </c>
    </row>
    <row r="197" s="13" customFormat="1">
      <c r="A197" s="13"/>
      <c r="B197" s="236"/>
      <c r="C197" s="237"/>
      <c r="D197" s="231" t="s">
        <v>145</v>
      </c>
      <c r="E197" s="238" t="s">
        <v>1</v>
      </c>
      <c r="F197" s="239" t="s">
        <v>891</v>
      </c>
      <c r="G197" s="237"/>
      <c r="H197" s="240">
        <v>7.3620000000000001</v>
      </c>
      <c r="I197" s="241"/>
      <c r="J197" s="237"/>
      <c r="K197" s="237"/>
      <c r="L197" s="242"/>
      <c r="M197" s="243"/>
      <c r="N197" s="244"/>
      <c r="O197" s="244"/>
      <c r="P197" s="244"/>
      <c r="Q197" s="244"/>
      <c r="R197" s="244"/>
      <c r="S197" s="244"/>
      <c r="T197" s="245"/>
      <c r="U197" s="13"/>
      <c r="V197" s="13"/>
      <c r="W197" s="13"/>
      <c r="X197" s="13"/>
      <c r="Y197" s="13"/>
      <c r="Z197" s="13"/>
      <c r="AA197" s="13"/>
      <c r="AB197" s="13"/>
      <c r="AC197" s="13"/>
      <c r="AD197" s="13"/>
      <c r="AE197" s="13"/>
      <c r="AT197" s="246" t="s">
        <v>145</v>
      </c>
      <c r="AU197" s="246" t="s">
        <v>91</v>
      </c>
      <c r="AV197" s="13" t="s">
        <v>91</v>
      </c>
      <c r="AW197" s="13" t="s">
        <v>38</v>
      </c>
      <c r="AX197" s="13" t="s">
        <v>82</v>
      </c>
      <c r="AY197" s="246" t="s">
        <v>135</v>
      </c>
    </row>
    <row r="198" s="14" customFormat="1">
      <c r="A198" s="14"/>
      <c r="B198" s="247"/>
      <c r="C198" s="248"/>
      <c r="D198" s="231" t="s">
        <v>145</v>
      </c>
      <c r="E198" s="249" t="s">
        <v>1</v>
      </c>
      <c r="F198" s="250" t="s">
        <v>147</v>
      </c>
      <c r="G198" s="248"/>
      <c r="H198" s="251">
        <v>7.3620000000000001</v>
      </c>
      <c r="I198" s="252"/>
      <c r="J198" s="248"/>
      <c r="K198" s="248"/>
      <c r="L198" s="253"/>
      <c r="M198" s="254"/>
      <c r="N198" s="255"/>
      <c r="O198" s="255"/>
      <c r="P198" s="255"/>
      <c r="Q198" s="255"/>
      <c r="R198" s="255"/>
      <c r="S198" s="255"/>
      <c r="T198" s="256"/>
      <c r="U198" s="14"/>
      <c r="V198" s="14"/>
      <c r="W198" s="14"/>
      <c r="X198" s="14"/>
      <c r="Y198" s="14"/>
      <c r="Z198" s="14"/>
      <c r="AA198" s="14"/>
      <c r="AB198" s="14"/>
      <c r="AC198" s="14"/>
      <c r="AD198" s="14"/>
      <c r="AE198" s="14"/>
      <c r="AT198" s="257" t="s">
        <v>145</v>
      </c>
      <c r="AU198" s="257" t="s">
        <v>91</v>
      </c>
      <c r="AV198" s="14" t="s">
        <v>142</v>
      </c>
      <c r="AW198" s="14" t="s">
        <v>38</v>
      </c>
      <c r="AX198" s="14" t="s">
        <v>87</v>
      </c>
      <c r="AY198" s="257" t="s">
        <v>135</v>
      </c>
    </row>
    <row r="199" s="2" customFormat="1" ht="24.15" customHeight="1">
      <c r="A199" s="38"/>
      <c r="B199" s="39"/>
      <c r="C199" s="218" t="s">
        <v>193</v>
      </c>
      <c r="D199" s="218" t="s">
        <v>137</v>
      </c>
      <c r="E199" s="219" t="s">
        <v>245</v>
      </c>
      <c r="F199" s="220" t="s">
        <v>892</v>
      </c>
      <c r="G199" s="221" t="s">
        <v>184</v>
      </c>
      <c r="H199" s="222">
        <v>19.25</v>
      </c>
      <c r="I199" s="223"/>
      <c r="J199" s="224">
        <f>ROUND(I199*H199,2)</f>
        <v>0</v>
      </c>
      <c r="K199" s="220" t="s">
        <v>141</v>
      </c>
      <c r="L199" s="44"/>
      <c r="M199" s="225" t="s">
        <v>1</v>
      </c>
      <c r="N199" s="226" t="s">
        <v>47</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142</v>
      </c>
      <c r="AT199" s="229" t="s">
        <v>137</v>
      </c>
      <c r="AU199" s="229" t="s">
        <v>91</v>
      </c>
      <c r="AY199" s="17" t="s">
        <v>135</v>
      </c>
      <c r="BE199" s="230">
        <f>IF(N199="základní",J199,0)</f>
        <v>0</v>
      </c>
      <c r="BF199" s="230">
        <f>IF(N199="snížená",J199,0)</f>
        <v>0</v>
      </c>
      <c r="BG199" s="230">
        <f>IF(N199="zákl. přenesená",J199,0)</f>
        <v>0</v>
      </c>
      <c r="BH199" s="230">
        <f>IF(N199="sníž. přenesená",J199,0)</f>
        <v>0</v>
      </c>
      <c r="BI199" s="230">
        <f>IF(N199="nulová",J199,0)</f>
        <v>0</v>
      </c>
      <c r="BJ199" s="17" t="s">
        <v>87</v>
      </c>
      <c r="BK199" s="230">
        <f>ROUND(I199*H199,2)</f>
        <v>0</v>
      </c>
      <c r="BL199" s="17" t="s">
        <v>142</v>
      </c>
      <c r="BM199" s="229" t="s">
        <v>247</v>
      </c>
    </row>
    <row r="200" s="2" customFormat="1">
      <c r="A200" s="38"/>
      <c r="B200" s="39"/>
      <c r="C200" s="40"/>
      <c r="D200" s="231" t="s">
        <v>143</v>
      </c>
      <c r="E200" s="40"/>
      <c r="F200" s="232" t="s">
        <v>893</v>
      </c>
      <c r="G200" s="40"/>
      <c r="H200" s="40"/>
      <c r="I200" s="233"/>
      <c r="J200" s="40"/>
      <c r="K200" s="40"/>
      <c r="L200" s="44"/>
      <c r="M200" s="234"/>
      <c r="N200" s="235"/>
      <c r="O200" s="91"/>
      <c r="P200" s="91"/>
      <c r="Q200" s="91"/>
      <c r="R200" s="91"/>
      <c r="S200" s="91"/>
      <c r="T200" s="92"/>
      <c r="U200" s="38"/>
      <c r="V200" s="38"/>
      <c r="W200" s="38"/>
      <c r="X200" s="38"/>
      <c r="Y200" s="38"/>
      <c r="Z200" s="38"/>
      <c r="AA200" s="38"/>
      <c r="AB200" s="38"/>
      <c r="AC200" s="38"/>
      <c r="AD200" s="38"/>
      <c r="AE200" s="38"/>
      <c r="AT200" s="17" t="s">
        <v>143</v>
      </c>
      <c r="AU200" s="17" t="s">
        <v>91</v>
      </c>
    </row>
    <row r="201" s="13" customFormat="1">
      <c r="A201" s="13"/>
      <c r="B201" s="236"/>
      <c r="C201" s="237"/>
      <c r="D201" s="231" t="s">
        <v>145</v>
      </c>
      <c r="E201" s="238" t="s">
        <v>1</v>
      </c>
      <c r="F201" s="239" t="s">
        <v>894</v>
      </c>
      <c r="G201" s="237"/>
      <c r="H201" s="240">
        <v>19.25</v>
      </c>
      <c r="I201" s="241"/>
      <c r="J201" s="237"/>
      <c r="K201" s="237"/>
      <c r="L201" s="242"/>
      <c r="M201" s="243"/>
      <c r="N201" s="244"/>
      <c r="O201" s="244"/>
      <c r="P201" s="244"/>
      <c r="Q201" s="244"/>
      <c r="R201" s="244"/>
      <c r="S201" s="244"/>
      <c r="T201" s="245"/>
      <c r="U201" s="13"/>
      <c r="V201" s="13"/>
      <c r="W201" s="13"/>
      <c r="X201" s="13"/>
      <c r="Y201" s="13"/>
      <c r="Z201" s="13"/>
      <c r="AA201" s="13"/>
      <c r="AB201" s="13"/>
      <c r="AC201" s="13"/>
      <c r="AD201" s="13"/>
      <c r="AE201" s="13"/>
      <c r="AT201" s="246" t="s">
        <v>145</v>
      </c>
      <c r="AU201" s="246" t="s">
        <v>91</v>
      </c>
      <c r="AV201" s="13" t="s">
        <v>91</v>
      </c>
      <c r="AW201" s="13" t="s">
        <v>38</v>
      </c>
      <c r="AX201" s="13" t="s">
        <v>82</v>
      </c>
      <c r="AY201" s="246" t="s">
        <v>135</v>
      </c>
    </row>
    <row r="202" s="14" customFormat="1">
      <c r="A202" s="14"/>
      <c r="B202" s="247"/>
      <c r="C202" s="248"/>
      <c r="D202" s="231" t="s">
        <v>145</v>
      </c>
      <c r="E202" s="249" t="s">
        <v>1</v>
      </c>
      <c r="F202" s="250" t="s">
        <v>147</v>
      </c>
      <c r="G202" s="248"/>
      <c r="H202" s="251">
        <v>19.25</v>
      </c>
      <c r="I202" s="252"/>
      <c r="J202" s="248"/>
      <c r="K202" s="248"/>
      <c r="L202" s="253"/>
      <c r="M202" s="254"/>
      <c r="N202" s="255"/>
      <c r="O202" s="255"/>
      <c r="P202" s="255"/>
      <c r="Q202" s="255"/>
      <c r="R202" s="255"/>
      <c r="S202" s="255"/>
      <c r="T202" s="256"/>
      <c r="U202" s="14"/>
      <c r="V202" s="14"/>
      <c r="W202" s="14"/>
      <c r="X202" s="14"/>
      <c r="Y202" s="14"/>
      <c r="Z202" s="14"/>
      <c r="AA202" s="14"/>
      <c r="AB202" s="14"/>
      <c r="AC202" s="14"/>
      <c r="AD202" s="14"/>
      <c r="AE202" s="14"/>
      <c r="AT202" s="257" t="s">
        <v>145</v>
      </c>
      <c r="AU202" s="257" t="s">
        <v>91</v>
      </c>
      <c r="AV202" s="14" t="s">
        <v>142</v>
      </c>
      <c r="AW202" s="14" t="s">
        <v>38</v>
      </c>
      <c r="AX202" s="14" t="s">
        <v>87</v>
      </c>
      <c r="AY202" s="257" t="s">
        <v>135</v>
      </c>
    </row>
    <row r="203" s="2" customFormat="1" ht="16.5" customHeight="1">
      <c r="A203" s="38"/>
      <c r="B203" s="39"/>
      <c r="C203" s="270" t="s">
        <v>256</v>
      </c>
      <c r="D203" s="270" t="s">
        <v>257</v>
      </c>
      <c r="E203" s="271" t="s">
        <v>258</v>
      </c>
      <c r="F203" s="272" t="s">
        <v>259</v>
      </c>
      <c r="G203" s="273" t="s">
        <v>230</v>
      </c>
      <c r="H203" s="274">
        <v>36.746000000000002</v>
      </c>
      <c r="I203" s="275"/>
      <c r="J203" s="276">
        <f>ROUND(I203*H203,2)</f>
        <v>0</v>
      </c>
      <c r="K203" s="272" t="s">
        <v>141</v>
      </c>
      <c r="L203" s="277"/>
      <c r="M203" s="278" t="s">
        <v>1</v>
      </c>
      <c r="N203" s="279" t="s">
        <v>47</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181</v>
      </c>
      <c r="AT203" s="229" t="s">
        <v>257</v>
      </c>
      <c r="AU203" s="229" t="s">
        <v>91</v>
      </c>
      <c r="AY203" s="17" t="s">
        <v>135</v>
      </c>
      <c r="BE203" s="230">
        <f>IF(N203="základní",J203,0)</f>
        <v>0</v>
      </c>
      <c r="BF203" s="230">
        <f>IF(N203="snížená",J203,0)</f>
        <v>0</v>
      </c>
      <c r="BG203" s="230">
        <f>IF(N203="zákl. přenesená",J203,0)</f>
        <v>0</v>
      </c>
      <c r="BH203" s="230">
        <f>IF(N203="sníž. přenesená",J203,0)</f>
        <v>0</v>
      </c>
      <c r="BI203" s="230">
        <f>IF(N203="nulová",J203,0)</f>
        <v>0</v>
      </c>
      <c r="BJ203" s="17" t="s">
        <v>87</v>
      </c>
      <c r="BK203" s="230">
        <f>ROUND(I203*H203,2)</f>
        <v>0</v>
      </c>
      <c r="BL203" s="17" t="s">
        <v>142</v>
      </c>
      <c r="BM203" s="229" t="s">
        <v>260</v>
      </c>
    </row>
    <row r="204" s="2" customFormat="1">
      <c r="A204" s="38"/>
      <c r="B204" s="39"/>
      <c r="C204" s="40"/>
      <c r="D204" s="231" t="s">
        <v>143</v>
      </c>
      <c r="E204" s="40"/>
      <c r="F204" s="232" t="s">
        <v>259</v>
      </c>
      <c r="G204" s="40"/>
      <c r="H204" s="40"/>
      <c r="I204" s="233"/>
      <c r="J204" s="40"/>
      <c r="K204" s="40"/>
      <c r="L204" s="44"/>
      <c r="M204" s="234"/>
      <c r="N204" s="235"/>
      <c r="O204" s="91"/>
      <c r="P204" s="91"/>
      <c r="Q204" s="91"/>
      <c r="R204" s="91"/>
      <c r="S204" s="91"/>
      <c r="T204" s="92"/>
      <c r="U204" s="38"/>
      <c r="V204" s="38"/>
      <c r="W204" s="38"/>
      <c r="X204" s="38"/>
      <c r="Y204" s="38"/>
      <c r="Z204" s="38"/>
      <c r="AA204" s="38"/>
      <c r="AB204" s="38"/>
      <c r="AC204" s="38"/>
      <c r="AD204" s="38"/>
      <c r="AE204" s="38"/>
      <c r="AT204" s="17" t="s">
        <v>143</v>
      </c>
      <c r="AU204" s="17" t="s">
        <v>91</v>
      </c>
    </row>
    <row r="205" s="13" customFormat="1">
      <c r="A205" s="13"/>
      <c r="B205" s="236"/>
      <c r="C205" s="237"/>
      <c r="D205" s="231" t="s">
        <v>145</v>
      </c>
      <c r="E205" s="238" t="s">
        <v>1</v>
      </c>
      <c r="F205" s="239" t="s">
        <v>895</v>
      </c>
      <c r="G205" s="237"/>
      <c r="H205" s="240">
        <v>36.746000000000002</v>
      </c>
      <c r="I205" s="241"/>
      <c r="J205" s="237"/>
      <c r="K205" s="237"/>
      <c r="L205" s="242"/>
      <c r="M205" s="243"/>
      <c r="N205" s="244"/>
      <c r="O205" s="244"/>
      <c r="P205" s="244"/>
      <c r="Q205" s="244"/>
      <c r="R205" s="244"/>
      <c r="S205" s="244"/>
      <c r="T205" s="245"/>
      <c r="U205" s="13"/>
      <c r="V205" s="13"/>
      <c r="W205" s="13"/>
      <c r="X205" s="13"/>
      <c r="Y205" s="13"/>
      <c r="Z205" s="13"/>
      <c r="AA205" s="13"/>
      <c r="AB205" s="13"/>
      <c r="AC205" s="13"/>
      <c r="AD205" s="13"/>
      <c r="AE205" s="13"/>
      <c r="AT205" s="246" t="s">
        <v>145</v>
      </c>
      <c r="AU205" s="246" t="s">
        <v>91</v>
      </c>
      <c r="AV205" s="13" t="s">
        <v>91</v>
      </c>
      <c r="AW205" s="13" t="s">
        <v>38</v>
      </c>
      <c r="AX205" s="13" t="s">
        <v>82</v>
      </c>
      <c r="AY205" s="246" t="s">
        <v>135</v>
      </c>
    </row>
    <row r="206" s="14" customFormat="1">
      <c r="A206" s="14"/>
      <c r="B206" s="247"/>
      <c r="C206" s="248"/>
      <c r="D206" s="231" t="s">
        <v>145</v>
      </c>
      <c r="E206" s="249" t="s">
        <v>1</v>
      </c>
      <c r="F206" s="250" t="s">
        <v>147</v>
      </c>
      <c r="G206" s="248"/>
      <c r="H206" s="251">
        <v>36.746000000000002</v>
      </c>
      <c r="I206" s="252"/>
      <c r="J206" s="248"/>
      <c r="K206" s="248"/>
      <c r="L206" s="253"/>
      <c r="M206" s="254"/>
      <c r="N206" s="255"/>
      <c r="O206" s="255"/>
      <c r="P206" s="255"/>
      <c r="Q206" s="255"/>
      <c r="R206" s="255"/>
      <c r="S206" s="255"/>
      <c r="T206" s="256"/>
      <c r="U206" s="14"/>
      <c r="V206" s="14"/>
      <c r="W206" s="14"/>
      <c r="X206" s="14"/>
      <c r="Y206" s="14"/>
      <c r="Z206" s="14"/>
      <c r="AA206" s="14"/>
      <c r="AB206" s="14"/>
      <c r="AC206" s="14"/>
      <c r="AD206" s="14"/>
      <c r="AE206" s="14"/>
      <c r="AT206" s="257" t="s">
        <v>145</v>
      </c>
      <c r="AU206" s="257" t="s">
        <v>91</v>
      </c>
      <c r="AV206" s="14" t="s">
        <v>142</v>
      </c>
      <c r="AW206" s="14" t="s">
        <v>38</v>
      </c>
      <c r="AX206" s="14" t="s">
        <v>87</v>
      </c>
      <c r="AY206" s="257" t="s">
        <v>135</v>
      </c>
    </row>
    <row r="207" s="2" customFormat="1" ht="24.15" customHeight="1">
      <c r="A207" s="38"/>
      <c r="B207" s="39"/>
      <c r="C207" s="218" t="s">
        <v>198</v>
      </c>
      <c r="D207" s="218" t="s">
        <v>137</v>
      </c>
      <c r="E207" s="219" t="s">
        <v>266</v>
      </c>
      <c r="F207" s="220" t="s">
        <v>267</v>
      </c>
      <c r="G207" s="221" t="s">
        <v>140</v>
      </c>
      <c r="H207" s="222">
        <v>871.79999999999995</v>
      </c>
      <c r="I207" s="223"/>
      <c r="J207" s="224">
        <f>ROUND(I207*H207,2)</f>
        <v>0</v>
      </c>
      <c r="K207" s="220" t="s">
        <v>141</v>
      </c>
      <c r="L207" s="44"/>
      <c r="M207" s="225" t="s">
        <v>1</v>
      </c>
      <c r="N207" s="226" t="s">
        <v>47</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142</v>
      </c>
      <c r="AT207" s="229" t="s">
        <v>137</v>
      </c>
      <c r="AU207" s="229" t="s">
        <v>91</v>
      </c>
      <c r="AY207" s="17" t="s">
        <v>135</v>
      </c>
      <c r="BE207" s="230">
        <f>IF(N207="základní",J207,0)</f>
        <v>0</v>
      </c>
      <c r="BF207" s="230">
        <f>IF(N207="snížená",J207,0)</f>
        <v>0</v>
      </c>
      <c r="BG207" s="230">
        <f>IF(N207="zákl. přenesená",J207,0)</f>
        <v>0</v>
      </c>
      <c r="BH207" s="230">
        <f>IF(N207="sníž. přenesená",J207,0)</f>
        <v>0</v>
      </c>
      <c r="BI207" s="230">
        <f>IF(N207="nulová",J207,0)</f>
        <v>0</v>
      </c>
      <c r="BJ207" s="17" t="s">
        <v>87</v>
      </c>
      <c r="BK207" s="230">
        <f>ROUND(I207*H207,2)</f>
        <v>0</v>
      </c>
      <c r="BL207" s="17" t="s">
        <v>142</v>
      </c>
      <c r="BM207" s="229" t="s">
        <v>265</v>
      </c>
    </row>
    <row r="208" s="2" customFormat="1">
      <c r="A208" s="38"/>
      <c r="B208" s="39"/>
      <c r="C208" s="40"/>
      <c r="D208" s="231" t="s">
        <v>143</v>
      </c>
      <c r="E208" s="40"/>
      <c r="F208" s="232" t="s">
        <v>269</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143</v>
      </c>
      <c r="AU208" s="17" t="s">
        <v>91</v>
      </c>
    </row>
    <row r="209" s="13" customFormat="1">
      <c r="A209" s="13"/>
      <c r="B209" s="236"/>
      <c r="C209" s="237"/>
      <c r="D209" s="231" t="s">
        <v>145</v>
      </c>
      <c r="E209" s="238" t="s">
        <v>1</v>
      </c>
      <c r="F209" s="239" t="s">
        <v>896</v>
      </c>
      <c r="G209" s="237"/>
      <c r="H209" s="240">
        <v>871.79999999999995</v>
      </c>
      <c r="I209" s="241"/>
      <c r="J209" s="237"/>
      <c r="K209" s="237"/>
      <c r="L209" s="242"/>
      <c r="M209" s="243"/>
      <c r="N209" s="244"/>
      <c r="O209" s="244"/>
      <c r="P209" s="244"/>
      <c r="Q209" s="244"/>
      <c r="R209" s="244"/>
      <c r="S209" s="244"/>
      <c r="T209" s="245"/>
      <c r="U209" s="13"/>
      <c r="V209" s="13"/>
      <c r="W209" s="13"/>
      <c r="X209" s="13"/>
      <c r="Y209" s="13"/>
      <c r="Z209" s="13"/>
      <c r="AA209" s="13"/>
      <c r="AB209" s="13"/>
      <c r="AC209" s="13"/>
      <c r="AD209" s="13"/>
      <c r="AE209" s="13"/>
      <c r="AT209" s="246" t="s">
        <v>145</v>
      </c>
      <c r="AU209" s="246" t="s">
        <v>91</v>
      </c>
      <c r="AV209" s="13" t="s">
        <v>91</v>
      </c>
      <c r="AW209" s="13" t="s">
        <v>38</v>
      </c>
      <c r="AX209" s="13" t="s">
        <v>82</v>
      </c>
      <c r="AY209" s="246" t="s">
        <v>135</v>
      </c>
    </row>
    <row r="210" s="14" customFormat="1">
      <c r="A210" s="14"/>
      <c r="B210" s="247"/>
      <c r="C210" s="248"/>
      <c r="D210" s="231" t="s">
        <v>145</v>
      </c>
      <c r="E210" s="249" t="s">
        <v>1</v>
      </c>
      <c r="F210" s="250" t="s">
        <v>147</v>
      </c>
      <c r="G210" s="248"/>
      <c r="H210" s="251">
        <v>871.79999999999995</v>
      </c>
      <c r="I210" s="252"/>
      <c r="J210" s="248"/>
      <c r="K210" s="248"/>
      <c r="L210" s="253"/>
      <c r="M210" s="254"/>
      <c r="N210" s="255"/>
      <c r="O210" s="255"/>
      <c r="P210" s="255"/>
      <c r="Q210" s="255"/>
      <c r="R210" s="255"/>
      <c r="S210" s="255"/>
      <c r="T210" s="256"/>
      <c r="U210" s="14"/>
      <c r="V210" s="14"/>
      <c r="W210" s="14"/>
      <c r="X210" s="14"/>
      <c r="Y210" s="14"/>
      <c r="Z210" s="14"/>
      <c r="AA210" s="14"/>
      <c r="AB210" s="14"/>
      <c r="AC210" s="14"/>
      <c r="AD210" s="14"/>
      <c r="AE210" s="14"/>
      <c r="AT210" s="257" t="s">
        <v>145</v>
      </c>
      <c r="AU210" s="257" t="s">
        <v>91</v>
      </c>
      <c r="AV210" s="14" t="s">
        <v>142</v>
      </c>
      <c r="AW210" s="14" t="s">
        <v>38</v>
      </c>
      <c r="AX210" s="14" t="s">
        <v>87</v>
      </c>
      <c r="AY210" s="257" t="s">
        <v>135</v>
      </c>
    </row>
    <row r="211" s="12" customFormat="1" ht="22.8" customHeight="1">
      <c r="A211" s="12"/>
      <c r="B211" s="202"/>
      <c r="C211" s="203"/>
      <c r="D211" s="204" t="s">
        <v>81</v>
      </c>
      <c r="E211" s="216" t="s">
        <v>94</v>
      </c>
      <c r="F211" s="216" t="s">
        <v>897</v>
      </c>
      <c r="G211" s="203"/>
      <c r="H211" s="203"/>
      <c r="I211" s="206"/>
      <c r="J211" s="217">
        <f>BK211</f>
        <v>0</v>
      </c>
      <c r="K211" s="203"/>
      <c r="L211" s="208"/>
      <c r="M211" s="209"/>
      <c r="N211" s="210"/>
      <c r="O211" s="210"/>
      <c r="P211" s="211">
        <f>SUM(P212:P225)</f>
        <v>0</v>
      </c>
      <c r="Q211" s="210"/>
      <c r="R211" s="211">
        <f>SUM(R212:R225)</f>
        <v>0</v>
      </c>
      <c r="S211" s="210"/>
      <c r="T211" s="212">
        <f>SUM(T212:T225)</f>
        <v>0</v>
      </c>
      <c r="U211" s="12"/>
      <c r="V211" s="12"/>
      <c r="W211" s="12"/>
      <c r="X211" s="12"/>
      <c r="Y211" s="12"/>
      <c r="Z211" s="12"/>
      <c r="AA211" s="12"/>
      <c r="AB211" s="12"/>
      <c r="AC211" s="12"/>
      <c r="AD211" s="12"/>
      <c r="AE211" s="12"/>
      <c r="AR211" s="213" t="s">
        <v>87</v>
      </c>
      <c r="AT211" s="214" t="s">
        <v>81</v>
      </c>
      <c r="AU211" s="214" t="s">
        <v>87</v>
      </c>
      <c r="AY211" s="213" t="s">
        <v>135</v>
      </c>
      <c r="BK211" s="215">
        <f>SUM(BK212:BK225)</f>
        <v>0</v>
      </c>
    </row>
    <row r="212" s="2" customFormat="1" ht="24.15" customHeight="1">
      <c r="A212" s="38"/>
      <c r="B212" s="39"/>
      <c r="C212" s="218" t="s">
        <v>7</v>
      </c>
      <c r="D212" s="218" t="s">
        <v>137</v>
      </c>
      <c r="E212" s="219" t="s">
        <v>898</v>
      </c>
      <c r="F212" s="220" t="s">
        <v>899</v>
      </c>
      <c r="G212" s="221" t="s">
        <v>177</v>
      </c>
      <c r="H212" s="222">
        <v>22.300000000000001</v>
      </c>
      <c r="I212" s="223"/>
      <c r="J212" s="224">
        <f>ROUND(I212*H212,2)</f>
        <v>0</v>
      </c>
      <c r="K212" s="220" t="s">
        <v>141</v>
      </c>
      <c r="L212" s="44"/>
      <c r="M212" s="225" t="s">
        <v>1</v>
      </c>
      <c r="N212" s="226" t="s">
        <v>47</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142</v>
      </c>
      <c r="AT212" s="229" t="s">
        <v>137</v>
      </c>
      <c r="AU212" s="229" t="s">
        <v>91</v>
      </c>
      <c r="AY212" s="17" t="s">
        <v>135</v>
      </c>
      <c r="BE212" s="230">
        <f>IF(N212="základní",J212,0)</f>
        <v>0</v>
      </c>
      <c r="BF212" s="230">
        <f>IF(N212="snížená",J212,0)</f>
        <v>0</v>
      </c>
      <c r="BG212" s="230">
        <f>IF(N212="zákl. přenesená",J212,0)</f>
        <v>0</v>
      </c>
      <c r="BH212" s="230">
        <f>IF(N212="sníž. přenesená",J212,0)</f>
        <v>0</v>
      </c>
      <c r="BI212" s="230">
        <f>IF(N212="nulová",J212,0)</f>
        <v>0</v>
      </c>
      <c r="BJ212" s="17" t="s">
        <v>87</v>
      </c>
      <c r="BK212" s="230">
        <f>ROUND(I212*H212,2)</f>
        <v>0</v>
      </c>
      <c r="BL212" s="17" t="s">
        <v>142</v>
      </c>
      <c r="BM212" s="229" t="s">
        <v>268</v>
      </c>
    </row>
    <row r="213" s="2" customFormat="1">
      <c r="A213" s="38"/>
      <c r="B213" s="39"/>
      <c r="C213" s="40"/>
      <c r="D213" s="231" t="s">
        <v>143</v>
      </c>
      <c r="E213" s="40"/>
      <c r="F213" s="232" t="s">
        <v>900</v>
      </c>
      <c r="G213" s="40"/>
      <c r="H213" s="40"/>
      <c r="I213" s="233"/>
      <c r="J213" s="40"/>
      <c r="K213" s="40"/>
      <c r="L213" s="44"/>
      <c r="M213" s="234"/>
      <c r="N213" s="235"/>
      <c r="O213" s="91"/>
      <c r="P213" s="91"/>
      <c r="Q213" s="91"/>
      <c r="R213" s="91"/>
      <c r="S213" s="91"/>
      <c r="T213" s="92"/>
      <c r="U213" s="38"/>
      <c r="V213" s="38"/>
      <c r="W213" s="38"/>
      <c r="X213" s="38"/>
      <c r="Y213" s="38"/>
      <c r="Z213" s="38"/>
      <c r="AA213" s="38"/>
      <c r="AB213" s="38"/>
      <c r="AC213" s="38"/>
      <c r="AD213" s="38"/>
      <c r="AE213" s="38"/>
      <c r="AT213" s="17" t="s">
        <v>143</v>
      </c>
      <c r="AU213" s="17" t="s">
        <v>91</v>
      </c>
    </row>
    <row r="214" s="13" customFormat="1">
      <c r="A214" s="13"/>
      <c r="B214" s="236"/>
      <c r="C214" s="237"/>
      <c r="D214" s="231" t="s">
        <v>145</v>
      </c>
      <c r="E214" s="238" t="s">
        <v>1</v>
      </c>
      <c r="F214" s="239" t="s">
        <v>901</v>
      </c>
      <c r="G214" s="237"/>
      <c r="H214" s="240">
        <v>22.300000000000001</v>
      </c>
      <c r="I214" s="241"/>
      <c r="J214" s="237"/>
      <c r="K214" s="237"/>
      <c r="L214" s="242"/>
      <c r="M214" s="243"/>
      <c r="N214" s="244"/>
      <c r="O214" s="244"/>
      <c r="P214" s="244"/>
      <c r="Q214" s="244"/>
      <c r="R214" s="244"/>
      <c r="S214" s="244"/>
      <c r="T214" s="245"/>
      <c r="U214" s="13"/>
      <c r="V214" s="13"/>
      <c r="W214" s="13"/>
      <c r="X214" s="13"/>
      <c r="Y214" s="13"/>
      <c r="Z214" s="13"/>
      <c r="AA214" s="13"/>
      <c r="AB214" s="13"/>
      <c r="AC214" s="13"/>
      <c r="AD214" s="13"/>
      <c r="AE214" s="13"/>
      <c r="AT214" s="246" t="s">
        <v>145</v>
      </c>
      <c r="AU214" s="246" t="s">
        <v>91</v>
      </c>
      <c r="AV214" s="13" t="s">
        <v>91</v>
      </c>
      <c r="AW214" s="13" t="s">
        <v>38</v>
      </c>
      <c r="AX214" s="13" t="s">
        <v>82</v>
      </c>
      <c r="AY214" s="246" t="s">
        <v>135</v>
      </c>
    </row>
    <row r="215" s="14" customFormat="1">
      <c r="A215" s="14"/>
      <c r="B215" s="247"/>
      <c r="C215" s="248"/>
      <c r="D215" s="231" t="s">
        <v>145</v>
      </c>
      <c r="E215" s="249" t="s">
        <v>1</v>
      </c>
      <c r="F215" s="250" t="s">
        <v>147</v>
      </c>
      <c r="G215" s="248"/>
      <c r="H215" s="251">
        <v>22.300000000000001</v>
      </c>
      <c r="I215" s="252"/>
      <c r="J215" s="248"/>
      <c r="K215" s="248"/>
      <c r="L215" s="253"/>
      <c r="M215" s="254"/>
      <c r="N215" s="255"/>
      <c r="O215" s="255"/>
      <c r="P215" s="255"/>
      <c r="Q215" s="255"/>
      <c r="R215" s="255"/>
      <c r="S215" s="255"/>
      <c r="T215" s="256"/>
      <c r="U215" s="14"/>
      <c r="V215" s="14"/>
      <c r="W215" s="14"/>
      <c r="X215" s="14"/>
      <c r="Y215" s="14"/>
      <c r="Z215" s="14"/>
      <c r="AA215" s="14"/>
      <c r="AB215" s="14"/>
      <c r="AC215" s="14"/>
      <c r="AD215" s="14"/>
      <c r="AE215" s="14"/>
      <c r="AT215" s="257" t="s">
        <v>145</v>
      </c>
      <c r="AU215" s="257" t="s">
        <v>91</v>
      </c>
      <c r="AV215" s="14" t="s">
        <v>142</v>
      </c>
      <c r="AW215" s="14" t="s">
        <v>38</v>
      </c>
      <c r="AX215" s="14" t="s">
        <v>87</v>
      </c>
      <c r="AY215" s="257" t="s">
        <v>135</v>
      </c>
    </row>
    <row r="216" s="2" customFormat="1" ht="24.15" customHeight="1">
      <c r="A216" s="38"/>
      <c r="B216" s="39"/>
      <c r="C216" s="270" t="s">
        <v>205</v>
      </c>
      <c r="D216" s="270" t="s">
        <v>257</v>
      </c>
      <c r="E216" s="271" t="s">
        <v>902</v>
      </c>
      <c r="F216" s="272" t="s">
        <v>903</v>
      </c>
      <c r="G216" s="273" t="s">
        <v>316</v>
      </c>
      <c r="H216" s="274">
        <v>142.19999999999999</v>
      </c>
      <c r="I216" s="275"/>
      <c r="J216" s="276">
        <f>ROUND(I216*H216,2)</f>
        <v>0</v>
      </c>
      <c r="K216" s="272" t="s">
        <v>1</v>
      </c>
      <c r="L216" s="277"/>
      <c r="M216" s="278" t="s">
        <v>1</v>
      </c>
      <c r="N216" s="279" t="s">
        <v>47</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181</v>
      </c>
      <c r="AT216" s="229" t="s">
        <v>257</v>
      </c>
      <c r="AU216" s="229" t="s">
        <v>91</v>
      </c>
      <c r="AY216" s="17" t="s">
        <v>135</v>
      </c>
      <c r="BE216" s="230">
        <f>IF(N216="základní",J216,0)</f>
        <v>0</v>
      </c>
      <c r="BF216" s="230">
        <f>IF(N216="snížená",J216,0)</f>
        <v>0</v>
      </c>
      <c r="BG216" s="230">
        <f>IF(N216="zákl. přenesená",J216,0)</f>
        <v>0</v>
      </c>
      <c r="BH216" s="230">
        <f>IF(N216="sníž. přenesená",J216,0)</f>
        <v>0</v>
      </c>
      <c r="BI216" s="230">
        <f>IF(N216="nulová",J216,0)</f>
        <v>0</v>
      </c>
      <c r="BJ216" s="17" t="s">
        <v>87</v>
      </c>
      <c r="BK216" s="230">
        <f>ROUND(I216*H216,2)</f>
        <v>0</v>
      </c>
      <c r="BL216" s="17" t="s">
        <v>142</v>
      </c>
      <c r="BM216" s="229" t="s">
        <v>273</v>
      </c>
    </row>
    <row r="217" s="2" customFormat="1">
      <c r="A217" s="38"/>
      <c r="B217" s="39"/>
      <c r="C217" s="40"/>
      <c r="D217" s="231" t="s">
        <v>143</v>
      </c>
      <c r="E217" s="40"/>
      <c r="F217" s="232" t="s">
        <v>903</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143</v>
      </c>
      <c r="AU217" s="17" t="s">
        <v>91</v>
      </c>
    </row>
    <row r="218" s="13" customFormat="1">
      <c r="A218" s="13"/>
      <c r="B218" s="236"/>
      <c r="C218" s="237"/>
      <c r="D218" s="231" t="s">
        <v>145</v>
      </c>
      <c r="E218" s="238" t="s">
        <v>1</v>
      </c>
      <c r="F218" s="239" t="s">
        <v>904</v>
      </c>
      <c r="G218" s="237"/>
      <c r="H218" s="240">
        <v>142.16300000000001</v>
      </c>
      <c r="I218" s="241"/>
      <c r="J218" s="237"/>
      <c r="K218" s="237"/>
      <c r="L218" s="242"/>
      <c r="M218" s="243"/>
      <c r="N218" s="244"/>
      <c r="O218" s="244"/>
      <c r="P218" s="244"/>
      <c r="Q218" s="244"/>
      <c r="R218" s="244"/>
      <c r="S218" s="244"/>
      <c r="T218" s="245"/>
      <c r="U218" s="13"/>
      <c r="V218" s="13"/>
      <c r="W218" s="13"/>
      <c r="X218" s="13"/>
      <c r="Y218" s="13"/>
      <c r="Z218" s="13"/>
      <c r="AA218" s="13"/>
      <c r="AB218" s="13"/>
      <c r="AC218" s="13"/>
      <c r="AD218" s="13"/>
      <c r="AE218" s="13"/>
      <c r="AT218" s="246" t="s">
        <v>145</v>
      </c>
      <c r="AU218" s="246" t="s">
        <v>91</v>
      </c>
      <c r="AV218" s="13" t="s">
        <v>91</v>
      </c>
      <c r="AW218" s="13" t="s">
        <v>38</v>
      </c>
      <c r="AX218" s="13" t="s">
        <v>82</v>
      </c>
      <c r="AY218" s="246" t="s">
        <v>135</v>
      </c>
    </row>
    <row r="219" s="14" customFormat="1">
      <c r="A219" s="14"/>
      <c r="B219" s="247"/>
      <c r="C219" s="248"/>
      <c r="D219" s="231" t="s">
        <v>145</v>
      </c>
      <c r="E219" s="249" t="s">
        <v>1</v>
      </c>
      <c r="F219" s="250" t="s">
        <v>147</v>
      </c>
      <c r="G219" s="248"/>
      <c r="H219" s="251">
        <v>142.16300000000001</v>
      </c>
      <c r="I219" s="252"/>
      <c r="J219" s="248"/>
      <c r="K219" s="248"/>
      <c r="L219" s="253"/>
      <c r="M219" s="254"/>
      <c r="N219" s="255"/>
      <c r="O219" s="255"/>
      <c r="P219" s="255"/>
      <c r="Q219" s="255"/>
      <c r="R219" s="255"/>
      <c r="S219" s="255"/>
      <c r="T219" s="256"/>
      <c r="U219" s="14"/>
      <c r="V219" s="14"/>
      <c r="W219" s="14"/>
      <c r="X219" s="14"/>
      <c r="Y219" s="14"/>
      <c r="Z219" s="14"/>
      <c r="AA219" s="14"/>
      <c r="AB219" s="14"/>
      <c r="AC219" s="14"/>
      <c r="AD219" s="14"/>
      <c r="AE219" s="14"/>
      <c r="AT219" s="257" t="s">
        <v>145</v>
      </c>
      <c r="AU219" s="257" t="s">
        <v>91</v>
      </c>
      <c r="AV219" s="14" t="s">
        <v>142</v>
      </c>
      <c r="AW219" s="14" t="s">
        <v>38</v>
      </c>
      <c r="AX219" s="14" t="s">
        <v>82</v>
      </c>
      <c r="AY219" s="257" t="s">
        <v>135</v>
      </c>
    </row>
    <row r="220" s="13" customFormat="1">
      <c r="A220" s="13"/>
      <c r="B220" s="236"/>
      <c r="C220" s="237"/>
      <c r="D220" s="231" t="s">
        <v>145</v>
      </c>
      <c r="E220" s="238" t="s">
        <v>1</v>
      </c>
      <c r="F220" s="239" t="s">
        <v>905</v>
      </c>
      <c r="G220" s="237"/>
      <c r="H220" s="240">
        <v>142.19999999999999</v>
      </c>
      <c r="I220" s="241"/>
      <c r="J220" s="237"/>
      <c r="K220" s="237"/>
      <c r="L220" s="242"/>
      <c r="M220" s="243"/>
      <c r="N220" s="244"/>
      <c r="O220" s="244"/>
      <c r="P220" s="244"/>
      <c r="Q220" s="244"/>
      <c r="R220" s="244"/>
      <c r="S220" s="244"/>
      <c r="T220" s="245"/>
      <c r="U220" s="13"/>
      <c r="V220" s="13"/>
      <c r="W220" s="13"/>
      <c r="X220" s="13"/>
      <c r="Y220" s="13"/>
      <c r="Z220" s="13"/>
      <c r="AA220" s="13"/>
      <c r="AB220" s="13"/>
      <c r="AC220" s="13"/>
      <c r="AD220" s="13"/>
      <c r="AE220" s="13"/>
      <c r="AT220" s="246" t="s">
        <v>145</v>
      </c>
      <c r="AU220" s="246" t="s">
        <v>91</v>
      </c>
      <c r="AV220" s="13" t="s">
        <v>91</v>
      </c>
      <c r="AW220" s="13" t="s">
        <v>38</v>
      </c>
      <c r="AX220" s="13" t="s">
        <v>82</v>
      </c>
      <c r="AY220" s="246" t="s">
        <v>135</v>
      </c>
    </row>
    <row r="221" s="14" customFormat="1">
      <c r="A221" s="14"/>
      <c r="B221" s="247"/>
      <c r="C221" s="248"/>
      <c r="D221" s="231" t="s">
        <v>145</v>
      </c>
      <c r="E221" s="249" t="s">
        <v>1</v>
      </c>
      <c r="F221" s="250" t="s">
        <v>147</v>
      </c>
      <c r="G221" s="248"/>
      <c r="H221" s="251">
        <v>142.19999999999999</v>
      </c>
      <c r="I221" s="252"/>
      <c r="J221" s="248"/>
      <c r="K221" s="248"/>
      <c r="L221" s="253"/>
      <c r="M221" s="254"/>
      <c r="N221" s="255"/>
      <c r="O221" s="255"/>
      <c r="P221" s="255"/>
      <c r="Q221" s="255"/>
      <c r="R221" s="255"/>
      <c r="S221" s="255"/>
      <c r="T221" s="256"/>
      <c r="U221" s="14"/>
      <c r="V221" s="14"/>
      <c r="W221" s="14"/>
      <c r="X221" s="14"/>
      <c r="Y221" s="14"/>
      <c r="Z221" s="14"/>
      <c r="AA221" s="14"/>
      <c r="AB221" s="14"/>
      <c r="AC221" s="14"/>
      <c r="AD221" s="14"/>
      <c r="AE221" s="14"/>
      <c r="AT221" s="257" t="s">
        <v>145</v>
      </c>
      <c r="AU221" s="257" t="s">
        <v>91</v>
      </c>
      <c r="AV221" s="14" t="s">
        <v>142</v>
      </c>
      <c r="AW221" s="14" t="s">
        <v>38</v>
      </c>
      <c r="AX221" s="14" t="s">
        <v>87</v>
      </c>
      <c r="AY221" s="257" t="s">
        <v>135</v>
      </c>
    </row>
    <row r="222" s="2" customFormat="1" ht="16.5" customHeight="1">
      <c r="A222" s="38"/>
      <c r="B222" s="39"/>
      <c r="C222" s="218" t="s">
        <v>277</v>
      </c>
      <c r="D222" s="218" t="s">
        <v>137</v>
      </c>
      <c r="E222" s="219" t="s">
        <v>906</v>
      </c>
      <c r="F222" s="220" t="s">
        <v>907</v>
      </c>
      <c r="G222" s="221" t="s">
        <v>140</v>
      </c>
      <c r="H222" s="222">
        <v>13.380000000000001</v>
      </c>
      <c r="I222" s="223"/>
      <c r="J222" s="224">
        <f>ROUND(I222*H222,2)</f>
        <v>0</v>
      </c>
      <c r="K222" s="220" t="s">
        <v>1</v>
      </c>
      <c r="L222" s="44"/>
      <c r="M222" s="225" t="s">
        <v>1</v>
      </c>
      <c r="N222" s="226" t="s">
        <v>47</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142</v>
      </c>
      <c r="AT222" s="229" t="s">
        <v>137</v>
      </c>
      <c r="AU222" s="229" t="s">
        <v>91</v>
      </c>
      <c r="AY222" s="17" t="s">
        <v>135</v>
      </c>
      <c r="BE222" s="230">
        <f>IF(N222="základní",J222,0)</f>
        <v>0</v>
      </c>
      <c r="BF222" s="230">
        <f>IF(N222="snížená",J222,0)</f>
        <v>0</v>
      </c>
      <c r="BG222" s="230">
        <f>IF(N222="zákl. přenesená",J222,0)</f>
        <v>0</v>
      </c>
      <c r="BH222" s="230">
        <f>IF(N222="sníž. přenesená",J222,0)</f>
        <v>0</v>
      </c>
      <c r="BI222" s="230">
        <f>IF(N222="nulová",J222,0)</f>
        <v>0</v>
      </c>
      <c r="BJ222" s="17" t="s">
        <v>87</v>
      </c>
      <c r="BK222" s="230">
        <f>ROUND(I222*H222,2)</f>
        <v>0</v>
      </c>
      <c r="BL222" s="17" t="s">
        <v>142</v>
      </c>
      <c r="BM222" s="229" t="s">
        <v>280</v>
      </c>
    </row>
    <row r="223" s="2" customFormat="1">
      <c r="A223" s="38"/>
      <c r="B223" s="39"/>
      <c r="C223" s="40"/>
      <c r="D223" s="231" t="s">
        <v>143</v>
      </c>
      <c r="E223" s="40"/>
      <c r="F223" s="232" t="s">
        <v>907</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143</v>
      </c>
      <c r="AU223" s="17" t="s">
        <v>91</v>
      </c>
    </row>
    <row r="224" s="13" customFormat="1">
      <c r="A224" s="13"/>
      <c r="B224" s="236"/>
      <c r="C224" s="237"/>
      <c r="D224" s="231" t="s">
        <v>145</v>
      </c>
      <c r="E224" s="238" t="s">
        <v>1</v>
      </c>
      <c r="F224" s="239" t="s">
        <v>908</v>
      </c>
      <c r="G224" s="237"/>
      <c r="H224" s="240">
        <v>13.380000000000001</v>
      </c>
      <c r="I224" s="241"/>
      <c r="J224" s="237"/>
      <c r="K224" s="237"/>
      <c r="L224" s="242"/>
      <c r="M224" s="243"/>
      <c r="N224" s="244"/>
      <c r="O224" s="244"/>
      <c r="P224" s="244"/>
      <c r="Q224" s="244"/>
      <c r="R224" s="244"/>
      <c r="S224" s="244"/>
      <c r="T224" s="245"/>
      <c r="U224" s="13"/>
      <c r="V224" s="13"/>
      <c r="W224" s="13"/>
      <c r="X224" s="13"/>
      <c r="Y224" s="13"/>
      <c r="Z224" s="13"/>
      <c r="AA224" s="13"/>
      <c r="AB224" s="13"/>
      <c r="AC224" s="13"/>
      <c r="AD224" s="13"/>
      <c r="AE224" s="13"/>
      <c r="AT224" s="246" t="s">
        <v>145</v>
      </c>
      <c r="AU224" s="246" t="s">
        <v>91</v>
      </c>
      <c r="AV224" s="13" t="s">
        <v>91</v>
      </c>
      <c r="AW224" s="13" t="s">
        <v>38</v>
      </c>
      <c r="AX224" s="13" t="s">
        <v>82</v>
      </c>
      <c r="AY224" s="246" t="s">
        <v>135</v>
      </c>
    </row>
    <row r="225" s="14" customFormat="1">
      <c r="A225" s="14"/>
      <c r="B225" s="247"/>
      <c r="C225" s="248"/>
      <c r="D225" s="231" t="s">
        <v>145</v>
      </c>
      <c r="E225" s="249" t="s">
        <v>1</v>
      </c>
      <c r="F225" s="250" t="s">
        <v>147</v>
      </c>
      <c r="G225" s="248"/>
      <c r="H225" s="251">
        <v>13.380000000000001</v>
      </c>
      <c r="I225" s="252"/>
      <c r="J225" s="248"/>
      <c r="K225" s="248"/>
      <c r="L225" s="253"/>
      <c r="M225" s="254"/>
      <c r="N225" s="255"/>
      <c r="O225" s="255"/>
      <c r="P225" s="255"/>
      <c r="Q225" s="255"/>
      <c r="R225" s="255"/>
      <c r="S225" s="255"/>
      <c r="T225" s="256"/>
      <c r="U225" s="14"/>
      <c r="V225" s="14"/>
      <c r="W225" s="14"/>
      <c r="X225" s="14"/>
      <c r="Y225" s="14"/>
      <c r="Z225" s="14"/>
      <c r="AA225" s="14"/>
      <c r="AB225" s="14"/>
      <c r="AC225" s="14"/>
      <c r="AD225" s="14"/>
      <c r="AE225" s="14"/>
      <c r="AT225" s="257" t="s">
        <v>145</v>
      </c>
      <c r="AU225" s="257" t="s">
        <v>91</v>
      </c>
      <c r="AV225" s="14" t="s">
        <v>142</v>
      </c>
      <c r="AW225" s="14" t="s">
        <v>38</v>
      </c>
      <c r="AX225" s="14" t="s">
        <v>87</v>
      </c>
      <c r="AY225" s="257" t="s">
        <v>135</v>
      </c>
    </row>
    <row r="226" s="12" customFormat="1" ht="22.8" customHeight="1">
      <c r="A226" s="12"/>
      <c r="B226" s="202"/>
      <c r="C226" s="203"/>
      <c r="D226" s="204" t="s">
        <v>81</v>
      </c>
      <c r="E226" s="216" t="s">
        <v>142</v>
      </c>
      <c r="F226" s="216" t="s">
        <v>305</v>
      </c>
      <c r="G226" s="203"/>
      <c r="H226" s="203"/>
      <c r="I226" s="206"/>
      <c r="J226" s="217">
        <f>BK226</f>
        <v>0</v>
      </c>
      <c r="K226" s="203"/>
      <c r="L226" s="208"/>
      <c r="M226" s="209"/>
      <c r="N226" s="210"/>
      <c r="O226" s="210"/>
      <c r="P226" s="211">
        <f>SUM(P227:P248)</f>
        <v>0</v>
      </c>
      <c r="Q226" s="210"/>
      <c r="R226" s="211">
        <f>SUM(R227:R248)</f>
        <v>0</v>
      </c>
      <c r="S226" s="210"/>
      <c r="T226" s="212">
        <f>SUM(T227:T248)</f>
        <v>0</v>
      </c>
      <c r="U226" s="12"/>
      <c r="V226" s="12"/>
      <c r="W226" s="12"/>
      <c r="X226" s="12"/>
      <c r="Y226" s="12"/>
      <c r="Z226" s="12"/>
      <c r="AA226" s="12"/>
      <c r="AB226" s="12"/>
      <c r="AC226" s="12"/>
      <c r="AD226" s="12"/>
      <c r="AE226" s="12"/>
      <c r="AR226" s="213" t="s">
        <v>87</v>
      </c>
      <c r="AT226" s="214" t="s">
        <v>81</v>
      </c>
      <c r="AU226" s="214" t="s">
        <v>87</v>
      </c>
      <c r="AY226" s="213" t="s">
        <v>135</v>
      </c>
      <c r="BK226" s="215">
        <f>SUM(BK227:BK248)</f>
        <v>0</v>
      </c>
    </row>
    <row r="227" s="2" customFormat="1" ht="16.5" customHeight="1">
      <c r="A227" s="38"/>
      <c r="B227" s="39"/>
      <c r="C227" s="218" t="s">
        <v>210</v>
      </c>
      <c r="D227" s="218" t="s">
        <v>137</v>
      </c>
      <c r="E227" s="219" t="s">
        <v>306</v>
      </c>
      <c r="F227" s="220" t="s">
        <v>909</v>
      </c>
      <c r="G227" s="221" t="s">
        <v>184</v>
      </c>
      <c r="H227" s="222">
        <v>0.025999999999999999</v>
      </c>
      <c r="I227" s="223"/>
      <c r="J227" s="224">
        <f>ROUND(I227*H227,2)</f>
        <v>0</v>
      </c>
      <c r="K227" s="220" t="s">
        <v>141</v>
      </c>
      <c r="L227" s="44"/>
      <c r="M227" s="225" t="s">
        <v>1</v>
      </c>
      <c r="N227" s="226" t="s">
        <v>47</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142</v>
      </c>
      <c r="AT227" s="229" t="s">
        <v>137</v>
      </c>
      <c r="AU227" s="229" t="s">
        <v>91</v>
      </c>
      <c r="AY227" s="17" t="s">
        <v>135</v>
      </c>
      <c r="BE227" s="230">
        <f>IF(N227="základní",J227,0)</f>
        <v>0</v>
      </c>
      <c r="BF227" s="230">
        <f>IF(N227="snížená",J227,0)</f>
        <v>0</v>
      </c>
      <c r="BG227" s="230">
        <f>IF(N227="zákl. přenesená",J227,0)</f>
        <v>0</v>
      </c>
      <c r="BH227" s="230">
        <f>IF(N227="sníž. přenesená",J227,0)</f>
        <v>0</v>
      </c>
      <c r="BI227" s="230">
        <f>IF(N227="nulová",J227,0)</f>
        <v>0</v>
      </c>
      <c r="BJ227" s="17" t="s">
        <v>87</v>
      </c>
      <c r="BK227" s="230">
        <f>ROUND(I227*H227,2)</f>
        <v>0</v>
      </c>
      <c r="BL227" s="17" t="s">
        <v>142</v>
      </c>
      <c r="BM227" s="229" t="s">
        <v>284</v>
      </c>
    </row>
    <row r="228" s="2" customFormat="1">
      <c r="A228" s="38"/>
      <c r="B228" s="39"/>
      <c r="C228" s="40"/>
      <c r="D228" s="231" t="s">
        <v>143</v>
      </c>
      <c r="E228" s="40"/>
      <c r="F228" s="232" t="s">
        <v>309</v>
      </c>
      <c r="G228" s="40"/>
      <c r="H228" s="40"/>
      <c r="I228" s="233"/>
      <c r="J228" s="40"/>
      <c r="K228" s="40"/>
      <c r="L228" s="44"/>
      <c r="M228" s="234"/>
      <c r="N228" s="235"/>
      <c r="O228" s="91"/>
      <c r="P228" s="91"/>
      <c r="Q228" s="91"/>
      <c r="R228" s="91"/>
      <c r="S228" s="91"/>
      <c r="T228" s="92"/>
      <c r="U228" s="38"/>
      <c r="V228" s="38"/>
      <c r="W228" s="38"/>
      <c r="X228" s="38"/>
      <c r="Y228" s="38"/>
      <c r="Z228" s="38"/>
      <c r="AA228" s="38"/>
      <c r="AB228" s="38"/>
      <c r="AC228" s="38"/>
      <c r="AD228" s="38"/>
      <c r="AE228" s="38"/>
      <c r="AT228" s="17" t="s">
        <v>143</v>
      </c>
      <c r="AU228" s="17" t="s">
        <v>91</v>
      </c>
    </row>
    <row r="229" s="13" customFormat="1">
      <c r="A229" s="13"/>
      <c r="B229" s="236"/>
      <c r="C229" s="237"/>
      <c r="D229" s="231" t="s">
        <v>145</v>
      </c>
      <c r="E229" s="238" t="s">
        <v>1</v>
      </c>
      <c r="F229" s="239" t="s">
        <v>910</v>
      </c>
      <c r="G229" s="237"/>
      <c r="H229" s="240">
        <v>0.025999999999999999</v>
      </c>
      <c r="I229" s="241"/>
      <c r="J229" s="237"/>
      <c r="K229" s="237"/>
      <c r="L229" s="242"/>
      <c r="M229" s="243"/>
      <c r="N229" s="244"/>
      <c r="O229" s="244"/>
      <c r="P229" s="244"/>
      <c r="Q229" s="244"/>
      <c r="R229" s="244"/>
      <c r="S229" s="244"/>
      <c r="T229" s="245"/>
      <c r="U229" s="13"/>
      <c r="V229" s="13"/>
      <c r="W229" s="13"/>
      <c r="X229" s="13"/>
      <c r="Y229" s="13"/>
      <c r="Z229" s="13"/>
      <c r="AA229" s="13"/>
      <c r="AB229" s="13"/>
      <c r="AC229" s="13"/>
      <c r="AD229" s="13"/>
      <c r="AE229" s="13"/>
      <c r="AT229" s="246" t="s">
        <v>145</v>
      </c>
      <c r="AU229" s="246" t="s">
        <v>91</v>
      </c>
      <c r="AV229" s="13" t="s">
        <v>91</v>
      </c>
      <c r="AW229" s="13" t="s">
        <v>38</v>
      </c>
      <c r="AX229" s="13" t="s">
        <v>82</v>
      </c>
      <c r="AY229" s="246" t="s">
        <v>135</v>
      </c>
    </row>
    <row r="230" s="14" customFormat="1">
      <c r="A230" s="14"/>
      <c r="B230" s="247"/>
      <c r="C230" s="248"/>
      <c r="D230" s="231" t="s">
        <v>145</v>
      </c>
      <c r="E230" s="249" t="s">
        <v>1</v>
      </c>
      <c r="F230" s="250" t="s">
        <v>147</v>
      </c>
      <c r="G230" s="248"/>
      <c r="H230" s="251">
        <v>0.025999999999999999</v>
      </c>
      <c r="I230" s="252"/>
      <c r="J230" s="248"/>
      <c r="K230" s="248"/>
      <c r="L230" s="253"/>
      <c r="M230" s="254"/>
      <c r="N230" s="255"/>
      <c r="O230" s="255"/>
      <c r="P230" s="255"/>
      <c r="Q230" s="255"/>
      <c r="R230" s="255"/>
      <c r="S230" s="255"/>
      <c r="T230" s="256"/>
      <c r="U230" s="14"/>
      <c r="V230" s="14"/>
      <c r="W230" s="14"/>
      <c r="X230" s="14"/>
      <c r="Y230" s="14"/>
      <c r="Z230" s="14"/>
      <c r="AA230" s="14"/>
      <c r="AB230" s="14"/>
      <c r="AC230" s="14"/>
      <c r="AD230" s="14"/>
      <c r="AE230" s="14"/>
      <c r="AT230" s="257" t="s">
        <v>145</v>
      </c>
      <c r="AU230" s="257" t="s">
        <v>91</v>
      </c>
      <c r="AV230" s="14" t="s">
        <v>142</v>
      </c>
      <c r="AW230" s="14" t="s">
        <v>38</v>
      </c>
      <c r="AX230" s="14" t="s">
        <v>87</v>
      </c>
      <c r="AY230" s="257" t="s">
        <v>135</v>
      </c>
    </row>
    <row r="231" s="2" customFormat="1" ht="24.15" customHeight="1">
      <c r="A231" s="38"/>
      <c r="B231" s="39"/>
      <c r="C231" s="218" t="s">
        <v>287</v>
      </c>
      <c r="D231" s="218" t="s">
        <v>137</v>
      </c>
      <c r="E231" s="219" t="s">
        <v>911</v>
      </c>
      <c r="F231" s="220" t="s">
        <v>912</v>
      </c>
      <c r="G231" s="221" t="s">
        <v>316</v>
      </c>
      <c r="H231" s="222">
        <v>1</v>
      </c>
      <c r="I231" s="223"/>
      <c r="J231" s="224">
        <f>ROUND(I231*H231,2)</f>
        <v>0</v>
      </c>
      <c r="K231" s="220" t="s">
        <v>141</v>
      </c>
      <c r="L231" s="44"/>
      <c r="M231" s="225" t="s">
        <v>1</v>
      </c>
      <c r="N231" s="226" t="s">
        <v>47</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142</v>
      </c>
      <c r="AT231" s="229" t="s">
        <v>137</v>
      </c>
      <c r="AU231" s="229" t="s">
        <v>91</v>
      </c>
      <c r="AY231" s="17" t="s">
        <v>135</v>
      </c>
      <c r="BE231" s="230">
        <f>IF(N231="základní",J231,0)</f>
        <v>0</v>
      </c>
      <c r="BF231" s="230">
        <f>IF(N231="snížená",J231,0)</f>
        <v>0</v>
      </c>
      <c r="BG231" s="230">
        <f>IF(N231="zákl. přenesená",J231,0)</f>
        <v>0</v>
      </c>
      <c r="BH231" s="230">
        <f>IF(N231="sníž. přenesená",J231,0)</f>
        <v>0</v>
      </c>
      <c r="BI231" s="230">
        <f>IF(N231="nulová",J231,0)</f>
        <v>0</v>
      </c>
      <c r="BJ231" s="17" t="s">
        <v>87</v>
      </c>
      <c r="BK231" s="230">
        <f>ROUND(I231*H231,2)</f>
        <v>0</v>
      </c>
      <c r="BL231" s="17" t="s">
        <v>142</v>
      </c>
      <c r="BM231" s="229" t="s">
        <v>291</v>
      </c>
    </row>
    <row r="232" s="2" customFormat="1">
      <c r="A232" s="38"/>
      <c r="B232" s="39"/>
      <c r="C232" s="40"/>
      <c r="D232" s="231" t="s">
        <v>143</v>
      </c>
      <c r="E232" s="40"/>
      <c r="F232" s="232" t="s">
        <v>913</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143</v>
      </c>
      <c r="AU232" s="17" t="s">
        <v>91</v>
      </c>
    </row>
    <row r="233" s="2" customFormat="1" ht="21.75" customHeight="1">
      <c r="A233" s="38"/>
      <c r="B233" s="39"/>
      <c r="C233" s="270" t="s">
        <v>216</v>
      </c>
      <c r="D233" s="270" t="s">
        <v>257</v>
      </c>
      <c r="E233" s="271" t="s">
        <v>914</v>
      </c>
      <c r="F233" s="272" t="s">
        <v>915</v>
      </c>
      <c r="G233" s="273" t="s">
        <v>316</v>
      </c>
      <c r="H233" s="274">
        <v>1.01</v>
      </c>
      <c r="I233" s="275"/>
      <c r="J233" s="276">
        <f>ROUND(I233*H233,2)</f>
        <v>0</v>
      </c>
      <c r="K233" s="272" t="s">
        <v>1</v>
      </c>
      <c r="L233" s="277"/>
      <c r="M233" s="278" t="s">
        <v>1</v>
      </c>
      <c r="N233" s="279" t="s">
        <v>47</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181</v>
      </c>
      <c r="AT233" s="229" t="s">
        <v>257</v>
      </c>
      <c r="AU233" s="229" t="s">
        <v>91</v>
      </c>
      <c r="AY233" s="17" t="s">
        <v>135</v>
      </c>
      <c r="BE233" s="230">
        <f>IF(N233="základní",J233,0)</f>
        <v>0</v>
      </c>
      <c r="BF233" s="230">
        <f>IF(N233="snížená",J233,0)</f>
        <v>0</v>
      </c>
      <c r="BG233" s="230">
        <f>IF(N233="zákl. přenesená",J233,0)</f>
        <v>0</v>
      </c>
      <c r="BH233" s="230">
        <f>IF(N233="sníž. přenesená",J233,0)</f>
        <v>0</v>
      </c>
      <c r="BI233" s="230">
        <f>IF(N233="nulová",J233,0)</f>
        <v>0</v>
      </c>
      <c r="BJ233" s="17" t="s">
        <v>87</v>
      </c>
      <c r="BK233" s="230">
        <f>ROUND(I233*H233,2)</f>
        <v>0</v>
      </c>
      <c r="BL233" s="17" t="s">
        <v>142</v>
      </c>
      <c r="BM233" s="229" t="s">
        <v>296</v>
      </c>
    </row>
    <row r="234" s="2" customFormat="1">
      <c r="A234" s="38"/>
      <c r="B234" s="39"/>
      <c r="C234" s="40"/>
      <c r="D234" s="231" t="s">
        <v>143</v>
      </c>
      <c r="E234" s="40"/>
      <c r="F234" s="232" t="s">
        <v>915</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143</v>
      </c>
      <c r="AU234" s="17" t="s">
        <v>91</v>
      </c>
    </row>
    <row r="235" s="13" customFormat="1">
      <c r="A235" s="13"/>
      <c r="B235" s="236"/>
      <c r="C235" s="237"/>
      <c r="D235" s="231" t="s">
        <v>145</v>
      </c>
      <c r="E235" s="238" t="s">
        <v>1</v>
      </c>
      <c r="F235" s="239" t="s">
        <v>916</v>
      </c>
      <c r="G235" s="237"/>
      <c r="H235" s="240">
        <v>1.01</v>
      </c>
      <c r="I235" s="241"/>
      <c r="J235" s="237"/>
      <c r="K235" s="237"/>
      <c r="L235" s="242"/>
      <c r="M235" s="243"/>
      <c r="N235" s="244"/>
      <c r="O235" s="244"/>
      <c r="P235" s="244"/>
      <c r="Q235" s="244"/>
      <c r="R235" s="244"/>
      <c r="S235" s="244"/>
      <c r="T235" s="245"/>
      <c r="U235" s="13"/>
      <c r="V235" s="13"/>
      <c r="W235" s="13"/>
      <c r="X235" s="13"/>
      <c r="Y235" s="13"/>
      <c r="Z235" s="13"/>
      <c r="AA235" s="13"/>
      <c r="AB235" s="13"/>
      <c r="AC235" s="13"/>
      <c r="AD235" s="13"/>
      <c r="AE235" s="13"/>
      <c r="AT235" s="246" t="s">
        <v>145</v>
      </c>
      <c r="AU235" s="246" t="s">
        <v>91</v>
      </c>
      <c r="AV235" s="13" t="s">
        <v>91</v>
      </c>
      <c r="AW235" s="13" t="s">
        <v>38</v>
      </c>
      <c r="AX235" s="13" t="s">
        <v>82</v>
      </c>
      <c r="AY235" s="246" t="s">
        <v>135</v>
      </c>
    </row>
    <row r="236" s="14" customFormat="1">
      <c r="A236" s="14"/>
      <c r="B236" s="247"/>
      <c r="C236" s="248"/>
      <c r="D236" s="231" t="s">
        <v>145</v>
      </c>
      <c r="E236" s="249" t="s">
        <v>1</v>
      </c>
      <c r="F236" s="250" t="s">
        <v>147</v>
      </c>
      <c r="G236" s="248"/>
      <c r="H236" s="251">
        <v>1.01</v>
      </c>
      <c r="I236" s="252"/>
      <c r="J236" s="248"/>
      <c r="K236" s="248"/>
      <c r="L236" s="253"/>
      <c r="M236" s="254"/>
      <c r="N236" s="255"/>
      <c r="O236" s="255"/>
      <c r="P236" s="255"/>
      <c r="Q236" s="255"/>
      <c r="R236" s="255"/>
      <c r="S236" s="255"/>
      <c r="T236" s="256"/>
      <c r="U236" s="14"/>
      <c r="V236" s="14"/>
      <c r="W236" s="14"/>
      <c r="X236" s="14"/>
      <c r="Y236" s="14"/>
      <c r="Z236" s="14"/>
      <c r="AA236" s="14"/>
      <c r="AB236" s="14"/>
      <c r="AC236" s="14"/>
      <c r="AD236" s="14"/>
      <c r="AE236" s="14"/>
      <c r="AT236" s="257" t="s">
        <v>145</v>
      </c>
      <c r="AU236" s="257" t="s">
        <v>91</v>
      </c>
      <c r="AV236" s="14" t="s">
        <v>142</v>
      </c>
      <c r="AW236" s="14" t="s">
        <v>38</v>
      </c>
      <c r="AX236" s="14" t="s">
        <v>87</v>
      </c>
      <c r="AY236" s="257" t="s">
        <v>135</v>
      </c>
    </row>
    <row r="237" s="2" customFormat="1" ht="33" customHeight="1">
      <c r="A237" s="38"/>
      <c r="B237" s="39"/>
      <c r="C237" s="218" t="s">
        <v>298</v>
      </c>
      <c r="D237" s="218" t="s">
        <v>137</v>
      </c>
      <c r="E237" s="219" t="s">
        <v>333</v>
      </c>
      <c r="F237" s="220" t="s">
        <v>917</v>
      </c>
      <c r="G237" s="221" t="s">
        <v>184</v>
      </c>
      <c r="H237" s="222">
        <v>0.025999999999999999</v>
      </c>
      <c r="I237" s="223"/>
      <c r="J237" s="224">
        <f>ROUND(I237*H237,2)</f>
        <v>0</v>
      </c>
      <c r="K237" s="220" t="s">
        <v>141</v>
      </c>
      <c r="L237" s="44"/>
      <c r="M237" s="225" t="s">
        <v>1</v>
      </c>
      <c r="N237" s="226" t="s">
        <v>47</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142</v>
      </c>
      <c r="AT237" s="229" t="s">
        <v>137</v>
      </c>
      <c r="AU237" s="229" t="s">
        <v>91</v>
      </c>
      <c r="AY237" s="17" t="s">
        <v>135</v>
      </c>
      <c r="BE237" s="230">
        <f>IF(N237="základní",J237,0)</f>
        <v>0</v>
      </c>
      <c r="BF237" s="230">
        <f>IF(N237="snížená",J237,0)</f>
        <v>0</v>
      </c>
      <c r="BG237" s="230">
        <f>IF(N237="zákl. přenesená",J237,0)</f>
        <v>0</v>
      </c>
      <c r="BH237" s="230">
        <f>IF(N237="sníž. přenesená",J237,0)</f>
        <v>0</v>
      </c>
      <c r="BI237" s="230">
        <f>IF(N237="nulová",J237,0)</f>
        <v>0</v>
      </c>
      <c r="BJ237" s="17" t="s">
        <v>87</v>
      </c>
      <c r="BK237" s="230">
        <f>ROUND(I237*H237,2)</f>
        <v>0</v>
      </c>
      <c r="BL237" s="17" t="s">
        <v>142</v>
      </c>
      <c r="BM237" s="229" t="s">
        <v>301</v>
      </c>
    </row>
    <row r="238" s="2" customFormat="1">
      <c r="A238" s="38"/>
      <c r="B238" s="39"/>
      <c r="C238" s="40"/>
      <c r="D238" s="231" t="s">
        <v>143</v>
      </c>
      <c r="E238" s="40"/>
      <c r="F238" s="232" t="s">
        <v>918</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143</v>
      </c>
      <c r="AU238" s="17" t="s">
        <v>91</v>
      </c>
    </row>
    <row r="239" s="13" customFormat="1">
      <c r="A239" s="13"/>
      <c r="B239" s="236"/>
      <c r="C239" s="237"/>
      <c r="D239" s="231" t="s">
        <v>145</v>
      </c>
      <c r="E239" s="238" t="s">
        <v>1</v>
      </c>
      <c r="F239" s="239" t="s">
        <v>919</v>
      </c>
      <c r="G239" s="237"/>
      <c r="H239" s="240">
        <v>0.025999999999999999</v>
      </c>
      <c r="I239" s="241"/>
      <c r="J239" s="237"/>
      <c r="K239" s="237"/>
      <c r="L239" s="242"/>
      <c r="M239" s="243"/>
      <c r="N239" s="244"/>
      <c r="O239" s="244"/>
      <c r="P239" s="244"/>
      <c r="Q239" s="244"/>
      <c r="R239" s="244"/>
      <c r="S239" s="244"/>
      <c r="T239" s="245"/>
      <c r="U239" s="13"/>
      <c r="V239" s="13"/>
      <c r="W239" s="13"/>
      <c r="X239" s="13"/>
      <c r="Y239" s="13"/>
      <c r="Z239" s="13"/>
      <c r="AA239" s="13"/>
      <c r="AB239" s="13"/>
      <c r="AC239" s="13"/>
      <c r="AD239" s="13"/>
      <c r="AE239" s="13"/>
      <c r="AT239" s="246" t="s">
        <v>145</v>
      </c>
      <c r="AU239" s="246" t="s">
        <v>91</v>
      </c>
      <c r="AV239" s="13" t="s">
        <v>91</v>
      </c>
      <c r="AW239" s="13" t="s">
        <v>38</v>
      </c>
      <c r="AX239" s="13" t="s">
        <v>82</v>
      </c>
      <c r="AY239" s="246" t="s">
        <v>135</v>
      </c>
    </row>
    <row r="240" s="14" customFormat="1">
      <c r="A240" s="14"/>
      <c r="B240" s="247"/>
      <c r="C240" s="248"/>
      <c r="D240" s="231" t="s">
        <v>145</v>
      </c>
      <c r="E240" s="249" t="s">
        <v>1</v>
      </c>
      <c r="F240" s="250" t="s">
        <v>147</v>
      </c>
      <c r="G240" s="248"/>
      <c r="H240" s="251">
        <v>0.025999999999999999</v>
      </c>
      <c r="I240" s="252"/>
      <c r="J240" s="248"/>
      <c r="K240" s="248"/>
      <c r="L240" s="253"/>
      <c r="M240" s="254"/>
      <c r="N240" s="255"/>
      <c r="O240" s="255"/>
      <c r="P240" s="255"/>
      <c r="Q240" s="255"/>
      <c r="R240" s="255"/>
      <c r="S240" s="255"/>
      <c r="T240" s="256"/>
      <c r="U240" s="14"/>
      <c r="V240" s="14"/>
      <c r="W240" s="14"/>
      <c r="X240" s="14"/>
      <c r="Y240" s="14"/>
      <c r="Z240" s="14"/>
      <c r="AA240" s="14"/>
      <c r="AB240" s="14"/>
      <c r="AC240" s="14"/>
      <c r="AD240" s="14"/>
      <c r="AE240" s="14"/>
      <c r="AT240" s="257" t="s">
        <v>145</v>
      </c>
      <c r="AU240" s="257" t="s">
        <v>91</v>
      </c>
      <c r="AV240" s="14" t="s">
        <v>142</v>
      </c>
      <c r="AW240" s="14" t="s">
        <v>38</v>
      </c>
      <c r="AX240" s="14" t="s">
        <v>87</v>
      </c>
      <c r="AY240" s="257" t="s">
        <v>135</v>
      </c>
    </row>
    <row r="241" s="2" customFormat="1" ht="33" customHeight="1">
      <c r="A241" s="38"/>
      <c r="B241" s="39"/>
      <c r="C241" s="218" t="s">
        <v>223</v>
      </c>
      <c r="D241" s="218" t="s">
        <v>137</v>
      </c>
      <c r="E241" s="219" t="s">
        <v>339</v>
      </c>
      <c r="F241" s="220" t="s">
        <v>340</v>
      </c>
      <c r="G241" s="221" t="s">
        <v>140</v>
      </c>
      <c r="H241" s="222">
        <v>0.20000000000000001</v>
      </c>
      <c r="I241" s="223"/>
      <c r="J241" s="224">
        <f>ROUND(I241*H241,2)</f>
        <v>0</v>
      </c>
      <c r="K241" s="220" t="s">
        <v>141</v>
      </c>
      <c r="L241" s="44"/>
      <c r="M241" s="225" t="s">
        <v>1</v>
      </c>
      <c r="N241" s="226" t="s">
        <v>47</v>
      </c>
      <c r="O241" s="91"/>
      <c r="P241" s="227">
        <f>O241*H241</f>
        <v>0</v>
      </c>
      <c r="Q241" s="227">
        <v>0</v>
      </c>
      <c r="R241" s="227">
        <f>Q241*H241</f>
        <v>0</v>
      </c>
      <c r="S241" s="227">
        <v>0</v>
      </c>
      <c r="T241" s="228">
        <f>S241*H241</f>
        <v>0</v>
      </c>
      <c r="U241" s="38"/>
      <c r="V241" s="38"/>
      <c r="W241" s="38"/>
      <c r="X241" s="38"/>
      <c r="Y241" s="38"/>
      <c r="Z241" s="38"/>
      <c r="AA241" s="38"/>
      <c r="AB241" s="38"/>
      <c r="AC241" s="38"/>
      <c r="AD241" s="38"/>
      <c r="AE241" s="38"/>
      <c r="AR241" s="229" t="s">
        <v>142</v>
      </c>
      <c r="AT241" s="229" t="s">
        <v>137</v>
      </c>
      <c r="AU241" s="229" t="s">
        <v>91</v>
      </c>
      <c r="AY241" s="17" t="s">
        <v>135</v>
      </c>
      <c r="BE241" s="230">
        <f>IF(N241="základní",J241,0)</f>
        <v>0</v>
      </c>
      <c r="BF241" s="230">
        <f>IF(N241="snížená",J241,0)</f>
        <v>0</v>
      </c>
      <c r="BG241" s="230">
        <f>IF(N241="zákl. přenesená",J241,0)</f>
        <v>0</v>
      </c>
      <c r="BH241" s="230">
        <f>IF(N241="sníž. přenesená",J241,0)</f>
        <v>0</v>
      </c>
      <c r="BI241" s="230">
        <f>IF(N241="nulová",J241,0)</f>
        <v>0</v>
      </c>
      <c r="BJ241" s="17" t="s">
        <v>87</v>
      </c>
      <c r="BK241" s="230">
        <f>ROUND(I241*H241,2)</f>
        <v>0</v>
      </c>
      <c r="BL241" s="17" t="s">
        <v>142</v>
      </c>
      <c r="BM241" s="229" t="s">
        <v>308</v>
      </c>
    </row>
    <row r="242" s="2" customFormat="1">
      <c r="A242" s="38"/>
      <c r="B242" s="39"/>
      <c r="C242" s="40"/>
      <c r="D242" s="231" t="s">
        <v>143</v>
      </c>
      <c r="E242" s="40"/>
      <c r="F242" s="232" t="s">
        <v>342</v>
      </c>
      <c r="G242" s="40"/>
      <c r="H242" s="40"/>
      <c r="I242" s="233"/>
      <c r="J242" s="40"/>
      <c r="K242" s="40"/>
      <c r="L242" s="44"/>
      <c r="M242" s="234"/>
      <c r="N242" s="235"/>
      <c r="O242" s="91"/>
      <c r="P242" s="91"/>
      <c r="Q242" s="91"/>
      <c r="R242" s="91"/>
      <c r="S242" s="91"/>
      <c r="T242" s="92"/>
      <c r="U242" s="38"/>
      <c r="V242" s="38"/>
      <c r="W242" s="38"/>
      <c r="X242" s="38"/>
      <c r="Y242" s="38"/>
      <c r="Z242" s="38"/>
      <c r="AA242" s="38"/>
      <c r="AB242" s="38"/>
      <c r="AC242" s="38"/>
      <c r="AD242" s="38"/>
      <c r="AE242" s="38"/>
      <c r="AT242" s="17" t="s">
        <v>143</v>
      </c>
      <c r="AU242" s="17" t="s">
        <v>91</v>
      </c>
    </row>
    <row r="243" s="13" customFormat="1">
      <c r="A243" s="13"/>
      <c r="B243" s="236"/>
      <c r="C243" s="237"/>
      <c r="D243" s="231" t="s">
        <v>145</v>
      </c>
      <c r="E243" s="238" t="s">
        <v>1</v>
      </c>
      <c r="F243" s="239" t="s">
        <v>920</v>
      </c>
      <c r="G243" s="237"/>
      <c r="H243" s="240">
        <v>0.20000000000000001</v>
      </c>
      <c r="I243" s="241"/>
      <c r="J243" s="237"/>
      <c r="K243" s="237"/>
      <c r="L243" s="242"/>
      <c r="M243" s="243"/>
      <c r="N243" s="244"/>
      <c r="O243" s="244"/>
      <c r="P243" s="244"/>
      <c r="Q243" s="244"/>
      <c r="R243" s="244"/>
      <c r="S243" s="244"/>
      <c r="T243" s="245"/>
      <c r="U243" s="13"/>
      <c r="V243" s="13"/>
      <c r="W243" s="13"/>
      <c r="X243" s="13"/>
      <c r="Y243" s="13"/>
      <c r="Z243" s="13"/>
      <c r="AA243" s="13"/>
      <c r="AB243" s="13"/>
      <c r="AC243" s="13"/>
      <c r="AD243" s="13"/>
      <c r="AE243" s="13"/>
      <c r="AT243" s="246" t="s">
        <v>145</v>
      </c>
      <c r="AU243" s="246" t="s">
        <v>91</v>
      </c>
      <c r="AV243" s="13" t="s">
        <v>91</v>
      </c>
      <c r="AW243" s="13" t="s">
        <v>38</v>
      </c>
      <c r="AX243" s="13" t="s">
        <v>82</v>
      </c>
      <c r="AY243" s="246" t="s">
        <v>135</v>
      </c>
    </row>
    <row r="244" s="14" customFormat="1">
      <c r="A244" s="14"/>
      <c r="B244" s="247"/>
      <c r="C244" s="248"/>
      <c r="D244" s="231" t="s">
        <v>145</v>
      </c>
      <c r="E244" s="249" t="s">
        <v>1</v>
      </c>
      <c r="F244" s="250" t="s">
        <v>147</v>
      </c>
      <c r="G244" s="248"/>
      <c r="H244" s="251">
        <v>0.20000000000000001</v>
      </c>
      <c r="I244" s="252"/>
      <c r="J244" s="248"/>
      <c r="K244" s="248"/>
      <c r="L244" s="253"/>
      <c r="M244" s="254"/>
      <c r="N244" s="255"/>
      <c r="O244" s="255"/>
      <c r="P244" s="255"/>
      <c r="Q244" s="255"/>
      <c r="R244" s="255"/>
      <c r="S244" s="255"/>
      <c r="T244" s="256"/>
      <c r="U244" s="14"/>
      <c r="V244" s="14"/>
      <c r="W244" s="14"/>
      <c r="X244" s="14"/>
      <c r="Y244" s="14"/>
      <c r="Z244" s="14"/>
      <c r="AA244" s="14"/>
      <c r="AB244" s="14"/>
      <c r="AC244" s="14"/>
      <c r="AD244" s="14"/>
      <c r="AE244" s="14"/>
      <c r="AT244" s="257" t="s">
        <v>145</v>
      </c>
      <c r="AU244" s="257" t="s">
        <v>91</v>
      </c>
      <c r="AV244" s="14" t="s">
        <v>142</v>
      </c>
      <c r="AW244" s="14" t="s">
        <v>38</v>
      </c>
      <c r="AX244" s="14" t="s">
        <v>87</v>
      </c>
      <c r="AY244" s="257" t="s">
        <v>135</v>
      </c>
    </row>
    <row r="245" s="2" customFormat="1" ht="37.8" customHeight="1">
      <c r="A245" s="38"/>
      <c r="B245" s="39"/>
      <c r="C245" s="218" t="s">
        <v>313</v>
      </c>
      <c r="D245" s="218" t="s">
        <v>137</v>
      </c>
      <c r="E245" s="219" t="s">
        <v>347</v>
      </c>
      <c r="F245" s="220" t="s">
        <v>348</v>
      </c>
      <c r="G245" s="221" t="s">
        <v>140</v>
      </c>
      <c r="H245" s="222">
        <v>0.20000000000000001</v>
      </c>
      <c r="I245" s="223"/>
      <c r="J245" s="224">
        <f>ROUND(I245*H245,2)</f>
        <v>0</v>
      </c>
      <c r="K245" s="220" t="s">
        <v>141</v>
      </c>
      <c r="L245" s="44"/>
      <c r="M245" s="225" t="s">
        <v>1</v>
      </c>
      <c r="N245" s="226" t="s">
        <v>47</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142</v>
      </c>
      <c r="AT245" s="229" t="s">
        <v>137</v>
      </c>
      <c r="AU245" s="229" t="s">
        <v>91</v>
      </c>
      <c r="AY245" s="17" t="s">
        <v>135</v>
      </c>
      <c r="BE245" s="230">
        <f>IF(N245="základní",J245,0)</f>
        <v>0</v>
      </c>
      <c r="BF245" s="230">
        <f>IF(N245="snížená",J245,0)</f>
        <v>0</v>
      </c>
      <c r="BG245" s="230">
        <f>IF(N245="zákl. přenesená",J245,0)</f>
        <v>0</v>
      </c>
      <c r="BH245" s="230">
        <f>IF(N245="sníž. přenesená",J245,0)</f>
        <v>0</v>
      </c>
      <c r="BI245" s="230">
        <f>IF(N245="nulová",J245,0)</f>
        <v>0</v>
      </c>
      <c r="BJ245" s="17" t="s">
        <v>87</v>
      </c>
      <c r="BK245" s="230">
        <f>ROUND(I245*H245,2)</f>
        <v>0</v>
      </c>
      <c r="BL245" s="17" t="s">
        <v>142</v>
      </c>
      <c r="BM245" s="229" t="s">
        <v>317</v>
      </c>
    </row>
    <row r="246" s="2" customFormat="1">
      <c r="A246" s="38"/>
      <c r="B246" s="39"/>
      <c r="C246" s="40"/>
      <c r="D246" s="231" t="s">
        <v>143</v>
      </c>
      <c r="E246" s="40"/>
      <c r="F246" s="232" t="s">
        <v>350</v>
      </c>
      <c r="G246" s="40"/>
      <c r="H246" s="40"/>
      <c r="I246" s="233"/>
      <c r="J246" s="40"/>
      <c r="K246" s="40"/>
      <c r="L246" s="44"/>
      <c r="M246" s="234"/>
      <c r="N246" s="235"/>
      <c r="O246" s="91"/>
      <c r="P246" s="91"/>
      <c r="Q246" s="91"/>
      <c r="R246" s="91"/>
      <c r="S246" s="91"/>
      <c r="T246" s="92"/>
      <c r="U246" s="38"/>
      <c r="V246" s="38"/>
      <c r="W246" s="38"/>
      <c r="X246" s="38"/>
      <c r="Y246" s="38"/>
      <c r="Z246" s="38"/>
      <c r="AA246" s="38"/>
      <c r="AB246" s="38"/>
      <c r="AC246" s="38"/>
      <c r="AD246" s="38"/>
      <c r="AE246" s="38"/>
      <c r="AT246" s="17" t="s">
        <v>143</v>
      </c>
      <c r="AU246" s="17" t="s">
        <v>91</v>
      </c>
    </row>
    <row r="247" s="13" customFormat="1">
      <c r="A247" s="13"/>
      <c r="B247" s="236"/>
      <c r="C247" s="237"/>
      <c r="D247" s="231" t="s">
        <v>145</v>
      </c>
      <c r="E247" s="238" t="s">
        <v>1</v>
      </c>
      <c r="F247" s="239" t="s">
        <v>921</v>
      </c>
      <c r="G247" s="237"/>
      <c r="H247" s="240">
        <v>0.20000000000000001</v>
      </c>
      <c r="I247" s="241"/>
      <c r="J247" s="237"/>
      <c r="K247" s="237"/>
      <c r="L247" s="242"/>
      <c r="M247" s="243"/>
      <c r="N247" s="244"/>
      <c r="O247" s="244"/>
      <c r="P247" s="244"/>
      <c r="Q247" s="244"/>
      <c r="R247" s="244"/>
      <c r="S247" s="244"/>
      <c r="T247" s="245"/>
      <c r="U247" s="13"/>
      <c r="V247" s="13"/>
      <c r="W247" s="13"/>
      <c r="X247" s="13"/>
      <c r="Y247" s="13"/>
      <c r="Z247" s="13"/>
      <c r="AA247" s="13"/>
      <c r="AB247" s="13"/>
      <c r="AC247" s="13"/>
      <c r="AD247" s="13"/>
      <c r="AE247" s="13"/>
      <c r="AT247" s="246" t="s">
        <v>145</v>
      </c>
      <c r="AU247" s="246" t="s">
        <v>91</v>
      </c>
      <c r="AV247" s="13" t="s">
        <v>91</v>
      </c>
      <c r="AW247" s="13" t="s">
        <v>38</v>
      </c>
      <c r="AX247" s="13" t="s">
        <v>82</v>
      </c>
      <c r="AY247" s="246" t="s">
        <v>135</v>
      </c>
    </row>
    <row r="248" s="14" customFormat="1">
      <c r="A248" s="14"/>
      <c r="B248" s="247"/>
      <c r="C248" s="248"/>
      <c r="D248" s="231" t="s">
        <v>145</v>
      </c>
      <c r="E248" s="249" t="s">
        <v>1</v>
      </c>
      <c r="F248" s="250" t="s">
        <v>147</v>
      </c>
      <c r="G248" s="248"/>
      <c r="H248" s="251">
        <v>0.20000000000000001</v>
      </c>
      <c r="I248" s="252"/>
      <c r="J248" s="248"/>
      <c r="K248" s="248"/>
      <c r="L248" s="253"/>
      <c r="M248" s="254"/>
      <c r="N248" s="255"/>
      <c r="O248" s="255"/>
      <c r="P248" s="255"/>
      <c r="Q248" s="255"/>
      <c r="R248" s="255"/>
      <c r="S248" s="255"/>
      <c r="T248" s="256"/>
      <c r="U248" s="14"/>
      <c r="V248" s="14"/>
      <c r="W248" s="14"/>
      <c r="X248" s="14"/>
      <c r="Y248" s="14"/>
      <c r="Z248" s="14"/>
      <c r="AA248" s="14"/>
      <c r="AB248" s="14"/>
      <c r="AC248" s="14"/>
      <c r="AD248" s="14"/>
      <c r="AE248" s="14"/>
      <c r="AT248" s="257" t="s">
        <v>145</v>
      </c>
      <c r="AU248" s="257" t="s">
        <v>91</v>
      </c>
      <c r="AV248" s="14" t="s">
        <v>142</v>
      </c>
      <c r="AW248" s="14" t="s">
        <v>38</v>
      </c>
      <c r="AX248" s="14" t="s">
        <v>87</v>
      </c>
      <c r="AY248" s="257" t="s">
        <v>135</v>
      </c>
    </row>
    <row r="249" s="12" customFormat="1" ht="22.8" customHeight="1">
      <c r="A249" s="12"/>
      <c r="B249" s="202"/>
      <c r="C249" s="203"/>
      <c r="D249" s="204" t="s">
        <v>81</v>
      </c>
      <c r="E249" s="216" t="s">
        <v>163</v>
      </c>
      <c r="F249" s="216" t="s">
        <v>922</v>
      </c>
      <c r="G249" s="203"/>
      <c r="H249" s="203"/>
      <c r="I249" s="206"/>
      <c r="J249" s="217">
        <f>BK249</f>
        <v>0</v>
      </c>
      <c r="K249" s="203"/>
      <c r="L249" s="208"/>
      <c r="M249" s="209"/>
      <c r="N249" s="210"/>
      <c r="O249" s="210"/>
      <c r="P249" s="211">
        <f>SUM(P250:P324)</f>
        <v>0</v>
      </c>
      <c r="Q249" s="210"/>
      <c r="R249" s="211">
        <f>SUM(R250:R324)</f>
        <v>0</v>
      </c>
      <c r="S249" s="210"/>
      <c r="T249" s="212">
        <f>SUM(T250:T324)</f>
        <v>0</v>
      </c>
      <c r="U249" s="12"/>
      <c r="V249" s="12"/>
      <c r="W249" s="12"/>
      <c r="X249" s="12"/>
      <c r="Y249" s="12"/>
      <c r="Z249" s="12"/>
      <c r="AA249" s="12"/>
      <c r="AB249" s="12"/>
      <c r="AC249" s="12"/>
      <c r="AD249" s="12"/>
      <c r="AE249" s="12"/>
      <c r="AR249" s="213" t="s">
        <v>87</v>
      </c>
      <c r="AT249" s="214" t="s">
        <v>81</v>
      </c>
      <c r="AU249" s="214" t="s">
        <v>87</v>
      </c>
      <c r="AY249" s="213" t="s">
        <v>135</v>
      </c>
      <c r="BK249" s="215">
        <f>SUM(BK250:BK324)</f>
        <v>0</v>
      </c>
    </row>
    <row r="250" s="2" customFormat="1" ht="21.75" customHeight="1">
      <c r="A250" s="38"/>
      <c r="B250" s="39"/>
      <c r="C250" s="218" t="s">
        <v>231</v>
      </c>
      <c r="D250" s="218" t="s">
        <v>137</v>
      </c>
      <c r="E250" s="219" t="s">
        <v>923</v>
      </c>
      <c r="F250" s="220" t="s">
        <v>924</v>
      </c>
      <c r="G250" s="221" t="s">
        <v>140</v>
      </c>
      <c r="H250" s="222">
        <v>498.69999999999999</v>
      </c>
      <c r="I250" s="223"/>
      <c r="J250" s="224">
        <f>ROUND(I250*H250,2)</f>
        <v>0</v>
      </c>
      <c r="K250" s="220" t="s">
        <v>1</v>
      </c>
      <c r="L250" s="44"/>
      <c r="M250" s="225" t="s">
        <v>1</v>
      </c>
      <c r="N250" s="226" t="s">
        <v>47</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142</v>
      </c>
      <c r="AT250" s="229" t="s">
        <v>137</v>
      </c>
      <c r="AU250" s="229" t="s">
        <v>91</v>
      </c>
      <c r="AY250" s="17" t="s">
        <v>135</v>
      </c>
      <c r="BE250" s="230">
        <f>IF(N250="základní",J250,0)</f>
        <v>0</v>
      </c>
      <c r="BF250" s="230">
        <f>IF(N250="snížená",J250,0)</f>
        <v>0</v>
      </c>
      <c r="BG250" s="230">
        <f>IF(N250="zákl. přenesená",J250,0)</f>
        <v>0</v>
      </c>
      <c r="BH250" s="230">
        <f>IF(N250="sníž. přenesená",J250,0)</f>
        <v>0</v>
      </c>
      <c r="BI250" s="230">
        <f>IF(N250="nulová",J250,0)</f>
        <v>0</v>
      </c>
      <c r="BJ250" s="17" t="s">
        <v>87</v>
      </c>
      <c r="BK250" s="230">
        <f>ROUND(I250*H250,2)</f>
        <v>0</v>
      </c>
      <c r="BL250" s="17" t="s">
        <v>142</v>
      </c>
      <c r="BM250" s="229" t="s">
        <v>321</v>
      </c>
    </row>
    <row r="251" s="2" customFormat="1">
      <c r="A251" s="38"/>
      <c r="B251" s="39"/>
      <c r="C251" s="40"/>
      <c r="D251" s="231" t="s">
        <v>143</v>
      </c>
      <c r="E251" s="40"/>
      <c r="F251" s="232" t="s">
        <v>925</v>
      </c>
      <c r="G251" s="40"/>
      <c r="H251" s="40"/>
      <c r="I251" s="233"/>
      <c r="J251" s="40"/>
      <c r="K251" s="40"/>
      <c r="L251" s="44"/>
      <c r="M251" s="234"/>
      <c r="N251" s="235"/>
      <c r="O251" s="91"/>
      <c r="P251" s="91"/>
      <c r="Q251" s="91"/>
      <c r="R251" s="91"/>
      <c r="S251" s="91"/>
      <c r="T251" s="92"/>
      <c r="U251" s="38"/>
      <c r="V251" s="38"/>
      <c r="W251" s="38"/>
      <c r="X251" s="38"/>
      <c r="Y251" s="38"/>
      <c r="Z251" s="38"/>
      <c r="AA251" s="38"/>
      <c r="AB251" s="38"/>
      <c r="AC251" s="38"/>
      <c r="AD251" s="38"/>
      <c r="AE251" s="38"/>
      <c r="AT251" s="17" t="s">
        <v>143</v>
      </c>
      <c r="AU251" s="17" t="s">
        <v>91</v>
      </c>
    </row>
    <row r="252" s="13" customFormat="1">
      <c r="A252" s="13"/>
      <c r="B252" s="236"/>
      <c r="C252" s="237"/>
      <c r="D252" s="231" t="s">
        <v>145</v>
      </c>
      <c r="E252" s="238" t="s">
        <v>1</v>
      </c>
      <c r="F252" s="239" t="s">
        <v>926</v>
      </c>
      <c r="G252" s="237"/>
      <c r="H252" s="240">
        <v>498.69999999999999</v>
      </c>
      <c r="I252" s="241"/>
      <c r="J252" s="237"/>
      <c r="K252" s="237"/>
      <c r="L252" s="242"/>
      <c r="M252" s="243"/>
      <c r="N252" s="244"/>
      <c r="O252" s="244"/>
      <c r="P252" s="244"/>
      <c r="Q252" s="244"/>
      <c r="R252" s="244"/>
      <c r="S252" s="244"/>
      <c r="T252" s="245"/>
      <c r="U252" s="13"/>
      <c r="V252" s="13"/>
      <c r="W252" s="13"/>
      <c r="X252" s="13"/>
      <c r="Y252" s="13"/>
      <c r="Z252" s="13"/>
      <c r="AA252" s="13"/>
      <c r="AB252" s="13"/>
      <c r="AC252" s="13"/>
      <c r="AD252" s="13"/>
      <c r="AE252" s="13"/>
      <c r="AT252" s="246" t="s">
        <v>145</v>
      </c>
      <c r="AU252" s="246" t="s">
        <v>91</v>
      </c>
      <c r="AV252" s="13" t="s">
        <v>91</v>
      </c>
      <c r="AW252" s="13" t="s">
        <v>38</v>
      </c>
      <c r="AX252" s="13" t="s">
        <v>82</v>
      </c>
      <c r="AY252" s="246" t="s">
        <v>135</v>
      </c>
    </row>
    <row r="253" s="14" customFormat="1">
      <c r="A253" s="14"/>
      <c r="B253" s="247"/>
      <c r="C253" s="248"/>
      <c r="D253" s="231" t="s">
        <v>145</v>
      </c>
      <c r="E253" s="249" t="s">
        <v>1</v>
      </c>
      <c r="F253" s="250" t="s">
        <v>147</v>
      </c>
      <c r="G253" s="248"/>
      <c r="H253" s="251">
        <v>498.69999999999999</v>
      </c>
      <c r="I253" s="252"/>
      <c r="J253" s="248"/>
      <c r="K253" s="248"/>
      <c r="L253" s="253"/>
      <c r="M253" s="254"/>
      <c r="N253" s="255"/>
      <c r="O253" s="255"/>
      <c r="P253" s="255"/>
      <c r="Q253" s="255"/>
      <c r="R253" s="255"/>
      <c r="S253" s="255"/>
      <c r="T253" s="256"/>
      <c r="U253" s="14"/>
      <c r="V253" s="14"/>
      <c r="W253" s="14"/>
      <c r="X253" s="14"/>
      <c r="Y253" s="14"/>
      <c r="Z253" s="14"/>
      <c r="AA253" s="14"/>
      <c r="AB253" s="14"/>
      <c r="AC253" s="14"/>
      <c r="AD253" s="14"/>
      <c r="AE253" s="14"/>
      <c r="AT253" s="257" t="s">
        <v>145</v>
      </c>
      <c r="AU253" s="257" t="s">
        <v>91</v>
      </c>
      <c r="AV253" s="14" t="s">
        <v>142</v>
      </c>
      <c r="AW253" s="14" t="s">
        <v>38</v>
      </c>
      <c r="AX253" s="14" t="s">
        <v>87</v>
      </c>
      <c r="AY253" s="257" t="s">
        <v>135</v>
      </c>
    </row>
    <row r="254" s="2" customFormat="1" ht="24.15" customHeight="1">
      <c r="A254" s="38"/>
      <c r="B254" s="39"/>
      <c r="C254" s="218" t="s">
        <v>323</v>
      </c>
      <c r="D254" s="218" t="s">
        <v>137</v>
      </c>
      <c r="E254" s="219" t="s">
        <v>927</v>
      </c>
      <c r="F254" s="220" t="s">
        <v>928</v>
      </c>
      <c r="G254" s="221" t="s">
        <v>140</v>
      </c>
      <c r="H254" s="222">
        <v>410</v>
      </c>
      <c r="I254" s="223"/>
      <c r="J254" s="224">
        <f>ROUND(I254*H254,2)</f>
        <v>0</v>
      </c>
      <c r="K254" s="220" t="s">
        <v>141</v>
      </c>
      <c r="L254" s="44"/>
      <c r="M254" s="225" t="s">
        <v>1</v>
      </c>
      <c r="N254" s="226" t="s">
        <v>47</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142</v>
      </c>
      <c r="AT254" s="229" t="s">
        <v>137</v>
      </c>
      <c r="AU254" s="229" t="s">
        <v>91</v>
      </c>
      <c r="AY254" s="17" t="s">
        <v>135</v>
      </c>
      <c r="BE254" s="230">
        <f>IF(N254="základní",J254,0)</f>
        <v>0</v>
      </c>
      <c r="BF254" s="230">
        <f>IF(N254="snížená",J254,0)</f>
        <v>0</v>
      </c>
      <c r="BG254" s="230">
        <f>IF(N254="zákl. přenesená",J254,0)</f>
        <v>0</v>
      </c>
      <c r="BH254" s="230">
        <f>IF(N254="sníž. přenesená",J254,0)</f>
        <v>0</v>
      </c>
      <c r="BI254" s="230">
        <f>IF(N254="nulová",J254,0)</f>
        <v>0</v>
      </c>
      <c r="BJ254" s="17" t="s">
        <v>87</v>
      </c>
      <c r="BK254" s="230">
        <f>ROUND(I254*H254,2)</f>
        <v>0</v>
      </c>
      <c r="BL254" s="17" t="s">
        <v>142</v>
      </c>
      <c r="BM254" s="229" t="s">
        <v>326</v>
      </c>
    </row>
    <row r="255" s="2" customFormat="1">
      <c r="A255" s="38"/>
      <c r="B255" s="39"/>
      <c r="C255" s="40"/>
      <c r="D255" s="231" t="s">
        <v>143</v>
      </c>
      <c r="E255" s="40"/>
      <c r="F255" s="232" t="s">
        <v>929</v>
      </c>
      <c r="G255" s="40"/>
      <c r="H255" s="40"/>
      <c r="I255" s="233"/>
      <c r="J255" s="40"/>
      <c r="K255" s="40"/>
      <c r="L255" s="44"/>
      <c r="M255" s="234"/>
      <c r="N255" s="235"/>
      <c r="O255" s="91"/>
      <c r="P255" s="91"/>
      <c r="Q255" s="91"/>
      <c r="R255" s="91"/>
      <c r="S255" s="91"/>
      <c r="T255" s="92"/>
      <c r="U255" s="38"/>
      <c r="V255" s="38"/>
      <c r="W255" s="38"/>
      <c r="X255" s="38"/>
      <c r="Y255" s="38"/>
      <c r="Z255" s="38"/>
      <c r="AA255" s="38"/>
      <c r="AB255" s="38"/>
      <c r="AC255" s="38"/>
      <c r="AD255" s="38"/>
      <c r="AE255" s="38"/>
      <c r="AT255" s="17" t="s">
        <v>143</v>
      </c>
      <c r="AU255" s="17" t="s">
        <v>91</v>
      </c>
    </row>
    <row r="256" s="13" customFormat="1">
      <c r="A256" s="13"/>
      <c r="B256" s="236"/>
      <c r="C256" s="237"/>
      <c r="D256" s="231" t="s">
        <v>145</v>
      </c>
      <c r="E256" s="238" t="s">
        <v>1</v>
      </c>
      <c r="F256" s="239" t="s">
        <v>930</v>
      </c>
      <c r="G256" s="237"/>
      <c r="H256" s="240">
        <v>410</v>
      </c>
      <c r="I256" s="241"/>
      <c r="J256" s="237"/>
      <c r="K256" s="237"/>
      <c r="L256" s="242"/>
      <c r="M256" s="243"/>
      <c r="N256" s="244"/>
      <c r="O256" s="244"/>
      <c r="P256" s="244"/>
      <c r="Q256" s="244"/>
      <c r="R256" s="244"/>
      <c r="S256" s="244"/>
      <c r="T256" s="245"/>
      <c r="U256" s="13"/>
      <c r="V256" s="13"/>
      <c r="W256" s="13"/>
      <c r="X256" s="13"/>
      <c r="Y256" s="13"/>
      <c r="Z256" s="13"/>
      <c r="AA256" s="13"/>
      <c r="AB256" s="13"/>
      <c r="AC256" s="13"/>
      <c r="AD256" s="13"/>
      <c r="AE256" s="13"/>
      <c r="AT256" s="246" t="s">
        <v>145</v>
      </c>
      <c r="AU256" s="246" t="s">
        <v>91</v>
      </c>
      <c r="AV256" s="13" t="s">
        <v>91</v>
      </c>
      <c r="AW256" s="13" t="s">
        <v>38</v>
      </c>
      <c r="AX256" s="13" t="s">
        <v>82</v>
      </c>
      <c r="AY256" s="246" t="s">
        <v>135</v>
      </c>
    </row>
    <row r="257" s="15" customFormat="1">
      <c r="A257" s="15"/>
      <c r="B257" s="259"/>
      <c r="C257" s="260"/>
      <c r="D257" s="231" t="s">
        <v>145</v>
      </c>
      <c r="E257" s="261" t="s">
        <v>1</v>
      </c>
      <c r="F257" s="262" t="s">
        <v>931</v>
      </c>
      <c r="G257" s="260"/>
      <c r="H257" s="263">
        <v>410</v>
      </c>
      <c r="I257" s="264"/>
      <c r="J257" s="260"/>
      <c r="K257" s="260"/>
      <c r="L257" s="265"/>
      <c r="M257" s="266"/>
      <c r="N257" s="267"/>
      <c r="O257" s="267"/>
      <c r="P257" s="267"/>
      <c r="Q257" s="267"/>
      <c r="R257" s="267"/>
      <c r="S257" s="267"/>
      <c r="T257" s="268"/>
      <c r="U257" s="15"/>
      <c r="V257" s="15"/>
      <c r="W257" s="15"/>
      <c r="X257" s="15"/>
      <c r="Y257" s="15"/>
      <c r="Z257" s="15"/>
      <c r="AA257" s="15"/>
      <c r="AB257" s="15"/>
      <c r="AC257" s="15"/>
      <c r="AD257" s="15"/>
      <c r="AE257" s="15"/>
      <c r="AT257" s="269" t="s">
        <v>145</v>
      </c>
      <c r="AU257" s="269" t="s">
        <v>91</v>
      </c>
      <c r="AV257" s="15" t="s">
        <v>94</v>
      </c>
      <c r="AW257" s="15" t="s">
        <v>38</v>
      </c>
      <c r="AX257" s="15" t="s">
        <v>82</v>
      </c>
      <c r="AY257" s="269" t="s">
        <v>135</v>
      </c>
    </row>
    <row r="258" s="14" customFormat="1">
      <c r="A258" s="14"/>
      <c r="B258" s="247"/>
      <c r="C258" s="248"/>
      <c r="D258" s="231" t="s">
        <v>145</v>
      </c>
      <c r="E258" s="249" t="s">
        <v>1</v>
      </c>
      <c r="F258" s="250" t="s">
        <v>147</v>
      </c>
      <c r="G258" s="248"/>
      <c r="H258" s="251">
        <v>410</v>
      </c>
      <c r="I258" s="252"/>
      <c r="J258" s="248"/>
      <c r="K258" s="248"/>
      <c r="L258" s="253"/>
      <c r="M258" s="254"/>
      <c r="N258" s="255"/>
      <c r="O258" s="255"/>
      <c r="P258" s="255"/>
      <c r="Q258" s="255"/>
      <c r="R258" s="255"/>
      <c r="S258" s="255"/>
      <c r="T258" s="256"/>
      <c r="U258" s="14"/>
      <c r="V258" s="14"/>
      <c r="W258" s="14"/>
      <c r="X258" s="14"/>
      <c r="Y258" s="14"/>
      <c r="Z258" s="14"/>
      <c r="AA258" s="14"/>
      <c r="AB258" s="14"/>
      <c r="AC258" s="14"/>
      <c r="AD258" s="14"/>
      <c r="AE258" s="14"/>
      <c r="AT258" s="257" t="s">
        <v>145</v>
      </c>
      <c r="AU258" s="257" t="s">
        <v>91</v>
      </c>
      <c r="AV258" s="14" t="s">
        <v>142</v>
      </c>
      <c r="AW258" s="14" t="s">
        <v>38</v>
      </c>
      <c r="AX258" s="14" t="s">
        <v>87</v>
      </c>
      <c r="AY258" s="257" t="s">
        <v>135</v>
      </c>
    </row>
    <row r="259" s="2" customFormat="1" ht="21.75" customHeight="1">
      <c r="A259" s="38"/>
      <c r="B259" s="39"/>
      <c r="C259" s="218" t="s">
        <v>237</v>
      </c>
      <c r="D259" s="218" t="s">
        <v>137</v>
      </c>
      <c r="E259" s="219" t="s">
        <v>932</v>
      </c>
      <c r="F259" s="220" t="s">
        <v>933</v>
      </c>
      <c r="G259" s="221" t="s">
        <v>140</v>
      </c>
      <c r="H259" s="222">
        <v>21.300000000000001</v>
      </c>
      <c r="I259" s="223"/>
      <c r="J259" s="224">
        <f>ROUND(I259*H259,2)</f>
        <v>0</v>
      </c>
      <c r="K259" s="220" t="s">
        <v>141</v>
      </c>
      <c r="L259" s="44"/>
      <c r="M259" s="225" t="s">
        <v>1</v>
      </c>
      <c r="N259" s="226" t="s">
        <v>47</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142</v>
      </c>
      <c r="AT259" s="229" t="s">
        <v>137</v>
      </c>
      <c r="AU259" s="229" t="s">
        <v>91</v>
      </c>
      <c r="AY259" s="17" t="s">
        <v>135</v>
      </c>
      <c r="BE259" s="230">
        <f>IF(N259="základní",J259,0)</f>
        <v>0</v>
      </c>
      <c r="BF259" s="230">
        <f>IF(N259="snížená",J259,0)</f>
        <v>0</v>
      </c>
      <c r="BG259" s="230">
        <f>IF(N259="zákl. přenesená",J259,0)</f>
        <v>0</v>
      </c>
      <c r="BH259" s="230">
        <f>IF(N259="sníž. přenesená",J259,0)</f>
        <v>0</v>
      </c>
      <c r="BI259" s="230">
        <f>IF(N259="nulová",J259,0)</f>
        <v>0</v>
      </c>
      <c r="BJ259" s="17" t="s">
        <v>87</v>
      </c>
      <c r="BK259" s="230">
        <f>ROUND(I259*H259,2)</f>
        <v>0</v>
      </c>
      <c r="BL259" s="17" t="s">
        <v>142</v>
      </c>
      <c r="BM259" s="229" t="s">
        <v>330</v>
      </c>
    </row>
    <row r="260" s="2" customFormat="1">
      <c r="A260" s="38"/>
      <c r="B260" s="39"/>
      <c r="C260" s="40"/>
      <c r="D260" s="231" t="s">
        <v>143</v>
      </c>
      <c r="E260" s="40"/>
      <c r="F260" s="232" t="s">
        <v>934</v>
      </c>
      <c r="G260" s="40"/>
      <c r="H260" s="40"/>
      <c r="I260" s="233"/>
      <c r="J260" s="40"/>
      <c r="K260" s="40"/>
      <c r="L260" s="44"/>
      <c r="M260" s="234"/>
      <c r="N260" s="235"/>
      <c r="O260" s="91"/>
      <c r="P260" s="91"/>
      <c r="Q260" s="91"/>
      <c r="R260" s="91"/>
      <c r="S260" s="91"/>
      <c r="T260" s="92"/>
      <c r="U260" s="38"/>
      <c r="V260" s="38"/>
      <c r="W260" s="38"/>
      <c r="X260" s="38"/>
      <c r="Y260" s="38"/>
      <c r="Z260" s="38"/>
      <c r="AA260" s="38"/>
      <c r="AB260" s="38"/>
      <c r="AC260" s="38"/>
      <c r="AD260" s="38"/>
      <c r="AE260" s="38"/>
      <c r="AT260" s="17" t="s">
        <v>143</v>
      </c>
      <c r="AU260" s="17" t="s">
        <v>91</v>
      </c>
    </row>
    <row r="261" s="13" customFormat="1">
      <c r="A261" s="13"/>
      <c r="B261" s="236"/>
      <c r="C261" s="237"/>
      <c r="D261" s="231" t="s">
        <v>145</v>
      </c>
      <c r="E261" s="238" t="s">
        <v>1</v>
      </c>
      <c r="F261" s="239" t="s">
        <v>935</v>
      </c>
      <c r="G261" s="237"/>
      <c r="H261" s="240">
        <v>21.300000000000001</v>
      </c>
      <c r="I261" s="241"/>
      <c r="J261" s="237"/>
      <c r="K261" s="237"/>
      <c r="L261" s="242"/>
      <c r="M261" s="243"/>
      <c r="N261" s="244"/>
      <c r="O261" s="244"/>
      <c r="P261" s="244"/>
      <c r="Q261" s="244"/>
      <c r="R261" s="244"/>
      <c r="S261" s="244"/>
      <c r="T261" s="245"/>
      <c r="U261" s="13"/>
      <c r="V261" s="13"/>
      <c r="W261" s="13"/>
      <c r="X261" s="13"/>
      <c r="Y261" s="13"/>
      <c r="Z261" s="13"/>
      <c r="AA261" s="13"/>
      <c r="AB261" s="13"/>
      <c r="AC261" s="13"/>
      <c r="AD261" s="13"/>
      <c r="AE261" s="13"/>
      <c r="AT261" s="246" t="s">
        <v>145</v>
      </c>
      <c r="AU261" s="246" t="s">
        <v>91</v>
      </c>
      <c r="AV261" s="13" t="s">
        <v>91</v>
      </c>
      <c r="AW261" s="13" t="s">
        <v>38</v>
      </c>
      <c r="AX261" s="13" t="s">
        <v>82</v>
      </c>
      <c r="AY261" s="246" t="s">
        <v>135</v>
      </c>
    </row>
    <row r="262" s="14" customFormat="1">
      <c r="A262" s="14"/>
      <c r="B262" s="247"/>
      <c r="C262" s="248"/>
      <c r="D262" s="231" t="s">
        <v>145</v>
      </c>
      <c r="E262" s="249" t="s">
        <v>1</v>
      </c>
      <c r="F262" s="250" t="s">
        <v>147</v>
      </c>
      <c r="G262" s="248"/>
      <c r="H262" s="251">
        <v>21.300000000000001</v>
      </c>
      <c r="I262" s="252"/>
      <c r="J262" s="248"/>
      <c r="K262" s="248"/>
      <c r="L262" s="253"/>
      <c r="M262" s="254"/>
      <c r="N262" s="255"/>
      <c r="O262" s="255"/>
      <c r="P262" s="255"/>
      <c r="Q262" s="255"/>
      <c r="R262" s="255"/>
      <c r="S262" s="255"/>
      <c r="T262" s="256"/>
      <c r="U262" s="14"/>
      <c r="V262" s="14"/>
      <c r="W262" s="14"/>
      <c r="X262" s="14"/>
      <c r="Y262" s="14"/>
      <c r="Z262" s="14"/>
      <c r="AA262" s="14"/>
      <c r="AB262" s="14"/>
      <c r="AC262" s="14"/>
      <c r="AD262" s="14"/>
      <c r="AE262" s="14"/>
      <c r="AT262" s="257" t="s">
        <v>145</v>
      </c>
      <c r="AU262" s="257" t="s">
        <v>91</v>
      </c>
      <c r="AV262" s="14" t="s">
        <v>142</v>
      </c>
      <c r="AW262" s="14" t="s">
        <v>38</v>
      </c>
      <c r="AX262" s="14" t="s">
        <v>87</v>
      </c>
      <c r="AY262" s="257" t="s">
        <v>135</v>
      </c>
    </row>
    <row r="263" s="2" customFormat="1" ht="24.15" customHeight="1">
      <c r="A263" s="38"/>
      <c r="B263" s="39"/>
      <c r="C263" s="218" t="s">
        <v>332</v>
      </c>
      <c r="D263" s="218" t="s">
        <v>137</v>
      </c>
      <c r="E263" s="219" t="s">
        <v>378</v>
      </c>
      <c r="F263" s="220" t="s">
        <v>936</v>
      </c>
      <c r="G263" s="221" t="s">
        <v>140</v>
      </c>
      <c r="H263" s="222">
        <v>107.5</v>
      </c>
      <c r="I263" s="223"/>
      <c r="J263" s="224">
        <f>ROUND(I263*H263,2)</f>
        <v>0</v>
      </c>
      <c r="K263" s="220" t="s">
        <v>141</v>
      </c>
      <c r="L263" s="44"/>
      <c r="M263" s="225" t="s">
        <v>1</v>
      </c>
      <c r="N263" s="226" t="s">
        <v>47</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142</v>
      </c>
      <c r="AT263" s="229" t="s">
        <v>137</v>
      </c>
      <c r="AU263" s="229" t="s">
        <v>91</v>
      </c>
      <c r="AY263" s="17" t="s">
        <v>135</v>
      </c>
      <c r="BE263" s="230">
        <f>IF(N263="základní",J263,0)</f>
        <v>0</v>
      </c>
      <c r="BF263" s="230">
        <f>IF(N263="snížená",J263,0)</f>
        <v>0</v>
      </c>
      <c r="BG263" s="230">
        <f>IF(N263="zákl. přenesená",J263,0)</f>
        <v>0</v>
      </c>
      <c r="BH263" s="230">
        <f>IF(N263="sníž. přenesená",J263,0)</f>
        <v>0</v>
      </c>
      <c r="BI263" s="230">
        <f>IF(N263="nulová",J263,0)</f>
        <v>0</v>
      </c>
      <c r="BJ263" s="17" t="s">
        <v>87</v>
      </c>
      <c r="BK263" s="230">
        <f>ROUND(I263*H263,2)</f>
        <v>0</v>
      </c>
      <c r="BL263" s="17" t="s">
        <v>142</v>
      </c>
      <c r="BM263" s="229" t="s">
        <v>335</v>
      </c>
    </row>
    <row r="264" s="2" customFormat="1">
      <c r="A264" s="38"/>
      <c r="B264" s="39"/>
      <c r="C264" s="40"/>
      <c r="D264" s="231" t="s">
        <v>143</v>
      </c>
      <c r="E264" s="40"/>
      <c r="F264" s="232" t="s">
        <v>937</v>
      </c>
      <c r="G264" s="40"/>
      <c r="H264" s="40"/>
      <c r="I264" s="233"/>
      <c r="J264" s="40"/>
      <c r="K264" s="40"/>
      <c r="L264" s="44"/>
      <c r="M264" s="234"/>
      <c r="N264" s="235"/>
      <c r="O264" s="91"/>
      <c r="P264" s="91"/>
      <c r="Q264" s="91"/>
      <c r="R264" s="91"/>
      <c r="S264" s="91"/>
      <c r="T264" s="92"/>
      <c r="U264" s="38"/>
      <c r="V264" s="38"/>
      <c r="W264" s="38"/>
      <c r="X264" s="38"/>
      <c r="Y264" s="38"/>
      <c r="Z264" s="38"/>
      <c r="AA264" s="38"/>
      <c r="AB264" s="38"/>
      <c r="AC264" s="38"/>
      <c r="AD264" s="38"/>
      <c r="AE264" s="38"/>
      <c r="AT264" s="17" t="s">
        <v>143</v>
      </c>
      <c r="AU264" s="17" t="s">
        <v>91</v>
      </c>
    </row>
    <row r="265" s="13" customFormat="1">
      <c r="A265" s="13"/>
      <c r="B265" s="236"/>
      <c r="C265" s="237"/>
      <c r="D265" s="231" t="s">
        <v>145</v>
      </c>
      <c r="E265" s="238" t="s">
        <v>1</v>
      </c>
      <c r="F265" s="239" t="s">
        <v>938</v>
      </c>
      <c r="G265" s="237"/>
      <c r="H265" s="240">
        <v>107.5</v>
      </c>
      <c r="I265" s="241"/>
      <c r="J265" s="237"/>
      <c r="K265" s="237"/>
      <c r="L265" s="242"/>
      <c r="M265" s="243"/>
      <c r="N265" s="244"/>
      <c r="O265" s="244"/>
      <c r="P265" s="244"/>
      <c r="Q265" s="244"/>
      <c r="R265" s="244"/>
      <c r="S265" s="244"/>
      <c r="T265" s="245"/>
      <c r="U265" s="13"/>
      <c r="V265" s="13"/>
      <c r="W265" s="13"/>
      <c r="X265" s="13"/>
      <c r="Y265" s="13"/>
      <c r="Z265" s="13"/>
      <c r="AA265" s="13"/>
      <c r="AB265" s="13"/>
      <c r="AC265" s="13"/>
      <c r="AD265" s="13"/>
      <c r="AE265" s="13"/>
      <c r="AT265" s="246" t="s">
        <v>145</v>
      </c>
      <c r="AU265" s="246" t="s">
        <v>91</v>
      </c>
      <c r="AV265" s="13" t="s">
        <v>91</v>
      </c>
      <c r="AW265" s="13" t="s">
        <v>38</v>
      </c>
      <c r="AX265" s="13" t="s">
        <v>82</v>
      </c>
      <c r="AY265" s="246" t="s">
        <v>135</v>
      </c>
    </row>
    <row r="266" s="14" customFormat="1">
      <c r="A266" s="14"/>
      <c r="B266" s="247"/>
      <c r="C266" s="248"/>
      <c r="D266" s="231" t="s">
        <v>145</v>
      </c>
      <c r="E266" s="249" t="s">
        <v>1</v>
      </c>
      <c r="F266" s="250" t="s">
        <v>147</v>
      </c>
      <c r="G266" s="248"/>
      <c r="H266" s="251">
        <v>107.5</v>
      </c>
      <c r="I266" s="252"/>
      <c r="J266" s="248"/>
      <c r="K266" s="248"/>
      <c r="L266" s="253"/>
      <c r="M266" s="254"/>
      <c r="N266" s="255"/>
      <c r="O266" s="255"/>
      <c r="P266" s="255"/>
      <c r="Q266" s="255"/>
      <c r="R266" s="255"/>
      <c r="S266" s="255"/>
      <c r="T266" s="256"/>
      <c r="U266" s="14"/>
      <c r="V266" s="14"/>
      <c r="W266" s="14"/>
      <c r="X266" s="14"/>
      <c r="Y266" s="14"/>
      <c r="Z266" s="14"/>
      <c r="AA266" s="14"/>
      <c r="AB266" s="14"/>
      <c r="AC266" s="14"/>
      <c r="AD266" s="14"/>
      <c r="AE266" s="14"/>
      <c r="AT266" s="257" t="s">
        <v>145</v>
      </c>
      <c r="AU266" s="257" t="s">
        <v>91</v>
      </c>
      <c r="AV266" s="14" t="s">
        <v>142</v>
      </c>
      <c r="AW266" s="14" t="s">
        <v>38</v>
      </c>
      <c r="AX266" s="14" t="s">
        <v>87</v>
      </c>
      <c r="AY266" s="257" t="s">
        <v>135</v>
      </c>
    </row>
    <row r="267" s="2" customFormat="1" ht="24.15" customHeight="1">
      <c r="A267" s="38"/>
      <c r="B267" s="39"/>
      <c r="C267" s="218" t="s">
        <v>242</v>
      </c>
      <c r="D267" s="218" t="s">
        <v>137</v>
      </c>
      <c r="E267" s="219" t="s">
        <v>939</v>
      </c>
      <c r="F267" s="220" t="s">
        <v>940</v>
      </c>
      <c r="G267" s="221" t="s">
        <v>140</v>
      </c>
      <c r="H267" s="222">
        <v>18.800000000000001</v>
      </c>
      <c r="I267" s="223"/>
      <c r="J267" s="224">
        <f>ROUND(I267*H267,2)</f>
        <v>0</v>
      </c>
      <c r="K267" s="220" t="s">
        <v>141</v>
      </c>
      <c r="L267" s="44"/>
      <c r="M267" s="225" t="s">
        <v>1</v>
      </c>
      <c r="N267" s="226" t="s">
        <v>47</v>
      </c>
      <c r="O267" s="91"/>
      <c r="P267" s="227">
        <f>O267*H267</f>
        <v>0</v>
      </c>
      <c r="Q267" s="227">
        <v>0</v>
      </c>
      <c r="R267" s="227">
        <f>Q267*H267</f>
        <v>0</v>
      </c>
      <c r="S267" s="227">
        <v>0</v>
      </c>
      <c r="T267" s="228">
        <f>S267*H267</f>
        <v>0</v>
      </c>
      <c r="U267" s="38"/>
      <c r="V267" s="38"/>
      <c r="W267" s="38"/>
      <c r="X267" s="38"/>
      <c r="Y267" s="38"/>
      <c r="Z267" s="38"/>
      <c r="AA267" s="38"/>
      <c r="AB267" s="38"/>
      <c r="AC267" s="38"/>
      <c r="AD267" s="38"/>
      <c r="AE267" s="38"/>
      <c r="AR267" s="229" t="s">
        <v>142</v>
      </c>
      <c r="AT267" s="229" t="s">
        <v>137</v>
      </c>
      <c r="AU267" s="229" t="s">
        <v>91</v>
      </c>
      <c r="AY267" s="17" t="s">
        <v>135</v>
      </c>
      <c r="BE267" s="230">
        <f>IF(N267="základní",J267,0)</f>
        <v>0</v>
      </c>
      <c r="BF267" s="230">
        <f>IF(N267="snížená",J267,0)</f>
        <v>0</v>
      </c>
      <c r="BG267" s="230">
        <f>IF(N267="zákl. přenesená",J267,0)</f>
        <v>0</v>
      </c>
      <c r="BH267" s="230">
        <f>IF(N267="sníž. přenesená",J267,0)</f>
        <v>0</v>
      </c>
      <c r="BI267" s="230">
        <f>IF(N267="nulová",J267,0)</f>
        <v>0</v>
      </c>
      <c r="BJ267" s="17" t="s">
        <v>87</v>
      </c>
      <c r="BK267" s="230">
        <f>ROUND(I267*H267,2)</f>
        <v>0</v>
      </c>
      <c r="BL267" s="17" t="s">
        <v>142</v>
      </c>
      <c r="BM267" s="229" t="s">
        <v>341</v>
      </c>
    </row>
    <row r="268" s="2" customFormat="1">
      <c r="A268" s="38"/>
      <c r="B268" s="39"/>
      <c r="C268" s="40"/>
      <c r="D268" s="231" t="s">
        <v>143</v>
      </c>
      <c r="E268" s="40"/>
      <c r="F268" s="232" t="s">
        <v>941</v>
      </c>
      <c r="G268" s="40"/>
      <c r="H268" s="40"/>
      <c r="I268" s="233"/>
      <c r="J268" s="40"/>
      <c r="K268" s="40"/>
      <c r="L268" s="44"/>
      <c r="M268" s="234"/>
      <c r="N268" s="235"/>
      <c r="O268" s="91"/>
      <c r="P268" s="91"/>
      <c r="Q268" s="91"/>
      <c r="R268" s="91"/>
      <c r="S268" s="91"/>
      <c r="T268" s="92"/>
      <c r="U268" s="38"/>
      <c r="V268" s="38"/>
      <c r="W268" s="38"/>
      <c r="X268" s="38"/>
      <c r="Y268" s="38"/>
      <c r="Z268" s="38"/>
      <c r="AA268" s="38"/>
      <c r="AB268" s="38"/>
      <c r="AC268" s="38"/>
      <c r="AD268" s="38"/>
      <c r="AE268" s="38"/>
      <c r="AT268" s="17" t="s">
        <v>143</v>
      </c>
      <c r="AU268" s="17" t="s">
        <v>91</v>
      </c>
    </row>
    <row r="269" s="13" customFormat="1">
      <c r="A269" s="13"/>
      <c r="B269" s="236"/>
      <c r="C269" s="237"/>
      <c r="D269" s="231" t="s">
        <v>145</v>
      </c>
      <c r="E269" s="238" t="s">
        <v>1</v>
      </c>
      <c r="F269" s="239" t="s">
        <v>942</v>
      </c>
      <c r="G269" s="237"/>
      <c r="H269" s="240">
        <v>18.800000000000001</v>
      </c>
      <c r="I269" s="241"/>
      <c r="J269" s="237"/>
      <c r="K269" s="237"/>
      <c r="L269" s="242"/>
      <c r="M269" s="243"/>
      <c r="N269" s="244"/>
      <c r="O269" s="244"/>
      <c r="P269" s="244"/>
      <c r="Q269" s="244"/>
      <c r="R269" s="244"/>
      <c r="S269" s="244"/>
      <c r="T269" s="245"/>
      <c r="U269" s="13"/>
      <c r="V269" s="13"/>
      <c r="W269" s="13"/>
      <c r="X269" s="13"/>
      <c r="Y269" s="13"/>
      <c r="Z269" s="13"/>
      <c r="AA269" s="13"/>
      <c r="AB269" s="13"/>
      <c r="AC269" s="13"/>
      <c r="AD269" s="13"/>
      <c r="AE269" s="13"/>
      <c r="AT269" s="246" t="s">
        <v>145</v>
      </c>
      <c r="AU269" s="246" t="s">
        <v>91</v>
      </c>
      <c r="AV269" s="13" t="s">
        <v>91</v>
      </c>
      <c r="AW269" s="13" t="s">
        <v>38</v>
      </c>
      <c r="AX269" s="13" t="s">
        <v>82</v>
      </c>
      <c r="AY269" s="246" t="s">
        <v>135</v>
      </c>
    </row>
    <row r="270" s="15" customFormat="1">
      <c r="A270" s="15"/>
      <c r="B270" s="259"/>
      <c r="C270" s="260"/>
      <c r="D270" s="231" t="s">
        <v>145</v>
      </c>
      <c r="E270" s="261" t="s">
        <v>1</v>
      </c>
      <c r="F270" s="262" t="s">
        <v>943</v>
      </c>
      <c r="G270" s="260"/>
      <c r="H270" s="263">
        <v>18.800000000000001</v>
      </c>
      <c r="I270" s="264"/>
      <c r="J270" s="260"/>
      <c r="K270" s="260"/>
      <c r="L270" s="265"/>
      <c r="M270" s="266"/>
      <c r="N270" s="267"/>
      <c r="O270" s="267"/>
      <c r="P270" s="267"/>
      <c r="Q270" s="267"/>
      <c r="R270" s="267"/>
      <c r="S270" s="267"/>
      <c r="T270" s="268"/>
      <c r="U270" s="15"/>
      <c r="V270" s="15"/>
      <c r="W270" s="15"/>
      <c r="X270" s="15"/>
      <c r="Y270" s="15"/>
      <c r="Z270" s="15"/>
      <c r="AA270" s="15"/>
      <c r="AB270" s="15"/>
      <c r="AC270" s="15"/>
      <c r="AD270" s="15"/>
      <c r="AE270" s="15"/>
      <c r="AT270" s="269" t="s">
        <v>145</v>
      </c>
      <c r="AU270" s="269" t="s">
        <v>91</v>
      </c>
      <c r="AV270" s="15" t="s">
        <v>94</v>
      </c>
      <c r="AW270" s="15" t="s">
        <v>38</v>
      </c>
      <c r="AX270" s="15" t="s">
        <v>82</v>
      </c>
      <c r="AY270" s="269" t="s">
        <v>135</v>
      </c>
    </row>
    <row r="271" s="14" customFormat="1">
      <c r="A271" s="14"/>
      <c r="B271" s="247"/>
      <c r="C271" s="248"/>
      <c r="D271" s="231" t="s">
        <v>145</v>
      </c>
      <c r="E271" s="249" t="s">
        <v>1</v>
      </c>
      <c r="F271" s="250" t="s">
        <v>147</v>
      </c>
      <c r="G271" s="248"/>
      <c r="H271" s="251">
        <v>18.800000000000001</v>
      </c>
      <c r="I271" s="252"/>
      <c r="J271" s="248"/>
      <c r="K271" s="248"/>
      <c r="L271" s="253"/>
      <c r="M271" s="254"/>
      <c r="N271" s="255"/>
      <c r="O271" s="255"/>
      <c r="P271" s="255"/>
      <c r="Q271" s="255"/>
      <c r="R271" s="255"/>
      <c r="S271" s="255"/>
      <c r="T271" s="256"/>
      <c r="U271" s="14"/>
      <c r="V271" s="14"/>
      <c r="W271" s="14"/>
      <c r="X271" s="14"/>
      <c r="Y271" s="14"/>
      <c r="Z271" s="14"/>
      <c r="AA271" s="14"/>
      <c r="AB271" s="14"/>
      <c r="AC271" s="14"/>
      <c r="AD271" s="14"/>
      <c r="AE271" s="14"/>
      <c r="AT271" s="257" t="s">
        <v>145</v>
      </c>
      <c r="AU271" s="257" t="s">
        <v>91</v>
      </c>
      <c r="AV271" s="14" t="s">
        <v>142</v>
      </c>
      <c r="AW271" s="14" t="s">
        <v>38</v>
      </c>
      <c r="AX271" s="14" t="s">
        <v>87</v>
      </c>
      <c r="AY271" s="257" t="s">
        <v>135</v>
      </c>
    </row>
    <row r="272" s="2" customFormat="1" ht="24.15" customHeight="1">
      <c r="A272" s="38"/>
      <c r="B272" s="39"/>
      <c r="C272" s="218" t="s">
        <v>346</v>
      </c>
      <c r="D272" s="218" t="s">
        <v>137</v>
      </c>
      <c r="E272" s="219" t="s">
        <v>944</v>
      </c>
      <c r="F272" s="220" t="s">
        <v>945</v>
      </c>
      <c r="G272" s="221" t="s">
        <v>140</v>
      </c>
      <c r="H272" s="222">
        <v>21.300000000000001</v>
      </c>
      <c r="I272" s="223"/>
      <c r="J272" s="224">
        <f>ROUND(I272*H272,2)</f>
        <v>0</v>
      </c>
      <c r="K272" s="220" t="s">
        <v>141</v>
      </c>
      <c r="L272" s="44"/>
      <c r="M272" s="225" t="s">
        <v>1</v>
      </c>
      <c r="N272" s="226" t="s">
        <v>47</v>
      </c>
      <c r="O272" s="91"/>
      <c r="P272" s="227">
        <f>O272*H272</f>
        <v>0</v>
      </c>
      <c r="Q272" s="227">
        <v>0</v>
      </c>
      <c r="R272" s="227">
        <f>Q272*H272</f>
        <v>0</v>
      </c>
      <c r="S272" s="227">
        <v>0</v>
      </c>
      <c r="T272" s="228">
        <f>S272*H272</f>
        <v>0</v>
      </c>
      <c r="U272" s="38"/>
      <c r="V272" s="38"/>
      <c r="W272" s="38"/>
      <c r="X272" s="38"/>
      <c r="Y272" s="38"/>
      <c r="Z272" s="38"/>
      <c r="AA272" s="38"/>
      <c r="AB272" s="38"/>
      <c r="AC272" s="38"/>
      <c r="AD272" s="38"/>
      <c r="AE272" s="38"/>
      <c r="AR272" s="229" t="s">
        <v>142</v>
      </c>
      <c r="AT272" s="229" t="s">
        <v>137</v>
      </c>
      <c r="AU272" s="229" t="s">
        <v>91</v>
      </c>
      <c r="AY272" s="17" t="s">
        <v>135</v>
      </c>
      <c r="BE272" s="230">
        <f>IF(N272="základní",J272,0)</f>
        <v>0</v>
      </c>
      <c r="BF272" s="230">
        <f>IF(N272="snížená",J272,0)</f>
        <v>0</v>
      </c>
      <c r="BG272" s="230">
        <f>IF(N272="zákl. přenesená",J272,0)</f>
        <v>0</v>
      </c>
      <c r="BH272" s="230">
        <f>IF(N272="sníž. přenesená",J272,0)</f>
        <v>0</v>
      </c>
      <c r="BI272" s="230">
        <f>IF(N272="nulová",J272,0)</f>
        <v>0</v>
      </c>
      <c r="BJ272" s="17" t="s">
        <v>87</v>
      </c>
      <c r="BK272" s="230">
        <f>ROUND(I272*H272,2)</f>
        <v>0</v>
      </c>
      <c r="BL272" s="17" t="s">
        <v>142</v>
      </c>
      <c r="BM272" s="229" t="s">
        <v>349</v>
      </c>
    </row>
    <row r="273" s="2" customFormat="1">
      <c r="A273" s="38"/>
      <c r="B273" s="39"/>
      <c r="C273" s="40"/>
      <c r="D273" s="231" t="s">
        <v>143</v>
      </c>
      <c r="E273" s="40"/>
      <c r="F273" s="232" t="s">
        <v>946</v>
      </c>
      <c r="G273" s="40"/>
      <c r="H273" s="40"/>
      <c r="I273" s="233"/>
      <c r="J273" s="40"/>
      <c r="K273" s="40"/>
      <c r="L273" s="44"/>
      <c r="M273" s="234"/>
      <c r="N273" s="235"/>
      <c r="O273" s="91"/>
      <c r="P273" s="91"/>
      <c r="Q273" s="91"/>
      <c r="R273" s="91"/>
      <c r="S273" s="91"/>
      <c r="T273" s="92"/>
      <c r="U273" s="38"/>
      <c r="V273" s="38"/>
      <c r="W273" s="38"/>
      <c r="X273" s="38"/>
      <c r="Y273" s="38"/>
      <c r="Z273" s="38"/>
      <c r="AA273" s="38"/>
      <c r="AB273" s="38"/>
      <c r="AC273" s="38"/>
      <c r="AD273" s="38"/>
      <c r="AE273" s="38"/>
      <c r="AT273" s="17" t="s">
        <v>143</v>
      </c>
      <c r="AU273" s="17" t="s">
        <v>91</v>
      </c>
    </row>
    <row r="274" s="13" customFormat="1">
      <c r="A274" s="13"/>
      <c r="B274" s="236"/>
      <c r="C274" s="237"/>
      <c r="D274" s="231" t="s">
        <v>145</v>
      </c>
      <c r="E274" s="238" t="s">
        <v>1</v>
      </c>
      <c r="F274" s="239" t="s">
        <v>947</v>
      </c>
      <c r="G274" s="237"/>
      <c r="H274" s="240">
        <v>21.300000000000001</v>
      </c>
      <c r="I274" s="241"/>
      <c r="J274" s="237"/>
      <c r="K274" s="237"/>
      <c r="L274" s="242"/>
      <c r="M274" s="243"/>
      <c r="N274" s="244"/>
      <c r="O274" s="244"/>
      <c r="P274" s="244"/>
      <c r="Q274" s="244"/>
      <c r="R274" s="244"/>
      <c r="S274" s="244"/>
      <c r="T274" s="245"/>
      <c r="U274" s="13"/>
      <c r="V274" s="13"/>
      <c r="W274" s="13"/>
      <c r="X274" s="13"/>
      <c r="Y274" s="13"/>
      <c r="Z274" s="13"/>
      <c r="AA274" s="13"/>
      <c r="AB274" s="13"/>
      <c r="AC274" s="13"/>
      <c r="AD274" s="13"/>
      <c r="AE274" s="13"/>
      <c r="AT274" s="246" t="s">
        <v>145</v>
      </c>
      <c r="AU274" s="246" t="s">
        <v>91</v>
      </c>
      <c r="AV274" s="13" t="s">
        <v>91</v>
      </c>
      <c r="AW274" s="13" t="s">
        <v>38</v>
      </c>
      <c r="AX274" s="13" t="s">
        <v>82</v>
      </c>
      <c r="AY274" s="246" t="s">
        <v>135</v>
      </c>
    </row>
    <row r="275" s="15" customFormat="1">
      <c r="A275" s="15"/>
      <c r="B275" s="259"/>
      <c r="C275" s="260"/>
      <c r="D275" s="231" t="s">
        <v>145</v>
      </c>
      <c r="E275" s="261" t="s">
        <v>1</v>
      </c>
      <c r="F275" s="262" t="s">
        <v>948</v>
      </c>
      <c r="G275" s="260"/>
      <c r="H275" s="263">
        <v>21.300000000000001</v>
      </c>
      <c r="I275" s="264"/>
      <c r="J275" s="260"/>
      <c r="K275" s="260"/>
      <c r="L275" s="265"/>
      <c r="M275" s="266"/>
      <c r="N275" s="267"/>
      <c r="O275" s="267"/>
      <c r="P275" s="267"/>
      <c r="Q275" s="267"/>
      <c r="R275" s="267"/>
      <c r="S275" s="267"/>
      <c r="T275" s="268"/>
      <c r="U275" s="15"/>
      <c r="V275" s="15"/>
      <c r="W275" s="15"/>
      <c r="X275" s="15"/>
      <c r="Y275" s="15"/>
      <c r="Z275" s="15"/>
      <c r="AA275" s="15"/>
      <c r="AB275" s="15"/>
      <c r="AC275" s="15"/>
      <c r="AD275" s="15"/>
      <c r="AE275" s="15"/>
      <c r="AT275" s="269" t="s">
        <v>145</v>
      </c>
      <c r="AU275" s="269" t="s">
        <v>91</v>
      </c>
      <c r="AV275" s="15" t="s">
        <v>94</v>
      </c>
      <c r="AW275" s="15" t="s">
        <v>38</v>
      </c>
      <c r="AX275" s="15" t="s">
        <v>82</v>
      </c>
      <c r="AY275" s="269" t="s">
        <v>135</v>
      </c>
    </row>
    <row r="276" s="14" customFormat="1">
      <c r="A276" s="14"/>
      <c r="B276" s="247"/>
      <c r="C276" s="248"/>
      <c r="D276" s="231" t="s">
        <v>145</v>
      </c>
      <c r="E276" s="249" t="s">
        <v>1</v>
      </c>
      <c r="F276" s="250" t="s">
        <v>147</v>
      </c>
      <c r="G276" s="248"/>
      <c r="H276" s="251">
        <v>21.300000000000001</v>
      </c>
      <c r="I276" s="252"/>
      <c r="J276" s="248"/>
      <c r="K276" s="248"/>
      <c r="L276" s="253"/>
      <c r="M276" s="254"/>
      <c r="N276" s="255"/>
      <c r="O276" s="255"/>
      <c r="P276" s="255"/>
      <c r="Q276" s="255"/>
      <c r="R276" s="255"/>
      <c r="S276" s="255"/>
      <c r="T276" s="256"/>
      <c r="U276" s="14"/>
      <c r="V276" s="14"/>
      <c r="W276" s="14"/>
      <c r="X276" s="14"/>
      <c r="Y276" s="14"/>
      <c r="Z276" s="14"/>
      <c r="AA276" s="14"/>
      <c r="AB276" s="14"/>
      <c r="AC276" s="14"/>
      <c r="AD276" s="14"/>
      <c r="AE276" s="14"/>
      <c r="AT276" s="257" t="s">
        <v>145</v>
      </c>
      <c r="AU276" s="257" t="s">
        <v>91</v>
      </c>
      <c r="AV276" s="14" t="s">
        <v>142</v>
      </c>
      <c r="AW276" s="14" t="s">
        <v>38</v>
      </c>
      <c r="AX276" s="14" t="s">
        <v>87</v>
      </c>
      <c r="AY276" s="257" t="s">
        <v>135</v>
      </c>
    </row>
    <row r="277" s="2" customFormat="1" ht="16.5" customHeight="1">
      <c r="A277" s="38"/>
      <c r="B277" s="39"/>
      <c r="C277" s="270" t="s">
        <v>247</v>
      </c>
      <c r="D277" s="270" t="s">
        <v>257</v>
      </c>
      <c r="E277" s="271" t="s">
        <v>949</v>
      </c>
      <c r="F277" s="272" t="s">
        <v>950</v>
      </c>
      <c r="G277" s="273" t="s">
        <v>140</v>
      </c>
      <c r="H277" s="274">
        <v>21.725999999999999</v>
      </c>
      <c r="I277" s="275"/>
      <c r="J277" s="276">
        <f>ROUND(I277*H277,2)</f>
        <v>0</v>
      </c>
      <c r="K277" s="272" t="s">
        <v>141</v>
      </c>
      <c r="L277" s="277"/>
      <c r="M277" s="278" t="s">
        <v>1</v>
      </c>
      <c r="N277" s="279" t="s">
        <v>47</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181</v>
      </c>
      <c r="AT277" s="229" t="s">
        <v>257</v>
      </c>
      <c r="AU277" s="229" t="s">
        <v>91</v>
      </c>
      <c r="AY277" s="17" t="s">
        <v>135</v>
      </c>
      <c r="BE277" s="230">
        <f>IF(N277="základní",J277,0)</f>
        <v>0</v>
      </c>
      <c r="BF277" s="230">
        <f>IF(N277="snížená",J277,0)</f>
        <v>0</v>
      </c>
      <c r="BG277" s="230">
        <f>IF(N277="zákl. přenesená",J277,0)</f>
        <v>0</v>
      </c>
      <c r="BH277" s="230">
        <f>IF(N277="sníž. přenesená",J277,0)</f>
        <v>0</v>
      </c>
      <c r="BI277" s="230">
        <f>IF(N277="nulová",J277,0)</f>
        <v>0</v>
      </c>
      <c r="BJ277" s="17" t="s">
        <v>87</v>
      </c>
      <c r="BK277" s="230">
        <f>ROUND(I277*H277,2)</f>
        <v>0</v>
      </c>
      <c r="BL277" s="17" t="s">
        <v>142</v>
      </c>
      <c r="BM277" s="229" t="s">
        <v>353</v>
      </c>
    </row>
    <row r="278" s="2" customFormat="1">
      <c r="A278" s="38"/>
      <c r="B278" s="39"/>
      <c r="C278" s="40"/>
      <c r="D278" s="231" t="s">
        <v>143</v>
      </c>
      <c r="E278" s="40"/>
      <c r="F278" s="232" t="s">
        <v>950</v>
      </c>
      <c r="G278" s="40"/>
      <c r="H278" s="40"/>
      <c r="I278" s="233"/>
      <c r="J278" s="40"/>
      <c r="K278" s="40"/>
      <c r="L278" s="44"/>
      <c r="M278" s="234"/>
      <c r="N278" s="235"/>
      <c r="O278" s="91"/>
      <c r="P278" s="91"/>
      <c r="Q278" s="91"/>
      <c r="R278" s="91"/>
      <c r="S278" s="91"/>
      <c r="T278" s="92"/>
      <c r="U278" s="38"/>
      <c r="V278" s="38"/>
      <c r="W278" s="38"/>
      <c r="X278" s="38"/>
      <c r="Y278" s="38"/>
      <c r="Z278" s="38"/>
      <c r="AA278" s="38"/>
      <c r="AB278" s="38"/>
      <c r="AC278" s="38"/>
      <c r="AD278" s="38"/>
      <c r="AE278" s="38"/>
      <c r="AT278" s="17" t="s">
        <v>143</v>
      </c>
      <c r="AU278" s="17" t="s">
        <v>91</v>
      </c>
    </row>
    <row r="279" s="13" customFormat="1">
      <c r="A279" s="13"/>
      <c r="B279" s="236"/>
      <c r="C279" s="237"/>
      <c r="D279" s="231" t="s">
        <v>145</v>
      </c>
      <c r="E279" s="238" t="s">
        <v>1</v>
      </c>
      <c r="F279" s="239" t="s">
        <v>951</v>
      </c>
      <c r="G279" s="237"/>
      <c r="H279" s="240">
        <v>21.725999999999999</v>
      </c>
      <c r="I279" s="241"/>
      <c r="J279" s="237"/>
      <c r="K279" s="237"/>
      <c r="L279" s="242"/>
      <c r="M279" s="243"/>
      <c r="N279" s="244"/>
      <c r="O279" s="244"/>
      <c r="P279" s="244"/>
      <c r="Q279" s="244"/>
      <c r="R279" s="244"/>
      <c r="S279" s="244"/>
      <c r="T279" s="245"/>
      <c r="U279" s="13"/>
      <c r="V279" s="13"/>
      <c r="W279" s="13"/>
      <c r="X279" s="13"/>
      <c r="Y279" s="13"/>
      <c r="Z279" s="13"/>
      <c r="AA279" s="13"/>
      <c r="AB279" s="13"/>
      <c r="AC279" s="13"/>
      <c r="AD279" s="13"/>
      <c r="AE279" s="13"/>
      <c r="AT279" s="246" t="s">
        <v>145</v>
      </c>
      <c r="AU279" s="246" t="s">
        <v>91</v>
      </c>
      <c r="AV279" s="13" t="s">
        <v>91</v>
      </c>
      <c r="AW279" s="13" t="s">
        <v>38</v>
      </c>
      <c r="AX279" s="13" t="s">
        <v>82</v>
      </c>
      <c r="AY279" s="246" t="s">
        <v>135</v>
      </c>
    </row>
    <row r="280" s="14" customFormat="1">
      <c r="A280" s="14"/>
      <c r="B280" s="247"/>
      <c r="C280" s="248"/>
      <c r="D280" s="231" t="s">
        <v>145</v>
      </c>
      <c r="E280" s="249" t="s">
        <v>1</v>
      </c>
      <c r="F280" s="250" t="s">
        <v>147</v>
      </c>
      <c r="G280" s="248"/>
      <c r="H280" s="251">
        <v>21.725999999999999</v>
      </c>
      <c r="I280" s="252"/>
      <c r="J280" s="248"/>
      <c r="K280" s="248"/>
      <c r="L280" s="253"/>
      <c r="M280" s="254"/>
      <c r="N280" s="255"/>
      <c r="O280" s="255"/>
      <c r="P280" s="255"/>
      <c r="Q280" s="255"/>
      <c r="R280" s="255"/>
      <c r="S280" s="255"/>
      <c r="T280" s="256"/>
      <c r="U280" s="14"/>
      <c r="V280" s="14"/>
      <c r="W280" s="14"/>
      <c r="X280" s="14"/>
      <c r="Y280" s="14"/>
      <c r="Z280" s="14"/>
      <c r="AA280" s="14"/>
      <c r="AB280" s="14"/>
      <c r="AC280" s="14"/>
      <c r="AD280" s="14"/>
      <c r="AE280" s="14"/>
      <c r="AT280" s="257" t="s">
        <v>145</v>
      </c>
      <c r="AU280" s="257" t="s">
        <v>91</v>
      </c>
      <c r="AV280" s="14" t="s">
        <v>142</v>
      </c>
      <c r="AW280" s="14" t="s">
        <v>38</v>
      </c>
      <c r="AX280" s="14" t="s">
        <v>87</v>
      </c>
      <c r="AY280" s="257" t="s">
        <v>135</v>
      </c>
    </row>
    <row r="281" s="2" customFormat="1" ht="24.15" customHeight="1">
      <c r="A281" s="38"/>
      <c r="B281" s="39"/>
      <c r="C281" s="218" t="s">
        <v>356</v>
      </c>
      <c r="D281" s="218" t="s">
        <v>137</v>
      </c>
      <c r="E281" s="219" t="s">
        <v>952</v>
      </c>
      <c r="F281" s="220" t="s">
        <v>953</v>
      </c>
      <c r="G281" s="221" t="s">
        <v>140</v>
      </c>
      <c r="H281" s="222">
        <v>664.5</v>
      </c>
      <c r="I281" s="223"/>
      <c r="J281" s="224">
        <f>ROUND(I281*H281,2)</f>
        <v>0</v>
      </c>
      <c r="K281" s="220" t="s">
        <v>141</v>
      </c>
      <c r="L281" s="44"/>
      <c r="M281" s="225" t="s">
        <v>1</v>
      </c>
      <c r="N281" s="226" t="s">
        <v>47</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142</v>
      </c>
      <c r="AT281" s="229" t="s">
        <v>137</v>
      </c>
      <c r="AU281" s="229" t="s">
        <v>91</v>
      </c>
      <c r="AY281" s="17" t="s">
        <v>135</v>
      </c>
      <c r="BE281" s="230">
        <f>IF(N281="základní",J281,0)</f>
        <v>0</v>
      </c>
      <c r="BF281" s="230">
        <f>IF(N281="snížená",J281,0)</f>
        <v>0</v>
      </c>
      <c r="BG281" s="230">
        <f>IF(N281="zákl. přenesená",J281,0)</f>
        <v>0</v>
      </c>
      <c r="BH281" s="230">
        <f>IF(N281="sníž. přenesená",J281,0)</f>
        <v>0</v>
      </c>
      <c r="BI281" s="230">
        <f>IF(N281="nulová",J281,0)</f>
        <v>0</v>
      </c>
      <c r="BJ281" s="17" t="s">
        <v>87</v>
      </c>
      <c r="BK281" s="230">
        <f>ROUND(I281*H281,2)</f>
        <v>0</v>
      </c>
      <c r="BL281" s="17" t="s">
        <v>142</v>
      </c>
      <c r="BM281" s="229" t="s">
        <v>358</v>
      </c>
    </row>
    <row r="282" s="2" customFormat="1">
      <c r="A282" s="38"/>
      <c r="B282" s="39"/>
      <c r="C282" s="40"/>
      <c r="D282" s="231" t="s">
        <v>143</v>
      </c>
      <c r="E282" s="40"/>
      <c r="F282" s="232" t="s">
        <v>954</v>
      </c>
      <c r="G282" s="40"/>
      <c r="H282" s="40"/>
      <c r="I282" s="233"/>
      <c r="J282" s="40"/>
      <c r="K282" s="40"/>
      <c r="L282" s="44"/>
      <c r="M282" s="234"/>
      <c r="N282" s="235"/>
      <c r="O282" s="91"/>
      <c r="P282" s="91"/>
      <c r="Q282" s="91"/>
      <c r="R282" s="91"/>
      <c r="S282" s="91"/>
      <c r="T282" s="92"/>
      <c r="U282" s="38"/>
      <c r="V282" s="38"/>
      <c r="W282" s="38"/>
      <c r="X282" s="38"/>
      <c r="Y282" s="38"/>
      <c r="Z282" s="38"/>
      <c r="AA282" s="38"/>
      <c r="AB282" s="38"/>
      <c r="AC282" s="38"/>
      <c r="AD282" s="38"/>
      <c r="AE282" s="38"/>
      <c r="AT282" s="17" t="s">
        <v>143</v>
      </c>
      <c r="AU282" s="17" t="s">
        <v>91</v>
      </c>
    </row>
    <row r="283" s="13" customFormat="1">
      <c r="A283" s="13"/>
      <c r="B283" s="236"/>
      <c r="C283" s="237"/>
      <c r="D283" s="231" t="s">
        <v>145</v>
      </c>
      <c r="E283" s="238" t="s">
        <v>1</v>
      </c>
      <c r="F283" s="239" t="s">
        <v>955</v>
      </c>
      <c r="G283" s="237"/>
      <c r="H283" s="240">
        <v>664.5</v>
      </c>
      <c r="I283" s="241"/>
      <c r="J283" s="237"/>
      <c r="K283" s="237"/>
      <c r="L283" s="242"/>
      <c r="M283" s="243"/>
      <c r="N283" s="244"/>
      <c r="O283" s="244"/>
      <c r="P283" s="244"/>
      <c r="Q283" s="244"/>
      <c r="R283" s="244"/>
      <c r="S283" s="244"/>
      <c r="T283" s="245"/>
      <c r="U283" s="13"/>
      <c r="V283" s="13"/>
      <c r="W283" s="13"/>
      <c r="X283" s="13"/>
      <c r="Y283" s="13"/>
      <c r="Z283" s="13"/>
      <c r="AA283" s="13"/>
      <c r="AB283" s="13"/>
      <c r="AC283" s="13"/>
      <c r="AD283" s="13"/>
      <c r="AE283" s="13"/>
      <c r="AT283" s="246" t="s">
        <v>145</v>
      </c>
      <c r="AU283" s="246" t="s">
        <v>91</v>
      </c>
      <c r="AV283" s="13" t="s">
        <v>91</v>
      </c>
      <c r="AW283" s="13" t="s">
        <v>38</v>
      </c>
      <c r="AX283" s="13" t="s">
        <v>82</v>
      </c>
      <c r="AY283" s="246" t="s">
        <v>135</v>
      </c>
    </row>
    <row r="284" s="14" customFormat="1">
      <c r="A284" s="14"/>
      <c r="B284" s="247"/>
      <c r="C284" s="248"/>
      <c r="D284" s="231" t="s">
        <v>145</v>
      </c>
      <c r="E284" s="249" t="s">
        <v>1</v>
      </c>
      <c r="F284" s="250" t="s">
        <v>147</v>
      </c>
      <c r="G284" s="248"/>
      <c r="H284" s="251">
        <v>664.5</v>
      </c>
      <c r="I284" s="252"/>
      <c r="J284" s="248"/>
      <c r="K284" s="248"/>
      <c r="L284" s="253"/>
      <c r="M284" s="254"/>
      <c r="N284" s="255"/>
      <c r="O284" s="255"/>
      <c r="P284" s="255"/>
      <c r="Q284" s="255"/>
      <c r="R284" s="255"/>
      <c r="S284" s="255"/>
      <c r="T284" s="256"/>
      <c r="U284" s="14"/>
      <c r="V284" s="14"/>
      <c r="W284" s="14"/>
      <c r="X284" s="14"/>
      <c r="Y284" s="14"/>
      <c r="Z284" s="14"/>
      <c r="AA284" s="14"/>
      <c r="AB284" s="14"/>
      <c r="AC284" s="14"/>
      <c r="AD284" s="14"/>
      <c r="AE284" s="14"/>
      <c r="AT284" s="257" t="s">
        <v>145</v>
      </c>
      <c r="AU284" s="257" t="s">
        <v>91</v>
      </c>
      <c r="AV284" s="14" t="s">
        <v>142</v>
      </c>
      <c r="AW284" s="14" t="s">
        <v>38</v>
      </c>
      <c r="AX284" s="14" t="s">
        <v>87</v>
      </c>
      <c r="AY284" s="257" t="s">
        <v>135</v>
      </c>
    </row>
    <row r="285" s="2" customFormat="1" ht="24.15" customHeight="1">
      <c r="A285" s="38"/>
      <c r="B285" s="39"/>
      <c r="C285" s="270" t="s">
        <v>260</v>
      </c>
      <c r="D285" s="270" t="s">
        <v>257</v>
      </c>
      <c r="E285" s="271" t="s">
        <v>956</v>
      </c>
      <c r="F285" s="272" t="s">
        <v>957</v>
      </c>
      <c r="G285" s="273" t="s">
        <v>140</v>
      </c>
      <c r="H285" s="274">
        <v>16.068000000000001</v>
      </c>
      <c r="I285" s="275"/>
      <c r="J285" s="276">
        <f>ROUND(I285*H285,2)</f>
        <v>0</v>
      </c>
      <c r="K285" s="272" t="s">
        <v>141</v>
      </c>
      <c r="L285" s="277"/>
      <c r="M285" s="278" t="s">
        <v>1</v>
      </c>
      <c r="N285" s="279" t="s">
        <v>47</v>
      </c>
      <c r="O285" s="91"/>
      <c r="P285" s="227">
        <f>O285*H285</f>
        <v>0</v>
      </c>
      <c r="Q285" s="227">
        <v>0</v>
      </c>
      <c r="R285" s="227">
        <f>Q285*H285</f>
        <v>0</v>
      </c>
      <c r="S285" s="227">
        <v>0</v>
      </c>
      <c r="T285" s="228">
        <f>S285*H285</f>
        <v>0</v>
      </c>
      <c r="U285" s="38"/>
      <c r="V285" s="38"/>
      <c r="W285" s="38"/>
      <c r="X285" s="38"/>
      <c r="Y285" s="38"/>
      <c r="Z285" s="38"/>
      <c r="AA285" s="38"/>
      <c r="AB285" s="38"/>
      <c r="AC285" s="38"/>
      <c r="AD285" s="38"/>
      <c r="AE285" s="38"/>
      <c r="AR285" s="229" t="s">
        <v>181</v>
      </c>
      <c r="AT285" s="229" t="s">
        <v>257</v>
      </c>
      <c r="AU285" s="229" t="s">
        <v>91</v>
      </c>
      <c r="AY285" s="17" t="s">
        <v>135</v>
      </c>
      <c r="BE285" s="230">
        <f>IF(N285="základní",J285,0)</f>
        <v>0</v>
      </c>
      <c r="BF285" s="230">
        <f>IF(N285="snížená",J285,0)</f>
        <v>0</v>
      </c>
      <c r="BG285" s="230">
        <f>IF(N285="zákl. přenesená",J285,0)</f>
        <v>0</v>
      </c>
      <c r="BH285" s="230">
        <f>IF(N285="sníž. přenesená",J285,0)</f>
        <v>0</v>
      </c>
      <c r="BI285" s="230">
        <f>IF(N285="nulová",J285,0)</f>
        <v>0</v>
      </c>
      <c r="BJ285" s="17" t="s">
        <v>87</v>
      </c>
      <c r="BK285" s="230">
        <f>ROUND(I285*H285,2)</f>
        <v>0</v>
      </c>
      <c r="BL285" s="17" t="s">
        <v>142</v>
      </c>
      <c r="BM285" s="229" t="s">
        <v>363</v>
      </c>
    </row>
    <row r="286" s="2" customFormat="1">
      <c r="A286" s="38"/>
      <c r="B286" s="39"/>
      <c r="C286" s="40"/>
      <c r="D286" s="231" t="s">
        <v>143</v>
      </c>
      <c r="E286" s="40"/>
      <c r="F286" s="232" t="s">
        <v>957</v>
      </c>
      <c r="G286" s="40"/>
      <c r="H286" s="40"/>
      <c r="I286" s="233"/>
      <c r="J286" s="40"/>
      <c r="K286" s="40"/>
      <c r="L286" s="44"/>
      <c r="M286" s="234"/>
      <c r="N286" s="235"/>
      <c r="O286" s="91"/>
      <c r="P286" s="91"/>
      <c r="Q286" s="91"/>
      <c r="R286" s="91"/>
      <c r="S286" s="91"/>
      <c r="T286" s="92"/>
      <c r="U286" s="38"/>
      <c r="V286" s="38"/>
      <c r="W286" s="38"/>
      <c r="X286" s="38"/>
      <c r="Y286" s="38"/>
      <c r="Z286" s="38"/>
      <c r="AA286" s="38"/>
      <c r="AB286" s="38"/>
      <c r="AC286" s="38"/>
      <c r="AD286" s="38"/>
      <c r="AE286" s="38"/>
      <c r="AT286" s="17" t="s">
        <v>143</v>
      </c>
      <c r="AU286" s="17" t="s">
        <v>91</v>
      </c>
    </row>
    <row r="287" s="2" customFormat="1">
      <c r="A287" s="38"/>
      <c r="B287" s="39"/>
      <c r="C287" s="40"/>
      <c r="D287" s="231" t="s">
        <v>152</v>
      </c>
      <c r="E287" s="40"/>
      <c r="F287" s="258" t="s">
        <v>958</v>
      </c>
      <c r="G287" s="40"/>
      <c r="H287" s="40"/>
      <c r="I287" s="233"/>
      <c r="J287" s="40"/>
      <c r="K287" s="40"/>
      <c r="L287" s="44"/>
      <c r="M287" s="234"/>
      <c r="N287" s="235"/>
      <c r="O287" s="91"/>
      <c r="P287" s="91"/>
      <c r="Q287" s="91"/>
      <c r="R287" s="91"/>
      <c r="S287" s="91"/>
      <c r="T287" s="92"/>
      <c r="U287" s="38"/>
      <c r="V287" s="38"/>
      <c r="W287" s="38"/>
      <c r="X287" s="38"/>
      <c r="Y287" s="38"/>
      <c r="Z287" s="38"/>
      <c r="AA287" s="38"/>
      <c r="AB287" s="38"/>
      <c r="AC287" s="38"/>
      <c r="AD287" s="38"/>
      <c r="AE287" s="38"/>
      <c r="AT287" s="17" t="s">
        <v>152</v>
      </c>
      <c r="AU287" s="17" t="s">
        <v>91</v>
      </c>
    </row>
    <row r="288" s="13" customFormat="1">
      <c r="A288" s="13"/>
      <c r="B288" s="236"/>
      <c r="C288" s="237"/>
      <c r="D288" s="231" t="s">
        <v>145</v>
      </c>
      <c r="E288" s="238" t="s">
        <v>1</v>
      </c>
      <c r="F288" s="239" t="s">
        <v>959</v>
      </c>
      <c r="G288" s="237"/>
      <c r="H288" s="240">
        <v>16.068000000000001</v>
      </c>
      <c r="I288" s="241"/>
      <c r="J288" s="237"/>
      <c r="K288" s="237"/>
      <c r="L288" s="242"/>
      <c r="M288" s="243"/>
      <c r="N288" s="244"/>
      <c r="O288" s="244"/>
      <c r="P288" s="244"/>
      <c r="Q288" s="244"/>
      <c r="R288" s="244"/>
      <c r="S288" s="244"/>
      <c r="T288" s="245"/>
      <c r="U288" s="13"/>
      <c r="V288" s="13"/>
      <c r="W288" s="13"/>
      <c r="X288" s="13"/>
      <c r="Y288" s="13"/>
      <c r="Z288" s="13"/>
      <c r="AA288" s="13"/>
      <c r="AB288" s="13"/>
      <c r="AC288" s="13"/>
      <c r="AD288" s="13"/>
      <c r="AE288" s="13"/>
      <c r="AT288" s="246" t="s">
        <v>145</v>
      </c>
      <c r="AU288" s="246" t="s">
        <v>91</v>
      </c>
      <c r="AV288" s="13" t="s">
        <v>91</v>
      </c>
      <c r="AW288" s="13" t="s">
        <v>38</v>
      </c>
      <c r="AX288" s="13" t="s">
        <v>82</v>
      </c>
      <c r="AY288" s="246" t="s">
        <v>135</v>
      </c>
    </row>
    <row r="289" s="14" customFormat="1">
      <c r="A289" s="14"/>
      <c r="B289" s="247"/>
      <c r="C289" s="248"/>
      <c r="D289" s="231" t="s">
        <v>145</v>
      </c>
      <c r="E289" s="249" t="s">
        <v>1</v>
      </c>
      <c r="F289" s="250" t="s">
        <v>147</v>
      </c>
      <c r="G289" s="248"/>
      <c r="H289" s="251">
        <v>16.068000000000001</v>
      </c>
      <c r="I289" s="252"/>
      <c r="J289" s="248"/>
      <c r="K289" s="248"/>
      <c r="L289" s="253"/>
      <c r="M289" s="254"/>
      <c r="N289" s="255"/>
      <c r="O289" s="255"/>
      <c r="P289" s="255"/>
      <c r="Q289" s="255"/>
      <c r="R289" s="255"/>
      <c r="S289" s="255"/>
      <c r="T289" s="256"/>
      <c r="U289" s="14"/>
      <c r="V289" s="14"/>
      <c r="W289" s="14"/>
      <c r="X289" s="14"/>
      <c r="Y289" s="14"/>
      <c r="Z289" s="14"/>
      <c r="AA289" s="14"/>
      <c r="AB289" s="14"/>
      <c r="AC289" s="14"/>
      <c r="AD289" s="14"/>
      <c r="AE289" s="14"/>
      <c r="AT289" s="257" t="s">
        <v>145</v>
      </c>
      <c r="AU289" s="257" t="s">
        <v>91</v>
      </c>
      <c r="AV289" s="14" t="s">
        <v>142</v>
      </c>
      <c r="AW289" s="14" t="s">
        <v>38</v>
      </c>
      <c r="AX289" s="14" t="s">
        <v>87</v>
      </c>
      <c r="AY289" s="257" t="s">
        <v>135</v>
      </c>
    </row>
    <row r="290" s="2" customFormat="1" ht="24.15" customHeight="1">
      <c r="A290" s="38"/>
      <c r="B290" s="39"/>
      <c r="C290" s="270" t="s">
        <v>367</v>
      </c>
      <c r="D290" s="270" t="s">
        <v>257</v>
      </c>
      <c r="E290" s="271" t="s">
        <v>960</v>
      </c>
      <c r="F290" s="272" t="s">
        <v>961</v>
      </c>
      <c r="G290" s="273" t="s">
        <v>140</v>
      </c>
      <c r="H290" s="274">
        <v>5.7679999999999998</v>
      </c>
      <c r="I290" s="275"/>
      <c r="J290" s="276">
        <f>ROUND(I290*H290,2)</f>
        <v>0</v>
      </c>
      <c r="K290" s="272" t="s">
        <v>141</v>
      </c>
      <c r="L290" s="277"/>
      <c r="M290" s="278" t="s">
        <v>1</v>
      </c>
      <c r="N290" s="279" t="s">
        <v>47</v>
      </c>
      <c r="O290" s="91"/>
      <c r="P290" s="227">
        <f>O290*H290</f>
        <v>0</v>
      </c>
      <c r="Q290" s="227">
        <v>0</v>
      </c>
      <c r="R290" s="227">
        <f>Q290*H290</f>
        <v>0</v>
      </c>
      <c r="S290" s="227">
        <v>0</v>
      </c>
      <c r="T290" s="228">
        <f>S290*H290</f>
        <v>0</v>
      </c>
      <c r="U290" s="38"/>
      <c r="V290" s="38"/>
      <c r="W290" s="38"/>
      <c r="X290" s="38"/>
      <c r="Y290" s="38"/>
      <c r="Z290" s="38"/>
      <c r="AA290" s="38"/>
      <c r="AB290" s="38"/>
      <c r="AC290" s="38"/>
      <c r="AD290" s="38"/>
      <c r="AE290" s="38"/>
      <c r="AR290" s="229" t="s">
        <v>181</v>
      </c>
      <c r="AT290" s="229" t="s">
        <v>257</v>
      </c>
      <c r="AU290" s="229" t="s">
        <v>91</v>
      </c>
      <c r="AY290" s="17" t="s">
        <v>135</v>
      </c>
      <c r="BE290" s="230">
        <f>IF(N290="základní",J290,0)</f>
        <v>0</v>
      </c>
      <c r="BF290" s="230">
        <f>IF(N290="snížená",J290,0)</f>
        <v>0</v>
      </c>
      <c r="BG290" s="230">
        <f>IF(N290="zákl. přenesená",J290,0)</f>
        <v>0</v>
      </c>
      <c r="BH290" s="230">
        <f>IF(N290="sníž. přenesená",J290,0)</f>
        <v>0</v>
      </c>
      <c r="BI290" s="230">
        <f>IF(N290="nulová",J290,0)</f>
        <v>0</v>
      </c>
      <c r="BJ290" s="17" t="s">
        <v>87</v>
      </c>
      <c r="BK290" s="230">
        <f>ROUND(I290*H290,2)</f>
        <v>0</v>
      </c>
      <c r="BL290" s="17" t="s">
        <v>142</v>
      </c>
      <c r="BM290" s="229" t="s">
        <v>370</v>
      </c>
    </row>
    <row r="291" s="2" customFormat="1">
      <c r="A291" s="38"/>
      <c r="B291" s="39"/>
      <c r="C291" s="40"/>
      <c r="D291" s="231" t="s">
        <v>143</v>
      </c>
      <c r="E291" s="40"/>
      <c r="F291" s="232" t="s">
        <v>961</v>
      </c>
      <c r="G291" s="40"/>
      <c r="H291" s="40"/>
      <c r="I291" s="233"/>
      <c r="J291" s="40"/>
      <c r="K291" s="40"/>
      <c r="L291" s="44"/>
      <c r="M291" s="234"/>
      <c r="N291" s="235"/>
      <c r="O291" s="91"/>
      <c r="P291" s="91"/>
      <c r="Q291" s="91"/>
      <c r="R291" s="91"/>
      <c r="S291" s="91"/>
      <c r="T291" s="92"/>
      <c r="U291" s="38"/>
      <c r="V291" s="38"/>
      <c r="W291" s="38"/>
      <c r="X291" s="38"/>
      <c r="Y291" s="38"/>
      <c r="Z291" s="38"/>
      <c r="AA291" s="38"/>
      <c r="AB291" s="38"/>
      <c r="AC291" s="38"/>
      <c r="AD291" s="38"/>
      <c r="AE291" s="38"/>
      <c r="AT291" s="17" t="s">
        <v>143</v>
      </c>
      <c r="AU291" s="17" t="s">
        <v>91</v>
      </c>
    </row>
    <row r="292" s="2" customFormat="1">
      <c r="A292" s="38"/>
      <c r="B292" s="39"/>
      <c r="C292" s="40"/>
      <c r="D292" s="231" t="s">
        <v>152</v>
      </c>
      <c r="E292" s="40"/>
      <c r="F292" s="258" t="s">
        <v>958</v>
      </c>
      <c r="G292" s="40"/>
      <c r="H292" s="40"/>
      <c r="I292" s="233"/>
      <c r="J292" s="40"/>
      <c r="K292" s="40"/>
      <c r="L292" s="44"/>
      <c r="M292" s="234"/>
      <c r="N292" s="235"/>
      <c r="O292" s="91"/>
      <c r="P292" s="91"/>
      <c r="Q292" s="91"/>
      <c r="R292" s="91"/>
      <c r="S292" s="91"/>
      <c r="T292" s="92"/>
      <c r="U292" s="38"/>
      <c r="V292" s="38"/>
      <c r="W292" s="38"/>
      <c r="X292" s="38"/>
      <c r="Y292" s="38"/>
      <c r="Z292" s="38"/>
      <c r="AA292" s="38"/>
      <c r="AB292" s="38"/>
      <c r="AC292" s="38"/>
      <c r="AD292" s="38"/>
      <c r="AE292" s="38"/>
      <c r="AT292" s="17" t="s">
        <v>152</v>
      </c>
      <c r="AU292" s="17" t="s">
        <v>91</v>
      </c>
    </row>
    <row r="293" s="13" customFormat="1">
      <c r="A293" s="13"/>
      <c r="B293" s="236"/>
      <c r="C293" s="237"/>
      <c r="D293" s="231" t="s">
        <v>145</v>
      </c>
      <c r="E293" s="238" t="s">
        <v>1</v>
      </c>
      <c r="F293" s="239" t="s">
        <v>962</v>
      </c>
      <c r="G293" s="237"/>
      <c r="H293" s="240">
        <v>5.7679999999999998</v>
      </c>
      <c r="I293" s="241"/>
      <c r="J293" s="237"/>
      <c r="K293" s="237"/>
      <c r="L293" s="242"/>
      <c r="M293" s="243"/>
      <c r="N293" s="244"/>
      <c r="O293" s="244"/>
      <c r="P293" s="244"/>
      <c r="Q293" s="244"/>
      <c r="R293" s="244"/>
      <c r="S293" s="244"/>
      <c r="T293" s="245"/>
      <c r="U293" s="13"/>
      <c r="V293" s="13"/>
      <c r="W293" s="13"/>
      <c r="X293" s="13"/>
      <c r="Y293" s="13"/>
      <c r="Z293" s="13"/>
      <c r="AA293" s="13"/>
      <c r="AB293" s="13"/>
      <c r="AC293" s="13"/>
      <c r="AD293" s="13"/>
      <c r="AE293" s="13"/>
      <c r="AT293" s="246" t="s">
        <v>145</v>
      </c>
      <c r="AU293" s="246" t="s">
        <v>91</v>
      </c>
      <c r="AV293" s="13" t="s">
        <v>91</v>
      </c>
      <c r="AW293" s="13" t="s">
        <v>38</v>
      </c>
      <c r="AX293" s="13" t="s">
        <v>82</v>
      </c>
      <c r="AY293" s="246" t="s">
        <v>135</v>
      </c>
    </row>
    <row r="294" s="14" customFormat="1">
      <c r="A294" s="14"/>
      <c r="B294" s="247"/>
      <c r="C294" s="248"/>
      <c r="D294" s="231" t="s">
        <v>145</v>
      </c>
      <c r="E294" s="249" t="s">
        <v>1</v>
      </c>
      <c r="F294" s="250" t="s">
        <v>147</v>
      </c>
      <c r="G294" s="248"/>
      <c r="H294" s="251">
        <v>5.7679999999999998</v>
      </c>
      <c r="I294" s="252"/>
      <c r="J294" s="248"/>
      <c r="K294" s="248"/>
      <c r="L294" s="253"/>
      <c r="M294" s="254"/>
      <c r="N294" s="255"/>
      <c r="O294" s="255"/>
      <c r="P294" s="255"/>
      <c r="Q294" s="255"/>
      <c r="R294" s="255"/>
      <c r="S294" s="255"/>
      <c r="T294" s="256"/>
      <c r="U294" s="14"/>
      <c r="V294" s="14"/>
      <c r="W294" s="14"/>
      <c r="X294" s="14"/>
      <c r="Y294" s="14"/>
      <c r="Z294" s="14"/>
      <c r="AA294" s="14"/>
      <c r="AB294" s="14"/>
      <c r="AC294" s="14"/>
      <c r="AD294" s="14"/>
      <c r="AE294" s="14"/>
      <c r="AT294" s="257" t="s">
        <v>145</v>
      </c>
      <c r="AU294" s="257" t="s">
        <v>91</v>
      </c>
      <c r="AV294" s="14" t="s">
        <v>142</v>
      </c>
      <c r="AW294" s="14" t="s">
        <v>38</v>
      </c>
      <c r="AX294" s="14" t="s">
        <v>87</v>
      </c>
      <c r="AY294" s="257" t="s">
        <v>135</v>
      </c>
    </row>
    <row r="295" s="2" customFormat="1" ht="16.5" customHeight="1">
      <c r="A295" s="38"/>
      <c r="B295" s="39"/>
      <c r="C295" s="270" t="s">
        <v>265</v>
      </c>
      <c r="D295" s="270" t="s">
        <v>257</v>
      </c>
      <c r="E295" s="271" t="s">
        <v>442</v>
      </c>
      <c r="F295" s="272" t="s">
        <v>443</v>
      </c>
      <c r="G295" s="273" t="s">
        <v>140</v>
      </c>
      <c r="H295" s="274">
        <v>661.40099999999995</v>
      </c>
      <c r="I295" s="275"/>
      <c r="J295" s="276">
        <f>ROUND(I295*H295,2)</f>
        <v>0</v>
      </c>
      <c r="K295" s="272" t="s">
        <v>141</v>
      </c>
      <c r="L295" s="277"/>
      <c r="M295" s="278" t="s">
        <v>1</v>
      </c>
      <c r="N295" s="279" t="s">
        <v>47</v>
      </c>
      <c r="O295" s="91"/>
      <c r="P295" s="227">
        <f>O295*H295</f>
        <v>0</v>
      </c>
      <c r="Q295" s="227">
        <v>0</v>
      </c>
      <c r="R295" s="227">
        <f>Q295*H295</f>
        <v>0</v>
      </c>
      <c r="S295" s="227">
        <v>0</v>
      </c>
      <c r="T295" s="228">
        <f>S295*H295</f>
        <v>0</v>
      </c>
      <c r="U295" s="38"/>
      <c r="V295" s="38"/>
      <c r="W295" s="38"/>
      <c r="X295" s="38"/>
      <c r="Y295" s="38"/>
      <c r="Z295" s="38"/>
      <c r="AA295" s="38"/>
      <c r="AB295" s="38"/>
      <c r="AC295" s="38"/>
      <c r="AD295" s="38"/>
      <c r="AE295" s="38"/>
      <c r="AR295" s="229" t="s">
        <v>181</v>
      </c>
      <c r="AT295" s="229" t="s">
        <v>257</v>
      </c>
      <c r="AU295" s="229" t="s">
        <v>91</v>
      </c>
      <c r="AY295" s="17" t="s">
        <v>135</v>
      </c>
      <c r="BE295" s="230">
        <f>IF(N295="základní",J295,0)</f>
        <v>0</v>
      </c>
      <c r="BF295" s="230">
        <f>IF(N295="snížená",J295,0)</f>
        <v>0</v>
      </c>
      <c r="BG295" s="230">
        <f>IF(N295="zákl. přenesená",J295,0)</f>
        <v>0</v>
      </c>
      <c r="BH295" s="230">
        <f>IF(N295="sníž. přenesená",J295,0)</f>
        <v>0</v>
      </c>
      <c r="BI295" s="230">
        <f>IF(N295="nulová",J295,0)</f>
        <v>0</v>
      </c>
      <c r="BJ295" s="17" t="s">
        <v>87</v>
      </c>
      <c r="BK295" s="230">
        <f>ROUND(I295*H295,2)</f>
        <v>0</v>
      </c>
      <c r="BL295" s="17" t="s">
        <v>142</v>
      </c>
      <c r="BM295" s="229" t="s">
        <v>374</v>
      </c>
    </row>
    <row r="296" s="2" customFormat="1">
      <c r="A296" s="38"/>
      <c r="B296" s="39"/>
      <c r="C296" s="40"/>
      <c r="D296" s="231" t="s">
        <v>143</v>
      </c>
      <c r="E296" s="40"/>
      <c r="F296" s="232" t="s">
        <v>443</v>
      </c>
      <c r="G296" s="40"/>
      <c r="H296" s="40"/>
      <c r="I296" s="233"/>
      <c r="J296" s="40"/>
      <c r="K296" s="40"/>
      <c r="L296" s="44"/>
      <c r="M296" s="234"/>
      <c r="N296" s="235"/>
      <c r="O296" s="91"/>
      <c r="P296" s="91"/>
      <c r="Q296" s="91"/>
      <c r="R296" s="91"/>
      <c r="S296" s="91"/>
      <c r="T296" s="92"/>
      <c r="U296" s="38"/>
      <c r="V296" s="38"/>
      <c r="W296" s="38"/>
      <c r="X296" s="38"/>
      <c r="Y296" s="38"/>
      <c r="Z296" s="38"/>
      <c r="AA296" s="38"/>
      <c r="AB296" s="38"/>
      <c r="AC296" s="38"/>
      <c r="AD296" s="38"/>
      <c r="AE296" s="38"/>
      <c r="AT296" s="17" t="s">
        <v>143</v>
      </c>
      <c r="AU296" s="17" t="s">
        <v>91</v>
      </c>
    </row>
    <row r="297" s="2" customFormat="1">
      <c r="A297" s="38"/>
      <c r="B297" s="39"/>
      <c r="C297" s="40"/>
      <c r="D297" s="231" t="s">
        <v>152</v>
      </c>
      <c r="E297" s="40"/>
      <c r="F297" s="258" t="s">
        <v>958</v>
      </c>
      <c r="G297" s="40"/>
      <c r="H297" s="40"/>
      <c r="I297" s="233"/>
      <c r="J297" s="40"/>
      <c r="K297" s="40"/>
      <c r="L297" s="44"/>
      <c r="M297" s="234"/>
      <c r="N297" s="235"/>
      <c r="O297" s="91"/>
      <c r="P297" s="91"/>
      <c r="Q297" s="91"/>
      <c r="R297" s="91"/>
      <c r="S297" s="91"/>
      <c r="T297" s="92"/>
      <c r="U297" s="38"/>
      <c r="V297" s="38"/>
      <c r="W297" s="38"/>
      <c r="X297" s="38"/>
      <c r="Y297" s="38"/>
      <c r="Z297" s="38"/>
      <c r="AA297" s="38"/>
      <c r="AB297" s="38"/>
      <c r="AC297" s="38"/>
      <c r="AD297" s="38"/>
      <c r="AE297" s="38"/>
      <c r="AT297" s="17" t="s">
        <v>152</v>
      </c>
      <c r="AU297" s="17" t="s">
        <v>91</v>
      </c>
    </row>
    <row r="298" s="13" customFormat="1">
      <c r="A298" s="13"/>
      <c r="B298" s="236"/>
      <c r="C298" s="237"/>
      <c r="D298" s="231" t="s">
        <v>145</v>
      </c>
      <c r="E298" s="238" t="s">
        <v>1</v>
      </c>
      <c r="F298" s="239" t="s">
        <v>963</v>
      </c>
      <c r="G298" s="237"/>
      <c r="H298" s="240">
        <v>661.40099999999995</v>
      </c>
      <c r="I298" s="241"/>
      <c r="J298" s="237"/>
      <c r="K298" s="237"/>
      <c r="L298" s="242"/>
      <c r="M298" s="243"/>
      <c r="N298" s="244"/>
      <c r="O298" s="244"/>
      <c r="P298" s="244"/>
      <c r="Q298" s="244"/>
      <c r="R298" s="244"/>
      <c r="S298" s="244"/>
      <c r="T298" s="245"/>
      <c r="U298" s="13"/>
      <c r="V298" s="13"/>
      <c r="W298" s="13"/>
      <c r="X298" s="13"/>
      <c r="Y298" s="13"/>
      <c r="Z298" s="13"/>
      <c r="AA298" s="13"/>
      <c r="AB298" s="13"/>
      <c r="AC298" s="13"/>
      <c r="AD298" s="13"/>
      <c r="AE298" s="13"/>
      <c r="AT298" s="246" t="s">
        <v>145</v>
      </c>
      <c r="AU298" s="246" t="s">
        <v>91</v>
      </c>
      <c r="AV298" s="13" t="s">
        <v>91</v>
      </c>
      <c r="AW298" s="13" t="s">
        <v>38</v>
      </c>
      <c r="AX298" s="13" t="s">
        <v>82</v>
      </c>
      <c r="AY298" s="246" t="s">
        <v>135</v>
      </c>
    </row>
    <row r="299" s="14" customFormat="1">
      <c r="A299" s="14"/>
      <c r="B299" s="247"/>
      <c r="C299" s="248"/>
      <c r="D299" s="231" t="s">
        <v>145</v>
      </c>
      <c r="E299" s="249" t="s">
        <v>1</v>
      </c>
      <c r="F299" s="250" t="s">
        <v>147</v>
      </c>
      <c r="G299" s="248"/>
      <c r="H299" s="251">
        <v>661.40099999999995</v>
      </c>
      <c r="I299" s="252"/>
      <c r="J299" s="248"/>
      <c r="K299" s="248"/>
      <c r="L299" s="253"/>
      <c r="M299" s="254"/>
      <c r="N299" s="255"/>
      <c r="O299" s="255"/>
      <c r="P299" s="255"/>
      <c r="Q299" s="255"/>
      <c r="R299" s="255"/>
      <c r="S299" s="255"/>
      <c r="T299" s="256"/>
      <c r="U299" s="14"/>
      <c r="V299" s="14"/>
      <c r="W299" s="14"/>
      <c r="X299" s="14"/>
      <c r="Y299" s="14"/>
      <c r="Z299" s="14"/>
      <c r="AA299" s="14"/>
      <c r="AB299" s="14"/>
      <c r="AC299" s="14"/>
      <c r="AD299" s="14"/>
      <c r="AE299" s="14"/>
      <c r="AT299" s="257" t="s">
        <v>145</v>
      </c>
      <c r="AU299" s="257" t="s">
        <v>91</v>
      </c>
      <c r="AV299" s="14" t="s">
        <v>142</v>
      </c>
      <c r="AW299" s="14" t="s">
        <v>38</v>
      </c>
      <c r="AX299" s="14" t="s">
        <v>87</v>
      </c>
      <c r="AY299" s="257" t="s">
        <v>135</v>
      </c>
    </row>
    <row r="300" s="2" customFormat="1" ht="33" customHeight="1">
      <c r="A300" s="38"/>
      <c r="B300" s="39"/>
      <c r="C300" s="270" t="s">
        <v>377</v>
      </c>
      <c r="D300" s="270" t="s">
        <v>257</v>
      </c>
      <c r="E300" s="271" t="s">
        <v>964</v>
      </c>
      <c r="F300" s="272" t="s">
        <v>965</v>
      </c>
      <c r="G300" s="273" t="s">
        <v>140</v>
      </c>
      <c r="H300" s="274">
        <v>14.317</v>
      </c>
      <c r="I300" s="275"/>
      <c r="J300" s="276">
        <f>ROUND(I300*H300,2)</f>
        <v>0</v>
      </c>
      <c r="K300" s="272" t="s">
        <v>1</v>
      </c>
      <c r="L300" s="277"/>
      <c r="M300" s="278" t="s">
        <v>1</v>
      </c>
      <c r="N300" s="279" t="s">
        <v>47</v>
      </c>
      <c r="O300" s="91"/>
      <c r="P300" s="227">
        <f>O300*H300</f>
        <v>0</v>
      </c>
      <c r="Q300" s="227">
        <v>0</v>
      </c>
      <c r="R300" s="227">
        <f>Q300*H300</f>
        <v>0</v>
      </c>
      <c r="S300" s="227">
        <v>0</v>
      </c>
      <c r="T300" s="228">
        <f>S300*H300</f>
        <v>0</v>
      </c>
      <c r="U300" s="38"/>
      <c r="V300" s="38"/>
      <c r="W300" s="38"/>
      <c r="X300" s="38"/>
      <c r="Y300" s="38"/>
      <c r="Z300" s="38"/>
      <c r="AA300" s="38"/>
      <c r="AB300" s="38"/>
      <c r="AC300" s="38"/>
      <c r="AD300" s="38"/>
      <c r="AE300" s="38"/>
      <c r="AR300" s="229" t="s">
        <v>181</v>
      </c>
      <c r="AT300" s="229" t="s">
        <v>257</v>
      </c>
      <c r="AU300" s="229" t="s">
        <v>91</v>
      </c>
      <c r="AY300" s="17" t="s">
        <v>135</v>
      </c>
      <c r="BE300" s="230">
        <f>IF(N300="základní",J300,0)</f>
        <v>0</v>
      </c>
      <c r="BF300" s="230">
        <f>IF(N300="snížená",J300,0)</f>
        <v>0</v>
      </c>
      <c r="BG300" s="230">
        <f>IF(N300="zákl. přenesená",J300,0)</f>
        <v>0</v>
      </c>
      <c r="BH300" s="230">
        <f>IF(N300="sníž. přenesená",J300,0)</f>
        <v>0</v>
      </c>
      <c r="BI300" s="230">
        <f>IF(N300="nulová",J300,0)</f>
        <v>0</v>
      </c>
      <c r="BJ300" s="17" t="s">
        <v>87</v>
      </c>
      <c r="BK300" s="230">
        <f>ROUND(I300*H300,2)</f>
        <v>0</v>
      </c>
      <c r="BL300" s="17" t="s">
        <v>142</v>
      </c>
      <c r="BM300" s="229" t="s">
        <v>380</v>
      </c>
    </row>
    <row r="301" s="2" customFormat="1">
      <c r="A301" s="38"/>
      <c r="B301" s="39"/>
      <c r="C301" s="40"/>
      <c r="D301" s="231" t="s">
        <v>143</v>
      </c>
      <c r="E301" s="40"/>
      <c r="F301" s="232" t="s">
        <v>966</v>
      </c>
      <c r="G301" s="40"/>
      <c r="H301" s="40"/>
      <c r="I301" s="233"/>
      <c r="J301" s="40"/>
      <c r="K301" s="40"/>
      <c r="L301" s="44"/>
      <c r="M301" s="234"/>
      <c r="N301" s="235"/>
      <c r="O301" s="91"/>
      <c r="P301" s="91"/>
      <c r="Q301" s="91"/>
      <c r="R301" s="91"/>
      <c r="S301" s="91"/>
      <c r="T301" s="92"/>
      <c r="U301" s="38"/>
      <c r="V301" s="38"/>
      <c r="W301" s="38"/>
      <c r="X301" s="38"/>
      <c r="Y301" s="38"/>
      <c r="Z301" s="38"/>
      <c r="AA301" s="38"/>
      <c r="AB301" s="38"/>
      <c r="AC301" s="38"/>
      <c r="AD301" s="38"/>
      <c r="AE301" s="38"/>
      <c r="AT301" s="17" t="s">
        <v>143</v>
      </c>
      <c r="AU301" s="17" t="s">
        <v>91</v>
      </c>
    </row>
    <row r="302" s="13" customFormat="1">
      <c r="A302" s="13"/>
      <c r="B302" s="236"/>
      <c r="C302" s="237"/>
      <c r="D302" s="231" t="s">
        <v>145</v>
      </c>
      <c r="E302" s="238" t="s">
        <v>1</v>
      </c>
      <c r="F302" s="239" t="s">
        <v>967</v>
      </c>
      <c r="G302" s="237"/>
      <c r="H302" s="240">
        <v>14.317</v>
      </c>
      <c r="I302" s="241"/>
      <c r="J302" s="237"/>
      <c r="K302" s="237"/>
      <c r="L302" s="242"/>
      <c r="M302" s="243"/>
      <c r="N302" s="244"/>
      <c r="O302" s="244"/>
      <c r="P302" s="244"/>
      <c r="Q302" s="244"/>
      <c r="R302" s="244"/>
      <c r="S302" s="244"/>
      <c r="T302" s="245"/>
      <c r="U302" s="13"/>
      <c r="V302" s="13"/>
      <c r="W302" s="13"/>
      <c r="X302" s="13"/>
      <c r="Y302" s="13"/>
      <c r="Z302" s="13"/>
      <c r="AA302" s="13"/>
      <c r="AB302" s="13"/>
      <c r="AC302" s="13"/>
      <c r="AD302" s="13"/>
      <c r="AE302" s="13"/>
      <c r="AT302" s="246" t="s">
        <v>145</v>
      </c>
      <c r="AU302" s="246" t="s">
        <v>91</v>
      </c>
      <c r="AV302" s="13" t="s">
        <v>91</v>
      </c>
      <c r="AW302" s="13" t="s">
        <v>38</v>
      </c>
      <c r="AX302" s="13" t="s">
        <v>82</v>
      </c>
      <c r="AY302" s="246" t="s">
        <v>135</v>
      </c>
    </row>
    <row r="303" s="14" customFormat="1">
      <c r="A303" s="14"/>
      <c r="B303" s="247"/>
      <c r="C303" s="248"/>
      <c r="D303" s="231" t="s">
        <v>145</v>
      </c>
      <c r="E303" s="249" t="s">
        <v>1</v>
      </c>
      <c r="F303" s="250" t="s">
        <v>147</v>
      </c>
      <c r="G303" s="248"/>
      <c r="H303" s="251">
        <v>14.317</v>
      </c>
      <c r="I303" s="252"/>
      <c r="J303" s="248"/>
      <c r="K303" s="248"/>
      <c r="L303" s="253"/>
      <c r="M303" s="254"/>
      <c r="N303" s="255"/>
      <c r="O303" s="255"/>
      <c r="P303" s="255"/>
      <c r="Q303" s="255"/>
      <c r="R303" s="255"/>
      <c r="S303" s="255"/>
      <c r="T303" s="256"/>
      <c r="U303" s="14"/>
      <c r="V303" s="14"/>
      <c r="W303" s="14"/>
      <c r="X303" s="14"/>
      <c r="Y303" s="14"/>
      <c r="Z303" s="14"/>
      <c r="AA303" s="14"/>
      <c r="AB303" s="14"/>
      <c r="AC303" s="14"/>
      <c r="AD303" s="14"/>
      <c r="AE303" s="14"/>
      <c r="AT303" s="257" t="s">
        <v>145</v>
      </c>
      <c r="AU303" s="257" t="s">
        <v>91</v>
      </c>
      <c r="AV303" s="14" t="s">
        <v>142</v>
      </c>
      <c r="AW303" s="14" t="s">
        <v>38</v>
      </c>
      <c r="AX303" s="14" t="s">
        <v>87</v>
      </c>
      <c r="AY303" s="257" t="s">
        <v>135</v>
      </c>
    </row>
    <row r="304" s="2" customFormat="1" ht="24.15" customHeight="1">
      <c r="A304" s="38"/>
      <c r="B304" s="39"/>
      <c r="C304" s="270" t="s">
        <v>268</v>
      </c>
      <c r="D304" s="270" t="s">
        <v>257</v>
      </c>
      <c r="E304" s="271" t="s">
        <v>968</v>
      </c>
      <c r="F304" s="272" t="s">
        <v>969</v>
      </c>
      <c r="G304" s="273" t="s">
        <v>140</v>
      </c>
      <c r="H304" s="274">
        <v>7.5279999999999996</v>
      </c>
      <c r="I304" s="275"/>
      <c r="J304" s="276">
        <f>ROUND(I304*H304,2)</f>
        <v>0</v>
      </c>
      <c r="K304" s="272" t="s">
        <v>1</v>
      </c>
      <c r="L304" s="277"/>
      <c r="M304" s="278" t="s">
        <v>1</v>
      </c>
      <c r="N304" s="279" t="s">
        <v>47</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181</v>
      </c>
      <c r="AT304" s="229" t="s">
        <v>257</v>
      </c>
      <c r="AU304" s="229" t="s">
        <v>91</v>
      </c>
      <c r="AY304" s="17" t="s">
        <v>135</v>
      </c>
      <c r="BE304" s="230">
        <f>IF(N304="základní",J304,0)</f>
        <v>0</v>
      </c>
      <c r="BF304" s="230">
        <f>IF(N304="snížená",J304,0)</f>
        <v>0</v>
      </c>
      <c r="BG304" s="230">
        <f>IF(N304="zákl. přenesená",J304,0)</f>
        <v>0</v>
      </c>
      <c r="BH304" s="230">
        <f>IF(N304="sníž. přenesená",J304,0)</f>
        <v>0</v>
      </c>
      <c r="BI304" s="230">
        <f>IF(N304="nulová",J304,0)</f>
        <v>0</v>
      </c>
      <c r="BJ304" s="17" t="s">
        <v>87</v>
      </c>
      <c r="BK304" s="230">
        <f>ROUND(I304*H304,2)</f>
        <v>0</v>
      </c>
      <c r="BL304" s="17" t="s">
        <v>142</v>
      </c>
      <c r="BM304" s="229" t="s">
        <v>389</v>
      </c>
    </row>
    <row r="305" s="2" customFormat="1">
      <c r="A305" s="38"/>
      <c r="B305" s="39"/>
      <c r="C305" s="40"/>
      <c r="D305" s="231" t="s">
        <v>143</v>
      </c>
      <c r="E305" s="40"/>
      <c r="F305" s="232" t="s">
        <v>969</v>
      </c>
      <c r="G305" s="40"/>
      <c r="H305" s="40"/>
      <c r="I305" s="233"/>
      <c r="J305" s="40"/>
      <c r="K305" s="40"/>
      <c r="L305" s="44"/>
      <c r="M305" s="234"/>
      <c r="N305" s="235"/>
      <c r="O305" s="91"/>
      <c r="P305" s="91"/>
      <c r="Q305" s="91"/>
      <c r="R305" s="91"/>
      <c r="S305" s="91"/>
      <c r="T305" s="92"/>
      <c r="U305" s="38"/>
      <c r="V305" s="38"/>
      <c r="W305" s="38"/>
      <c r="X305" s="38"/>
      <c r="Y305" s="38"/>
      <c r="Z305" s="38"/>
      <c r="AA305" s="38"/>
      <c r="AB305" s="38"/>
      <c r="AC305" s="38"/>
      <c r="AD305" s="38"/>
      <c r="AE305" s="38"/>
      <c r="AT305" s="17" t="s">
        <v>143</v>
      </c>
      <c r="AU305" s="17" t="s">
        <v>91</v>
      </c>
    </row>
    <row r="306" s="13" customFormat="1">
      <c r="A306" s="13"/>
      <c r="B306" s="236"/>
      <c r="C306" s="237"/>
      <c r="D306" s="231" t="s">
        <v>145</v>
      </c>
      <c r="E306" s="238" t="s">
        <v>1</v>
      </c>
      <c r="F306" s="239" t="s">
        <v>970</v>
      </c>
      <c r="G306" s="237"/>
      <c r="H306" s="240">
        <v>7.5279999999999996</v>
      </c>
      <c r="I306" s="241"/>
      <c r="J306" s="237"/>
      <c r="K306" s="237"/>
      <c r="L306" s="242"/>
      <c r="M306" s="243"/>
      <c r="N306" s="244"/>
      <c r="O306" s="244"/>
      <c r="P306" s="244"/>
      <c r="Q306" s="244"/>
      <c r="R306" s="244"/>
      <c r="S306" s="244"/>
      <c r="T306" s="245"/>
      <c r="U306" s="13"/>
      <c r="V306" s="13"/>
      <c r="W306" s="13"/>
      <c r="X306" s="13"/>
      <c r="Y306" s="13"/>
      <c r="Z306" s="13"/>
      <c r="AA306" s="13"/>
      <c r="AB306" s="13"/>
      <c r="AC306" s="13"/>
      <c r="AD306" s="13"/>
      <c r="AE306" s="13"/>
      <c r="AT306" s="246" t="s">
        <v>145</v>
      </c>
      <c r="AU306" s="246" t="s">
        <v>91</v>
      </c>
      <c r="AV306" s="13" t="s">
        <v>91</v>
      </c>
      <c r="AW306" s="13" t="s">
        <v>38</v>
      </c>
      <c r="AX306" s="13" t="s">
        <v>82</v>
      </c>
      <c r="AY306" s="246" t="s">
        <v>135</v>
      </c>
    </row>
    <row r="307" s="14" customFormat="1">
      <c r="A307" s="14"/>
      <c r="B307" s="247"/>
      <c r="C307" s="248"/>
      <c r="D307" s="231" t="s">
        <v>145</v>
      </c>
      <c r="E307" s="249" t="s">
        <v>1</v>
      </c>
      <c r="F307" s="250" t="s">
        <v>147</v>
      </c>
      <c r="G307" s="248"/>
      <c r="H307" s="251">
        <v>7.5279999999999996</v>
      </c>
      <c r="I307" s="252"/>
      <c r="J307" s="248"/>
      <c r="K307" s="248"/>
      <c r="L307" s="253"/>
      <c r="M307" s="254"/>
      <c r="N307" s="255"/>
      <c r="O307" s="255"/>
      <c r="P307" s="255"/>
      <c r="Q307" s="255"/>
      <c r="R307" s="255"/>
      <c r="S307" s="255"/>
      <c r="T307" s="256"/>
      <c r="U307" s="14"/>
      <c r="V307" s="14"/>
      <c r="W307" s="14"/>
      <c r="X307" s="14"/>
      <c r="Y307" s="14"/>
      <c r="Z307" s="14"/>
      <c r="AA307" s="14"/>
      <c r="AB307" s="14"/>
      <c r="AC307" s="14"/>
      <c r="AD307" s="14"/>
      <c r="AE307" s="14"/>
      <c r="AT307" s="257" t="s">
        <v>145</v>
      </c>
      <c r="AU307" s="257" t="s">
        <v>91</v>
      </c>
      <c r="AV307" s="14" t="s">
        <v>142</v>
      </c>
      <c r="AW307" s="14" t="s">
        <v>38</v>
      </c>
      <c r="AX307" s="14" t="s">
        <v>87</v>
      </c>
      <c r="AY307" s="257" t="s">
        <v>135</v>
      </c>
    </row>
    <row r="308" s="2" customFormat="1" ht="33" customHeight="1">
      <c r="A308" s="38"/>
      <c r="B308" s="39"/>
      <c r="C308" s="218" t="s">
        <v>392</v>
      </c>
      <c r="D308" s="218" t="s">
        <v>137</v>
      </c>
      <c r="E308" s="219" t="s">
        <v>971</v>
      </c>
      <c r="F308" s="220" t="s">
        <v>972</v>
      </c>
      <c r="G308" s="221" t="s">
        <v>140</v>
      </c>
      <c r="H308" s="222">
        <v>203</v>
      </c>
      <c r="I308" s="223"/>
      <c r="J308" s="224">
        <f>ROUND(I308*H308,2)</f>
        <v>0</v>
      </c>
      <c r="K308" s="220" t="s">
        <v>141</v>
      </c>
      <c r="L308" s="44"/>
      <c r="M308" s="225" t="s">
        <v>1</v>
      </c>
      <c r="N308" s="226" t="s">
        <v>47</v>
      </c>
      <c r="O308" s="91"/>
      <c r="P308" s="227">
        <f>O308*H308</f>
        <v>0</v>
      </c>
      <c r="Q308" s="227">
        <v>0</v>
      </c>
      <c r="R308" s="227">
        <f>Q308*H308</f>
        <v>0</v>
      </c>
      <c r="S308" s="227">
        <v>0</v>
      </c>
      <c r="T308" s="228">
        <f>S308*H308</f>
        <v>0</v>
      </c>
      <c r="U308" s="38"/>
      <c r="V308" s="38"/>
      <c r="W308" s="38"/>
      <c r="X308" s="38"/>
      <c r="Y308" s="38"/>
      <c r="Z308" s="38"/>
      <c r="AA308" s="38"/>
      <c r="AB308" s="38"/>
      <c r="AC308" s="38"/>
      <c r="AD308" s="38"/>
      <c r="AE308" s="38"/>
      <c r="AR308" s="229" t="s">
        <v>142</v>
      </c>
      <c r="AT308" s="229" t="s">
        <v>137</v>
      </c>
      <c r="AU308" s="229" t="s">
        <v>91</v>
      </c>
      <c r="AY308" s="17" t="s">
        <v>135</v>
      </c>
      <c r="BE308" s="230">
        <f>IF(N308="základní",J308,0)</f>
        <v>0</v>
      </c>
      <c r="BF308" s="230">
        <f>IF(N308="snížená",J308,0)</f>
        <v>0</v>
      </c>
      <c r="BG308" s="230">
        <f>IF(N308="zákl. přenesená",J308,0)</f>
        <v>0</v>
      </c>
      <c r="BH308" s="230">
        <f>IF(N308="sníž. přenesená",J308,0)</f>
        <v>0</v>
      </c>
      <c r="BI308" s="230">
        <f>IF(N308="nulová",J308,0)</f>
        <v>0</v>
      </c>
      <c r="BJ308" s="17" t="s">
        <v>87</v>
      </c>
      <c r="BK308" s="230">
        <f>ROUND(I308*H308,2)</f>
        <v>0</v>
      </c>
      <c r="BL308" s="17" t="s">
        <v>142</v>
      </c>
      <c r="BM308" s="229" t="s">
        <v>395</v>
      </c>
    </row>
    <row r="309" s="2" customFormat="1">
      <c r="A309" s="38"/>
      <c r="B309" s="39"/>
      <c r="C309" s="40"/>
      <c r="D309" s="231" t="s">
        <v>143</v>
      </c>
      <c r="E309" s="40"/>
      <c r="F309" s="232" t="s">
        <v>973</v>
      </c>
      <c r="G309" s="40"/>
      <c r="H309" s="40"/>
      <c r="I309" s="233"/>
      <c r="J309" s="40"/>
      <c r="K309" s="40"/>
      <c r="L309" s="44"/>
      <c r="M309" s="234"/>
      <c r="N309" s="235"/>
      <c r="O309" s="91"/>
      <c r="P309" s="91"/>
      <c r="Q309" s="91"/>
      <c r="R309" s="91"/>
      <c r="S309" s="91"/>
      <c r="T309" s="92"/>
      <c r="U309" s="38"/>
      <c r="V309" s="38"/>
      <c r="W309" s="38"/>
      <c r="X309" s="38"/>
      <c r="Y309" s="38"/>
      <c r="Z309" s="38"/>
      <c r="AA309" s="38"/>
      <c r="AB309" s="38"/>
      <c r="AC309" s="38"/>
      <c r="AD309" s="38"/>
      <c r="AE309" s="38"/>
      <c r="AT309" s="17" t="s">
        <v>143</v>
      </c>
      <c r="AU309" s="17" t="s">
        <v>91</v>
      </c>
    </row>
    <row r="310" s="13" customFormat="1">
      <c r="A310" s="13"/>
      <c r="B310" s="236"/>
      <c r="C310" s="237"/>
      <c r="D310" s="231" t="s">
        <v>145</v>
      </c>
      <c r="E310" s="238" t="s">
        <v>1</v>
      </c>
      <c r="F310" s="239" t="s">
        <v>974</v>
      </c>
      <c r="G310" s="237"/>
      <c r="H310" s="240">
        <v>203</v>
      </c>
      <c r="I310" s="241"/>
      <c r="J310" s="237"/>
      <c r="K310" s="237"/>
      <c r="L310" s="242"/>
      <c r="M310" s="243"/>
      <c r="N310" s="244"/>
      <c r="O310" s="244"/>
      <c r="P310" s="244"/>
      <c r="Q310" s="244"/>
      <c r="R310" s="244"/>
      <c r="S310" s="244"/>
      <c r="T310" s="245"/>
      <c r="U310" s="13"/>
      <c r="V310" s="13"/>
      <c r="W310" s="13"/>
      <c r="X310" s="13"/>
      <c r="Y310" s="13"/>
      <c r="Z310" s="13"/>
      <c r="AA310" s="13"/>
      <c r="AB310" s="13"/>
      <c r="AC310" s="13"/>
      <c r="AD310" s="13"/>
      <c r="AE310" s="13"/>
      <c r="AT310" s="246" t="s">
        <v>145</v>
      </c>
      <c r="AU310" s="246" t="s">
        <v>91</v>
      </c>
      <c r="AV310" s="13" t="s">
        <v>91</v>
      </c>
      <c r="AW310" s="13" t="s">
        <v>38</v>
      </c>
      <c r="AX310" s="13" t="s">
        <v>82</v>
      </c>
      <c r="AY310" s="246" t="s">
        <v>135</v>
      </c>
    </row>
    <row r="311" s="14" customFormat="1">
      <c r="A311" s="14"/>
      <c r="B311" s="247"/>
      <c r="C311" s="248"/>
      <c r="D311" s="231" t="s">
        <v>145</v>
      </c>
      <c r="E311" s="249" t="s">
        <v>1</v>
      </c>
      <c r="F311" s="250" t="s">
        <v>147</v>
      </c>
      <c r="G311" s="248"/>
      <c r="H311" s="251">
        <v>203</v>
      </c>
      <c r="I311" s="252"/>
      <c r="J311" s="248"/>
      <c r="K311" s="248"/>
      <c r="L311" s="253"/>
      <c r="M311" s="254"/>
      <c r="N311" s="255"/>
      <c r="O311" s="255"/>
      <c r="P311" s="255"/>
      <c r="Q311" s="255"/>
      <c r="R311" s="255"/>
      <c r="S311" s="255"/>
      <c r="T311" s="256"/>
      <c r="U311" s="14"/>
      <c r="V311" s="14"/>
      <c r="W311" s="14"/>
      <c r="X311" s="14"/>
      <c r="Y311" s="14"/>
      <c r="Z311" s="14"/>
      <c r="AA311" s="14"/>
      <c r="AB311" s="14"/>
      <c r="AC311" s="14"/>
      <c r="AD311" s="14"/>
      <c r="AE311" s="14"/>
      <c r="AT311" s="257" t="s">
        <v>145</v>
      </c>
      <c r="AU311" s="257" t="s">
        <v>91</v>
      </c>
      <c r="AV311" s="14" t="s">
        <v>142</v>
      </c>
      <c r="AW311" s="14" t="s">
        <v>38</v>
      </c>
      <c r="AX311" s="14" t="s">
        <v>87</v>
      </c>
      <c r="AY311" s="257" t="s">
        <v>135</v>
      </c>
    </row>
    <row r="312" s="2" customFormat="1" ht="24.15" customHeight="1">
      <c r="A312" s="38"/>
      <c r="B312" s="39"/>
      <c r="C312" s="270" t="s">
        <v>273</v>
      </c>
      <c r="D312" s="270" t="s">
        <v>257</v>
      </c>
      <c r="E312" s="271" t="s">
        <v>454</v>
      </c>
      <c r="F312" s="272" t="s">
        <v>975</v>
      </c>
      <c r="G312" s="273" t="s">
        <v>140</v>
      </c>
      <c r="H312" s="274">
        <v>51.101999999999997</v>
      </c>
      <c r="I312" s="275"/>
      <c r="J312" s="276">
        <f>ROUND(I312*H312,2)</f>
        <v>0</v>
      </c>
      <c r="K312" s="272" t="s">
        <v>141</v>
      </c>
      <c r="L312" s="277"/>
      <c r="M312" s="278" t="s">
        <v>1</v>
      </c>
      <c r="N312" s="279" t="s">
        <v>47</v>
      </c>
      <c r="O312" s="91"/>
      <c r="P312" s="227">
        <f>O312*H312</f>
        <v>0</v>
      </c>
      <c r="Q312" s="227">
        <v>0</v>
      </c>
      <c r="R312" s="227">
        <f>Q312*H312</f>
        <v>0</v>
      </c>
      <c r="S312" s="227">
        <v>0</v>
      </c>
      <c r="T312" s="228">
        <f>S312*H312</f>
        <v>0</v>
      </c>
      <c r="U312" s="38"/>
      <c r="V312" s="38"/>
      <c r="W312" s="38"/>
      <c r="X312" s="38"/>
      <c r="Y312" s="38"/>
      <c r="Z312" s="38"/>
      <c r="AA312" s="38"/>
      <c r="AB312" s="38"/>
      <c r="AC312" s="38"/>
      <c r="AD312" s="38"/>
      <c r="AE312" s="38"/>
      <c r="AR312" s="229" t="s">
        <v>181</v>
      </c>
      <c r="AT312" s="229" t="s">
        <v>257</v>
      </c>
      <c r="AU312" s="229" t="s">
        <v>91</v>
      </c>
      <c r="AY312" s="17" t="s">
        <v>135</v>
      </c>
      <c r="BE312" s="230">
        <f>IF(N312="základní",J312,0)</f>
        <v>0</v>
      </c>
      <c r="BF312" s="230">
        <f>IF(N312="snížená",J312,0)</f>
        <v>0</v>
      </c>
      <c r="BG312" s="230">
        <f>IF(N312="zákl. přenesená",J312,0)</f>
        <v>0</v>
      </c>
      <c r="BH312" s="230">
        <f>IF(N312="sníž. přenesená",J312,0)</f>
        <v>0</v>
      </c>
      <c r="BI312" s="230">
        <f>IF(N312="nulová",J312,0)</f>
        <v>0</v>
      </c>
      <c r="BJ312" s="17" t="s">
        <v>87</v>
      </c>
      <c r="BK312" s="230">
        <f>ROUND(I312*H312,2)</f>
        <v>0</v>
      </c>
      <c r="BL312" s="17" t="s">
        <v>142</v>
      </c>
      <c r="BM312" s="229" t="s">
        <v>400</v>
      </c>
    </row>
    <row r="313" s="2" customFormat="1">
      <c r="A313" s="38"/>
      <c r="B313" s="39"/>
      <c r="C313" s="40"/>
      <c r="D313" s="231" t="s">
        <v>143</v>
      </c>
      <c r="E313" s="40"/>
      <c r="F313" s="232" t="s">
        <v>975</v>
      </c>
      <c r="G313" s="40"/>
      <c r="H313" s="40"/>
      <c r="I313" s="233"/>
      <c r="J313" s="40"/>
      <c r="K313" s="40"/>
      <c r="L313" s="44"/>
      <c r="M313" s="234"/>
      <c r="N313" s="235"/>
      <c r="O313" s="91"/>
      <c r="P313" s="91"/>
      <c r="Q313" s="91"/>
      <c r="R313" s="91"/>
      <c r="S313" s="91"/>
      <c r="T313" s="92"/>
      <c r="U313" s="38"/>
      <c r="V313" s="38"/>
      <c r="W313" s="38"/>
      <c r="X313" s="38"/>
      <c r="Y313" s="38"/>
      <c r="Z313" s="38"/>
      <c r="AA313" s="38"/>
      <c r="AB313" s="38"/>
      <c r="AC313" s="38"/>
      <c r="AD313" s="38"/>
      <c r="AE313" s="38"/>
      <c r="AT313" s="17" t="s">
        <v>143</v>
      </c>
      <c r="AU313" s="17" t="s">
        <v>91</v>
      </c>
    </row>
    <row r="314" s="2" customFormat="1">
      <c r="A314" s="38"/>
      <c r="B314" s="39"/>
      <c r="C314" s="40"/>
      <c r="D314" s="231" t="s">
        <v>152</v>
      </c>
      <c r="E314" s="40"/>
      <c r="F314" s="258" t="s">
        <v>958</v>
      </c>
      <c r="G314" s="40"/>
      <c r="H314" s="40"/>
      <c r="I314" s="233"/>
      <c r="J314" s="40"/>
      <c r="K314" s="40"/>
      <c r="L314" s="44"/>
      <c r="M314" s="234"/>
      <c r="N314" s="235"/>
      <c r="O314" s="91"/>
      <c r="P314" s="91"/>
      <c r="Q314" s="91"/>
      <c r="R314" s="91"/>
      <c r="S314" s="91"/>
      <c r="T314" s="92"/>
      <c r="U314" s="38"/>
      <c r="V314" s="38"/>
      <c r="W314" s="38"/>
      <c r="X314" s="38"/>
      <c r="Y314" s="38"/>
      <c r="Z314" s="38"/>
      <c r="AA314" s="38"/>
      <c r="AB314" s="38"/>
      <c r="AC314" s="38"/>
      <c r="AD314" s="38"/>
      <c r="AE314" s="38"/>
      <c r="AT314" s="17" t="s">
        <v>152</v>
      </c>
      <c r="AU314" s="17" t="s">
        <v>91</v>
      </c>
    </row>
    <row r="315" s="13" customFormat="1">
      <c r="A315" s="13"/>
      <c r="B315" s="236"/>
      <c r="C315" s="237"/>
      <c r="D315" s="231" t="s">
        <v>145</v>
      </c>
      <c r="E315" s="238" t="s">
        <v>1</v>
      </c>
      <c r="F315" s="239" t="s">
        <v>976</v>
      </c>
      <c r="G315" s="237"/>
      <c r="H315" s="240">
        <v>51.101999999999997</v>
      </c>
      <c r="I315" s="241"/>
      <c r="J315" s="237"/>
      <c r="K315" s="237"/>
      <c r="L315" s="242"/>
      <c r="M315" s="243"/>
      <c r="N315" s="244"/>
      <c r="O315" s="244"/>
      <c r="P315" s="244"/>
      <c r="Q315" s="244"/>
      <c r="R315" s="244"/>
      <c r="S315" s="244"/>
      <c r="T315" s="245"/>
      <c r="U315" s="13"/>
      <c r="V315" s="13"/>
      <c r="W315" s="13"/>
      <c r="X315" s="13"/>
      <c r="Y315" s="13"/>
      <c r="Z315" s="13"/>
      <c r="AA315" s="13"/>
      <c r="AB315" s="13"/>
      <c r="AC315" s="13"/>
      <c r="AD315" s="13"/>
      <c r="AE315" s="13"/>
      <c r="AT315" s="246" t="s">
        <v>145</v>
      </c>
      <c r="AU315" s="246" t="s">
        <v>91</v>
      </c>
      <c r="AV315" s="13" t="s">
        <v>91</v>
      </c>
      <c r="AW315" s="13" t="s">
        <v>38</v>
      </c>
      <c r="AX315" s="13" t="s">
        <v>82</v>
      </c>
      <c r="AY315" s="246" t="s">
        <v>135</v>
      </c>
    </row>
    <row r="316" s="14" customFormat="1">
      <c r="A316" s="14"/>
      <c r="B316" s="247"/>
      <c r="C316" s="248"/>
      <c r="D316" s="231" t="s">
        <v>145</v>
      </c>
      <c r="E316" s="249" t="s">
        <v>1</v>
      </c>
      <c r="F316" s="250" t="s">
        <v>147</v>
      </c>
      <c r="G316" s="248"/>
      <c r="H316" s="251">
        <v>51.101999999999997</v>
      </c>
      <c r="I316" s="252"/>
      <c r="J316" s="248"/>
      <c r="K316" s="248"/>
      <c r="L316" s="253"/>
      <c r="M316" s="254"/>
      <c r="N316" s="255"/>
      <c r="O316" s="255"/>
      <c r="P316" s="255"/>
      <c r="Q316" s="255"/>
      <c r="R316" s="255"/>
      <c r="S316" s="255"/>
      <c r="T316" s="256"/>
      <c r="U316" s="14"/>
      <c r="V316" s="14"/>
      <c r="W316" s="14"/>
      <c r="X316" s="14"/>
      <c r="Y316" s="14"/>
      <c r="Z316" s="14"/>
      <c r="AA316" s="14"/>
      <c r="AB316" s="14"/>
      <c r="AC316" s="14"/>
      <c r="AD316" s="14"/>
      <c r="AE316" s="14"/>
      <c r="AT316" s="257" t="s">
        <v>145</v>
      </c>
      <c r="AU316" s="257" t="s">
        <v>91</v>
      </c>
      <c r="AV316" s="14" t="s">
        <v>142</v>
      </c>
      <c r="AW316" s="14" t="s">
        <v>38</v>
      </c>
      <c r="AX316" s="14" t="s">
        <v>87</v>
      </c>
      <c r="AY316" s="257" t="s">
        <v>135</v>
      </c>
    </row>
    <row r="317" s="2" customFormat="1" ht="24.15" customHeight="1">
      <c r="A317" s="38"/>
      <c r="B317" s="39"/>
      <c r="C317" s="270" t="s">
        <v>402</v>
      </c>
      <c r="D317" s="270" t="s">
        <v>257</v>
      </c>
      <c r="E317" s="271" t="s">
        <v>977</v>
      </c>
      <c r="F317" s="272" t="s">
        <v>978</v>
      </c>
      <c r="G317" s="273" t="s">
        <v>140</v>
      </c>
      <c r="H317" s="274">
        <v>50.305999999999997</v>
      </c>
      <c r="I317" s="275"/>
      <c r="J317" s="276">
        <f>ROUND(I317*H317,2)</f>
        <v>0</v>
      </c>
      <c r="K317" s="272" t="s">
        <v>1</v>
      </c>
      <c r="L317" s="277"/>
      <c r="M317" s="278" t="s">
        <v>1</v>
      </c>
      <c r="N317" s="279" t="s">
        <v>47</v>
      </c>
      <c r="O317" s="91"/>
      <c r="P317" s="227">
        <f>O317*H317</f>
        <v>0</v>
      </c>
      <c r="Q317" s="227">
        <v>0</v>
      </c>
      <c r="R317" s="227">
        <f>Q317*H317</f>
        <v>0</v>
      </c>
      <c r="S317" s="227">
        <v>0</v>
      </c>
      <c r="T317" s="228">
        <f>S317*H317</f>
        <v>0</v>
      </c>
      <c r="U317" s="38"/>
      <c r="V317" s="38"/>
      <c r="W317" s="38"/>
      <c r="X317" s="38"/>
      <c r="Y317" s="38"/>
      <c r="Z317" s="38"/>
      <c r="AA317" s="38"/>
      <c r="AB317" s="38"/>
      <c r="AC317" s="38"/>
      <c r="AD317" s="38"/>
      <c r="AE317" s="38"/>
      <c r="AR317" s="229" t="s">
        <v>181</v>
      </c>
      <c r="AT317" s="229" t="s">
        <v>257</v>
      </c>
      <c r="AU317" s="229" t="s">
        <v>91</v>
      </c>
      <c r="AY317" s="17" t="s">
        <v>135</v>
      </c>
      <c r="BE317" s="230">
        <f>IF(N317="základní",J317,0)</f>
        <v>0</v>
      </c>
      <c r="BF317" s="230">
        <f>IF(N317="snížená",J317,0)</f>
        <v>0</v>
      </c>
      <c r="BG317" s="230">
        <f>IF(N317="zákl. přenesená",J317,0)</f>
        <v>0</v>
      </c>
      <c r="BH317" s="230">
        <f>IF(N317="sníž. přenesená",J317,0)</f>
        <v>0</v>
      </c>
      <c r="BI317" s="230">
        <f>IF(N317="nulová",J317,0)</f>
        <v>0</v>
      </c>
      <c r="BJ317" s="17" t="s">
        <v>87</v>
      </c>
      <c r="BK317" s="230">
        <f>ROUND(I317*H317,2)</f>
        <v>0</v>
      </c>
      <c r="BL317" s="17" t="s">
        <v>142</v>
      </c>
      <c r="BM317" s="229" t="s">
        <v>405</v>
      </c>
    </row>
    <row r="318" s="2" customFormat="1">
      <c r="A318" s="38"/>
      <c r="B318" s="39"/>
      <c r="C318" s="40"/>
      <c r="D318" s="231" t="s">
        <v>143</v>
      </c>
      <c r="E318" s="40"/>
      <c r="F318" s="232" t="s">
        <v>978</v>
      </c>
      <c r="G318" s="40"/>
      <c r="H318" s="40"/>
      <c r="I318" s="233"/>
      <c r="J318" s="40"/>
      <c r="K318" s="40"/>
      <c r="L318" s="44"/>
      <c r="M318" s="234"/>
      <c r="N318" s="235"/>
      <c r="O318" s="91"/>
      <c r="P318" s="91"/>
      <c r="Q318" s="91"/>
      <c r="R318" s="91"/>
      <c r="S318" s="91"/>
      <c r="T318" s="92"/>
      <c r="U318" s="38"/>
      <c r="V318" s="38"/>
      <c r="W318" s="38"/>
      <c r="X318" s="38"/>
      <c r="Y318" s="38"/>
      <c r="Z318" s="38"/>
      <c r="AA318" s="38"/>
      <c r="AB318" s="38"/>
      <c r="AC318" s="38"/>
      <c r="AD318" s="38"/>
      <c r="AE318" s="38"/>
      <c r="AT318" s="17" t="s">
        <v>143</v>
      </c>
      <c r="AU318" s="17" t="s">
        <v>91</v>
      </c>
    </row>
    <row r="319" s="13" customFormat="1">
      <c r="A319" s="13"/>
      <c r="B319" s="236"/>
      <c r="C319" s="237"/>
      <c r="D319" s="231" t="s">
        <v>145</v>
      </c>
      <c r="E319" s="238" t="s">
        <v>1</v>
      </c>
      <c r="F319" s="239" t="s">
        <v>979</v>
      </c>
      <c r="G319" s="237"/>
      <c r="H319" s="240">
        <v>50.305999999999997</v>
      </c>
      <c r="I319" s="241"/>
      <c r="J319" s="237"/>
      <c r="K319" s="237"/>
      <c r="L319" s="242"/>
      <c r="M319" s="243"/>
      <c r="N319" s="244"/>
      <c r="O319" s="244"/>
      <c r="P319" s="244"/>
      <c r="Q319" s="244"/>
      <c r="R319" s="244"/>
      <c r="S319" s="244"/>
      <c r="T319" s="245"/>
      <c r="U319" s="13"/>
      <c r="V319" s="13"/>
      <c r="W319" s="13"/>
      <c r="X319" s="13"/>
      <c r="Y319" s="13"/>
      <c r="Z319" s="13"/>
      <c r="AA319" s="13"/>
      <c r="AB319" s="13"/>
      <c r="AC319" s="13"/>
      <c r="AD319" s="13"/>
      <c r="AE319" s="13"/>
      <c r="AT319" s="246" t="s">
        <v>145</v>
      </c>
      <c r="AU319" s="246" t="s">
        <v>91</v>
      </c>
      <c r="AV319" s="13" t="s">
        <v>91</v>
      </c>
      <c r="AW319" s="13" t="s">
        <v>38</v>
      </c>
      <c r="AX319" s="13" t="s">
        <v>82</v>
      </c>
      <c r="AY319" s="246" t="s">
        <v>135</v>
      </c>
    </row>
    <row r="320" s="14" customFormat="1">
      <c r="A320" s="14"/>
      <c r="B320" s="247"/>
      <c r="C320" s="248"/>
      <c r="D320" s="231" t="s">
        <v>145</v>
      </c>
      <c r="E320" s="249" t="s">
        <v>1</v>
      </c>
      <c r="F320" s="250" t="s">
        <v>147</v>
      </c>
      <c r="G320" s="248"/>
      <c r="H320" s="251">
        <v>50.305999999999997</v>
      </c>
      <c r="I320" s="252"/>
      <c r="J320" s="248"/>
      <c r="K320" s="248"/>
      <c r="L320" s="253"/>
      <c r="M320" s="254"/>
      <c r="N320" s="255"/>
      <c r="O320" s="255"/>
      <c r="P320" s="255"/>
      <c r="Q320" s="255"/>
      <c r="R320" s="255"/>
      <c r="S320" s="255"/>
      <c r="T320" s="256"/>
      <c r="U320" s="14"/>
      <c r="V320" s="14"/>
      <c r="W320" s="14"/>
      <c r="X320" s="14"/>
      <c r="Y320" s="14"/>
      <c r="Z320" s="14"/>
      <c r="AA320" s="14"/>
      <c r="AB320" s="14"/>
      <c r="AC320" s="14"/>
      <c r="AD320" s="14"/>
      <c r="AE320" s="14"/>
      <c r="AT320" s="257" t="s">
        <v>145</v>
      </c>
      <c r="AU320" s="257" t="s">
        <v>91</v>
      </c>
      <c r="AV320" s="14" t="s">
        <v>142</v>
      </c>
      <c r="AW320" s="14" t="s">
        <v>38</v>
      </c>
      <c r="AX320" s="14" t="s">
        <v>87</v>
      </c>
      <c r="AY320" s="257" t="s">
        <v>135</v>
      </c>
    </row>
    <row r="321" s="2" customFormat="1" ht="16.5" customHeight="1">
      <c r="A321" s="38"/>
      <c r="B321" s="39"/>
      <c r="C321" s="270" t="s">
        <v>280</v>
      </c>
      <c r="D321" s="270" t="s">
        <v>257</v>
      </c>
      <c r="E321" s="271" t="s">
        <v>980</v>
      </c>
      <c r="F321" s="272" t="s">
        <v>981</v>
      </c>
      <c r="G321" s="273" t="s">
        <v>140</v>
      </c>
      <c r="H321" s="274">
        <v>103.64400000000001</v>
      </c>
      <c r="I321" s="275"/>
      <c r="J321" s="276">
        <f>ROUND(I321*H321,2)</f>
        <v>0</v>
      </c>
      <c r="K321" s="272" t="s">
        <v>141</v>
      </c>
      <c r="L321" s="277"/>
      <c r="M321" s="278" t="s">
        <v>1</v>
      </c>
      <c r="N321" s="279" t="s">
        <v>47</v>
      </c>
      <c r="O321" s="91"/>
      <c r="P321" s="227">
        <f>O321*H321</f>
        <v>0</v>
      </c>
      <c r="Q321" s="227">
        <v>0</v>
      </c>
      <c r="R321" s="227">
        <f>Q321*H321</f>
        <v>0</v>
      </c>
      <c r="S321" s="227">
        <v>0</v>
      </c>
      <c r="T321" s="228">
        <f>S321*H321</f>
        <v>0</v>
      </c>
      <c r="U321" s="38"/>
      <c r="V321" s="38"/>
      <c r="W321" s="38"/>
      <c r="X321" s="38"/>
      <c r="Y321" s="38"/>
      <c r="Z321" s="38"/>
      <c r="AA321" s="38"/>
      <c r="AB321" s="38"/>
      <c r="AC321" s="38"/>
      <c r="AD321" s="38"/>
      <c r="AE321" s="38"/>
      <c r="AR321" s="229" t="s">
        <v>181</v>
      </c>
      <c r="AT321" s="229" t="s">
        <v>257</v>
      </c>
      <c r="AU321" s="229" t="s">
        <v>91</v>
      </c>
      <c r="AY321" s="17" t="s">
        <v>135</v>
      </c>
      <c r="BE321" s="230">
        <f>IF(N321="základní",J321,0)</f>
        <v>0</v>
      </c>
      <c r="BF321" s="230">
        <f>IF(N321="snížená",J321,0)</f>
        <v>0</v>
      </c>
      <c r="BG321" s="230">
        <f>IF(N321="zákl. přenesená",J321,0)</f>
        <v>0</v>
      </c>
      <c r="BH321" s="230">
        <f>IF(N321="sníž. přenesená",J321,0)</f>
        <v>0</v>
      </c>
      <c r="BI321" s="230">
        <f>IF(N321="nulová",J321,0)</f>
        <v>0</v>
      </c>
      <c r="BJ321" s="17" t="s">
        <v>87</v>
      </c>
      <c r="BK321" s="230">
        <f>ROUND(I321*H321,2)</f>
        <v>0</v>
      </c>
      <c r="BL321" s="17" t="s">
        <v>142</v>
      </c>
      <c r="BM321" s="229" t="s">
        <v>412</v>
      </c>
    </row>
    <row r="322" s="2" customFormat="1">
      <c r="A322" s="38"/>
      <c r="B322" s="39"/>
      <c r="C322" s="40"/>
      <c r="D322" s="231" t="s">
        <v>143</v>
      </c>
      <c r="E322" s="40"/>
      <c r="F322" s="232" t="s">
        <v>981</v>
      </c>
      <c r="G322" s="40"/>
      <c r="H322" s="40"/>
      <c r="I322" s="233"/>
      <c r="J322" s="40"/>
      <c r="K322" s="40"/>
      <c r="L322" s="44"/>
      <c r="M322" s="234"/>
      <c r="N322" s="235"/>
      <c r="O322" s="91"/>
      <c r="P322" s="91"/>
      <c r="Q322" s="91"/>
      <c r="R322" s="91"/>
      <c r="S322" s="91"/>
      <c r="T322" s="92"/>
      <c r="U322" s="38"/>
      <c r="V322" s="38"/>
      <c r="W322" s="38"/>
      <c r="X322" s="38"/>
      <c r="Y322" s="38"/>
      <c r="Z322" s="38"/>
      <c r="AA322" s="38"/>
      <c r="AB322" s="38"/>
      <c r="AC322" s="38"/>
      <c r="AD322" s="38"/>
      <c r="AE322" s="38"/>
      <c r="AT322" s="17" t="s">
        <v>143</v>
      </c>
      <c r="AU322" s="17" t="s">
        <v>91</v>
      </c>
    </row>
    <row r="323" s="13" customFormat="1">
      <c r="A323" s="13"/>
      <c r="B323" s="236"/>
      <c r="C323" s="237"/>
      <c r="D323" s="231" t="s">
        <v>145</v>
      </c>
      <c r="E323" s="238" t="s">
        <v>1</v>
      </c>
      <c r="F323" s="239" t="s">
        <v>982</v>
      </c>
      <c r="G323" s="237"/>
      <c r="H323" s="240">
        <v>103.64400000000001</v>
      </c>
      <c r="I323" s="241"/>
      <c r="J323" s="237"/>
      <c r="K323" s="237"/>
      <c r="L323" s="242"/>
      <c r="M323" s="243"/>
      <c r="N323" s="244"/>
      <c r="O323" s="244"/>
      <c r="P323" s="244"/>
      <c r="Q323" s="244"/>
      <c r="R323" s="244"/>
      <c r="S323" s="244"/>
      <c r="T323" s="245"/>
      <c r="U323" s="13"/>
      <c r="V323" s="13"/>
      <c r="W323" s="13"/>
      <c r="X323" s="13"/>
      <c r="Y323" s="13"/>
      <c r="Z323" s="13"/>
      <c r="AA323" s="13"/>
      <c r="AB323" s="13"/>
      <c r="AC323" s="13"/>
      <c r="AD323" s="13"/>
      <c r="AE323" s="13"/>
      <c r="AT323" s="246" t="s">
        <v>145</v>
      </c>
      <c r="AU323" s="246" t="s">
        <v>91</v>
      </c>
      <c r="AV323" s="13" t="s">
        <v>91</v>
      </c>
      <c r="AW323" s="13" t="s">
        <v>38</v>
      </c>
      <c r="AX323" s="13" t="s">
        <v>82</v>
      </c>
      <c r="AY323" s="246" t="s">
        <v>135</v>
      </c>
    </row>
    <row r="324" s="14" customFormat="1">
      <c r="A324" s="14"/>
      <c r="B324" s="247"/>
      <c r="C324" s="248"/>
      <c r="D324" s="231" t="s">
        <v>145</v>
      </c>
      <c r="E324" s="249" t="s">
        <v>1</v>
      </c>
      <c r="F324" s="250" t="s">
        <v>147</v>
      </c>
      <c r="G324" s="248"/>
      <c r="H324" s="251">
        <v>103.64400000000001</v>
      </c>
      <c r="I324" s="252"/>
      <c r="J324" s="248"/>
      <c r="K324" s="248"/>
      <c r="L324" s="253"/>
      <c r="M324" s="254"/>
      <c r="N324" s="255"/>
      <c r="O324" s="255"/>
      <c r="P324" s="255"/>
      <c r="Q324" s="255"/>
      <c r="R324" s="255"/>
      <c r="S324" s="255"/>
      <c r="T324" s="256"/>
      <c r="U324" s="14"/>
      <c r="V324" s="14"/>
      <c r="W324" s="14"/>
      <c r="X324" s="14"/>
      <c r="Y324" s="14"/>
      <c r="Z324" s="14"/>
      <c r="AA324" s="14"/>
      <c r="AB324" s="14"/>
      <c r="AC324" s="14"/>
      <c r="AD324" s="14"/>
      <c r="AE324" s="14"/>
      <c r="AT324" s="257" t="s">
        <v>145</v>
      </c>
      <c r="AU324" s="257" t="s">
        <v>91</v>
      </c>
      <c r="AV324" s="14" t="s">
        <v>142</v>
      </c>
      <c r="AW324" s="14" t="s">
        <v>38</v>
      </c>
      <c r="AX324" s="14" t="s">
        <v>87</v>
      </c>
      <c r="AY324" s="257" t="s">
        <v>135</v>
      </c>
    </row>
    <row r="325" s="12" customFormat="1" ht="22.8" customHeight="1">
      <c r="A325" s="12"/>
      <c r="B325" s="202"/>
      <c r="C325" s="203"/>
      <c r="D325" s="204" t="s">
        <v>81</v>
      </c>
      <c r="E325" s="216" t="s">
        <v>181</v>
      </c>
      <c r="F325" s="216" t="s">
        <v>460</v>
      </c>
      <c r="G325" s="203"/>
      <c r="H325" s="203"/>
      <c r="I325" s="206"/>
      <c r="J325" s="217">
        <f>BK325</f>
        <v>0</v>
      </c>
      <c r="K325" s="203"/>
      <c r="L325" s="208"/>
      <c r="M325" s="209"/>
      <c r="N325" s="210"/>
      <c r="O325" s="210"/>
      <c r="P325" s="211">
        <f>SUM(P326:P386)</f>
        <v>0</v>
      </c>
      <c r="Q325" s="210"/>
      <c r="R325" s="211">
        <f>SUM(R326:R386)</f>
        <v>0</v>
      </c>
      <c r="S325" s="210"/>
      <c r="T325" s="212">
        <f>SUM(T326:T386)</f>
        <v>0</v>
      </c>
      <c r="U325" s="12"/>
      <c r="V325" s="12"/>
      <c r="W325" s="12"/>
      <c r="X325" s="12"/>
      <c r="Y325" s="12"/>
      <c r="Z325" s="12"/>
      <c r="AA325" s="12"/>
      <c r="AB325" s="12"/>
      <c r="AC325" s="12"/>
      <c r="AD325" s="12"/>
      <c r="AE325" s="12"/>
      <c r="AR325" s="213" t="s">
        <v>87</v>
      </c>
      <c r="AT325" s="214" t="s">
        <v>81</v>
      </c>
      <c r="AU325" s="214" t="s">
        <v>87</v>
      </c>
      <c r="AY325" s="213" t="s">
        <v>135</v>
      </c>
      <c r="BK325" s="215">
        <f>SUM(BK326:BK386)</f>
        <v>0</v>
      </c>
    </row>
    <row r="326" s="2" customFormat="1" ht="49.05" customHeight="1">
      <c r="A326" s="38"/>
      <c r="B326" s="39"/>
      <c r="C326" s="218" t="s">
        <v>414</v>
      </c>
      <c r="D326" s="218" t="s">
        <v>137</v>
      </c>
      <c r="E326" s="219" t="s">
        <v>466</v>
      </c>
      <c r="F326" s="220" t="s">
        <v>467</v>
      </c>
      <c r="G326" s="221" t="s">
        <v>177</v>
      </c>
      <c r="H326" s="222">
        <v>8.2400000000000002</v>
      </c>
      <c r="I326" s="223"/>
      <c r="J326" s="224">
        <f>ROUND(I326*H326,2)</f>
        <v>0</v>
      </c>
      <c r="K326" s="220" t="s">
        <v>1</v>
      </c>
      <c r="L326" s="44"/>
      <c r="M326" s="225" t="s">
        <v>1</v>
      </c>
      <c r="N326" s="226" t="s">
        <v>47</v>
      </c>
      <c r="O326" s="91"/>
      <c r="P326" s="227">
        <f>O326*H326</f>
        <v>0</v>
      </c>
      <c r="Q326" s="227">
        <v>0</v>
      </c>
      <c r="R326" s="227">
        <f>Q326*H326</f>
        <v>0</v>
      </c>
      <c r="S326" s="227">
        <v>0</v>
      </c>
      <c r="T326" s="228">
        <f>S326*H326</f>
        <v>0</v>
      </c>
      <c r="U326" s="38"/>
      <c r="V326" s="38"/>
      <c r="W326" s="38"/>
      <c r="X326" s="38"/>
      <c r="Y326" s="38"/>
      <c r="Z326" s="38"/>
      <c r="AA326" s="38"/>
      <c r="AB326" s="38"/>
      <c r="AC326" s="38"/>
      <c r="AD326" s="38"/>
      <c r="AE326" s="38"/>
      <c r="AR326" s="229" t="s">
        <v>142</v>
      </c>
      <c r="AT326" s="229" t="s">
        <v>137</v>
      </c>
      <c r="AU326" s="229" t="s">
        <v>91</v>
      </c>
      <c r="AY326" s="17" t="s">
        <v>135</v>
      </c>
      <c r="BE326" s="230">
        <f>IF(N326="základní",J326,0)</f>
        <v>0</v>
      </c>
      <c r="BF326" s="230">
        <f>IF(N326="snížená",J326,0)</f>
        <v>0</v>
      </c>
      <c r="BG326" s="230">
        <f>IF(N326="zákl. přenesená",J326,0)</f>
        <v>0</v>
      </c>
      <c r="BH326" s="230">
        <f>IF(N326="sníž. přenesená",J326,0)</f>
        <v>0</v>
      </c>
      <c r="BI326" s="230">
        <f>IF(N326="nulová",J326,0)</f>
        <v>0</v>
      </c>
      <c r="BJ326" s="17" t="s">
        <v>87</v>
      </c>
      <c r="BK326" s="230">
        <f>ROUND(I326*H326,2)</f>
        <v>0</v>
      </c>
      <c r="BL326" s="17" t="s">
        <v>142</v>
      </c>
      <c r="BM326" s="229" t="s">
        <v>417</v>
      </c>
    </row>
    <row r="327" s="2" customFormat="1">
      <c r="A327" s="38"/>
      <c r="B327" s="39"/>
      <c r="C327" s="40"/>
      <c r="D327" s="231" t="s">
        <v>143</v>
      </c>
      <c r="E327" s="40"/>
      <c r="F327" s="232" t="s">
        <v>983</v>
      </c>
      <c r="G327" s="40"/>
      <c r="H327" s="40"/>
      <c r="I327" s="233"/>
      <c r="J327" s="40"/>
      <c r="K327" s="40"/>
      <c r="L327" s="44"/>
      <c r="M327" s="234"/>
      <c r="N327" s="235"/>
      <c r="O327" s="91"/>
      <c r="P327" s="91"/>
      <c r="Q327" s="91"/>
      <c r="R327" s="91"/>
      <c r="S327" s="91"/>
      <c r="T327" s="92"/>
      <c r="U327" s="38"/>
      <c r="V327" s="38"/>
      <c r="W327" s="38"/>
      <c r="X327" s="38"/>
      <c r="Y327" s="38"/>
      <c r="Z327" s="38"/>
      <c r="AA327" s="38"/>
      <c r="AB327" s="38"/>
      <c r="AC327" s="38"/>
      <c r="AD327" s="38"/>
      <c r="AE327" s="38"/>
      <c r="AT327" s="17" t="s">
        <v>143</v>
      </c>
      <c r="AU327" s="17" t="s">
        <v>91</v>
      </c>
    </row>
    <row r="328" s="2" customFormat="1">
      <c r="A328" s="38"/>
      <c r="B328" s="39"/>
      <c r="C328" s="40"/>
      <c r="D328" s="231" t="s">
        <v>152</v>
      </c>
      <c r="E328" s="40"/>
      <c r="F328" s="258" t="s">
        <v>470</v>
      </c>
      <c r="G328" s="40"/>
      <c r="H328" s="40"/>
      <c r="I328" s="233"/>
      <c r="J328" s="40"/>
      <c r="K328" s="40"/>
      <c r="L328" s="44"/>
      <c r="M328" s="234"/>
      <c r="N328" s="235"/>
      <c r="O328" s="91"/>
      <c r="P328" s="91"/>
      <c r="Q328" s="91"/>
      <c r="R328" s="91"/>
      <c r="S328" s="91"/>
      <c r="T328" s="92"/>
      <c r="U328" s="38"/>
      <c r="V328" s="38"/>
      <c r="W328" s="38"/>
      <c r="X328" s="38"/>
      <c r="Y328" s="38"/>
      <c r="Z328" s="38"/>
      <c r="AA328" s="38"/>
      <c r="AB328" s="38"/>
      <c r="AC328" s="38"/>
      <c r="AD328" s="38"/>
      <c r="AE328" s="38"/>
      <c r="AT328" s="17" t="s">
        <v>152</v>
      </c>
      <c r="AU328" s="17" t="s">
        <v>91</v>
      </c>
    </row>
    <row r="329" s="13" customFormat="1">
      <c r="A329" s="13"/>
      <c r="B329" s="236"/>
      <c r="C329" s="237"/>
      <c r="D329" s="231" t="s">
        <v>145</v>
      </c>
      <c r="E329" s="238" t="s">
        <v>1</v>
      </c>
      <c r="F329" s="239" t="s">
        <v>984</v>
      </c>
      <c r="G329" s="237"/>
      <c r="H329" s="240">
        <v>2</v>
      </c>
      <c r="I329" s="241"/>
      <c r="J329" s="237"/>
      <c r="K329" s="237"/>
      <c r="L329" s="242"/>
      <c r="M329" s="243"/>
      <c r="N329" s="244"/>
      <c r="O329" s="244"/>
      <c r="P329" s="244"/>
      <c r="Q329" s="244"/>
      <c r="R329" s="244"/>
      <c r="S329" s="244"/>
      <c r="T329" s="245"/>
      <c r="U329" s="13"/>
      <c r="V329" s="13"/>
      <c r="W329" s="13"/>
      <c r="X329" s="13"/>
      <c r="Y329" s="13"/>
      <c r="Z329" s="13"/>
      <c r="AA329" s="13"/>
      <c r="AB329" s="13"/>
      <c r="AC329" s="13"/>
      <c r="AD329" s="13"/>
      <c r="AE329" s="13"/>
      <c r="AT329" s="246" t="s">
        <v>145</v>
      </c>
      <c r="AU329" s="246" t="s">
        <v>91</v>
      </c>
      <c r="AV329" s="13" t="s">
        <v>91</v>
      </c>
      <c r="AW329" s="13" t="s">
        <v>38</v>
      </c>
      <c r="AX329" s="13" t="s">
        <v>82</v>
      </c>
      <c r="AY329" s="246" t="s">
        <v>135</v>
      </c>
    </row>
    <row r="330" s="13" customFormat="1">
      <c r="A330" s="13"/>
      <c r="B330" s="236"/>
      <c r="C330" s="237"/>
      <c r="D330" s="231" t="s">
        <v>145</v>
      </c>
      <c r="E330" s="238" t="s">
        <v>1</v>
      </c>
      <c r="F330" s="239" t="s">
        <v>985</v>
      </c>
      <c r="G330" s="237"/>
      <c r="H330" s="240">
        <v>6</v>
      </c>
      <c r="I330" s="241"/>
      <c r="J330" s="237"/>
      <c r="K330" s="237"/>
      <c r="L330" s="242"/>
      <c r="M330" s="243"/>
      <c r="N330" s="244"/>
      <c r="O330" s="244"/>
      <c r="P330" s="244"/>
      <c r="Q330" s="244"/>
      <c r="R330" s="244"/>
      <c r="S330" s="244"/>
      <c r="T330" s="245"/>
      <c r="U330" s="13"/>
      <c r="V330" s="13"/>
      <c r="W330" s="13"/>
      <c r="X330" s="13"/>
      <c r="Y330" s="13"/>
      <c r="Z330" s="13"/>
      <c r="AA330" s="13"/>
      <c r="AB330" s="13"/>
      <c r="AC330" s="13"/>
      <c r="AD330" s="13"/>
      <c r="AE330" s="13"/>
      <c r="AT330" s="246" t="s">
        <v>145</v>
      </c>
      <c r="AU330" s="246" t="s">
        <v>91</v>
      </c>
      <c r="AV330" s="13" t="s">
        <v>91</v>
      </c>
      <c r="AW330" s="13" t="s">
        <v>38</v>
      </c>
      <c r="AX330" s="13" t="s">
        <v>82</v>
      </c>
      <c r="AY330" s="246" t="s">
        <v>135</v>
      </c>
    </row>
    <row r="331" s="14" customFormat="1">
      <c r="A331" s="14"/>
      <c r="B331" s="247"/>
      <c r="C331" s="248"/>
      <c r="D331" s="231" t="s">
        <v>145</v>
      </c>
      <c r="E331" s="249" t="s">
        <v>1</v>
      </c>
      <c r="F331" s="250" t="s">
        <v>147</v>
      </c>
      <c r="G331" s="248"/>
      <c r="H331" s="251">
        <v>8</v>
      </c>
      <c r="I331" s="252"/>
      <c r="J331" s="248"/>
      <c r="K331" s="248"/>
      <c r="L331" s="253"/>
      <c r="M331" s="254"/>
      <c r="N331" s="255"/>
      <c r="O331" s="255"/>
      <c r="P331" s="255"/>
      <c r="Q331" s="255"/>
      <c r="R331" s="255"/>
      <c r="S331" s="255"/>
      <c r="T331" s="256"/>
      <c r="U331" s="14"/>
      <c r="V331" s="14"/>
      <c r="W331" s="14"/>
      <c r="X331" s="14"/>
      <c r="Y331" s="14"/>
      <c r="Z331" s="14"/>
      <c r="AA331" s="14"/>
      <c r="AB331" s="14"/>
      <c r="AC331" s="14"/>
      <c r="AD331" s="14"/>
      <c r="AE331" s="14"/>
      <c r="AT331" s="257" t="s">
        <v>145</v>
      </c>
      <c r="AU331" s="257" t="s">
        <v>91</v>
      </c>
      <c r="AV331" s="14" t="s">
        <v>142</v>
      </c>
      <c r="AW331" s="14" t="s">
        <v>38</v>
      </c>
      <c r="AX331" s="14" t="s">
        <v>82</v>
      </c>
      <c r="AY331" s="257" t="s">
        <v>135</v>
      </c>
    </row>
    <row r="332" s="13" customFormat="1">
      <c r="A332" s="13"/>
      <c r="B332" s="236"/>
      <c r="C332" s="237"/>
      <c r="D332" s="231" t="s">
        <v>145</v>
      </c>
      <c r="E332" s="238" t="s">
        <v>1</v>
      </c>
      <c r="F332" s="239" t="s">
        <v>986</v>
      </c>
      <c r="G332" s="237"/>
      <c r="H332" s="240">
        <v>8.2400000000000002</v>
      </c>
      <c r="I332" s="241"/>
      <c r="J332" s="237"/>
      <c r="K332" s="237"/>
      <c r="L332" s="242"/>
      <c r="M332" s="243"/>
      <c r="N332" s="244"/>
      <c r="O332" s="244"/>
      <c r="P332" s="244"/>
      <c r="Q332" s="244"/>
      <c r="R332" s="244"/>
      <c r="S332" s="244"/>
      <c r="T332" s="245"/>
      <c r="U332" s="13"/>
      <c r="V332" s="13"/>
      <c r="W332" s="13"/>
      <c r="X332" s="13"/>
      <c r="Y332" s="13"/>
      <c r="Z332" s="13"/>
      <c r="AA332" s="13"/>
      <c r="AB332" s="13"/>
      <c r="AC332" s="13"/>
      <c r="AD332" s="13"/>
      <c r="AE332" s="13"/>
      <c r="AT332" s="246" t="s">
        <v>145</v>
      </c>
      <c r="AU332" s="246" t="s">
        <v>91</v>
      </c>
      <c r="AV332" s="13" t="s">
        <v>91</v>
      </c>
      <c r="AW332" s="13" t="s">
        <v>38</v>
      </c>
      <c r="AX332" s="13" t="s">
        <v>82</v>
      </c>
      <c r="AY332" s="246" t="s">
        <v>135</v>
      </c>
    </row>
    <row r="333" s="14" customFormat="1">
      <c r="A333" s="14"/>
      <c r="B333" s="247"/>
      <c r="C333" s="248"/>
      <c r="D333" s="231" t="s">
        <v>145</v>
      </c>
      <c r="E333" s="249" t="s">
        <v>1</v>
      </c>
      <c r="F333" s="250" t="s">
        <v>147</v>
      </c>
      <c r="G333" s="248"/>
      <c r="H333" s="251">
        <v>8.2400000000000002</v>
      </c>
      <c r="I333" s="252"/>
      <c r="J333" s="248"/>
      <c r="K333" s="248"/>
      <c r="L333" s="253"/>
      <c r="M333" s="254"/>
      <c r="N333" s="255"/>
      <c r="O333" s="255"/>
      <c r="P333" s="255"/>
      <c r="Q333" s="255"/>
      <c r="R333" s="255"/>
      <c r="S333" s="255"/>
      <c r="T333" s="256"/>
      <c r="U333" s="14"/>
      <c r="V333" s="14"/>
      <c r="W333" s="14"/>
      <c r="X333" s="14"/>
      <c r="Y333" s="14"/>
      <c r="Z333" s="14"/>
      <c r="AA333" s="14"/>
      <c r="AB333" s="14"/>
      <c r="AC333" s="14"/>
      <c r="AD333" s="14"/>
      <c r="AE333" s="14"/>
      <c r="AT333" s="257" t="s">
        <v>145</v>
      </c>
      <c r="AU333" s="257" t="s">
        <v>91</v>
      </c>
      <c r="AV333" s="14" t="s">
        <v>142</v>
      </c>
      <c r="AW333" s="14" t="s">
        <v>38</v>
      </c>
      <c r="AX333" s="14" t="s">
        <v>87</v>
      </c>
      <c r="AY333" s="257" t="s">
        <v>135</v>
      </c>
    </row>
    <row r="334" s="2" customFormat="1" ht="24.15" customHeight="1">
      <c r="A334" s="38"/>
      <c r="B334" s="39"/>
      <c r="C334" s="218" t="s">
        <v>284</v>
      </c>
      <c r="D334" s="218" t="s">
        <v>137</v>
      </c>
      <c r="E334" s="219" t="s">
        <v>987</v>
      </c>
      <c r="F334" s="220" t="s">
        <v>988</v>
      </c>
      <c r="G334" s="221" t="s">
        <v>177</v>
      </c>
      <c r="H334" s="222">
        <v>8.2400000000000002</v>
      </c>
      <c r="I334" s="223"/>
      <c r="J334" s="224">
        <f>ROUND(I334*H334,2)</f>
        <v>0</v>
      </c>
      <c r="K334" s="220" t="s">
        <v>1</v>
      </c>
      <c r="L334" s="44"/>
      <c r="M334" s="225" t="s">
        <v>1</v>
      </c>
      <c r="N334" s="226" t="s">
        <v>47</v>
      </c>
      <c r="O334" s="91"/>
      <c r="P334" s="227">
        <f>O334*H334</f>
        <v>0</v>
      </c>
      <c r="Q334" s="227">
        <v>0</v>
      </c>
      <c r="R334" s="227">
        <f>Q334*H334</f>
        <v>0</v>
      </c>
      <c r="S334" s="227">
        <v>0</v>
      </c>
      <c r="T334" s="228">
        <f>S334*H334</f>
        <v>0</v>
      </c>
      <c r="U334" s="38"/>
      <c r="V334" s="38"/>
      <c r="W334" s="38"/>
      <c r="X334" s="38"/>
      <c r="Y334" s="38"/>
      <c r="Z334" s="38"/>
      <c r="AA334" s="38"/>
      <c r="AB334" s="38"/>
      <c r="AC334" s="38"/>
      <c r="AD334" s="38"/>
      <c r="AE334" s="38"/>
      <c r="AR334" s="229" t="s">
        <v>142</v>
      </c>
      <c r="AT334" s="229" t="s">
        <v>137</v>
      </c>
      <c r="AU334" s="229" t="s">
        <v>91</v>
      </c>
      <c r="AY334" s="17" t="s">
        <v>135</v>
      </c>
      <c r="BE334" s="230">
        <f>IF(N334="základní",J334,0)</f>
        <v>0</v>
      </c>
      <c r="BF334" s="230">
        <f>IF(N334="snížená",J334,0)</f>
        <v>0</v>
      </c>
      <c r="BG334" s="230">
        <f>IF(N334="zákl. přenesená",J334,0)</f>
        <v>0</v>
      </c>
      <c r="BH334" s="230">
        <f>IF(N334="sníž. přenesená",J334,0)</f>
        <v>0</v>
      </c>
      <c r="BI334" s="230">
        <f>IF(N334="nulová",J334,0)</f>
        <v>0</v>
      </c>
      <c r="BJ334" s="17" t="s">
        <v>87</v>
      </c>
      <c r="BK334" s="230">
        <f>ROUND(I334*H334,2)</f>
        <v>0</v>
      </c>
      <c r="BL334" s="17" t="s">
        <v>142</v>
      </c>
      <c r="BM334" s="229" t="s">
        <v>421</v>
      </c>
    </row>
    <row r="335" s="2" customFormat="1">
      <c r="A335" s="38"/>
      <c r="B335" s="39"/>
      <c r="C335" s="40"/>
      <c r="D335" s="231" t="s">
        <v>143</v>
      </c>
      <c r="E335" s="40"/>
      <c r="F335" s="232" t="s">
        <v>988</v>
      </c>
      <c r="G335" s="40"/>
      <c r="H335" s="40"/>
      <c r="I335" s="233"/>
      <c r="J335" s="40"/>
      <c r="K335" s="40"/>
      <c r="L335" s="44"/>
      <c r="M335" s="234"/>
      <c r="N335" s="235"/>
      <c r="O335" s="91"/>
      <c r="P335" s="91"/>
      <c r="Q335" s="91"/>
      <c r="R335" s="91"/>
      <c r="S335" s="91"/>
      <c r="T335" s="92"/>
      <c r="U335" s="38"/>
      <c r="V335" s="38"/>
      <c r="W335" s="38"/>
      <c r="X335" s="38"/>
      <c r="Y335" s="38"/>
      <c r="Z335" s="38"/>
      <c r="AA335" s="38"/>
      <c r="AB335" s="38"/>
      <c r="AC335" s="38"/>
      <c r="AD335" s="38"/>
      <c r="AE335" s="38"/>
      <c r="AT335" s="17" t="s">
        <v>143</v>
      </c>
      <c r="AU335" s="17" t="s">
        <v>91</v>
      </c>
    </row>
    <row r="336" s="13" customFormat="1">
      <c r="A336" s="13"/>
      <c r="B336" s="236"/>
      <c r="C336" s="237"/>
      <c r="D336" s="231" t="s">
        <v>145</v>
      </c>
      <c r="E336" s="238" t="s">
        <v>1</v>
      </c>
      <c r="F336" s="239" t="s">
        <v>989</v>
      </c>
      <c r="G336" s="237"/>
      <c r="H336" s="240">
        <v>8.2400000000000002</v>
      </c>
      <c r="I336" s="241"/>
      <c r="J336" s="237"/>
      <c r="K336" s="237"/>
      <c r="L336" s="242"/>
      <c r="M336" s="243"/>
      <c r="N336" s="244"/>
      <c r="O336" s="244"/>
      <c r="P336" s="244"/>
      <c r="Q336" s="244"/>
      <c r="R336" s="244"/>
      <c r="S336" s="244"/>
      <c r="T336" s="245"/>
      <c r="U336" s="13"/>
      <c r="V336" s="13"/>
      <c r="W336" s="13"/>
      <c r="X336" s="13"/>
      <c r="Y336" s="13"/>
      <c r="Z336" s="13"/>
      <c r="AA336" s="13"/>
      <c r="AB336" s="13"/>
      <c r="AC336" s="13"/>
      <c r="AD336" s="13"/>
      <c r="AE336" s="13"/>
      <c r="AT336" s="246" t="s">
        <v>145</v>
      </c>
      <c r="AU336" s="246" t="s">
        <v>91</v>
      </c>
      <c r="AV336" s="13" t="s">
        <v>91</v>
      </c>
      <c r="AW336" s="13" t="s">
        <v>38</v>
      </c>
      <c r="AX336" s="13" t="s">
        <v>82</v>
      </c>
      <c r="AY336" s="246" t="s">
        <v>135</v>
      </c>
    </row>
    <row r="337" s="14" customFormat="1">
      <c r="A337" s="14"/>
      <c r="B337" s="247"/>
      <c r="C337" s="248"/>
      <c r="D337" s="231" t="s">
        <v>145</v>
      </c>
      <c r="E337" s="249" t="s">
        <v>1</v>
      </c>
      <c r="F337" s="250" t="s">
        <v>147</v>
      </c>
      <c r="G337" s="248"/>
      <c r="H337" s="251">
        <v>8.2400000000000002</v>
      </c>
      <c r="I337" s="252"/>
      <c r="J337" s="248"/>
      <c r="K337" s="248"/>
      <c r="L337" s="253"/>
      <c r="M337" s="254"/>
      <c r="N337" s="255"/>
      <c r="O337" s="255"/>
      <c r="P337" s="255"/>
      <c r="Q337" s="255"/>
      <c r="R337" s="255"/>
      <c r="S337" s="255"/>
      <c r="T337" s="256"/>
      <c r="U337" s="14"/>
      <c r="V337" s="14"/>
      <c r="W337" s="14"/>
      <c r="X337" s="14"/>
      <c r="Y337" s="14"/>
      <c r="Z337" s="14"/>
      <c r="AA337" s="14"/>
      <c r="AB337" s="14"/>
      <c r="AC337" s="14"/>
      <c r="AD337" s="14"/>
      <c r="AE337" s="14"/>
      <c r="AT337" s="257" t="s">
        <v>145</v>
      </c>
      <c r="AU337" s="257" t="s">
        <v>91</v>
      </c>
      <c r="AV337" s="14" t="s">
        <v>142</v>
      </c>
      <c r="AW337" s="14" t="s">
        <v>38</v>
      </c>
      <c r="AX337" s="14" t="s">
        <v>87</v>
      </c>
      <c r="AY337" s="257" t="s">
        <v>135</v>
      </c>
    </row>
    <row r="338" s="2" customFormat="1" ht="16.5" customHeight="1">
      <c r="A338" s="38"/>
      <c r="B338" s="39"/>
      <c r="C338" s="218" t="s">
        <v>424</v>
      </c>
      <c r="D338" s="218" t="s">
        <v>137</v>
      </c>
      <c r="E338" s="219" t="s">
        <v>588</v>
      </c>
      <c r="F338" s="220" t="s">
        <v>990</v>
      </c>
      <c r="G338" s="221" t="s">
        <v>230</v>
      </c>
      <c r="H338" s="222">
        <v>0.021999999999999999</v>
      </c>
      <c r="I338" s="223"/>
      <c r="J338" s="224">
        <f>ROUND(I338*H338,2)</f>
        <v>0</v>
      </c>
      <c r="K338" s="220" t="s">
        <v>141</v>
      </c>
      <c r="L338" s="44"/>
      <c r="M338" s="225" t="s">
        <v>1</v>
      </c>
      <c r="N338" s="226" t="s">
        <v>47</v>
      </c>
      <c r="O338" s="91"/>
      <c r="P338" s="227">
        <f>O338*H338</f>
        <v>0</v>
      </c>
      <c r="Q338" s="227">
        <v>0</v>
      </c>
      <c r="R338" s="227">
        <f>Q338*H338</f>
        <v>0</v>
      </c>
      <c r="S338" s="227">
        <v>0</v>
      </c>
      <c r="T338" s="228">
        <f>S338*H338</f>
        <v>0</v>
      </c>
      <c r="U338" s="38"/>
      <c r="V338" s="38"/>
      <c r="W338" s="38"/>
      <c r="X338" s="38"/>
      <c r="Y338" s="38"/>
      <c r="Z338" s="38"/>
      <c r="AA338" s="38"/>
      <c r="AB338" s="38"/>
      <c r="AC338" s="38"/>
      <c r="AD338" s="38"/>
      <c r="AE338" s="38"/>
      <c r="AR338" s="229" t="s">
        <v>142</v>
      </c>
      <c r="AT338" s="229" t="s">
        <v>137</v>
      </c>
      <c r="AU338" s="229" t="s">
        <v>91</v>
      </c>
      <c r="AY338" s="17" t="s">
        <v>135</v>
      </c>
      <c r="BE338" s="230">
        <f>IF(N338="základní",J338,0)</f>
        <v>0</v>
      </c>
      <c r="BF338" s="230">
        <f>IF(N338="snížená",J338,0)</f>
        <v>0</v>
      </c>
      <c r="BG338" s="230">
        <f>IF(N338="zákl. přenesená",J338,0)</f>
        <v>0</v>
      </c>
      <c r="BH338" s="230">
        <f>IF(N338="sníž. přenesená",J338,0)</f>
        <v>0</v>
      </c>
      <c r="BI338" s="230">
        <f>IF(N338="nulová",J338,0)</f>
        <v>0</v>
      </c>
      <c r="BJ338" s="17" t="s">
        <v>87</v>
      </c>
      <c r="BK338" s="230">
        <f>ROUND(I338*H338,2)</f>
        <v>0</v>
      </c>
      <c r="BL338" s="17" t="s">
        <v>142</v>
      </c>
      <c r="BM338" s="229" t="s">
        <v>427</v>
      </c>
    </row>
    <row r="339" s="2" customFormat="1">
      <c r="A339" s="38"/>
      <c r="B339" s="39"/>
      <c r="C339" s="40"/>
      <c r="D339" s="231" t="s">
        <v>143</v>
      </c>
      <c r="E339" s="40"/>
      <c r="F339" s="232" t="s">
        <v>990</v>
      </c>
      <c r="G339" s="40"/>
      <c r="H339" s="40"/>
      <c r="I339" s="233"/>
      <c r="J339" s="40"/>
      <c r="K339" s="40"/>
      <c r="L339" s="44"/>
      <c r="M339" s="234"/>
      <c r="N339" s="235"/>
      <c r="O339" s="91"/>
      <c r="P339" s="91"/>
      <c r="Q339" s="91"/>
      <c r="R339" s="91"/>
      <c r="S339" s="91"/>
      <c r="T339" s="92"/>
      <c r="U339" s="38"/>
      <c r="V339" s="38"/>
      <c r="W339" s="38"/>
      <c r="X339" s="38"/>
      <c r="Y339" s="38"/>
      <c r="Z339" s="38"/>
      <c r="AA339" s="38"/>
      <c r="AB339" s="38"/>
      <c r="AC339" s="38"/>
      <c r="AD339" s="38"/>
      <c r="AE339" s="38"/>
      <c r="AT339" s="17" t="s">
        <v>143</v>
      </c>
      <c r="AU339" s="17" t="s">
        <v>91</v>
      </c>
    </row>
    <row r="340" s="13" customFormat="1">
      <c r="A340" s="13"/>
      <c r="B340" s="236"/>
      <c r="C340" s="237"/>
      <c r="D340" s="231" t="s">
        <v>145</v>
      </c>
      <c r="E340" s="238" t="s">
        <v>1</v>
      </c>
      <c r="F340" s="239" t="s">
        <v>991</v>
      </c>
      <c r="G340" s="237"/>
      <c r="H340" s="240">
        <v>0.021999999999999999</v>
      </c>
      <c r="I340" s="241"/>
      <c r="J340" s="237"/>
      <c r="K340" s="237"/>
      <c r="L340" s="242"/>
      <c r="M340" s="243"/>
      <c r="N340" s="244"/>
      <c r="O340" s="244"/>
      <c r="P340" s="244"/>
      <c r="Q340" s="244"/>
      <c r="R340" s="244"/>
      <c r="S340" s="244"/>
      <c r="T340" s="245"/>
      <c r="U340" s="13"/>
      <c r="V340" s="13"/>
      <c r="W340" s="13"/>
      <c r="X340" s="13"/>
      <c r="Y340" s="13"/>
      <c r="Z340" s="13"/>
      <c r="AA340" s="13"/>
      <c r="AB340" s="13"/>
      <c r="AC340" s="13"/>
      <c r="AD340" s="13"/>
      <c r="AE340" s="13"/>
      <c r="AT340" s="246" t="s">
        <v>145</v>
      </c>
      <c r="AU340" s="246" t="s">
        <v>91</v>
      </c>
      <c r="AV340" s="13" t="s">
        <v>91</v>
      </c>
      <c r="AW340" s="13" t="s">
        <v>38</v>
      </c>
      <c r="AX340" s="13" t="s">
        <v>82</v>
      </c>
      <c r="AY340" s="246" t="s">
        <v>135</v>
      </c>
    </row>
    <row r="341" s="14" customFormat="1">
      <c r="A341" s="14"/>
      <c r="B341" s="247"/>
      <c r="C341" s="248"/>
      <c r="D341" s="231" t="s">
        <v>145</v>
      </c>
      <c r="E341" s="249" t="s">
        <v>1</v>
      </c>
      <c r="F341" s="250" t="s">
        <v>147</v>
      </c>
      <c r="G341" s="248"/>
      <c r="H341" s="251">
        <v>0.021999999999999999</v>
      </c>
      <c r="I341" s="252"/>
      <c r="J341" s="248"/>
      <c r="K341" s="248"/>
      <c r="L341" s="253"/>
      <c r="M341" s="254"/>
      <c r="N341" s="255"/>
      <c r="O341" s="255"/>
      <c r="P341" s="255"/>
      <c r="Q341" s="255"/>
      <c r="R341" s="255"/>
      <c r="S341" s="255"/>
      <c r="T341" s="256"/>
      <c r="U341" s="14"/>
      <c r="V341" s="14"/>
      <c r="W341" s="14"/>
      <c r="X341" s="14"/>
      <c r="Y341" s="14"/>
      <c r="Z341" s="14"/>
      <c r="AA341" s="14"/>
      <c r="AB341" s="14"/>
      <c r="AC341" s="14"/>
      <c r="AD341" s="14"/>
      <c r="AE341" s="14"/>
      <c r="AT341" s="257" t="s">
        <v>145</v>
      </c>
      <c r="AU341" s="257" t="s">
        <v>91</v>
      </c>
      <c r="AV341" s="14" t="s">
        <v>142</v>
      </c>
      <c r="AW341" s="14" t="s">
        <v>38</v>
      </c>
      <c r="AX341" s="14" t="s">
        <v>87</v>
      </c>
      <c r="AY341" s="257" t="s">
        <v>135</v>
      </c>
    </row>
    <row r="342" s="2" customFormat="1" ht="24.15" customHeight="1">
      <c r="A342" s="38"/>
      <c r="B342" s="39"/>
      <c r="C342" s="218" t="s">
        <v>291</v>
      </c>
      <c r="D342" s="218" t="s">
        <v>137</v>
      </c>
      <c r="E342" s="219" t="s">
        <v>540</v>
      </c>
      <c r="F342" s="220" t="s">
        <v>541</v>
      </c>
      <c r="G342" s="221" t="s">
        <v>316</v>
      </c>
      <c r="H342" s="222">
        <v>1</v>
      </c>
      <c r="I342" s="223"/>
      <c r="J342" s="224">
        <f>ROUND(I342*H342,2)</f>
        <v>0</v>
      </c>
      <c r="K342" s="220" t="s">
        <v>141</v>
      </c>
      <c r="L342" s="44"/>
      <c r="M342" s="225" t="s">
        <v>1</v>
      </c>
      <c r="N342" s="226" t="s">
        <v>47</v>
      </c>
      <c r="O342" s="91"/>
      <c r="P342" s="227">
        <f>O342*H342</f>
        <v>0</v>
      </c>
      <c r="Q342" s="227">
        <v>0</v>
      </c>
      <c r="R342" s="227">
        <f>Q342*H342</f>
        <v>0</v>
      </c>
      <c r="S342" s="227">
        <v>0</v>
      </c>
      <c r="T342" s="228">
        <f>S342*H342</f>
        <v>0</v>
      </c>
      <c r="U342" s="38"/>
      <c r="V342" s="38"/>
      <c r="W342" s="38"/>
      <c r="X342" s="38"/>
      <c r="Y342" s="38"/>
      <c r="Z342" s="38"/>
      <c r="AA342" s="38"/>
      <c r="AB342" s="38"/>
      <c r="AC342" s="38"/>
      <c r="AD342" s="38"/>
      <c r="AE342" s="38"/>
      <c r="AR342" s="229" t="s">
        <v>142</v>
      </c>
      <c r="AT342" s="229" t="s">
        <v>137</v>
      </c>
      <c r="AU342" s="229" t="s">
        <v>91</v>
      </c>
      <c r="AY342" s="17" t="s">
        <v>135</v>
      </c>
      <c r="BE342" s="230">
        <f>IF(N342="základní",J342,0)</f>
        <v>0</v>
      </c>
      <c r="BF342" s="230">
        <f>IF(N342="snížená",J342,0)</f>
        <v>0</v>
      </c>
      <c r="BG342" s="230">
        <f>IF(N342="zákl. přenesená",J342,0)</f>
        <v>0</v>
      </c>
      <c r="BH342" s="230">
        <f>IF(N342="sníž. přenesená",J342,0)</f>
        <v>0</v>
      </c>
      <c r="BI342" s="230">
        <f>IF(N342="nulová",J342,0)</f>
        <v>0</v>
      </c>
      <c r="BJ342" s="17" t="s">
        <v>87</v>
      </c>
      <c r="BK342" s="230">
        <f>ROUND(I342*H342,2)</f>
        <v>0</v>
      </c>
      <c r="BL342" s="17" t="s">
        <v>142</v>
      </c>
      <c r="BM342" s="229" t="s">
        <v>431</v>
      </c>
    </row>
    <row r="343" s="2" customFormat="1">
      <c r="A343" s="38"/>
      <c r="B343" s="39"/>
      <c r="C343" s="40"/>
      <c r="D343" s="231" t="s">
        <v>143</v>
      </c>
      <c r="E343" s="40"/>
      <c r="F343" s="232" t="s">
        <v>543</v>
      </c>
      <c r="G343" s="40"/>
      <c r="H343" s="40"/>
      <c r="I343" s="233"/>
      <c r="J343" s="40"/>
      <c r="K343" s="40"/>
      <c r="L343" s="44"/>
      <c r="M343" s="234"/>
      <c r="N343" s="235"/>
      <c r="O343" s="91"/>
      <c r="P343" s="91"/>
      <c r="Q343" s="91"/>
      <c r="R343" s="91"/>
      <c r="S343" s="91"/>
      <c r="T343" s="92"/>
      <c r="U343" s="38"/>
      <c r="V343" s="38"/>
      <c r="W343" s="38"/>
      <c r="X343" s="38"/>
      <c r="Y343" s="38"/>
      <c r="Z343" s="38"/>
      <c r="AA343" s="38"/>
      <c r="AB343" s="38"/>
      <c r="AC343" s="38"/>
      <c r="AD343" s="38"/>
      <c r="AE343" s="38"/>
      <c r="AT343" s="17" t="s">
        <v>143</v>
      </c>
      <c r="AU343" s="17" t="s">
        <v>91</v>
      </c>
    </row>
    <row r="344" s="13" customFormat="1">
      <c r="A344" s="13"/>
      <c r="B344" s="236"/>
      <c r="C344" s="237"/>
      <c r="D344" s="231" t="s">
        <v>145</v>
      </c>
      <c r="E344" s="238" t="s">
        <v>1</v>
      </c>
      <c r="F344" s="239" t="s">
        <v>87</v>
      </c>
      <c r="G344" s="237"/>
      <c r="H344" s="240">
        <v>1</v>
      </c>
      <c r="I344" s="241"/>
      <c r="J344" s="237"/>
      <c r="K344" s="237"/>
      <c r="L344" s="242"/>
      <c r="M344" s="243"/>
      <c r="N344" s="244"/>
      <c r="O344" s="244"/>
      <c r="P344" s="244"/>
      <c r="Q344" s="244"/>
      <c r="R344" s="244"/>
      <c r="S344" s="244"/>
      <c r="T344" s="245"/>
      <c r="U344" s="13"/>
      <c r="V344" s="13"/>
      <c r="W344" s="13"/>
      <c r="X344" s="13"/>
      <c r="Y344" s="13"/>
      <c r="Z344" s="13"/>
      <c r="AA344" s="13"/>
      <c r="AB344" s="13"/>
      <c r="AC344" s="13"/>
      <c r="AD344" s="13"/>
      <c r="AE344" s="13"/>
      <c r="AT344" s="246" t="s">
        <v>145</v>
      </c>
      <c r="AU344" s="246" t="s">
        <v>91</v>
      </c>
      <c r="AV344" s="13" t="s">
        <v>91</v>
      </c>
      <c r="AW344" s="13" t="s">
        <v>38</v>
      </c>
      <c r="AX344" s="13" t="s">
        <v>82</v>
      </c>
      <c r="AY344" s="246" t="s">
        <v>135</v>
      </c>
    </row>
    <row r="345" s="14" customFormat="1">
      <c r="A345" s="14"/>
      <c r="B345" s="247"/>
      <c r="C345" s="248"/>
      <c r="D345" s="231" t="s">
        <v>145</v>
      </c>
      <c r="E345" s="249" t="s">
        <v>1</v>
      </c>
      <c r="F345" s="250" t="s">
        <v>147</v>
      </c>
      <c r="G345" s="248"/>
      <c r="H345" s="251">
        <v>1</v>
      </c>
      <c r="I345" s="252"/>
      <c r="J345" s="248"/>
      <c r="K345" s="248"/>
      <c r="L345" s="253"/>
      <c r="M345" s="254"/>
      <c r="N345" s="255"/>
      <c r="O345" s="255"/>
      <c r="P345" s="255"/>
      <c r="Q345" s="255"/>
      <c r="R345" s="255"/>
      <c r="S345" s="255"/>
      <c r="T345" s="256"/>
      <c r="U345" s="14"/>
      <c r="V345" s="14"/>
      <c r="W345" s="14"/>
      <c r="X345" s="14"/>
      <c r="Y345" s="14"/>
      <c r="Z345" s="14"/>
      <c r="AA345" s="14"/>
      <c r="AB345" s="14"/>
      <c r="AC345" s="14"/>
      <c r="AD345" s="14"/>
      <c r="AE345" s="14"/>
      <c r="AT345" s="257" t="s">
        <v>145</v>
      </c>
      <c r="AU345" s="257" t="s">
        <v>91</v>
      </c>
      <c r="AV345" s="14" t="s">
        <v>142</v>
      </c>
      <c r="AW345" s="14" t="s">
        <v>38</v>
      </c>
      <c r="AX345" s="14" t="s">
        <v>87</v>
      </c>
      <c r="AY345" s="257" t="s">
        <v>135</v>
      </c>
    </row>
    <row r="346" s="2" customFormat="1" ht="21.75" customHeight="1">
      <c r="A346" s="38"/>
      <c r="B346" s="39"/>
      <c r="C346" s="270" t="s">
        <v>433</v>
      </c>
      <c r="D346" s="270" t="s">
        <v>257</v>
      </c>
      <c r="E346" s="271" t="s">
        <v>992</v>
      </c>
      <c r="F346" s="272" t="s">
        <v>993</v>
      </c>
      <c r="G346" s="273" t="s">
        <v>316</v>
      </c>
      <c r="H346" s="274">
        <v>1</v>
      </c>
      <c r="I346" s="275"/>
      <c r="J346" s="276">
        <f>ROUND(I346*H346,2)</f>
        <v>0</v>
      </c>
      <c r="K346" s="272" t="s">
        <v>141</v>
      </c>
      <c r="L346" s="277"/>
      <c r="M346" s="278" t="s">
        <v>1</v>
      </c>
      <c r="N346" s="279" t="s">
        <v>47</v>
      </c>
      <c r="O346" s="91"/>
      <c r="P346" s="227">
        <f>O346*H346</f>
        <v>0</v>
      </c>
      <c r="Q346" s="227">
        <v>0</v>
      </c>
      <c r="R346" s="227">
        <f>Q346*H346</f>
        <v>0</v>
      </c>
      <c r="S346" s="227">
        <v>0</v>
      </c>
      <c r="T346" s="228">
        <f>S346*H346</f>
        <v>0</v>
      </c>
      <c r="U346" s="38"/>
      <c r="V346" s="38"/>
      <c r="W346" s="38"/>
      <c r="X346" s="38"/>
      <c r="Y346" s="38"/>
      <c r="Z346" s="38"/>
      <c r="AA346" s="38"/>
      <c r="AB346" s="38"/>
      <c r="AC346" s="38"/>
      <c r="AD346" s="38"/>
      <c r="AE346" s="38"/>
      <c r="AR346" s="229" t="s">
        <v>181</v>
      </c>
      <c r="AT346" s="229" t="s">
        <v>257</v>
      </c>
      <c r="AU346" s="229" t="s">
        <v>91</v>
      </c>
      <c r="AY346" s="17" t="s">
        <v>135</v>
      </c>
      <c r="BE346" s="230">
        <f>IF(N346="základní",J346,0)</f>
        <v>0</v>
      </c>
      <c r="BF346" s="230">
        <f>IF(N346="snížená",J346,0)</f>
        <v>0</v>
      </c>
      <c r="BG346" s="230">
        <f>IF(N346="zákl. přenesená",J346,0)</f>
        <v>0</v>
      </c>
      <c r="BH346" s="230">
        <f>IF(N346="sníž. přenesená",J346,0)</f>
        <v>0</v>
      </c>
      <c r="BI346" s="230">
        <f>IF(N346="nulová",J346,0)</f>
        <v>0</v>
      </c>
      <c r="BJ346" s="17" t="s">
        <v>87</v>
      </c>
      <c r="BK346" s="230">
        <f>ROUND(I346*H346,2)</f>
        <v>0</v>
      </c>
      <c r="BL346" s="17" t="s">
        <v>142</v>
      </c>
      <c r="BM346" s="229" t="s">
        <v>436</v>
      </c>
    </row>
    <row r="347" s="2" customFormat="1">
      <c r="A347" s="38"/>
      <c r="B347" s="39"/>
      <c r="C347" s="40"/>
      <c r="D347" s="231" t="s">
        <v>143</v>
      </c>
      <c r="E347" s="40"/>
      <c r="F347" s="232" t="s">
        <v>993</v>
      </c>
      <c r="G347" s="40"/>
      <c r="H347" s="40"/>
      <c r="I347" s="233"/>
      <c r="J347" s="40"/>
      <c r="K347" s="40"/>
      <c r="L347" s="44"/>
      <c r="M347" s="234"/>
      <c r="N347" s="235"/>
      <c r="O347" s="91"/>
      <c r="P347" s="91"/>
      <c r="Q347" s="91"/>
      <c r="R347" s="91"/>
      <c r="S347" s="91"/>
      <c r="T347" s="92"/>
      <c r="U347" s="38"/>
      <c r="V347" s="38"/>
      <c r="W347" s="38"/>
      <c r="X347" s="38"/>
      <c r="Y347" s="38"/>
      <c r="Z347" s="38"/>
      <c r="AA347" s="38"/>
      <c r="AB347" s="38"/>
      <c r="AC347" s="38"/>
      <c r="AD347" s="38"/>
      <c r="AE347" s="38"/>
      <c r="AT347" s="17" t="s">
        <v>143</v>
      </c>
      <c r="AU347" s="17" t="s">
        <v>91</v>
      </c>
    </row>
    <row r="348" s="2" customFormat="1" ht="24.15" customHeight="1">
      <c r="A348" s="38"/>
      <c r="B348" s="39"/>
      <c r="C348" s="218" t="s">
        <v>296</v>
      </c>
      <c r="D348" s="218" t="s">
        <v>137</v>
      </c>
      <c r="E348" s="219" t="s">
        <v>994</v>
      </c>
      <c r="F348" s="220" t="s">
        <v>995</v>
      </c>
      <c r="G348" s="221" t="s">
        <v>316</v>
      </c>
      <c r="H348" s="222">
        <v>1</v>
      </c>
      <c r="I348" s="223"/>
      <c r="J348" s="224">
        <f>ROUND(I348*H348,2)</f>
        <v>0</v>
      </c>
      <c r="K348" s="220" t="s">
        <v>1</v>
      </c>
      <c r="L348" s="44"/>
      <c r="M348" s="225" t="s">
        <v>1</v>
      </c>
      <c r="N348" s="226" t="s">
        <v>47</v>
      </c>
      <c r="O348" s="91"/>
      <c r="P348" s="227">
        <f>O348*H348</f>
        <v>0</v>
      </c>
      <c r="Q348" s="227">
        <v>0</v>
      </c>
      <c r="R348" s="227">
        <f>Q348*H348</f>
        <v>0</v>
      </c>
      <c r="S348" s="227">
        <v>0</v>
      </c>
      <c r="T348" s="228">
        <f>S348*H348</f>
        <v>0</v>
      </c>
      <c r="U348" s="38"/>
      <c r="V348" s="38"/>
      <c r="W348" s="38"/>
      <c r="X348" s="38"/>
      <c r="Y348" s="38"/>
      <c r="Z348" s="38"/>
      <c r="AA348" s="38"/>
      <c r="AB348" s="38"/>
      <c r="AC348" s="38"/>
      <c r="AD348" s="38"/>
      <c r="AE348" s="38"/>
      <c r="AR348" s="229" t="s">
        <v>142</v>
      </c>
      <c r="AT348" s="229" t="s">
        <v>137</v>
      </c>
      <c r="AU348" s="229" t="s">
        <v>91</v>
      </c>
      <c r="AY348" s="17" t="s">
        <v>135</v>
      </c>
      <c r="BE348" s="230">
        <f>IF(N348="základní",J348,0)</f>
        <v>0</v>
      </c>
      <c r="BF348" s="230">
        <f>IF(N348="snížená",J348,0)</f>
        <v>0</v>
      </c>
      <c r="BG348" s="230">
        <f>IF(N348="zákl. přenesená",J348,0)</f>
        <v>0</v>
      </c>
      <c r="BH348" s="230">
        <f>IF(N348="sníž. přenesená",J348,0)</f>
        <v>0</v>
      </c>
      <c r="BI348" s="230">
        <f>IF(N348="nulová",J348,0)</f>
        <v>0</v>
      </c>
      <c r="BJ348" s="17" t="s">
        <v>87</v>
      </c>
      <c r="BK348" s="230">
        <f>ROUND(I348*H348,2)</f>
        <v>0</v>
      </c>
      <c r="BL348" s="17" t="s">
        <v>142</v>
      </c>
      <c r="BM348" s="229" t="s">
        <v>444</v>
      </c>
    </row>
    <row r="349" s="2" customFormat="1">
      <c r="A349" s="38"/>
      <c r="B349" s="39"/>
      <c r="C349" s="40"/>
      <c r="D349" s="231" t="s">
        <v>143</v>
      </c>
      <c r="E349" s="40"/>
      <c r="F349" s="232" t="s">
        <v>996</v>
      </c>
      <c r="G349" s="40"/>
      <c r="H349" s="40"/>
      <c r="I349" s="233"/>
      <c r="J349" s="40"/>
      <c r="K349" s="40"/>
      <c r="L349" s="44"/>
      <c r="M349" s="234"/>
      <c r="N349" s="235"/>
      <c r="O349" s="91"/>
      <c r="P349" s="91"/>
      <c r="Q349" s="91"/>
      <c r="R349" s="91"/>
      <c r="S349" s="91"/>
      <c r="T349" s="92"/>
      <c r="U349" s="38"/>
      <c r="V349" s="38"/>
      <c r="W349" s="38"/>
      <c r="X349" s="38"/>
      <c r="Y349" s="38"/>
      <c r="Z349" s="38"/>
      <c r="AA349" s="38"/>
      <c r="AB349" s="38"/>
      <c r="AC349" s="38"/>
      <c r="AD349" s="38"/>
      <c r="AE349" s="38"/>
      <c r="AT349" s="17" t="s">
        <v>143</v>
      </c>
      <c r="AU349" s="17" t="s">
        <v>91</v>
      </c>
    </row>
    <row r="350" s="13" customFormat="1">
      <c r="A350" s="13"/>
      <c r="B350" s="236"/>
      <c r="C350" s="237"/>
      <c r="D350" s="231" t="s">
        <v>145</v>
      </c>
      <c r="E350" s="238" t="s">
        <v>1</v>
      </c>
      <c r="F350" s="239" t="s">
        <v>87</v>
      </c>
      <c r="G350" s="237"/>
      <c r="H350" s="240">
        <v>1</v>
      </c>
      <c r="I350" s="241"/>
      <c r="J350" s="237"/>
      <c r="K350" s="237"/>
      <c r="L350" s="242"/>
      <c r="M350" s="243"/>
      <c r="N350" s="244"/>
      <c r="O350" s="244"/>
      <c r="P350" s="244"/>
      <c r="Q350" s="244"/>
      <c r="R350" s="244"/>
      <c r="S350" s="244"/>
      <c r="T350" s="245"/>
      <c r="U350" s="13"/>
      <c r="V350" s="13"/>
      <c r="W350" s="13"/>
      <c r="X350" s="13"/>
      <c r="Y350" s="13"/>
      <c r="Z350" s="13"/>
      <c r="AA350" s="13"/>
      <c r="AB350" s="13"/>
      <c r="AC350" s="13"/>
      <c r="AD350" s="13"/>
      <c r="AE350" s="13"/>
      <c r="AT350" s="246" t="s">
        <v>145</v>
      </c>
      <c r="AU350" s="246" t="s">
        <v>91</v>
      </c>
      <c r="AV350" s="13" t="s">
        <v>91</v>
      </c>
      <c r="AW350" s="13" t="s">
        <v>38</v>
      </c>
      <c r="AX350" s="13" t="s">
        <v>82</v>
      </c>
      <c r="AY350" s="246" t="s">
        <v>135</v>
      </c>
    </row>
    <row r="351" s="14" customFormat="1">
      <c r="A351" s="14"/>
      <c r="B351" s="247"/>
      <c r="C351" s="248"/>
      <c r="D351" s="231" t="s">
        <v>145</v>
      </c>
      <c r="E351" s="249" t="s">
        <v>1</v>
      </c>
      <c r="F351" s="250" t="s">
        <v>147</v>
      </c>
      <c r="G351" s="248"/>
      <c r="H351" s="251">
        <v>1</v>
      </c>
      <c r="I351" s="252"/>
      <c r="J351" s="248"/>
      <c r="K351" s="248"/>
      <c r="L351" s="253"/>
      <c r="M351" s="254"/>
      <c r="N351" s="255"/>
      <c r="O351" s="255"/>
      <c r="P351" s="255"/>
      <c r="Q351" s="255"/>
      <c r="R351" s="255"/>
      <c r="S351" s="255"/>
      <c r="T351" s="256"/>
      <c r="U351" s="14"/>
      <c r="V351" s="14"/>
      <c r="W351" s="14"/>
      <c r="X351" s="14"/>
      <c r="Y351" s="14"/>
      <c r="Z351" s="14"/>
      <c r="AA351" s="14"/>
      <c r="AB351" s="14"/>
      <c r="AC351" s="14"/>
      <c r="AD351" s="14"/>
      <c r="AE351" s="14"/>
      <c r="AT351" s="257" t="s">
        <v>145</v>
      </c>
      <c r="AU351" s="257" t="s">
        <v>91</v>
      </c>
      <c r="AV351" s="14" t="s">
        <v>142</v>
      </c>
      <c r="AW351" s="14" t="s">
        <v>38</v>
      </c>
      <c r="AX351" s="14" t="s">
        <v>87</v>
      </c>
      <c r="AY351" s="257" t="s">
        <v>135</v>
      </c>
    </row>
    <row r="352" s="2" customFormat="1" ht="16.5" customHeight="1">
      <c r="A352" s="38"/>
      <c r="B352" s="39"/>
      <c r="C352" s="270" t="s">
        <v>446</v>
      </c>
      <c r="D352" s="270" t="s">
        <v>257</v>
      </c>
      <c r="E352" s="271" t="s">
        <v>997</v>
      </c>
      <c r="F352" s="272" t="s">
        <v>998</v>
      </c>
      <c r="G352" s="273" t="s">
        <v>316</v>
      </c>
      <c r="H352" s="274">
        <v>1.01</v>
      </c>
      <c r="I352" s="275"/>
      <c r="J352" s="276">
        <f>ROUND(I352*H352,2)</f>
        <v>0</v>
      </c>
      <c r="K352" s="272" t="s">
        <v>141</v>
      </c>
      <c r="L352" s="277"/>
      <c r="M352" s="278" t="s">
        <v>1</v>
      </c>
      <c r="N352" s="279" t="s">
        <v>47</v>
      </c>
      <c r="O352" s="91"/>
      <c r="P352" s="227">
        <f>O352*H352</f>
        <v>0</v>
      </c>
      <c r="Q352" s="227">
        <v>0</v>
      </c>
      <c r="R352" s="227">
        <f>Q352*H352</f>
        <v>0</v>
      </c>
      <c r="S352" s="227">
        <v>0</v>
      </c>
      <c r="T352" s="228">
        <f>S352*H352</f>
        <v>0</v>
      </c>
      <c r="U352" s="38"/>
      <c r="V352" s="38"/>
      <c r="W352" s="38"/>
      <c r="X352" s="38"/>
      <c r="Y352" s="38"/>
      <c r="Z352" s="38"/>
      <c r="AA352" s="38"/>
      <c r="AB352" s="38"/>
      <c r="AC352" s="38"/>
      <c r="AD352" s="38"/>
      <c r="AE352" s="38"/>
      <c r="AR352" s="229" t="s">
        <v>181</v>
      </c>
      <c r="AT352" s="229" t="s">
        <v>257</v>
      </c>
      <c r="AU352" s="229" t="s">
        <v>91</v>
      </c>
      <c r="AY352" s="17" t="s">
        <v>135</v>
      </c>
      <c r="BE352" s="230">
        <f>IF(N352="základní",J352,0)</f>
        <v>0</v>
      </c>
      <c r="BF352" s="230">
        <f>IF(N352="snížená",J352,0)</f>
        <v>0</v>
      </c>
      <c r="BG352" s="230">
        <f>IF(N352="zákl. přenesená",J352,0)</f>
        <v>0</v>
      </c>
      <c r="BH352" s="230">
        <f>IF(N352="sníž. přenesená",J352,0)</f>
        <v>0</v>
      </c>
      <c r="BI352" s="230">
        <f>IF(N352="nulová",J352,0)</f>
        <v>0</v>
      </c>
      <c r="BJ352" s="17" t="s">
        <v>87</v>
      </c>
      <c r="BK352" s="230">
        <f>ROUND(I352*H352,2)</f>
        <v>0</v>
      </c>
      <c r="BL352" s="17" t="s">
        <v>142</v>
      </c>
      <c r="BM352" s="229" t="s">
        <v>449</v>
      </c>
    </row>
    <row r="353" s="2" customFormat="1">
      <c r="A353" s="38"/>
      <c r="B353" s="39"/>
      <c r="C353" s="40"/>
      <c r="D353" s="231" t="s">
        <v>143</v>
      </c>
      <c r="E353" s="40"/>
      <c r="F353" s="232" t="s">
        <v>998</v>
      </c>
      <c r="G353" s="40"/>
      <c r="H353" s="40"/>
      <c r="I353" s="233"/>
      <c r="J353" s="40"/>
      <c r="K353" s="40"/>
      <c r="L353" s="44"/>
      <c r="M353" s="234"/>
      <c r="N353" s="235"/>
      <c r="O353" s="91"/>
      <c r="P353" s="91"/>
      <c r="Q353" s="91"/>
      <c r="R353" s="91"/>
      <c r="S353" s="91"/>
      <c r="T353" s="92"/>
      <c r="U353" s="38"/>
      <c r="V353" s="38"/>
      <c r="W353" s="38"/>
      <c r="X353" s="38"/>
      <c r="Y353" s="38"/>
      <c r="Z353" s="38"/>
      <c r="AA353" s="38"/>
      <c r="AB353" s="38"/>
      <c r="AC353" s="38"/>
      <c r="AD353" s="38"/>
      <c r="AE353" s="38"/>
      <c r="AT353" s="17" t="s">
        <v>143</v>
      </c>
      <c r="AU353" s="17" t="s">
        <v>91</v>
      </c>
    </row>
    <row r="354" s="13" customFormat="1">
      <c r="A354" s="13"/>
      <c r="B354" s="236"/>
      <c r="C354" s="237"/>
      <c r="D354" s="231" t="s">
        <v>145</v>
      </c>
      <c r="E354" s="238" t="s">
        <v>1</v>
      </c>
      <c r="F354" s="239" t="s">
        <v>999</v>
      </c>
      <c r="G354" s="237"/>
      <c r="H354" s="240">
        <v>1.01</v>
      </c>
      <c r="I354" s="241"/>
      <c r="J354" s="237"/>
      <c r="K354" s="237"/>
      <c r="L354" s="242"/>
      <c r="M354" s="243"/>
      <c r="N354" s="244"/>
      <c r="O354" s="244"/>
      <c r="P354" s="244"/>
      <c r="Q354" s="244"/>
      <c r="R354" s="244"/>
      <c r="S354" s="244"/>
      <c r="T354" s="245"/>
      <c r="U354" s="13"/>
      <c r="V354" s="13"/>
      <c r="W354" s="13"/>
      <c r="X354" s="13"/>
      <c r="Y354" s="13"/>
      <c r="Z354" s="13"/>
      <c r="AA354" s="13"/>
      <c r="AB354" s="13"/>
      <c r="AC354" s="13"/>
      <c r="AD354" s="13"/>
      <c r="AE354" s="13"/>
      <c r="AT354" s="246" t="s">
        <v>145</v>
      </c>
      <c r="AU354" s="246" t="s">
        <v>91</v>
      </c>
      <c r="AV354" s="13" t="s">
        <v>91</v>
      </c>
      <c r="AW354" s="13" t="s">
        <v>38</v>
      </c>
      <c r="AX354" s="13" t="s">
        <v>82</v>
      </c>
      <c r="AY354" s="246" t="s">
        <v>135</v>
      </c>
    </row>
    <row r="355" s="14" customFormat="1">
      <c r="A355" s="14"/>
      <c r="B355" s="247"/>
      <c r="C355" s="248"/>
      <c r="D355" s="231" t="s">
        <v>145</v>
      </c>
      <c r="E355" s="249" t="s">
        <v>1</v>
      </c>
      <c r="F355" s="250" t="s">
        <v>147</v>
      </c>
      <c r="G355" s="248"/>
      <c r="H355" s="251">
        <v>1.01</v>
      </c>
      <c r="I355" s="252"/>
      <c r="J355" s="248"/>
      <c r="K355" s="248"/>
      <c r="L355" s="253"/>
      <c r="M355" s="254"/>
      <c r="N355" s="255"/>
      <c r="O355" s="255"/>
      <c r="P355" s="255"/>
      <c r="Q355" s="255"/>
      <c r="R355" s="255"/>
      <c r="S355" s="255"/>
      <c r="T355" s="256"/>
      <c r="U355" s="14"/>
      <c r="V355" s="14"/>
      <c r="W355" s="14"/>
      <c r="X355" s="14"/>
      <c r="Y355" s="14"/>
      <c r="Z355" s="14"/>
      <c r="AA355" s="14"/>
      <c r="AB355" s="14"/>
      <c r="AC355" s="14"/>
      <c r="AD355" s="14"/>
      <c r="AE355" s="14"/>
      <c r="AT355" s="257" t="s">
        <v>145</v>
      </c>
      <c r="AU355" s="257" t="s">
        <v>91</v>
      </c>
      <c r="AV355" s="14" t="s">
        <v>142</v>
      </c>
      <c r="AW355" s="14" t="s">
        <v>38</v>
      </c>
      <c r="AX355" s="14" t="s">
        <v>87</v>
      </c>
      <c r="AY355" s="257" t="s">
        <v>135</v>
      </c>
    </row>
    <row r="356" s="2" customFormat="1" ht="24.15" customHeight="1">
      <c r="A356" s="38"/>
      <c r="B356" s="39"/>
      <c r="C356" s="218" t="s">
        <v>301</v>
      </c>
      <c r="D356" s="218" t="s">
        <v>137</v>
      </c>
      <c r="E356" s="219" t="s">
        <v>548</v>
      </c>
      <c r="F356" s="220" t="s">
        <v>549</v>
      </c>
      <c r="G356" s="221" t="s">
        <v>316</v>
      </c>
      <c r="H356" s="222">
        <v>1</v>
      </c>
      <c r="I356" s="223"/>
      <c r="J356" s="224">
        <f>ROUND(I356*H356,2)</f>
        <v>0</v>
      </c>
      <c r="K356" s="220" t="s">
        <v>141</v>
      </c>
      <c r="L356" s="44"/>
      <c r="M356" s="225" t="s">
        <v>1</v>
      </c>
      <c r="N356" s="226" t="s">
        <v>47</v>
      </c>
      <c r="O356" s="91"/>
      <c r="P356" s="227">
        <f>O356*H356</f>
        <v>0</v>
      </c>
      <c r="Q356" s="227">
        <v>0</v>
      </c>
      <c r="R356" s="227">
        <f>Q356*H356</f>
        <v>0</v>
      </c>
      <c r="S356" s="227">
        <v>0</v>
      </c>
      <c r="T356" s="228">
        <f>S356*H356</f>
        <v>0</v>
      </c>
      <c r="U356" s="38"/>
      <c r="V356" s="38"/>
      <c r="W356" s="38"/>
      <c r="X356" s="38"/>
      <c r="Y356" s="38"/>
      <c r="Z356" s="38"/>
      <c r="AA356" s="38"/>
      <c r="AB356" s="38"/>
      <c r="AC356" s="38"/>
      <c r="AD356" s="38"/>
      <c r="AE356" s="38"/>
      <c r="AR356" s="229" t="s">
        <v>142</v>
      </c>
      <c r="AT356" s="229" t="s">
        <v>137</v>
      </c>
      <c r="AU356" s="229" t="s">
        <v>91</v>
      </c>
      <c r="AY356" s="17" t="s">
        <v>135</v>
      </c>
      <c r="BE356" s="230">
        <f>IF(N356="základní",J356,0)</f>
        <v>0</v>
      </c>
      <c r="BF356" s="230">
        <f>IF(N356="snížená",J356,0)</f>
        <v>0</v>
      </c>
      <c r="BG356" s="230">
        <f>IF(N356="zákl. přenesená",J356,0)</f>
        <v>0</v>
      </c>
      <c r="BH356" s="230">
        <f>IF(N356="sníž. přenesená",J356,0)</f>
        <v>0</v>
      </c>
      <c r="BI356" s="230">
        <f>IF(N356="nulová",J356,0)</f>
        <v>0</v>
      </c>
      <c r="BJ356" s="17" t="s">
        <v>87</v>
      </c>
      <c r="BK356" s="230">
        <f>ROUND(I356*H356,2)</f>
        <v>0</v>
      </c>
      <c r="BL356" s="17" t="s">
        <v>142</v>
      </c>
      <c r="BM356" s="229" t="s">
        <v>456</v>
      </c>
    </row>
    <row r="357" s="2" customFormat="1">
      <c r="A357" s="38"/>
      <c r="B357" s="39"/>
      <c r="C357" s="40"/>
      <c r="D357" s="231" t="s">
        <v>143</v>
      </c>
      <c r="E357" s="40"/>
      <c r="F357" s="232" t="s">
        <v>551</v>
      </c>
      <c r="G357" s="40"/>
      <c r="H357" s="40"/>
      <c r="I357" s="233"/>
      <c r="J357" s="40"/>
      <c r="K357" s="40"/>
      <c r="L357" s="44"/>
      <c r="M357" s="234"/>
      <c r="N357" s="235"/>
      <c r="O357" s="91"/>
      <c r="P357" s="91"/>
      <c r="Q357" s="91"/>
      <c r="R357" s="91"/>
      <c r="S357" s="91"/>
      <c r="T357" s="92"/>
      <c r="U357" s="38"/>
      <c r="V357" s="38"/>
      <c r="W357" s="38"/>
      <c r="X357" s="38"/>
      <c r="Y357" s="38"/>
      <c r="Z357" s="38"/>
      <c r="AA357" s="38"/>
      <c r="AB357" s="38"/>
      <c r="AC357" s="38"/>
      <c r="AD357" s="38"/>
      <c r="AE357" s="38"/>
      <c r="AT357" s="17" t="s">
        <v>143</v>
      </c>
      <c r="AU357" s="17" t="s">
        <v>91</v>
      </c>
    </row>
    <row r="358" s="13" customFormat="1">
      <c r="A358" s="13"/>
      <c r="B358" s="236"/>
      <c r="C358" s="237"/>
      <c r="D358" s="231" t="s">
        <v>145</v>
      </c>
      <c r="E358" s="238" t="s">
        <v>1</v>
      </c>
      <c r="F358" s="239" t="s">
        <v>1000</v>
      </c>
      <c r="G358" s="237"/>
      <c r="H358" s="240">
        <v>1</v>
      </c>
      <c r="I358" s="241"/>
      <c r="J358" s="237"/>
      <c r="K358" s="237"/>
      <c r="L358" s="242"/>
      <c r="M358" s="243"/>
      <c r="N358" s="244"/>
      <c r="O358" s="244"/>
      <c r="P358" s="244"/>
      <c r="Q358" s="244"/>
      <c r="R358" s="244"/>
      <c r="S358" s="244"/>
      <c r="T358" s="245"/>
      <c r="U358" s="13"/>
      <c r="V358" s="13"/>
      <c r="W358" s="13"/>
      <c r="X358" s="13"/>
      <c r="Y358" s="13"/>
      <c r="Z358" s="13"/>
      <c r="AA358" s="13"/>
      <c r="AB358" s="13"/>
      <c r="AC358" s="13"/>
      <c r="AD358" s="13"/>
      <c r="AE358" s="13"/>
      <c r="AT358" s="246" t="s">
        <v>145</v>
      </c>
      <c r="AU358" s="246" t="s">
        <v>91</v>
      </c>
      <c r="AV358" s="13" t="s">
        <v>91</v>
      </c>
      <c r="AW358" s="13" t="s">
        <v>38</v>
      </c>
      <c r="AX358" s="13" t="s">
        <v>82</v>
      </c>
      <c r="AY358" s="246" t="s">
        <v>135</v>
      </c>
    </row>
    <row r="359" s="14" customFormat="1">
      <c r="A359" s="14"/>
      <c r="B359" s="247"/>
      <c r="C359" s="248"/>
      <c r="D359" s="231" t="s">
        <v>145</v>
      </c>
      <c r="E359" s="249" t="s">
        <v>1</v>
      </c>
      <c r="F359" s="250" t="s">
        <v>147</v>
      </c>
      <c r="G359" s="248"/>
      <c r="H359" s="251">
        <v>1</v>
      </c>
      <c r="I359" s="252"/>
      <c r="J359" s="248"/>
      <c r="K359" s="248"/>
      <c r="L359" s="253"/>
      <c r="M359" s="254"/>
      <c r="N359" s="255"/>
      <c r="O359" s="255"/>
      <c r="P359" s="255"/>
      <c r="Q359" s="255"/>
      <c r="R359" s="255"/>
      <c r="S359" s="255"/>
      <c r="T359" s="256"/>
      <c r="U359" s="14"/>
      <c r="V359" s="14"/>
      <c r="W359" s="14"/>
      <c r="X359" s="14"/>
      <c r="Y359" s="14"/>
      <c r="Z359" s="14"/>
      <c r="AA359" s="14"/>
      <c r="AB359" s="14"/>
      <c r="AC359" s="14"/>
      <c r="AD359" s="14"/>
      <c r="AE359" s="14"/>
      <c r="AT359" s="257" t="s">
        <v>145</v>
      </c>
      <c r="AU359" s="257" t="s">
        <v>91</v>
      </c>
      <c r="AV359" s="14" t="s">
        <v>142</v>
      </c>
      <c r="AW359" s="14" t="s">
        <v>38</v>
      </c>
      <c r="AX359" s="14" t="s">
        <v>87</v>
      </c>
      <c r="AY359" s="257" t="s">
        <v>135</v>
      </c>
    </row>
    <row r="360" s="2" customFormat="1" ht="33" customHeight="1">
      <c r="A360" s="38"/>
      <c r="B360" s="39"/>
      <c r="C360" s="270" t="s">
        <v>461</v>
      </c>
      <c r="D360" s="270" t="s">
        <v>257</v>
      </c>
      <c r="E360" s="271" t="s">
        <v>553</v>
      </c>
      <c r="F360" s="272" t="s">
        <v>554</v>
      </c>
      <c r="G360" s="273" t="s">
        <v>316</v>
      </c>
      <c r="H360" s="274">
        <v>1.01</v>
      </c>
      <c r="I360" s="275"/>
      <c r="J360" s="276">
        <f>ROUND(I360*H360,2)</f>
        <v>0</v>
      </c>
      <c r="K360" s="272" t="s">
        <v>141</v>
      </c>
      <c r="L360" s="277"/>
      <c r="M360" s="278" t="s">
        <v>1</v>
      </c>
      <c r="N360" s="279" t="s">
        <v>47</v>
      </c>
      <c r="O360" s="91"/>
      <c r="P360" s="227">
        <f>O360*H360</f>
        <v>0</v>
      </c>
      <c r="Q360" s="227">
        <v>0</v>
      </c>
      <c r="R360" s="227">
        <f>Q360*H360</f>
        <v>0</v>
      </c>
      <c r="S360" s="227">
        <v>0</v>
      </c>
      <c r="T360" s="228">
        <f>S360*H360</f>
        <v>0</v>
      </c>
      <c r="U360" s="38"/>
      <c r="V360" s="38"/>
      <c r="W360" s="38"/>
      <c r="X360" s="38"/>
      <c r="Y360" s="38"/>
      <c r="Z360" s="38"/>
      <c r="AA360" s="38"/>
      <c r="AB360" s="38"/>
      <c r="AC360" s="38"/>
      <c r="AD360" s="38"/>
      <c r="AE360" s="38"/>
      <c r="AR360" s="229" t="s">
        <v>181</v>
      </c>
      <c r="AT360" s="229" t="s">
        <v>257</v>
      </c>
      <c r="AU360" s="229" t="s">
        <v>91</v>
      </c>
      <c r="AY360" s="17" t="s">
        <v>135</v>
      </c>
      <c r="BE360" s="230">
        <f>IF(N360="základní",J360,0)</f>
        <v>0</v>
      </c>
      <c r="BF360" s="230">
        <f>IF(N360="snížená",J360,0)</f>
        <v>0</v>
      </c>
      <c r="BG360" s="230">
        <f>IF(N360="zákl. přenesená",J360,0)</f>
        <v>0</v>
      </c>
      <c r="BH360" s="230">
        <f>IF(N360="sníž. přenesená",J360,0)</f>
        <v>0</v>
      </c>
      <c r="BI360" s="230">
        <f>IF(N360="nulová",J360,0)</f>
        <v>0</v>
      </c>
      <c r="BJ360" s="17" t="s">
        <v>87</v>
      </c>
      <c r="BK360" s="230">
        <f>ROUND(I360*H360,2)</f>
        <v>0</v>
      </c>
      <c r="BL360" s="17" t="s">
        <v>142</v>
      </c>
      <c r="BM360" s="229" t="s">
        <v>464</v>
      </c>
    </row>
    <row r="361" s="2" customFormat="1">
      <c r="A361" s="38"/>
      <c r="B361" s="39"/>
      <c r="C361" s="40"/>
      <c r="D361" s="231" t="s">
        <v>143</v>
      </c>
      <c r="E361" s="40"/>
      <c r="F361" s="232" t="s">
        <v>554</v>
      </c>
      <c r="G361" s="40"/>
      <c r="H361" s="40"/>
      <c r="I361" s="233"/>
      <c r="J361" s="40"/>
      <c r="K361" s="40"/>
      <c r="L361" s="44"/>
      <c r="M361" s="234"/>
      <c r="N361" s="235"/>
      <c r="O361" s="91"/>
      <c r="P361" s="91"/>
      <c r="Q361" s="91"/>
      <c r="R361" s="91"/>
      <c r="S361" s="91"/>
      <c r="T361" s="92"/>
      <c r="U361" s="38"/>
      <c r="V361" s="38"/>
      <c r="W361" s="38"/>
      <c r="X361" s="38"/>
      <c r="Y361" s="38"/>
      <c r="Z361" s="38"/>
      <c r="AA361" s="38"/>
      <c r="AB361" s="38"/>
      <c r="AC361" s="38"/>
      <c r="AD361" s="38"/>
      <c r="AE361" s="38"/>
      <c r="AT361" s="17" t="s">
        <v>143</v>
      </c>
      <c r="AU361" s="17" t="s">
        <v>91</v>
      </c>
    </row>
    <row r="362" s="13" customFormat="1">
      <c r="A362" s="13"/>
      <c r="B362" s="236"/>
      <c r="C362" s="237"/>
      <c r="D362" s="231" t="s">
        <v>145</v>
      </c>
      <c r="E362" s="238" t="s">
        <v>1</v>
      </c>
      <c r="F362" s="239" t="s">
        <v>999</v>
      </c>
      <c r="G362" s="237"/>
      <c r="H362" s="240">
        <v>1.01</v>
      </c>
      <c r="I362" s="241"/>
      <c r="J362" s="237"/>
      <c r="K362" s="237"/>
      <c r="L362" s="242"/>
      <c r="M362" s="243"/>
      <c r="N362" s="244"/>
      <c r="O362" s="244"/>
      <c r="P362" s="244"/>
      <c r="Q362" s="244"/>
      <c r="R362" s="244"/>
      <c r="S362" s="244"/>
      <c r="T362" s="245"/>
      <c r="U362" s="13"/>
      <c r="V362" s="13"/>
      <c r="W362" s="13"/>
      <c r="X362" s="13"/>
      <c r="Y362" s="13"/>
      <c r="Z362" s="13"/>
      <c r="AA362" s="13"/>
      <c r="AB362" s="13"/>
      <c r="AC362" s="13"/>
      <c r="AD362" s="13"/>
      <c r="AE362" s="13"/>
      <c r="AT362" s="246" t="s">
        <v>145</v>
      </c>
      <c r="AU362" s="246" t="s">
        <v>91</v>
      </c>
      <c r="AV362" s="13" t="s">
        <v>91</v>
      </c>
      <c r="AW362" s="13" t="s">
        <v>38</v>
      </c>
      <c r="AX362" s="13" t="s">
        <v>82</v>
      </c>
      <c r="AY362" s="246" t="s">
        <v>135</v>
      </c>
    </row>
    <row r="363" s="14" customFormat="1">
      <c r="A363" s="14"/>
      <c r="B363" s="247"/>
      <c r="C363" s="248"/>
      <c r="D363" s="231" t="s">
        <v>145</v>
      </c>
      <c r="E363" s="249" t="s">
        <v>1</v>
      </c>
      <c r="F363" s="250" t="s">
        <v>147</v>
      </c>
      <c r="G363" s="248"/>
      <c r="H363" s="251">
        <v>1.01</v>
      </c>
      <c r="I363" s="252"/>
      <c r="J363" s="248"/>
      <c r="K363" s="248"/>
      <c r="L363" s="253"/>
      <c r="M363" s="254"/>
      <c r="N363" s="255"/>
      <c r="O363" s="255"/>
      <c r="P363" s="255"/>
      <c r="Q363" s="255"/>
      <c r="R363" s="255"/>
      <c r="S363" s="255"/>
      <c r="T363" s="256"/>
      <c r="U363" s="14"/>
      <c r="V363" s="14"/>
      <c r="W363" s="14"/>
      <c r="X363" s="14"/>
      <c r="Y363" s="14"/>
      <c r="Z363" s="14"/>
      <c r="AA363" s="14"/>
      <c r="AB363" s="14"/>
      <c r="AC363" s="14"/>
      <c r="AD363" s="14"/>
      <c r="AE363" s="14"/>
      <c r="AT363" s="257" t="s">
        <v>145</v>
      </c>
      <c r="AU363" s="257" t="s">
        <v>91</v>
      </c>
      <c r="AV363" s="14" t="s">
        <v>142</v>
      </c>
      <c r="AW363" s="14" t="s">
        <v>38</v>
      </c>
      <c r="AX363" s="14" t="s">
        <v>87</v>
      </c>
      <c r="AY363" s="257" t="s">
        <v>135</v>
      </c>
    </row>
    <row r="364" s="2" customFormat="1" ht="24.15" customHeight="1">
      <c r="A364" s="38"/>
      <c r="B364" s="39"/>
      <c r="C364" s="218" t="s">
        <v>308</v>
      </c>
      <c r="D364" s="218" t="s">
        <v>137</v>
      </c>
      <c r="E364" s="219" t="s">
        <v>557</v>
      </c>
      <c r="F364" s="220" t="s">
        <v>558</v>
      </c>
      <c r="G364" s="221" t="s">
        <v>316</v>
      </c>
      <c r="H364" s="222">
        <v>1</v>
      </c>
      <c r="I364" s="223"/>
      <c r="J364" s="224">
        <f>ROUND(I364*H364,2)</f>
        <v>0</v>
      </c>
      <c r="K364" s="220" t="s">
        <v>141</v>
      </c>
      <c r="L364" s="44"/>
      <c r="M364" s="225" t="s">
        <v>1</v>
      </c>
      <c r="N364" s="226" t="s">
        <v>47</v>
      </c>
      <c r="O364" s="91"/>
      <c r="P364" s="227">
        <f>O364*H364</f>
        <v>0</v>
      </c>
      <c r="Q364" s="227">
        <v>0</v>
      </c>
      <c r="R364" s="227">
        <f>Q364*H364</f>
        <v>0</v>
      </c>
      <c r="S364" s="227">
        <v>0</v>
      </c>
      <c r="T364" s="228">
        <f>S364*H364</f>
        <v>0</v>
      </c>
      <c r="U364" s="38"/>
      <c r="V364" s="38"/>
      <c r="W364" s="38"/>
      <c r="X364" s="38"/>
      <c r="Y364" s="38"/>
      <c r="Z364" s="38"/>
      <c r="AA364" s="38"/>
      <c r="AB364" s="38"/>
      <c r="AC364" s="38"/>
      <c r="AD364" s="38"/>
      <c r="AE364" s="38"/>
      <c r="AR364" s="229" t="s">
        <v>142</v>
      </c>
      <c r="AT364" s="229" t="s">
        <v>137</v>
      </c>
      <c r="AU364" s="229" t="s">
        <v>91</v>
      </c>
      <c r="AY364" s="17" t="s">
        <v>135</v>
      </c>
      <c r="BE364" s="230">
        <f>IF(N364="základní",J364,0)</f>
        <v>0</v>
      </c>
      <c r="BF364" s="230">
        <f>IF(N364="snížená",J364,0)</f>
        <v>0</v>
      </c>
      <c r="BG364" s="230">
        <f>IF(N364="zákl. přenesená",J364,0)</f>
        <v>0</v>
      </c>
      <c r="BH364" s="230">
        <f>IF(N364="sníž. přenesená",J364,0)</f>
        <v>0</v>
      </c>
      <c r="BI364" s="230">
        <f>IF(N364="nulová",J364,0)</f>
        <v>0</v>
      </c>
      <c r="BJ364" s="17" t="s">
        <v>87</v>
      </c>
      <c r="BK364" s="230">
        <f>ROUND(I364*H364,2)</f>
        <v>0</v>
      </c>
      <c r="BL364" s="17" t="s">
        <v>142</v>
      </c>
      <c r="BM364" s="229" t="s">
        <v>468</v>
      </c>
    </row>
    <row r="365" s="2" customFormat="1">
      <c r="A365" s="38"/>
      <c r="B365" s="39"/>
      <c r="C365" s="40"/>
      <c r="D365" s="231" t="s">
        <v>143</v>
      </c>
      <c r="E365" s="40"/>
      <c r="F365" s="232" t="s">
        <v>558</v>
      </c>
      <c r="G365" s="40"/>
      <c r="H365" s="40"/>
      <c r="I365" s="233"/>
      <c r="J365" s="40"/>
      <c r="K365" s="40"/>
      <c r="L365" s="44"/>
      <c r="M365" s="234"/>
      <c r="N365" s="235"/>
      <c r="O365" s="91"/>
      <c r="P365" s="91"/>
      <c r="Q365" s="91"/>
      <c r="R365" s="91"/>
      <c r="S365" s="91"/>
      <c r="T365" s="92"/>
      <c r="U365" s="38"/>
      <c r="V365" s="38"/>
      <c r="W365" s="38"/>
      <c r="X365" s="38"/>
      <c r="Y365" s="38"/>
      <c r="Z365" s="38"/>
      <c r="AA365" s="38"/>
      <c r="AB365" s="38"/>
      <c r="AC365" s="38"/>
      <c r="AD365" s="38"/>
      <c r="AE365" s="38"/>
      <c r="AT365" s="17" t="s">
        <v>143</v>
      </c>
      <c r="AU365" s="17" t="s">
        <v>91</v>
      </c>
    </row>
    <row r="366" s="13" customFormat="1">
      <c r="A366" s="13"/>
      <c r="B366" s="236"/>
      <c r="C366" s="237"/>
      <c r="D366" s="231" t="s">
        <v>145</v>
      </c>
      <c r="E366" s="238" t="s">
        <v>1</v>
      </c>
      <c r="F366" s="239" t="s">
        <v>87</v>
      </c>
      <c r="G366" s="237"/>
      <c r="H366" s="240">
        <v>1</v>
      </c>
      <c r="I366" s="241"/>
      <c r="J366" s="237"/>
      <c r="K366" s="237"/>
      <c r="L366" s="242"/>
      <c r="M366" s="243"/>
      <c r="N366" s="244"/>
      <c r="O366" s="244"/>
      <c r="P366" s="244"/>
      <c r="Q366" s="244"/>
      <c r="R366" s="244"/>
      <c r="S366" s="244"/>
      <c r="T366" s="245"/>
      <c r="U366" s="13"/>
      <c r="V366" s="13"/>
      <c r="W366" s="13"/>
      <c r="X366" s="13"/>
      <c r="Y366" s="13"/>
      <c r="Z366" s="13"/>
      <c r="AA366" s="13"/>
      <c r="AB366" s="13"/>
      <c r="AC366" s="13"/>
      <c r="AD366" s="13"/>
      <c r="AE366" s="13"/>
      <c r="AT366" s="246" t="s">
        <v>145</v>
      </c>
      <c r="AU366" s="246" t="s">
        <v>91</v>
      </c>
      <c r="AV366" s="13" t="s">
        <v>91</v>
      </c>
      <c r="AW366" s="13" t="s">
        <v>38</v>
      </c>
      <c r="AX366" s="13" t="s">
        <v>82</v>
      </c>
      <c r="AY366" s="246" t="s">
        <v>135</v>
      </c>
    </row>
    <row r="367" s="14" customFormat="1">
      <c r="A367" s="14"/>
      <c r="B367" s="247"/>
      <c r="C367" s="248"/>
      <c r="D367" s="231" t="s">
        <v>145</v>
      </c>
      <c r="E367" s="249" t="s">
        <v>1</v>
      </c>
      <c r="F367" s="250" t="s">
        <v>147</v>
      </c>
      <c r="G367" s="248"/>
      <c r="H367" s="251">
        <v>1</v>
      </c>
      <c r="I367" s="252"/>
      <c r="J367" s="248"/>
      <c r="K367" s="248"/>
      <c r="L367" s="253"/>
      <c r="M367" s="254"/>
      <c r="N367" s="255"/>
      <c r="O367" s="255"/>
      <c r="P367" s="255"/>
      <c r="Q367" s="255"/>
      <c r="R367" s="255"/>
      <c r="S367" s="255"/>
      <c r="T367" s="256"/>
      <c r="U367" s="14"/>
      <c r="V367" s="14"/>
      <c r="W367" s="14"/>
      <c r="X367" s="14"/>
      <c r="Y367" s="14"/>
      <c r="Z367" s="14"/>
      <c r="AA367" s="14"/>
      <c r="AB367" s="14"/>
      <c r="AC367" s="14"/>
      <c r="AD367" s="14"/>
      <c r="AE367" s="14"/>
      <c r="AT367" s="257" t="s">
        <v>145</v>
      </c>
      <c r="AU367" s="257" t="s">
        <v>91</v>
      </c>
      <c r="AV367" s="14" t="s">
        <v>142</v>
      </c>
      <c r="AW367" s="14" t="s">
        <v>38</v>
      </c>
      <c r="AX367" s="14" t="s">
        <v>87</v>
      </c>
      <c r="AY367" s="257" t="s">
        <v>135</v>
      </c>
    </row>
    <row r="368" s="2" customFormat="1" ht="16.5" customHeight="1">
      <c r="A368" s="38"/>
      <c r="B368" s="39"/>
      <c r="C368" s="270" t="s">
        <v>471</v>
      </c>
      <c r="D368" s="270" t="s">
        <v>257</v>
      </c>
      <c r="E368" s="271" t="s">
        <v>1001</v>
      </c>
      <c r="F368" s="272" t="s">
        <v>1002</v>
      </c>
      <c r="G368" s="273" t="s">
        <v>316</v>
      </c>
      <c r="H368" s="274">
        <v>1</v>
      </c>
      <c r="I368" s="275"/>
      <c r="J368" s="276">
        <f>ROUND(I368*H368,2)</f>
        <v>0</v>
      </c>
      <c r="K368" s="272" t="s">
        <v>141</v>
      </c>
      <c r="L368" s="277"/>
      <c r="M368" s="278" t="s">
        <v>1</v>
      </c>
      <c r="N368" s="279" t="s">
        <v>47</v>
      </c>
      <c r="O368" s="91"/>
      <c r="P368" s="227">
        <f>O368*H368</f>
        <v>0</v>
      </c>
      <c r="Q368" s="227">
        <v>0</v>
      </c>
      <c r="R368" s="227">
        <f>Q368*H368</f>
        <v>0</v>
      </c>
      <c r="S368" s="227">
        <v>0</v>
      </c>
      <c r="T368" s="228">
        <f>S368*H368</f>
        <v>0</v>
      </c>
      <c r="U368" s="38"/>
      <c r="V368" s="38"/>
      <c r="W368" s="38"/>
      <c r="X368" s="38"/>
      <c r="Y368" s="38"/>
      <c r="Z368" s="38"/>
      <c r="AA368" s="38"/>
      <c r="AB368" s="38"/>
      <c r="AC368" s="38"/>
      <c r="AD368" s="38"/>
      <c r="AE368" s="38"/>
      <c r="AR368" s="229" t="s">
        <v>181</v>
      </c>
      <c r="AT368" s="229" t="s">
        <v>257</v>
      </c>
      <c r="AU368" s="229" t="s">
        <v>91</v>
      </c>
      <c r="AY368" s="17" t="s">
        <v>135</v>
      </c>
      <c r="BE368" s="230">
        <f>IF(N368="základní",J368,0)</f>
        <v>0</v>
      </c>
      <c r="BF368" s="230">
        <f>IF(N368="snížená",J368,0)</f>
        <v>0</v>
      </c>
      <c r="BG368" s="230">
        <f>IF(N368="zákl. přenesená",J368,0)</f>
        <v>0</v>
      </c>
      <c r="BH368" s="230">
        <f>IF(N368="sníž. přenesená",J368,0)</f>
        <v>0</v>
      </c>
      <c r="BI368" s="230">
        <f>IF(N368="nulová",J368,0)</f>
        <v>0</v>
      </c>
      <c r="BJ368" s="17" t="s">
        <v>87</v>
      </c>
      <c r="BK368" s="230">
        <f>ROUND(I368*H368,2)</f>
        <v>0</v>
      </c>
      <c r="BL368" s="17" t="s">
        <v>142</v>
      </c>
      <c r="BM368" s="229" t="s">
        <v>474</v>
      </c>
    </row>
    <row r="369" s="2" customFormat="1">
      <c r="A369" s="38"/>
      <c r="B369" s="39"/>
      <c r="C369" s="40"/>
      <c r="D369" s="231" t="s">
        <v>143</v>
      </c>
      <c r="E369" s="40"/>
      <c r="F369" s="232" t="s">
        <v>1002</v>
      </c>
      <c r="G369" s="40"/>
      <c r="H369" s="40"/>
      <c r="I369" s="233"/>
      <c r="J369" s="40"/>
      <c r="K369" s="40"/>
      <c r="L369" s="44"/>
      <c r="M369" s="234"/>
      <c r="N369" s="235"/>
      <c r="O369" s="91"/>
      <c r="P369" s="91"/>
      <c r="Q369" s="91"/>
      <c r="R369" s="91"/>
      <c r="S369" s="91"/>
      <c r="T369" s="92"/>
      <c r="U369" s="38"/>
      <c r="V369" s="38"/>
      <c r="W369" s="38"/>
      <c r="X369" s="38"/>
      <c r="Y369" s="38"/>
      <c r="Z369" s="38"/>
      <c r="AA369" s="38"/>
      <c r="AB369" s="38"/>
      <c r="AC369" s="38"/>
      <c r="AD369" s="38"/>
      <c r="AE369" s="38"/>
      <c r="AT369" s="17" t="s">
        <v>143</v>
      </c>
      <c r="AU369" s="17" t="s">
        <v>91</v>
      </c>
    </row>
    <row r="370" s="13" customFormat="1">
      <c r="A370" s="13"/>
      <c r="B370" s="236"/>
      <c r="C370" s="237"/>
      <c r="D370" s="231" t="s">
        <v>145</v>
      </c>
      <c r="E370" s="238" t="s">
        <v>1</v>
      </c>
      <c r="F370" s="239" t="s">
        <v>1003</v>
      </c>
      <c r="G370" s="237"/>
      <c r="H370" s="240">
        <v>1</v>
      </c>
      <c r="I370" s="241"/>
      <c r="J370" s="237"/>
      <c r="K370" s="237"/>
      <c r="L370" s="242"/>
      <c r="M370" s="243"/>
      <c r="N370" s="244"/>
      <c r="O370" s="244"/>
      <c r="P370" s="244"/>
      <c r="Q370" s="244"/>
      <c r="R370" s="244"/>
      <c r="S370" s="244"/>
      <c r="T370" s="245"/>
      <c r="U370" s="13"/>
      <c r="V370" s="13"/>
      <c r="W370" s="13"/>
      <c r="X370" s="13"/>
      <c r="Y370" s="13"/>
      <c r="Z370" s="13"/>
      <c r="AA370" s="13"/>
      <c r="AB370" s="13"/>
      <c r="AC370" s="13"/>
      <c r="AD370" s="13"/>
      <c r="AE370" s="13"/>
      <c r="AT370" s="246" t="s">
        <v>145</v>
      </c>
      <c r="AU370" s="246" t="s">
        <v>91</v>
      </c>
      <c r="AV370" s="13" t="s">
        <v>91</v>
      </c>
      <c r="AW370" s="13" t="s">
        <v>38</v>
      </c>
      <c r="AX370" s="13" t="s">
        <v>82</v>
      </c>
      <c r="AY370" s="246" t="s">
        <v>135</v>
      </c>
    </row>
    <row r="371" s="14" customFormat="1">
      <c r="A371" s="14"/>
      <c r="B371" s="247"/>
      <c r="C371" s="248"/>
      <c r="D371" s="231" t="s">
        <v>145</v>
      </c>
      <c r="E371" s="249" t="s">
        <v>1</v>
      </c>
      <c r="F371" s="250" t="s">
        <v>147</v>
      </c>
      <c r="G371" s="248"/>
      <c r="H371" s="251">
        <v>1</v>
      </c>
      <c r="I371" s="252"/>
      <c r="J371" s="248"/>
      <c r="K371" s="248"/>
      <c r="L371" s="253"/>
      <c r="M371" s="254"/>
      <c r="N371" s="255"/>
      <c r="O371" s="255"/>
      <c r="P371" s="255"/>
      <c r="Q371" s="255"/>
      <c r="R371" s="255"/>
      <c r="S371" s="255"/>
      <c r="T371" s="256"/>
      <c r="U371" s="14"/>
      <c r="V371" s="14"/>
      <c r="W371" s="14"/>
      <c r="X371" s="14"/>
      <c r="Y371" s="14"/>
      <c r="Z371" s="14"/>
      <c r="AA371" s="14"/>
      <c r="AB371" s="14"/>
      <c r="AC371" s="14"/>
      <c r="AD371" s="14"/>
      <c r="AE371" s="14"/>
      <c r="AT371" s="257" t="s">
        <v>145</v>
      </c>
      <c r="AU371" s="257" t="s">
        <v>91</v>
      </c>
      <c r="AV371" s="14" t="s">
        <v>142</v>
      </c>
      <c r="AW371" s="14" t="s">
        <v>38</v>
      </c>
      <c r="AX371" s="14" t="s">
        <v>87</v>
      </c>
      <c r="AY371" s="257" t="s">
        <v>135</v>
      </c>
    </row>
    <row r="372" s="2" customFormat="1" ht="24.15" customHeight="1">
      <c r="A372" s="38"/>
      <c r="B372" s="39"/>
      <c r="C372" s="270" t="s">
        <v>317</v>
      </c>
      <c r="D372" s="270" t="s">
        <v>257</v>
      </c>
      <c r="E372" s="271" t="s">
        <v>1004</v>
      </c>
      <c r="F372" s="272" t="s">
        <v>1005</v>
      </c>
      <c r="G372" s="273" t="s">
        <v>316</v>
      </c>
      <c r="H372" s="274">
        <v>1</v>
      </c>
      <c r="I372" s="275"/>
      <c r="J372" s="276">
        <f>ROUND(I372*H372,2)</f>
        <v>0</v>
      </c>
      <c r="K372" s="272" t="s">
        <v>1</v>
      </c>
      <c r="L372" s="277"/>
      <c r="M372" s="278" t="s">
        <v>1</v>
      </c>
      <c r="N372" s="279" t="s">
        <v>47</v>
      </c>
      <c r="O372" s="91"/>
      <c r="P372" s="227">
        <f>O372*H372</f>
        <v>0</v>
      </c>
      <c r="Q372" s="227">
        <v>0</v>
      </c>
      <c r="R372" s="227">
        <f>Q372*H372</f>
        <v>0</v>
      </c>
      <c r="S372" s="227">
        <v>0</v>
      </c>
      <c r="T372" s="228">
        <f>S372*H372</f>
        <v>0</v>
      </c>
      <c r="U372" s="38"/>
      <c r="V372" s="38"/>
      <c r="W372" s="38"/>
      <c r="X372" s="38"/>
      <c r="Y372" s="38"/>
      <c r="Z372" s="38"/>
      <c r="AA372" s="38"/>
      <c r="AB372" s="38"/>
      <c r="AC372" s="38"/>
      <c r="AD372" s="38"/>
      <c r="AE372" s="38"/>
      <c r="AR372" s="229" t="s">
        <v>181</v>
      </c>
      <c r="AT372" s="229" t="s">
        <v>257</v>
      </c>
      <c r="AU372" s="229" t="s">
        <v>91</v>
      </c>
      <c r="AY372" s="17" t="s">
        <v>135</v>
      </c>
      <c r="BE372" s="230">
        <f>IF(N372="základní",J372,0)</f>
        <v>0</v>
      </c>
      <c r="BF372" s="230">
        <f>IF(N372="snížená",J372,0)</f>
        <v>0</v>
      </c>
      <c r="BG372" s="230">
        <f>IF(N372="zákl. přenesená",J372,0)</f>
        <v>0</v>
      </c>
      <c r="BH372" s="230">
        <f>IF(N372="sníž. přenesená",J372,0)</f>
        <v>0</v>
      </c>
      <c r="BI372" s="230">
        <f>IF(N372="nulová",J372,0)</f>
        <v>0</v>
      </c>
      <c r="BJ372" s="17" t="s">
        <v>87</v>
      </c>
      <c r="BK372" s="230">
        <f>ROUND(I372*H372,2)</f>
        <v>0</v>
      </c>
      <c r="BL372" s="17" t="s">
        <v>142</v>
      </c>
      <c r="BM372" s="229" t="s">
        <v>479</v>
      </c>
    </row>
    <row r="373" s="2" customFormat="1">
      <c r="A373" s="38"/>
      <c r="B373" s="39"/>
      <c r="C373" s="40"/>
      <c r="D373" s="231" t="s">
        <v>143</v>
      </c>
      <c r="E373" s="40"/>
      <c r="F373" s="232" t="s">
        <v>1005</v>
      </c>
      <c r="G373" s="40"/>
      <c r="H373" s="40"/>
      <c r="I373" s="233"/>
      <c r="J373" s="40"/>
      <c r="K373" s="40"/>
      <c r="L373" s="44"/>
      <c r="M373" s="234"/>
      <c r="N373" s="235"/>
      <c r="O373" s="91"/>
      <c r="P373" s="91"/>
      <c r="Q373" s="91"/>
      <c r="R373" s="91"/>
      <c r="S373" s="91"/>
      <c r="T373" s="92"/>
      <c r="U373" s="38"/>
      <c r="V373" s="38"/>
      <c r="W373" s="38"/>
      <c r="X373" s="38"/>
      <c r="Y373" s="38"/>
      <c r="Z373" s="38"/>
      <c r="AA373" s="38"/>
      <c r="AB373" s="38"/>
      <c r="AC373" s="38"/>
      <c r="AD373" s="38"/>
      <c r="AE373" s="38"/>
      <c r="AT373" s="17" t="s">
        <v>143</v>
      </c>
      <c r="AU373" s="17" t="s">
        <v>91</v>
      </c>
    </row>
    <row r="374" s="13" customFormat="1">
      <c r="A374" s="13"/>
      <c r="B374" s="236"/>
      <c r="C374" s="237"/>
      <c r="D374" s="231" t="s">
        <v>145</v>
      </c>
      <c r="E374" s="238" t="s">
        <v>1</v>
      </c>
      <c r="F374" s="239" t="s">
        <v>87</v>
      </c>
      <c r="G374" s="237"/>
      <c r="H374" s="240">
        <v>1</v>
      </c>
      <c r="I374" s="241"/>
      <c r="J374" s="237"/>
      <c r="K374" s="237"/>
      <c r="L374" s="242"/>
      <c r="M374" s="243"/>
      <c r="N374" s="244"/>
      <c r="O374" s="244"/>
      <c r="P374" s="244"/>
      <c r="Q374" s="244"/>
      <c r="R374" s="244"/>
      <c r="S374" s="244"/>
      <c r="T374" s="245"/>
      <c r="U374" s="13"/>
      <c r="V374" s="13"/>
      <c r="W374" s="13"/>
      <c r="X374" s="13"/>
      <c r="Y374" s="13"/>
      <c r="Z374" s="13"/>
      <c r="AA374" s="13"/>
      <c r="AB374" s="13"/>
      <c r="AC374" s="13"/>
      <c r="AD374" s="13"/>
      <c r="AE374" s="13"/>
      <c r="AT374" s="246" t="s">
        <v>145</v>
      </c>
      <c r="AU374" s="246" t="s">
        <v>91</v>
      </c>
      <c r="AV374" s="13" t="s">
        <v>91</v>
      </c>
      <c r="AW374" s="13" t="s">
        <v>38</v>
      </c>
      <c r="AX374" s="13" t="s">
        <v>82</v>
      </c>
      <c r="AY374" s="246" t="s">
        <v>135</v>
      </c>
    </row>
    <row r="375" s="14" customFormat="1">
      <c r="A375" s="14"/>
      <c r="B375" s="247"/>
      <c r="C375" s="248"/>
      <c r="D375" s="231" t="s">
        <v>145</v>
      </c>
      <c r="E375" s="249" t="s">
        <v>1</v>
      </c>
      <c r="F375" s="250" t="s">
        <v>147</v>
      </c>
      <c r="G375" s="248"/>
      <c r="H375" s="251">
        <v>1</v>
      </c>
      <c r="I375" s="252"/>
      <c r="J375" s="248"/>
      <c r="K375" s="248"/>
      <c r="L375" s="253"/>
      <c r="M375" s="254"/>
      <c r="N375" s="255"/>
      <c r="O375" s="255"/>
      <c r="P375" s="255"/>
      <c r="Q375" s="255"/>
      <c r="R375" s="255"/>
      <c r="S375" s="255"/>
      <c r="T375" s="256"/>
      <c r="U375" s="14"/>
      <c r="V375" s="14"/>
      <c r="W375" s="14"/>
      <c r="X375" s="14"/>
      <c r="Y375" s="14"/>
      <c r="Z375" s="14"/>
      <c r="AA375" s="14"/>
      <c r="AB375" s="14"/>
      <c r="AC375" s="14"/>
      <c r="AD375" s="14"/>
      <c r="AE375" s="14"/>
      <c r="AT375" s="257" t="s">
        <v>145</v>
      </c>
      <c r="AU375" s="257" t="s">
        <v>91</v>
      </c>
      <c r="AV375" s="14" t="s">
        <v>142</v>
      </c>
      <c r="AW375" s="14" t="s">
        <v>38</v>
      </c>
      <c r="AX375" s="14" t="s">
        <v>87</v>
      </c>
      <c r="AY375" s="257" t="s">
        <v>135</v>
      </c>
    </row>
    <row r="376" s="2" customFormat="1" ht="33" customHeight="1">
      <c r="A376" s="38"/>
      <c r="B376" s="39"/>
      <c r="C376" s="218" t="s">
        <v>481</v>
      </c>
      <c r="D376" s="218" t="s">
        <v>137</v>
      </c>
      <c r="E376" s="219" t="s">
        <v>577</v>
      </c>
      <c r="F376" s="220" t="s">
        <v>578</v>
      </c>
      <c r="G376" s="221" t="s">
        <v>316</v>
      </c>
      <c r="H376" s="222">
        <v>5</v>
      </c>
      <c r="I376" s="223"/>
      <c r="J376" s="224">
        <f>ROUND(I376*H376,2)</f>
        <v>0</v>
      </c>
      <c r="K376" s="220" t="s">
        <v>1</v>
      </c>
      <c r="L376" s="44"/>
      <c r="M376" s="225" t="s">
        <v>1</v>
      </c>
      <c r="N376" s="226" t="s">
        <v>47</v>
      </c>
      <c r="O376" s="91"/>
      <c r="P376" s="227">
        <f>O376*H376</f>
        <v>0</v>
      </c>
      <c r="Q376" s="227">
        <v>0</v>
      </c>
      <c r="R376" s="227">
        <f>Q376*H376</f>
        <v>0</v>
      </c>
      <c r="S376" s="227">
        <v>0</v>
      </c>
      <c r="T376" s="228">
        <f>S376*H376</f>
        <v>0</v>
      </c>
      <c r="U376" s="38"/>
      <c r="V376" s="38"/>
      <c r="W376" s="38"/>
      <c r="X376" s="38"/>
      <c r="Y376" s="38"/>
      <c r="Z376" s="38"/>
      <c r="AA376" s="38"/>
      <c r="AB376" s="38"/>
      <c r="AC376" s="38"/>
      <c r="AD376" s="38"/>
      <c r="AE376" s="38"/>
      <c r="AR376" s="229" t="s">
        <v>142</v>
      </c>
      <c r="AT376" s="229" t="s">
        <v>137</v>
      </c>
      <c r="AU376" s="229" t="s">
        <v>91</v>
      </c>
      <c r="AY376" s="17" t="s">
        <v>135</v>
      </c>
      <c r="BE376" s="230">
        <f>IF(N376="základní",J376,0)</f>
        <v>0</v>
      </c>
      <c r="BF376" s="230">
        <f>IF(N376="snížená",J376,0)</f>
        <v>0</v>
      </c>
      <c r="BG376" s="230">
        <f>IF(N376="zákl. přenesená",J376,0)</f>
        <v>0</v>
      </c>
      <c r="BH376" s="230">
        <f>IF(N376="sníž. přenesená",J376,0)</f>
        <v>0</v>
      </c>
      <c r="BI376" s="230">
        <f>IF(N376="nulová",J376,0)</f>
        <v>0</v>
      </c>
      <c r="BJ376" s="17" t="s">
        <v>87</v>
      </c>
      <c r="BK376" s="230">
        <f>ROUND(I376*H376,2)</f>
        <v>0</v>
      </c>
      <c r="BL376" s="17" t="s">
        <v>142</v>
      </c>
      <c r="BM376" s="229" t="s">
        <v>484</v>
      </c>
    </row>
    <row r="377" s="2" customFormat="1">
      <c r="A377" s="38"/>
      <c r="B377" s="39"/>
      <c r="C377" s="40"/>
      <c r="D377" s="231" t="s">
        <v>143</v>
      </c>
      <c r="E377" s="40"/>
      <c r="F377" s="232" t="s">
        <v>580</v>
      </c>
      <c r="G377" s="40"/>
      <c r="H377" s="40"/>
      <c r="I377" s="233"/>
      <c r="J377" s="40"/>
      <c r="K377" s="40"/>
      <c r="L377" s="44"/>
      <c r="M377" s="234"/>
      <c r="N377" s="235"/>
      <c r="O377" s="91"/>
      <c r="P377" s="91"/>
      <c r="Q377" s="91"/>
      <c r="R377" s="91"/>
      <c r="S377" s="91"/>
      <c r="T377" s="92"/>
      <c r="U377" s="38"/>
      <c r="V377" s="38"/>
      <c r="W377" s="38"/>
      <c r="X377" s="38"/>
      <c r="Y377" s="38"/>
      <c r="Z377" s="38"/>
      <c r="AA377" s="38"/>
      <c r="AB377" s="38"/>
      <c r="AC377" s="38"/>
      <c r="AD377" s="38"/>
      <c r="AE377" s="38"/>
      <c r="AT377" s="17" t="s">
        <v>143</v>
      </c>
      <c r="AU377" s="17" t="s">
        <v>91</v>
      </c>
    </row>
    <row r="378" s="13" customFormat="1">
      <c r="A378" s="13"/>
      <c r="B378" s="236"/>
      <c r="C378" s="237"/>
      <c r="D378" s="231" t="s">
        <v>145</v>
      </c>
      <c r="E378" s="238" t="s">
        <v>1</v>
      </c>
      <c r="F378" s="239" t="s">
        <v>163</v>
      </c>
      <c r="G378" s="237"/>
      <c r="H378" s="240">
        <v>5</v>
      </c>
      <c r="I378" s="241"/>
      <c r="J378" s="237"/>
      <c r="K378" s="237"/>
      <c r="L378" s="242"/>
      <c r="M378" s="243"/>
      <c r="N378" s="244"/>
      <c r="O378" s="244"/>
      <c r="P378" s="244"/>
      <c r="Q378" s="244"/>
      <c r="R378" s="244"/>
      <c r="S378" s="244"/>
      <c r="T378" s="245"/>
      <c r="U378" s="13"/>
      <c r="V378" s="13"/>
      <c r="W378" s="13"/>
      <c r="X378" s="13"/>
      <c r="Y378" s="13"/>
      <c r="Z378" s="13"/>
      <c r="AA378" s="13"/>
      <c r="AB378" s="13"/>
      <c r="AC378" s="13"/>
      <c r="AD378" s="13"/>
      <c r="AE378" s="13"/>
      <c r="AT378" s="246" t="s">
        <v>145</v>
      </c>
      <c r="AU378" s="246" t="s">
        <v>91</v>
      </c>
      <c r="AV378" s="13" t="s">
        <v>91</v>
      </c>
      <c r="AW378" s="13" t="s">
        <v>38</v>
      </c>
      <c r="AX378" s="13" t="s">
        <v>82</v>
      </c>
      <c r="AY378" s="246" t="s">
        <v>135</v>
      </c>
    </row>
    <row r="379" s="14" customFormat="1">
      <c r="A379" s="14"/>
      <c r="B379" s="247"/>
      <c r="C379" s="248"/>
      <c r="D379" s="231" t="s">
        <v>145</v>
      </c>
      <c r="E379" s="249" t="s">
        <v>1</v>
      </c>
      <c r="F379" s="250" t="s">
        <v>147</v>
      </c>
      <c r="G379" s="248"/>
      <c r="H379" s="251">
        <v>5</v>
      </c>
      <c r="I379" s="252"/>
      <c r="J379" s="248"/>
      <c r="K379" s="248"/>
      <c r="L379" s="253"/>
      <c r="M379" s="254"/>
      <c r="N379" s="255"/>
      <c r="O379" s="255"/>
      <c r="P379" s="255"/>
      <c r="Q379" s="255"/>
      <c r="R379" s="255"/>
      <c r="S379" s="255"/>
      <c r="T379" s="256"/>
      <c r="U379" s="14"/>
      <c r="V379" s="14"/>
      <c r="W379" s="14"/>
      <c r="X379" s="14"/>
      <c r="Y379" s="14"/>
      <c r="Z379" s="14"/>
      <c r="AA379" s="14"/>
      <c r="AB379" s="14"/>
      <c r="AC379" s="14"/>
      <c r="AD379" s="14"/>
      <c r="AE379" s="14"/>
      <c r="AT379" s="257" t="s">
        <v>145</v>
      </c>
      <c r="AU379" s="257" t="s">
        <v>91</v>
      </c>
      <c r="AV379" s="14" t="s">
        <v>142</v>
      </c>
      <c r="AW379" s="14" t="s">
        <v>38</v>
      </c>
      <c r="AX379" s="14" t="s">
        <v>87</v>
      </c>
      <c r="AY379" s="257" t="s">
        <v>135</v>
      </c>
    </row>
    <row r="380" s="2" customFormat="1" ht="33" customHeight="1">
      <c r="A380" s="38"/>
      <c r="B380" s="39"/>
      <c r="C380" s="218" t="s">
        <v>321</v>
      </c>
      <c r="D380" s="218" t="s">
        <v>137</v>
      </c>
      <c r="E380" s="219" t="s">
        <v>582</v>
      </c>
      <c r="F380" s="220" t="s">
        <v>1006</v>
      </c>
      <c r="G380" s="221" t="s">
        <v>184</v>
      </c>
      <c r="H380" s="222">
        <v>3.1699999999999999</v>
      </c>
      <c r="I380" s="223"/>
      <c r="J380" s="224">
        <f>ROUND(I380*H380,2)</f>
        <v>0</v>
      </c>
      <c r="K380" s="220" t="s">
        <v>1</v>
      </c>
      <c r="L380" s="44"/>
      <c r="M380" s="225" t="s">
        <v>1</v>
      </c>
      <c r="N380" s="226" t="s">
        <v>47</v>
      </c>
      <c r="O380" s="91"/>
      <c r="P380" s="227">
        <f>O380*H380</f>
        <v>0</v>
      </c>
      <c r="Q380" s="227">
        <v>0</v>
      </c>
      <c r="R380" s="227">
        <f>Q380*H380</f>
        <v>0</v>
      </c>
      <c r="S380" s="227">
        <v>0</v>
      </c>
      <c r="T380" s="228">
        <f>S380*H380</f>
        <v>0</v>
      </c>
      <c r="U380" s="38"/>
      <c r="V380" s="38"/>
      <c r="W380" s="38"/>
      <c r="X380" s="38"/>
      <c r="Y380" s="38"/>
      <c r="Z380" s="38"/>
      <c r="AA380" s="38"/>
      <c r="AB380" s="38"/>
      <c r="AC380" s="38"/>
      <c r="AD380" s="38"/>
      <c r="AE380" s="38"/>
      <c r="AR380" s="229" t="s">
        <v>142</v>
      </c>
      <c r="AT380" s="229" t="s">
        <v>137</v>
      </c>
      <c r="AU380" s="229" t="s">
        <v>91</v>
      </c>
      <c r="AY380" s="17" t="s">
        <v>135</v>
      </c>
      <c r="BE380" s="230">
        <f>IF(N380="základní",J380,0)</f>
        <v>0</v>
      </c>
      <c r="BF380" s="230">
        <f>IF(N380="snížená",J380,0)</f>
        <v>0</v>
      </c>
      <c r="BG380" s="230">
        <f>IF(N380="zákl. přenesená",J380,0)</f>
        <v>0</v>
      </c>
      <c r="BH380" s="230">
        <f>IF(N380="sníž. přenesená",J380,0)</f>
        <v>0</v>
      </c>
      <c r="BI380" s="230">
        <f>IF(N380="nulová",J380,0)</f>
        <v>0</v>
      </c>
      <c r="BJ380" s="17" t="s">
        <v>87</v>
      </c>
      <c r="BK380" s="230">
        <f>ROUND(I380*H380,2)</f>
        <v>0</v>
      </c>
      <c r="BL380" s="17" t="s">
        <v>142</v>
      </c>
      <c r="BM380" s="229" t="s">
        <v>488</v>
      </c>
    </row>
    <row r="381" s="2" customFormat="1">
      <c r="A381" s="38"/>
      <c r="B381" s="39"/>
      <c r="C381" s="40"/>
      <c r="D381" s="231" t="s">
        <v>143</v>
      </c>
      <c r="E381" s="40"/>
      <c r="F381" s="232" t="s">
        <v>1007</v>
      </c>
      <c r="G381" s="40"/>
      <c r="H381" s="40"/>
      <c r="I381" s="233"/>
      <c r="J381" s="40"/>
      <c r="K381" s="40"/>
      <c r="L381" s="44"/>
      <c r="M381" s="234"/>
      <c r="N381" s="235"/>
      <c r="O381" s="91"/>
      <c r="P381" s="91"/>
      <c r="Q381" s="91"/>
      <c r="R381" s="91"/>
      <c r="S381" s="91"/>
      <c r="T381" s="92"/>
      <c r="U381" s="38"/>
      <c r="V381" s="38"/>
      <c r="W381" s="38"/>
      <c r="X381" s="38"/>
      <c r="Y381" s="38"/>
      <c r="Z381" s="38"/>
      <c r="AA381" s="38"/>
      <c r="AB381" s="38"/>
      <c r="AC381" s="38"/>
      <c r="AD381" s="38"/>
      <c r="AE381" s="38"/>
      <c r="AT381" s="17" t="s">
        <v>143</v>
      </c>
      <c r="AU381" s="17" t="s">
        <v>91</v>
      </c>
    </row>
    <row r="382" s="13" customFormat="1">
      <c r="A382" s="13"/>
      <c r="B382" s="236"/>
      <c r="C382" s="237"/>
      <c r="D382" s="231" t="s">
        <v>145</v>
      </c>
      <c r="E382" s="238" t="s">
        <v>1</v>
      </c>
      <c r="F382" s="239" t="s">
        <v>1008</v>
      </c>
      <c r="G382" s="237"/>
      <c r="H382" s="240">
        <v>1.3500000000000001</v>
      </c>
      <c r="I382" s="241"/>
      <c r="J382" s="237"/>
      <c r="K382" s="237"/>
      <c r="L382" s="242"/>
      <c r="M382" s="243"/>
      <c r="N382" s="244"/>
      <c r="O382" s="244"/>
      <c r="P382" s="244"/>
      <c r="Q382" s="244"/>
      <c r="R382" s="244"/>
      <c r="S382" s="244"/>
      <c r="T382" s="245"/>
      <c r="U382" s="13"/>
      <c r="V382" s="13"/>
      <c r="W382" s="13"/>
      <c r="X382" s="13"/>
      <c r="Y382" s="13"/>
      <c r="Z382" s="13"/>
      <c r="AA382" s="13"/>
      <c r="AB382" s="13"/>
      <c r="AC382" s="13"/>
      <c r="AD382" s="13"/>
      <c r="AE382" s="13"/>
      <c r="AT382" s="246" t="s">
        <v>145</v>
      </c>
      <c r="AU382" s="246" t="s">
        <v>91</v>
      </c>
      <c r="AV382" s="13" t="s">
        <v>91</v>
      </c>
      <c r="AW382" s="13" t="s">
        <v>38</v>
      </c>
      <c r="AX382" s="13" t="s">
        <v>82</v>
      </c>
      <c r="AY382" s="246" t="s">
        <v>135</v>
      </c>
    </row>
    <row r="383" s="15" customFormat="1">
      <c r="A383" s="15"/>
      <c r="B383" s="259"/>
      <c r="C383" s="260"/>
      <c r="D383" s="231" t="s">
        <v>145</v>
      </c>
      <c r="E383" s="261" t="s">
        <v>1</v>
      </c>
      <c r="F383" s="262" t="s">
        <v>250</v>
      </c>
      <c r="G383" s="260"/>
      <c r="H383" s="263">
        <v>1.3500000000000001</v>
      </c>
      <c r="I383" s="264"/>
      <c r="J383" s="260"/>
      <c r="K383" s="260"/>
      <c r="L383" s="265"/>
      <c r="M383" s="266"/>
      <c r="N383" s="267"/>
      <c r="O383" s="267"/>
      <c r="P383" s="267"/>
      <c r="Q383" s="267"/>
      <c r="R383" s="267"/>
      <c r="S383" s="267"/>
      <c r="T383" s="268"/>
      <c r="U383" s="15"/>
      <c r="V383" s="15"/>
      <c r="W383" s="15"/>
      <c r="X383" s="15"/>
      <c r="Y383" s="15"/>
      <c r="Z383" s="15"/>
      <c r="AA383" s="15"/>
      <c r="AB383" s="15"/>
      <c r="AC383" s="15"/>
      <c r="AD383" s="15"/>
      <c r="AE383" s="15"/>
      <c r="AT383" s="269" t="s">
        <v>145</v>
      </c>
      <c r="AU383" s="269" t="s">
        <v>91</v>
      </c>
      <c r="AV383" s="15" t="s">
        <v>94</v>
      </c>
      <c r="AW383" s="15" t="s">
        <v>38</v>
      </c>
      <c r="AX383" s="15" t="s">
        <v>82</v>
      </c>
      <c r="AY383" s="269" t="s">
        <v>135</v>
      </c>
    </row>
    <row r="384" s="13" customFormat="1">
      <c r="A384" s="13"/>
      <c r="B384" s="236"/>
      <c r="C384" s="237"/>
      <c r="D384" s="231" t="s">
        <v>145</v>
      </c>
      <c r="E384" s="238" t="s">
        <v>1</v>
      </c>
      <c r="F384" s="239" t="s">
        <v>1009</v>
      </c>
      <c r="G384" s="237"/>
      <c r="H384" s="240">
        <v>1.8200000000000001</v>
      </c>
      <c r="I384" s="241"/>
      <c r="J384" s="237"/>
      <c r="K384" s="237"/>
      <c r="L384" s="242"/>
      <c r="M384" s="243"/>
      <c r="N384" s="244"/>
      <c r="O384" s="244"/>
      <c r="P384" s="244"/>
      <c r="Q384" s="244"/>
      <c r="R384" s="244"/>
      <c r="S384" s="244"/>
      <c r="T384" s="245"/>
      <c r="U384" s="13"/>
      <c r="V384" s="13"/>
      <c r="W384" s="13"/>
      <c r="X384" s="13"/>
      <c r="Y384" s="13"/>
      <c r="Z384" s="13"/>
      <c r="AA384" s="13"/>
      <c r="AB384" s="13"/>
      <c r="AC384" s="13"/>
      <c r="AD384" s="13"/>
      <c r="AE384" s="13"/>
      <c r="AT384" s="246" t="s">
        <v>145</v>
      </c>
      <c r="AU384" s="246" t="s">
        <v>91</v>
      </c>
      <c r="AV384" s="13" t="s">
        <v>91</v>
      </c>
      <c r="AW384" s="13" t="s">
        <v>38</v>
      </c>
      <c r="AX384" s="13" t="s">
        <v>82</v>
      </c>
      <c r="AY384" s="246" t="s">
        <v>135</v>
      </c>
    </row>
    <row r="385" s="15" customFormat="1">
      <c r="A385" s="15"/>
      <c r="B385" s="259"/>
      <c r="C385" s="260"/>
      <c r="D385" s="231" t="s">
        <v>145</v>
      </c>
      <c r="E385" s="261" t="s">
        <v>1</v>
      </c>
      <c r="F385" s="262" t="s">
        <v>250</v>
      </c>
      <c r="G385" s="260"/>
      <c r="H385" s="263">
        <v>1.8200000000000001</v>
      </c>
      <c r="I385" s="264"/>
      <c r="J385" s="260"/>
      <c r="K385" s="260"/>
      <c r="L385" s="265"/>
      <c r="M385" s="266"/>
      <c r="N385" s="267"/>
      <c r="O385" s="267"/>
      <c r="P385" s="267"/>
      <c r="Q385" s="267"/>
      <c r="R385" s="267"/>
      <c r="S385" s="267"/>
      <c r="T385" s="268"/>
      <c r="U385" s="15"/>
      <c r="V385" s="15"/>
      <c r="W385" s="15"/>
      <c r="X385" s="15"/>
      <c r="Y385" s="15"/>
      <c r="Z385" s="15"/>
      <c r="AA385" s="15"/>
      <c r="AB385" s="15"/>
      <c r="AC385" s="15"/>
      <c r="AD385" s="15"/>
      <c r="AE385" s="15"/>
      <c r="AT385" s="269" t="s">
        <v>145</v>
      </c>
      <c r="AU385" s="269" t="s">
        <v>91</v>
      </c>
      <c r="AV385" s="15" t="s">
        <v>94</v>
      </c>
      <c r="AW385" s="15" t="s">
        <v>38</v>
      </c>
      <c r="AX385" s="15" t="s">
        <v>82</v>
      </c>
      <c r="AY385" s="269" t="s">
        <v>135</v>
      </c>
    </row>
    <row r="386" s="14" customFormat="1">
      <c r="A386" s="14"/>
      <c r="B386" s="247"/>
      <c r="C386" s="248"/>
      <c r="D386" s="231" t="s">
        <v>145</v>
      </c>
      <c r="E386" s="249" t="s">
        <v>1</v>
      </c>
      <c r="F386" s="250" t="s">
        <v>147</v>
      </c>
      <c r="G386" s="248"/>
      <c r="H386" s="251">
        <v>3.1699999999999999</v>
      </c>
      <c r="I386" s="252"/>
      <c r="J386" s="248"/>
      <c r="K386" s="248"/>
      <c r="L386" s="253"/>
      <c r="M386" s="254"/>
      <c r="N386" s="255"/>
      <c r="O386" s="255"/>
      <c r="P386" s="255"/>
      <c r="Q386" s="255"/>
      <c r="R386" s="255"/>
      <c r="S386" s="255"/>
      <c r="T386" s="256"/>
      <c r="U386" s="14"/>
      <c r="V386" s="14"/>
      <c r="W386" s="14"/>
      <c r="X386" s="14"/>
      <c r="Y386" s="14"/>
      <c r="Z386" s="14"/>
      <c r="AA386" s="14"/>
      <c r="AB386" s="14"/>
      <c r="AC386" s="14"/>
      <c r="AD386" s="14"/>
      <c r="AE386" s="14"/>
      <c r="AT386" s="257" t="s">
        <v>145</v>
      </c>
      <c r="AU386" s="257" t="s">
        <v>91</v>
      </c>
      <c r="AV386" s="14" t="s">
        <v>142</v>
      </c>
      <c r="AW386" s="14" t="s">
        <v>38</v>
      </c>
      <c r="AX386" s="14" t="s">
        <v>87</v>
      </c>
      <c r="AY386" s="257" t="s">
        <v>135</v>
      </c>
    </row>
    <row r="387" s="12" customFormat="1" ht="22.8" customHeight="1">
      <c r="A387" s="12"/>
      <c r="B387" s="202"/>
      <c r="C387" s="203"/>
      <c r="D387" s="204" t="s">
        <v>81</v>
      </c>
      <c r="E387" s="216" t="s">
        <v>190</v>
      </c>
      <c r="F387" s="216" t="s">
        <v>592</v>
      </c>
      <c r="G387" s="203"/>
      <c r="H387" s="203"/>
      <c r="I387" s="206"/>
      <c r="J387" s="217">
        <f>BK387</f>
        <v>0</v>
      </c>
      <c r="K387" s="203"/>
      <c r="L387" s="208"/>
      <c r="M387" s="209"/>
      <c r="N387" s="210"/>
      <c r="O387" s="210"/>
      <c r="P387" s="211">
        <f>SUM(P388:P496)</f>
        <v>0</v>
      </c>
      <c r="Q387" s="210"/>
      <c r="R387" s="211">
        <f>SUM(R388:R496)</f>
        <v>0</v>
      </c>
      <c r="S387" s="210"/>
      <c r="T387" s="212">
        <f>SUM(T388:T496)</f>
        <v>0</v>
      </c>
      <c r="U387" s="12"/>
      <c r="V387" s="12"/>
      <c r="W387" s="12"/>
      <c r="X387" s="12"/>
      <c r="Y387" s="12"/>
      <c r="Z387" s="12"/>
      <c r="AA387" s="12"/>
      <c r="AB387" s="12"/>
      <c r="AC387" s="12"/>
      <c r="AD387" s="12"/>
      <c r="AE387" s="12"/>
      <c r="AR387" s="213" t="s">
        <v>87</v>
      </c>
      <c r="AT387" s="214" t="s">
        <v>81</v>
      </c>
      <c r="AU387" s="214" t="s">
        <v>87</v>
      </c>
      <c r="AY387" s="213" t="s">
        <v>135</v>
      </c>
      <c r="BK387" s="215">
        <f>SUM(BK388:BK496)</f>
        <v>0</v>
      </c>
    </row>
    <row r="388" s="2" customFormat="1" ht="33" customHeight="1">
      <c r="A388" s="38"/>
      <c r="B388" s="39"/>
      <c r="C388" s="218" t="s">
        <v>489</v>
      </c>
      <c r="D388" s="218" t="s">
        <v>137</v>
      </c>
      <c r="E388" s="219" t="s">
        <v>677</v>
      </c>
      <c r="F388" s="220" t="s">
        <v>678</v>
      </c>
      <c r="G388" s="221" t="s">
        <v>177</v>
      </c>
      <c r="H388" s="222">
        <v>491</v>
      </c>
      <c r="I388" s="223"/>
      <c r="J388" s="224">
        <f>ROUND(I388*H388,2)</f>
        <v>0</v>
      </c>
      <c r="K388" s="220" t="s">
        <v>141</v>
      </c>
      <c r="L388" s="44"/>
      <c r="M388" s="225" t="s">
        <v>1</v>
      </c>
      <c r="N388" s="226" t="s">
        <v>47</v>
      </c>
      <c r="O388" s="91"/>
      <c r="P388" s="227">
        <f>O388*H388</f>
        <v>0</v>
      </c>
      <c r="Q388" s="227">
        <v>0</v>
      </c>
      <c r="R388" s="227">
        <f>Q388*H388</f>
        <v>0</v>
      </c>
      <c r="S388" s="227">
        <v>0</v>
      </c>
      <c r="T388" s="228">
        <f>S388*H388</f>
        <v>0</v>
      </c>
      <c r="U388" s="38"/>
      <c r="V388" s="38"/>
      <c r="W388" s="38"/>
      <c r="X388" s="38"/>
      <c r="Y388" s="38"/>
      <c r="Z388" s="38"/>
      <c r="AA388" s="38"/>
      <c r="AB388" s="38"/>
      <c r="AC388" s="38"/>
      <c r="AD388" s="38"/>
      <c r="AE388" s="38"/>
      <c r="AR388" s="229" t="s">
        <v>142</v>
      </c>
      <c r="AT388" s="229" t="s">
        <v>137</v>
      </c>
      <c r="AU388" s="229" t="s">
        <v>91</v>
      </c>
      <c r="AY388" s="17" t="s">
        <v>135</v>
      </c>
      <c r="BE388" s="230">
        <f>IF(N388="základní",J388,0)</f>
        <v>0</v>
      </c>
      <c r="BF388" s="230">
        <f>IF(N388="snížená",J388,0)</f>
        <v>0</v>
      </c>
      <c r="BG388" s="230">
        <f>IF(N388="zákl. přenesená",J388,0)</f>
        <v>0</v>
      </c>
      <c r="BH388" s="230">
        <f>IF(N388="sníž. přenesená",J388,0)</f>
        <v>0</v>
      </c>
      <c r="BI388" s="230">
        <f>IF(N388="nulová",J388,0)</f>
        <v>0</v>
      </c>
      <c r="BJ388" s="17" t="s">
        <v>87</v>
      </c>
      <c r="BK388" s="230">
        <f>ROUND(I388*H388,2)</f>
        <v>0</v>
      </c>
      <c r="BL388" s="17" t="s">
        <v>142</v>
      </c>
      <c r="BM388" s="229" t="s">
        <v>492</v>
      </c>
    </row>
    <row r="389" s="2" customFormat="1">
      <c r="A389" s="38"/>
      <c r="B389" s="39"/>
      <c r="C389" s="40"/>
      <c r="D389" s="231" t="s">
        <v>143</v>
      </c>
      <c r="E389" s="40"/>
      <c r="F389" s="232" t="s">
        <v>1010</v>
      </c>
      <c r="G389" s="40"/>
      <c r="H389" s="40"/>
      <c r="I389" s="233"/>
      <c r="J389" s="40"/>
      <c r="K389" s="40"/>
      <c r="L389" s="44"/>
      <c r="M389" s="234"/>
      <c r="N389" s="235"/>
      <c r="O389" s="91"/>
      <c r="P389" s="91"/>
      <c r="Q389" s="91"/>
      <c r="R389" s="91"/>
      <c r="S389" s="91"/>
      <c r="T389" s="92"/>
      <c r="U389" s="38"/>
      <c r="V389" s="38"/>
      <c r="W389" s="38"/>
      <c r="X389" s="38"/>
      <c r="Y389" s="38"/>
      <c r="Z389" s="38"/>
      <c r="AA389" s="38"/>
      <c r="AB389" s="38"/>
      <c r="AC389" s="38"/>
      <c r="AD389" s="38"/>
      <c r="AE389" s="38"/>
      <c r="AT389" s="17" t="s">
        <v>143</v>
      </c>
      <c r="AU389" s="17" t="s">
        <v>91</v>
      </c>
    </row>
    <row r="390" s="13" customFormat="1">
      <c r="A390" s="13"/>
      <c r="B390" s="236"/>
      <c r="C390" s="237"/>
      <c r="D390" s="231" t="s">
        <v>145</v>
      </c>
      <c r="E390" s="238" t="s">
        <v>1</v>
      </c>
      <c r="F390" s="239" t="s">
        <v>1011</v>
      </c>
      <c r="G390" s="237"/>
      <c r="H390" s="240">
        <v>300</v>
      </c>
      <c r="I390" s="241"/>
      <c r="J390" s="237"/>
      <c r="K390" s="237"/>
      <c r="L390" s="242"/>
      <c r="M390" s="243"/>
      <c r="N390" s="244"/>
      <c r="O390" s="244"/>
      <c r="P390" s="244"/>
      <c r="Q390" s="244"/>
      <c r="R390" s="244"/>
      <c r="S390" s="244"/>
      <c r="T390" s="245"/>
      <c r="U390" s="13"/>
      <c r="V390" s="13"/>
      <c r="W390" s="13"/>
      <c r="X390" s="13"/>
      <c r="Y390" s="13"/>
      <c r="Z390" s="13"/>
      <c r="AA390" s="13"/>
      <c r="AB390" s="13"/>
      <c r="AC390" s="13"/>
      <c r="AD390" s="13"/>
      <c r="AE390" s="13"/>
      <c r="AT390" s="246" t="s">
        <v>145</v>
      </c>
      <c r="AU390" s="246" t="s">
        <v>91</v>
      </c>
      <c r="AV390" s="13" t="s">
        <v>91</v>
      </c>
      <c r="AW390" s="13" t="s">
        <v>38</v>
      </c>
      <c r="AX390" s="13" t="s">
        <v>82</v>
      </c>
      <c r="AY390" s="246" t="s">
        <v>135</v>
      </c>
    </row>
    <row r="391" s="13" customFormat="1">
      <c r="A391" s="13"/>
      <c r="B391" s="236"/>
      <c r="C391" s="237"/>
      <c r="D391" s="231" t="s">
        <v>145</v>
      </c>
      <c r="E391" s="238" t="s">
        <v>1</v>
      </c>
      <c r="F391" s="239" t="s">
        <v>1012</v>
      </c>
      <c r="G391" s="237"/>
      <c r="H391" s="240">
        <v>14</v>
      </c>
      <c r="I391" s="241"/>
      <c r="J391" s="237"/>
      <c r="K391" s="237"/>
      <c r="L391" s="242"/>
      <c r="M391" s="243"/>
      <c r="N391" s="244"/>
      <c r="O391" s="244"/>
      <c r="P391" s="244"/>
      <c r="Q391" s="244"/>
      <c r="R391" s="244"/>
      <c r="S391" s="244"/>
      <c r="T391" s="245"/>
      <c r="U391" s="13"/>
      <c r="V391" s="13"/>
      <c r="W391" s="13"/>
      <c r="X391" s="13"/>
      <c r="Y391" s="13"/>
      <c r="Z391" s="13"/>
      <c r="AA391" s="13"/>
      <c r="AB391" s="13"/>
      <c r="AC391" s="13"/>
      <c r="AD391" s="13"/>
      <c r="AE391" s="13"/>
      <c r="AT391" s="246" t="s">
        <v>145</v>
      </c>
      <c r="AU391" s="246" t="s">
        <v>91</v>
      </c>
      <c r="AV391" s="13" t="s">
        <v>91</v>
      </c>
      <c r="AW391" s="13" t="s">
        <v>38</v>
      </c>
      <c r="AX391" s="13" t="s">
        <v>82</v>
      </c>
      <c r="AY391" s="246" t="s">
        <v>135</v>
      </c>
    </row>
    <row r="392" s="15" customFormat="1">
      <c r="A392" s="15"/>
      <c r="B392" s="259"/>
      <c r="C392" s="260"/>
      <c r="D392" s="231" t="s">
        <v>145</v>
      </c>
      <c r="E392" s="261" t="s">
        <v>1</v>
      </c>
      <c r="F392" s="262" t="s">
        <v>250</v>
      </c>
      <c r="G392" s="260"/>
      <c r="H392" s="263">
        <v>314</v>
      </c>
      <c r="I392" s="264"/>
      <c r="J392" s="260"/>
      <c r="K392" s="260"/>
      <c r="L392" s="265"/>
      <c r="M392" s="266"/>
      <c r="N392" s="267"/>
      <c r="O392" s="267"/>
      <c r="P392" s="267"/>
      <c r="Q392" s="267"/>
      <c r="R392" s="267"/>
      <c r="S392" s="267"/>
      <c r="T392" s="268"/>
      <c r="U392" s="15"/>
      <c r="V392" s="15"/>
      <c r="W392" s="15"/>
      <c r="X392" s="15"/>
      <c r="Y392" s="15"/>
      <c r="Z392" s="15"/>
      <c r="AA392" s="15"/>
      <c r="AB392" s="15"/>
      <c r="AC392" s="15"/>
      <c r="AD392" s="15"/>
      <c r="AE392" s="15"/>
      <c r="AT392" s="269" t="s">
        <v>145</v>
      </c>
      <c r="AU392" s="269" t="s">
        <v>91</v>
      </c>
      <c r="AV392" s="15" t="s">
        <v>94</v>
      </c>
      <c r="AW392" s="15" t="s">
        <v>38</v>
      </c>
      <c r="AX392" s="15" t="s">
        <v>82</v>
      </c>
      <c r="AY392" s="269" t="s">
        <v>135</v>
      </c>
    </row>
    <row r="393" s="13" customFormat="1">
      <c r="A393" s="13"/>
      <c r="B393" s="236"/>
      <c r="C393" s="237"/>
      <c r="D393" s="231" t="s">
        <v>145</v>
      </c>
      <c r="E393" s="238" t="s">
        <v>1</v>
      </c>
      <c r="F393" s="239" t="s">
        <v>1013</v>
      </c>
      <c r="G393" s="237"/>
      <c r="H393" s="240">
        <v>128</v>
      </c>
      <c r="I393" s="241"/>
      <c r="J393" s="237"/>
      <c r="K393" s="237"/>
      <c r="L393" s="242"/>
      <c r="M393" s="243"/>
      <c r="N393" s="244"/>
      <c r="O393" s="244"/>
      <c r="P393" s="244"/>
      <c r="Q393" s="244"/>
      <c r="R393" s="244"/>
      <c r="S393" s="244"/>
      <c r="T393" s="245"/>
      <c r="U393" s="13"/>
      <c r="V393" s="13"/>
      <c r="W393" s="13"/>
      <c r="X393" s="13"/>
      <c r="Y393" s="13"/>
      <c r="Z393" s="13"/>
      <c r="AA393" s="13"/>
      <c r="AB393" s="13"/>
      <c r="AC393" s="13"/>
      <c r="AD393" s="13"/>
      <c r="AE393" s="13"/>
      <c r="AT393" s="246" t="s">
        <v>145</v>
      </c>
      <c r="AU393" s="246" t="s">
        <v>91</v>
      </c>
      <c r="AV393" s="13" t="s">
        <v>91</v>
      </c>
      <c r="AW393" s="13" t="s">
        <v>38</v>
      </c>
      <c r="AX393" s="13" t="s">
        <v>82</v>
      </c>
      <c r="AY393" s="246" t="s">
        <v>135</v>
      </c>
    </row>
    <row r="394" s="15" customFormat="1">
      <c r="A394" s="15"/>
      <c r="B394" s="259"/>
      <c r="C394" s="260"/>
      <c r="D394" s="231" t="s">
        <v>145</v>
      </c>
      <c r="E394" s="261" t="s">
        <v>1</v>
      </c>
      <c r="F394" s="262" t="s">
        <v>250</v>
      </c>
      <c r="G394" s="260"/>
      <c r="H394" s="263">
        <v>128</v>
      </c>
      <c r="I394" s="264"/>
      <c r="J394" s="260"/>
      <c r="K394" s="260"/>
      <c r="L394" s="265"/>
      <c r="M394" s="266"/>
      <c r="N394" s="267"/>
      <c r="O394" s="267"/>
      <c r="P394" s="267"/>
      <c r="Q394" s="267"/>
      <c r="R394" s="267"/>
      <c r="S394" s="267"/>
      <c r="T394" s="268"/>
      <c r="U394" s="15"/>
      <c r="V394" s="15"/>
      <c r="W394" s="15"/>
      <c r="X394" s="15"/>
      <c r="Y394" s="15"/>
      <c r="Z394" s="15"/>
      <c r="AA394" s="15"/>
      <c r="AB394" s="15"/>
      <c r="AC394" s="15"/>
      <c r="AD394" s="15"/>
      <c r="AE394" s="15"/>
      <c r="AT394" s="269" t="s">
        <v>145</v>
      </c>
      <c r="AU394" s="269" t="s">
        <v>91</v>
      </c>
      <c r="AV394" s="15" t="s">
        <v>94</v>
      </c>
      <c r="AW394" s="15" t="s">
        <v>38</v>
      </c>
      <c r="AX394" s="15" t="s">
        <v>82</v>
      </c>
      <c r="AY394" s="269" t="s">
        <v>135</v>
      </c>
    </row>
    <row r="395" s="13" customFormat="1">
      <c r="A395" s="13"/>
      <c r="B395" s="236"/>
      <c r="C395" s="237"/>
      <c r="D395" s="231" t="s">
        <v>145</v>
      </c>
      <c r="E395" s="238" t="s">
        <v>1</v>
      </c>
      <c r="F395" s="239" t="s">
        <v>1014</v>
      </c>
      <c r="G395" s="237"/>
      <c r="H395" s="240">
        <v>45</v>
      </c>
      <c r="I395" s="241"/>
      <c r="J395" s="237"/>
      <c r="K395" s="237"/>
      <c r="L395" s="242"/>
      <c r="M395" s="243"/>
      <c r="N395" s="244"/>
      <c r="O395" s="244"/>
      <c r="P395" s="244"/>
      <c r="Q395" s="244"/>
      <c r="R395" s="244"/>
      <c r="S395" s="244"/>
      <c r="T395" s="245"/>
      <c r="U395" s="13"/>
      <c r="V395" s="13"/>
      <c r="W395" s="13"/>
      <c r="X395" s="13"/>
      <c r="Y395" s="13"/>
      <c r="Z395" s="13"/>
      <c r="AA395" s="13"/>
      <c r="AB395" s="13"/>
      <c r="AC395" s="13"/>
      <c r="AD395" s="13"/>
      <c r="AE395" s="13"/>
      <c r="AT395" s="246" t="s">
        <v>145</v>
      </c>
      <c r="AU395" s="246" t="s">
        <v>91</v>
      </c>
      <c r="AV395" s="13" t="s">
        <v>91</v>
      </c>
      <c r="AW395" s="13" t="s">
        <v>38</v>
      </c>
      <c r="AX395" s="13" t="s">
        <v>82</v>
      </c>
      <c r="AY395" s="246" t="s">
        <v>135</v>
      </c>
    </row>
    <row r="396" s="13" customFormat="1">
      <c r="A396" s="13"/>
      <c r="B396" s="236"/>
      <c r="C396" s="237"/>
      <c r="D396" s="231" t="s">
        <v>145</v>
      </c>
      <c r="E396" s="238" t="s">
        <v>1</v>
      </c>
      <c r="F396" s="239" t="s">
        <v>1015</v>
      </c>
      <c r="G396" s="237"/>
      <c r="H396" s="240">
        <v>4</v>
      </c>
      <c r="I396" s="241"/>
      <c r="J396" s="237"/>
      <c r="K396" s="237"/>
      <c r="L396" s="242"/>
      <c r="M396" s="243"/>
      <c r="N396" s="244"/>
      <c r="O396" s="244"/>
      <c r="P396" s="244"/>
      <c r="Q396" s="244"/>
      <c r="R396" s="244"/>
      <c r="S396" s="244"/>
      <c r="T396" s="245"/>
      <c r="U396" s="13"/>
      <c r="V396" s="13"/>
      <c r="W396" s="13"/>
      <c r="X396" s="13"/>
      <c r="Y396" s="13"/>
      <c r="Z396" s="13"/>
      <c r="AA396" s="13"/>
      <c r="AB396" s="13"/>
      <c r="AC396" s="13"/>
      <c r="AD396" s="13"/>
      <c r="AE396" s="13"/>
      <c r="AT396" s="246" t="s">
        <v>145</v>
      </c>
      <c r="AU396" s="246" t="s">
        <v>91</v>
      </c>
      <c r="AV396" s="13" t="s">
        <v>91</v>
      </c>
      <c r="AW396" s="13" t="s">
        <v>38</v>
      </c>
      <c r="AX396" s="13" t="s">
        <v>82</v>
      </c>
      <c r="AY396" s="246" t="s">
        <v>135</v>
      </c>
    </row>
    <row r="397" s="15" customFormat="1">
      <c r="A397" s="15"/>
      <c r="B397" s="259"/>
      <c r="C397" s="260"/>
      <c r="D397" s="231" t="s">
        <v>145</v>
      </c>
      <c r="E397" s="261" t="s">
        <v>1</v>
      </c>
      <c r="F397" s="262" t="s">
        <v>250</v>
      </c>
      <c r="G397" s="260"/>
      <c r="H397" s="263">
        <v>49</v>
      </c>
      <c r="I397" s="264"/>
      <c r="J397" s="260"/>
      <c r="K397" s="260"/>
      <c r="L397" s="265"/>
      <c r="M397" s="266"/>
      <c r="N397" s="267"/>
      <c r="O397" s="267"/>
      <c r="P397" s="267"/>
      <c r="Q397" s="267"/>
      <c r="R397" s="267"/>
      <c r="S397" s="267"/>
      <c r="T397" s="268"/>
      <c r="U397" s="15"/>
      <c r="V397" s="15"/>
      <c r="W397" s="15"/>
      <c r="X397" s="15"/>
      <c r="Y397" s="15"/>
      <c r="Z397" s="15"/>
      <c r="AA397" s="15"/>
      <c r="AB397" s="15"/>
      <c r="AC397" s="15"/>
      <c r="AD397" s="15"/>
      <c r="AE397" s="15"/>
      <c r="AT397" s="269" t="s">
        <v>145</v>
      </c>
      <c r="AU397" s="269" t="s">
        <v>91</v>
      </c>
      <c r="AV397" s="15" t="s">
        <v>94</v>
      </c>
      <c r="AW397" s="15" t="s">
        <v>38</v>
      </c>
      <c r="AX397" s="15" t="s">
        <v>82</v>
      </c>
      <c r="AY397" s="269" t="s">
        <v>135</v>
      </c>
    </row>
    <row r="398" s="14" customFormat="1">
      <c r="A398" s="14"/>
      <c r="B398" s="247"/>
      <c r="C398" s="248"/>
      <c r="D398" s="231" t="s">
        <v>145</v>
      </c>
      <c r="E398" s="249" t="s">
        <v>1</v>
      </c>
      <c r="F398" s="250" t="s">
        <v>147</v>
      </c>
      <c r="G398" s="248"/>
      <c r="H398" s="251">
        <v>491</v>
      </c>
      <c r="I398" s="252"/>
      <c r="J398" s="248"/>
      <c r="K398" s="248"/>
      <c r="L398" s="253"/>
      <c r="M398" s="254"/>
      <c r="N398" s="255"/>
      <c r="O398" s="255"/>
      <c r="P398" s="255"/>
      <c r="Q398" s="255"/>
      <c r="R398" s="255"/>
      <c r="S398" s="255"/>
      <c r="T398" s="256"/>
      <c r="U398" s="14"/>
      <c r="V398" s="14"/>
      <c r="W398" s="14"/>
      <c r="X398" s="14"/>
      <c r="Y398" s="14"/>
      <c r="Z398" s="14"/>
      <c r="AA398" s="14"/>
      <c r="AB398" s="14"/>
      <c r="AC398" s="14"/>
      <c r="AD398" s="14"/>
      <c r="AE398" s="14"/>
      <c r="AT398" s="257" t="s">
        <v>145</v>
      </c>
      <c r="AU398" s="257" t="s">
        <v>91</v>
      </c>
      <c r="AV398" s="14" t="s">
        <v>142</v>
      </c>
      <c r="AW398" s="14" t="s">
        <v>38</v>
      </c>
      <c r="AX398" s="14" t="s">
        <v>87</v>
      </c>
      <c r="AY398" s="257" t="s">
        <v>135</v>
      </c>
    </row>
    <row r="399" s="2" customFormat="1" ht="16.5" customHeight="1">
      <c r="A399" s="38"/>
      <c r="B399" s="39"/>
      <c r="C399" s="270" t="s">
        <v>326</v>
      </c>
      <c r="D399" s="270" t="s">
        <v>257</v>
      </c>
      <c r="E399" s="271" t="s">
        <v>685</v>
      </c>
      <c r="F399" s="272" t="s">
        <v>1016</v>
      </c>
      <c r="G399" s="273" t="s">
        <v>177</v>
      </c>
      <c r="H399" s="274">
        <v>303</v>
      </c>
      <c r="I399" s="275"/>
      <c r="J399" s="276">
        <f>ROUND(I399*H399,2)</f>
        <v>0</v>
      </c>
      <c r="K399" s="272" t="s">
        <v>141</v>
      </c>
      <c r="L399" s="277"/>
      <c r="M399" s="278" t="s">
        <v>1</v>
      </c>
      <c r="N399" s="279" t="s">
        <v>47</v>
      </c>
      <c r="O399" s="91"/>
      <c r="P399" s="227">
        <f>O399*H399</f>
        <v>0</v>
      </c>
      <c r="Q399" s="227">
        <v>0</v>
      </c>
      <c r="R399" s="227">
        <f>Q399*H399</f>
        <v>0</v>
      </c>
      <c r="S399" s="227">
        <v>0</v>
      </c>
      <c r="T399" s="228">
        <f>S399*H399</f>
        <v>0</v>
      </c>
      <c r="U399" s="38"/>
      <c r="V399" s="38"/>
      <c r="W399" s="38"/>
      <c r="X399" s="38"/>
      <c r="Y399" s="38"/>
      <c r="Z399" s="38"/>
      <c r="AA399" s="38"/>
      <c r="AB399" s="38"/>
      <c r="AC399" s="38"/>
      <c r="AD399" s="38"/>
      <c r="AE399" s="38"/>
      <c r="AR399" s="229" t="s">
        <v>181</v>
      </c>
      <c r="AT399" s="229" t="s">
        <v>257</v>
      </c>
      <c r="AU399" s="229" t="s">
        <v>91</v>
      </c>
      <c r="AY399" s="17" t="s">
        <v>135</v>
      </c>
      <c r="BE399" s="230">
        <f>IF(N399="základní",J399,0)</f>
        <v>0</v>
      </c>
      <c r="BF399" s="230">
        <f>IF(N399="snížená",J399,0)</f>
        <v>0</v>
      </c>
      <c r="BG399" s="230">
        <f>IF(N399="zákl. přenesená",J399,0)</f>
        <v>0</v>
      </c>
      <c r="BH399" s="230">
        <f>IF(N399="sníž. přenesená",J399,0)</f>
        <v>0</v>
      </c>
      <c r="BI399" s="230">
        <f>IF(N399="nulová",J399,0)</f>
        <v>0</v>
      </c>
      <c r="BJ399" s="17" t="s">
        <v>87</v>
      </c>
      <c r="BK399" s="230">
        <f>ROUND(I399*H399,2)</f>
        <v>0</v>
      </c>
      <c r="BL399" s="17" t="s">
        <v>142</v>
      </c>
      <c r="BM399" s="229" t="s">
        <v>497</v>
      </c>
    </row>
    <row r="400" s="2" customFormat="1">
      <c r="A400" s="38"/>
      <c r="B400" s="39"/>
      <c r="C400" s="40"/>
      <c r="D400" s="231" t="s">
        <v>143</v>
      </c>
      <c r="E400" s="40"/>
      <c r="F400" s="232" t="s">
        <v>1016</v>
      </c>
      <c r="G400" s="40"/>
      <c r="H400" s="40"/>
      <c r="I400" s="233"/>
      <c r="J400" s="40"/>
      <c r="K400" s="40"/>
      <c r="L400" s="44"/>
      <c r="M400" s="234"/>
      <c r="N400" s="235"/>
      <c r="O400" s="91"/>
      <c r="P400" s="91"/>
      <c r="Q400" s="91"/>
      <c r="R400" s="91"/>
      <c r="S400" s="91"/>
      <c r="T400" s="92"/>
      <c r="U400" s="38"/>
      <c r="V400" s="38"/>
      <c r="W400" s="38"/>
      <c r="X400" s="38"/>
      <c r="Y400" s="38"/>
      <c r="Z400" s="38"/>
      <c r="AA400" s="38"/>
      <c r="AB400" s="38"/>
      <c r="AC400" s="38"/>
      <c r="AD400" s="38"/>
      <c r="AE400" s="38"/>
      <c r="AT400" s="17" t="s">
        <v>143</v>
      </c>
      <c r="AU400" s="17" t="s">
        <v>91</v>
      </c>
    </row>
    <row r="401" s="13" customFormat="1">
      <c r="A401" s="13"/>
      <c r="B401" s="236"/>
      <c r="C401" s="237"/>
      <c r="D401" s="231" t="s">
        <v>145</v>
      </c>
      <c r="E401" s="238" t="s">
        <v>1</v>
      </c>
      <c r="F401" s="239" t="s">
        <v>1017</v>
      </c>
      <c r="G401" s="237"/>
      <c r="H401" s="240">
        <v>303</v>
      </c>
      <c r="I401" s="241"/>
      <c r="J401" s="237"/>
      <c r="K401" s="237"/>
      <c r="L401" s="242"/>
      <c r="M401" s="243"/>
      <c r="N401" s="244"/>
      <c r="O401" s="244"/>
      <c r="P401" s="244"/>
      <c r="Q401" s="244"/>
      <c r="R401" s="244"/>
      <c r="S401" s="244"/>
      <c r="T401" s="245"/>
      <c r="U401" s="13"/>
      <c r="V401" s="13"/>
      <c r="W401" s="13"/>
      <c r="X401" s="13"/>
      <c r="Y401" s="13"/>
      <c r="Z401" s="13"/>
      <c r="AA401" s="13"/>
      <c r="AB401" s="13"/>
      <c r="AC401" s="13"/>
      <c r="AD401" s="13"/>
      <c r="AE401" s="13"/>
      <c r="AT401" s="246" t="s">
        <v>145</v>
      </c>
      <c r="AU401" s="246" t="s">
        <v>91</v>
      </c>
      <c r="AV401" s="13" t="s">
        <v>91</v>
      </c>
      <c r="AW401" s="13" t="s">
        <v>38</v>
      </c>
      <c r="AX401" s="13" t="s">
        <v>82</v>
      </c>
      <c r="AY401" s="246" t="s">
        <v>135</v>
      </c>
    </row>
    <row r="402" s="14" customFormat="1">
      <c r="A402" s="14"/>
      <c r="B402" s="247"/>
      <c r="C402" s="248"/>
      <c r="D402" s="231" t="s">
        <v>145</v>
      </c>
      <c r="E402" s="249" t="s">
        <v>1</v>
      </c>
      <c r="F402" s="250" t="s">
        <v>147</v>
      </c>
      <c r="G402" s="248"/>
      <c r="H402" s="251">
        <v>303</v>
      </c>
      <c r="I402" s="252"/>
      <c r="J402" s="248"/>
      <c r="K402" s="248"/>
      <c r="L402" s="253"/>
      <c r="M402" s="254"/>
      <c r="N402" s="255"/>
      <c r="O402" s="255"/>
      <c r="P402" s="255"/>
      <c r="Q402" s="255"/>
      <c r="R402" s="255"/>
      <c r="S402" s="255"/>
      <c r="T402" s="256"/>
      <c r="U402" s="14"/>
      <c r="V402" s="14"/>
      <c r="W402" s="14"/>
      <c r="X402" s="14"/>
      <c r="Y402" s="14"/>
      <c r="Z402" s="14"/>
      <c r="AA402" s="14"/>
      <c r="AB402" s="14"/>
      <c r="AC402" s="14"/>
      <c r="AD402" s="14"/>
      <c r="AE402" s="14"/>
      <c r="AT402" s="257" t="s">
        <v>145</v>
      </c>
      <c r="AU402" s="257" t="s">
        <v>91</v>
      </c>
      <c r="AV402" s="14" t="s">
        <v>142</v>
      </c>
      <c r="AW402" s="14" t="s">
        <v>38</v>
      </c>
      <c r="AX402" s="14" t="s">
        <v>87</v>
      </c>
      <c r="AY402" s="257" t="s">
        <v>135</v>
      </c>
    </row>
    <row r="403" s="2" customFormat="1" ht="16.5" customHeight="1">
      <c r="A403" s="38"/>
      <c r="B403" s="39"/>
      <c r="C403" s="270" t="s">
        <v>500</v>
      </c>
      <c r="D403" s="270" t="s">
        <v>257</v>
      </c>
      <c r="E403" s="271" t="s">
        <v>690</v>
      </c>
      <c r="F403" s="272" t="s">
        <v>1018</v>
      </c>
      <c r="G403" s="273" t="s">
        <v>177</v>
      </c>
      <c r="H403" s="274">
        <v>14.199999999999999</v>
      </c>
      <c r="I403" s="275"/>
      <c r="J403" s="276">
        <f>ROUND(I403*H403,2)</f>
        <v>0</v>
      </c>
      <c r="K403" s="272" t="s">
        <v>141</v>
      </c>
      <c r="L403" s="277"/>
      <c r="M403" s="278" t="s">
        <v>1</v>
      </c>
      <c r="N403" s="279" t="s">
        <v>47</v>
      </c>
      <c r="O403" s="91"/>
      <c r="P403" s="227">
        <f>O403*H403</f>
        <v>0</v>
      </c>
      <c r="Q403" s="227">
        <v>0</v>
      </c>
      <c r="R403" s="227">
        <f>Q403*H403</f>
        <v>0</v>
      </c>
      <c r="S403" s="227">
        <v>0</v>
      </c>
      <c r="T403" s="228">
        <f>S403*H403</f>
        <v>0</v>
      </c>
      <c r="U403" s="38"/>
      <c r="V403" s="38"/>
      <c r="W403" s="38"/>
      <c r="X403" s="38"/>
      <c r="Y403" s="38"/>
      <c r="Z403" s="38"/>
      <c r="AA403" s="38"/>
      <c r="AB403" s="38"/>
      <c r="AC403" s="38"/>
      <c r="AD403" s="38"/>
      <c r="AE403" s="38"/>
      <c r="AR403" s="229" t="s">
        <v>181</v>
      </c>
      <c r="AT403" s="229" t="s">
        <v>257</v>
      </c>
      <c r="AU403" s="229" t="s">
        <v>91</v>
      </c>
      <c r="AY403" s="17" t="s">
        <v>135</v>
      </c>
      <c r="BE403" s="230">
        <f>IF(N403="základní",J403,0)</f>
        <v>0</v>
      </c>
      <c r="BF403" s="230">
        <f>IF(N403="snížená",J403,0)</f>
        <v>0</v>
      </c>
      <c r="BG403" s="230">
        <f>IF(N403="zákl. přenesená",J403,0)</f>
        <v>0</v>
      </c>
      <c r="BH403" s="230">
        <f>IF(N403="sníž. přenesená",J403,0)</f>
        <v>0</v>
      </c>
      <c r="BI403" s="230">
        <f>IF(N403="nulová",J403,0)</f>
        <v>0</v>
      </c>
      <c r="BJ403" s="17" t="s">
        <v>87</v>
      </c>
      <c r="BK403" s="230">
        <f>ROUND(I403*H403,2)</f>
        <v>0</v>
      </c>
      <c r="BL403" s="17" t="s">
        <v>142</v>
      </c>
      <c r="BM403" s="229" t="s">
        <v>503</v>
      </c>
    </row>
    <row r="404" s="2" customFormat="1">
      <c r="A404" s="38"/>
      <c r="B404" s="39"/>
      <c r="C404" s="40"/>
      <c r="D404" s="231" t="s">
        <v>143</v>
      </c>
      <c r="E404" s="40"/>
      <c r="F404" s="232" t="s">
        <v>1018</v>
      </c>
      <c r="G404" s="40"/>
      <c r="H404" s="40"/>
      <c r="I404" s="233"/>
      <c r="J404" s="40"/>
      <c r="K404" s="40"/>
      <c r="L404" s="44"/>
      <c r="M404" s="234"/>
      <c r="N404" s="235"/>
      <c r="O404" s="91"/>
      <c r="P404" s="91"/>
      <c r="Q404" s="91"/>
      <c r="R404" s="91"/>
      <c r="S404" s="91"/>
      <c r="T404" s="92"/>
      <c r="U404" s="38"/>
      <c r="V404" s="38"/>
      <c r="W404" s="38"/>
      <c r="X404" s="38"/>
      <c r="Y404" s="38"/>
      <c r="Z404" s="38"/>
      <c r="AA404" s="38"/>
      <c r="AB404" s="38"/>
      <c r="AC404" s="38"/>
      <c r="AD404" s="38"/>
      <c r="AE404" s="38"/>
      <c r="AT404" s="17" t="s">
        <v>143</v>
      </c>
      <c r="AU404" s="17" t="s">
        <v>91</v>
      </c>
    </row>
    <row r="405" s="13" customFormat="1">
      <c r="A405" s="13"/>
      <c r="B405" s="236"/>
      <c r="C405" s="237"/>
      <c r="D405" s="231" t="s">
        <v>145</v>
      </c>
      <c r="E405" s="238" t="s">
        <v>1</v>
      </c>
      <c r="F405" s="239" t="s">
        <v>693</v>
      </c>
      <c r="G405" s="237"/>
      <c r="H405" s="240">
        <v>14.140000000000001</v>
      </c>
      <c r="I405" s="241"/>
      <c r="J405" s="237"/>
      <c r="K405" s="237"/>
      <c r="L405" s="242"/>
      <c r="M405" s="243"/>
      <c r="N405" s="244"/>
      <c r="O405" s="244"/>
      <c r="P405" s="244"/>
      <c r="Q405" s="244"/>
      <c r="R405" s="244"/>
      <c r="S405" s="244"/>
      <c r="T405" s="245"/>
      <c r="U405" s="13"/>
      <c r="V405" s="13"/>
      <c r="W405" s="13"/>
      <c r="X405" s="13"/>
      <c r="Y405" s="13"/>
      <c r="Z405" s="13"/>
      <c r="AA405" s="13"/>
      <c r="AB405" s="13"/>
      <c r="AC405" s="13"/>
      <c r="AD405" s="13"/>
      <c r="AE405" s="13"/>
      <c r="AT405" s="246" t="s">
        <v>145</v>
      </c>
      <c r="AU405" s="246" t="s">
        <v>91</v>
      </c>
      <c r="AV405" s="13" t="s">
        <v>91</v>
      </c>
      <c r="AW405" s="13" t="s">
        <v>38</v>
      </c>
      <c r="AX405" s="13" t="s">
        <v>82</v>
      </c>
      <c r="AY405" s="246" t="s">
        <v>135</v>
      </c>
    </row>
    <row r="406" s="14" customFormat="1">
      <c r="A406" s="14"/>
      <c r="B406" s="247"/>
      <c r="C406" s="248"/>
      <c r="D406" s="231" t="s">
        <v>145</v>
      </c>
      <c r="E406" s="249" t="s">
        <v>1</v>
      </c>
      <c r="F406" s="250" t="s">
        <v>147</v>
      </c>
      <c r="G406" s="248"/>
      <c r="H406" s="251">
        <v>14.140000000000001</v>
      </c>
      <c r="I406" s="252"/>
      <c r="J406" s="248"/>
      <c r="K406" s="248"/>
      <c r="L406" s="253"/>
      <c r="M406" s="254"/>
      <c r="N406" s="255"/>
      <c r="O406" s="255"/>
      <c r="P406" s="255"/>
      <c r="Q406" s="255"/>
      <c r="R406" s="255"/>
      <c r="S406" s="255"/>
      <c r="T406" s="256"/>
      <c r="U406" s="14"/>
      <c r="V406" s="14"/>
      <c r="W406" s="14"/>
      <c r="X406" s="14"/>
      <c r="Y406" s="14"/>
      <c r="Z406" s="14"/>
      <c r="AA406" s="14"/>
      <c r="AB406" s="14"/>
      <c r="AC406" s="14"/>
      <c r="AD406" s="14"/>
      <c r="AE406" s="14"/>
      <c r="AT406" s="257" t="s">
        <v>145</v>
      </c>
      <c r="AU406" s="257" t="s">
        <v>91</v>
      </c>
      <c r="AV406" s="14" t="s">
        <v>142</v>
      </c>
      <c r="AW406" s="14" t="s">
        <v>38</v>
      </c>
      <c r="AX406" s="14" t="s">
        <v>82</v>
      </c>
      <c r="AY406" s="257" t="s">
        <v>135</v>
      </c>
    </row>
    <row r="407" s="13" customFormat="1">
      <c r="A407" s="13"/>
      <c r="B407" s="236"/>
      <c r="C407" s="237"/>
      <c r="D407" s="231" t="s">
        <v>145</v>
      </c>
      <c r="E407" s="238" t="s">
        <v>1</v>
      </c>
      <c r="F407" s="239" t="s">
        <v>694</v>
      </c>
      <c r="G407" s="237"/>
      <c r="H407" s="240">
        <v>14.199999999999999</v>
      </c>
      <c r="I407" s="241"/>
      <c r="J407" s="237"/>
      <c r="K407" s="237"/>
      <c r="L407" s="242"/>
      <c r="M407" s="243"/>
      <c r="N407" s="244"/>
      <c r="O407" s="244"/>
      <c r="P407" s="244"/>
      <c r="Q407" s="244"/>
      <c r="R407" s="244"/>
      <c r="S407" s="244"/>
      <c r="T407" s="245"/>
      <c r="U407" s="13"/>
      <c r="V407" s="13"/>
      <c r="W407" s="13"/>
      <c r="X407" s="13"/>
      <c r="Y407" s="13"/>
      <c r="Z407" s="13"/>
      <c r="AA407" s="13"/>
      <c r="AB407" s="13"/>
      <c r="AC407" s="13"/>
      <c r="AD407" s="13"/>
      <c r="AE407" s="13"/>
      <c r="AT407" s="246" t="s">
        <v>145</v>
      </c>
      <c r="AU407" s="246" t="s">
        <v>91</v>
      </c>
      <c r="AV407" s="13" t="s">
        <v>91</v>
      </c>
      <c r="AW407" s="13" t="s">
        <v>38</v>
      </c>
      <c r="AX407" s="13" t="s">
        <v>82</v>
      </c>
      <c r="AY407" s="246" t="s">
        <v>135</v>
      </c>
    </row>
    <row r="408" s="14" customFormat="1">
      <c r="A408" s="14"/>
      <c r="B408" s="247"/>
      <c r="C408" s="248"/>
      <c r="D408" s="231" t="s">
        <v>145</v>
      </c>
      <c r="E408" s="249" t="s">
        <v>1</v>
      </c>
      <c r="F408" s="250" t="s">
        <v>147</v>
      </c>
      <c r="G408" s="248"/>
      <c r="H408" s="251">
        <v>14.199999999999999</v>
      </c>
      <c r="I408" s="252"/>
      <c r="J408" s="248"/>
      <c r="K408" s="248"/>
      <c r="L408" s="253"/>
      <c r="M408" s="254"/>
      <c r="N408" s="255"/>
      <c r="O408" s="255"/>
      <c r="P408" s="255"/>
      <c r="Q408" s="255"/>
      <c r="R408" s="255"/>
      <c r="S408" s="255"/>
      <c r="T408" s="256"/>
      <c r="U408" s="14"/>
      <c r="V408" s="14"/>
      <c r="W408" s="14"/>
      <c r="X408" s="14"/>
      <c r="Y408" s="14"/>
      <c r="Z408" s="14"/>
      <c r="AA408" s="14"/>
      <c r="AB408" s="14"/>
      <c r="AC408" s="14"/>
      <c r="AD408" s="14"/>
      <c r="AE408" s="14"/>
      <c r="AT408" s="257" t="s">
        <v>145</v>
      </c>
      <c r="AU408" s="257" t="s">
        <v>91</v>
      </c>
      <c r="AV408" s="14" t="s">
        <v>142</v>
      </c>
      <c r="AW408" s="14" t="s">
        <v>38</v>
      </c>
      <c r="AX408" s="14" t="s">
        <v>87</v>
      </c>
      <c r="AY408" s="257" t="s">
        <v>135</v>
      </c>
    </row>
    <row r="409" s="2" customFormat="1" ht="24.15" customHeight="1">
      <c r="A409" s="38"/>
      <c r="B409" s="39"/>
      <c r="C409" s="270" t="s">
        <v>330</v>
      </c>
      <c r="D409" s="270" t="s">
        <v>257</v>
      </c>
      <c r="E409" s="271" t="s">
        <v>695</v>
      </c>
      <c r="F409" s="272" t="s">
        <v>1019</v>
      </c>
      <c r="G409" s="273" t="s">
        <v>177</v>
      </c>
      <c r="H409" s="274">
        <v>129.28</v>
      </c>
      <c r="I409" s="275"/>
      <c r="J409" s="276">
        <f>ROUND(I409*H409,2)</f>
        <v>0</v>
      </c>
      <c r="K409" s="272" t="s">
        <v>141</v>
      </c>
      <c r="L409" s="277"/>
      <c r="M409" s="278" t="s">
        <v>1</v>
      </c>
      <c r="N409" s="279" t="s">
        <v>47</v>
      </c>
      <c r="O409" s="91"/>
      <c r="P409" s="227">
        <f>O409*H409</f>
        <v>0</v>
      </c>
      <c r="Q409" s="227">
        <v>0</v>
      </c>
      <c r="R409" s="227">
        <f>Q409*H409</f>
        <v>0</v>
      </c>
      <c r="S409" s="227">
        <v>0</v>
      </c>
      <c r="T409" s="228">
        <f>S409*H409</f>
        <v>0</v>
      </c>
      <c r="U409" s="38"/>
      <c r="V409" s="38"/>
      <c r="W409" s="38"/>
      <c r="X409" s="38"/>
      <c r="Y409" s="38"/>
      <c r="Z409" s="38"/>
      <c r="AA409" s="38"/>
      <c r="AB409" s="38"/>
      <c r="AC409" s="38"/>
      <c r="AD409" s="38"/>
      <c r="AE409" s="38"/>
      <c r="AR409" s="229" t="s">
        <v>181</v>
      </c>
      <c r="AT409" s="229" t="s">
        <v>257</v>
      </c>
      <c r="AU409" s="229" t="s">
        <v>91</v>
      </c>
      <c r="AY409" s="17" t="s">
        <v>135</v>
      </c>
      <c r="BE409" s="230">
        <f>IF(N409="základní",J409,0)</f>
        <v>0</v>
      </c>
      <c r="BF409" s="230">
        <f>IF(N409="snížená",J409,0)</f>
        <v>0</v>
      </c>
      <c r="BG409" s="230">
        <f>IF(N409="zákl. přenesená",J409,0)</f>
        <v>0</v>
      </c>
      <c r="BH409" s="230">
        <f>IF(N409="sníž. přenesená",J409,0)</f>
        <v>0</v>
      </c>
      <c r="BI409" s="230">
        <f>IF(N409="nulová",J409,0)</f>
        <v>0</v>
      </c>
      <c r="BJ409" s="17" t="s">
        <v>87</v>
      </c>
      <c r="BK409" s="230">
        <f>ROUND(I409*H409,2)</f>
        <v>0</v>
      </c>
      <c r="BL409" s="17" t="s">
        <v>142</v>
      </c>
      <c r="BM409" s="229" t="s">
        <v>507</v>
      </c>
    </row>
    <row r="410" s="2" customFormat="1">
      <c r="A410" s="38"/>
      <c r="B410" s="39"/>
      <c r="C410" s="40"/>
      <c r="D410" s="231" t="s">
        <v>143</v>
      </c>
      <c r="E410" s="40"/>
      <c r="F410" s="232" t="s">
        <v>1019</v>
      </c>
      <c r="G410" s="40"/>
      <c r="H410" s="40"/>
      <c r="I410" s="233"/>
      <c r="J410" s="40"/>
      <c r="K410" s="40"/>
      <c r="L410" s="44"/>
      <c r="M410" s="234"/>
      <c r="N410" s="235"/>
      <c r="O410" s="91"/>
      <c r="P410" s="91"/>
      <c r="Q410" s="91"/>
      <c r="R410" s="91"/>
      <c r="S410" s="91"/>
      <c r="T410" s="92"/>
      <c r="U410" s="38"/>
      <c r="V410" s="38"/>
      <c r="W410" s="38"/>
      <c r="X410" s="38"/>
      <c r="Y410" s="38"/>
      <c r="Z410" s="38"/>
      <c r="AA410" s="38"/>
      <c r="AB410" s="38"/>
      <c r="AC410" s="38"/>
      <c r="AD410" s="38"/>
      <c r="AE410" s="38"/>
      <c r="AT410" s="17" t="s">
        <v>143</v>
      </c>
      <c r="AU410" s="17" t="s">
        <v>91</v>
      </c>
    </row>
    <row r="411" s="13" customFormat="1">
      <c r="A411" s="13"/>
      <c r="B411" s="236"/>
      <c r="C411" s="237"/>
      <c r="D411" s="231" t="s">
        <v>145</v>
      </c>
      <c r="E411" s="238" t="s">
        <v>1</v>
      </c>
      <c r="F411" s="239" t="s">
        <v>1020</v>
      </c>
      <c r="G411" s="237"/>
      <c r="H411" s="240">
        <v>129.28</v>
      </c>
      <c r="I411" s="241"/>
      <c r="J411" s="237"/>
      <c r="K411" s="237"/>
      <c r="L411" s="242"/>
      <c r="M411" s="243"/>
      <c r="N411" s="244"/>
      <c r="O411" s="244"/>
      <c r="P411" s="244"/>
      <c r="Q411" s="244"/>
      <c r="R411" s="244"/>
      <c r="S411" s="244"/>
      <c r="T411" s="245"/>
      <c r="U411" s="13"/>
      <c r="V411" s="13"/>
      <c r="W411" s="13"/>
      <c r="X411" s="13"/>
      <c r="Y411" s="13"/>
      <c r="Z411" s="13"/>
      <c r="AA411" s="13"/>
      <c r="AB411" s="13"/>
      <c r="AC411" s="13"/>
      <c r="AD411" s="13"/>
      <c r="AE411" s="13"/>
      <c r="AT411" s="246" t="s">
        <v>145</v>
      </c>
      <c r="AU411" s="246" t="s">
        <v>91</v>
      </c>
      <c r="AV411" s="13" t="s">
        <v>91</v>
      </c>
      <c r="AW411" s="13" t="s">
        <v>38</v>
      </c>
      <c r="AX411" s="13" t="s">
        <v>82</v>
      </c>
      <c r="AY411" s="246" t="s">
        <v>135</v>
      </c>
    </row>
    <row r="412" s="14" customFormat="1">
      <c r="A412" s="14"/>
      <c r="B412" s="247"/>
      <c r="C412" s="248"/>
      <c r="D412" s="231" t="s">
        <v>145</v>
      </c>
      <c r="E412" s="249" t="s">
        <v>1</v>
      </c>
      <c r="F412" s="250" t="s">
        <v>147</v>
      </c>
      <c r="G412" s="248"/>
      <c r="H412" s="251">
        <v>129.28</v>
      </c>
      <c r="I412" s="252"/>
      <c r="J412" s="248"/>
      <c r="K412" s="248"/>
      <c r="L412" s="253"/>
      <c r="M412" s="254"/>
      <c r="N412" s="255"/>
      <c r="O412" s="255"/>
      <c r="P412" s="255"/>
      <c r="Q412" s="255"/>
      <c r="R412" s="255"/>
      <c r="S412" s="255"/>
      <c r="T412" s="256"/>
      <c r="U412" s="14"/>
      <c r="V412" s="14"/>
      <c r="W412" s="14"/>
      <c r="X412" s="14"/>
      <c r="Y412" s="14"/>
      <c r="Z412" s="14"/>
      <c r="AA412" s="14"/>
      <c r="AB412" s="14"/>
      <c r="AC412" s="14"/>
      <c r="AD412" s="14"/>
      <c r="AE412" s="14"/>
      <c r="AT412" s="257" t="s">
        <v>145</v>
      </c>
      <c r="AU412" s="257" t="s">
        <v>91</v>
      </c>
      <c r="AV412" s="14" t="s">
        <v>142</v>
      </c>
      <c r="AW412" s="14" t="s">
        <v>38</v>
      </c>
      <c r="AX412" s="14" t="s">
        <v>87</v>
      </c>
      <c r="AY412" s="257" t="s">
        <v>135</v>
      </c>
    </row>
    <row r="413" s="2" customFormat="1" ht="24.15" customHeight="1">
      <c r="A413" s="38"/>
      <c r="B413" s="39"/>
      <c r="C413" s="270" t="s">
        <v>509</v>
      </c>
      <c r="D413" s="270" t="s">
        <v>257</v>
      </c>
      <c r="E413" s="271" t="s">
        <v>700</v>
      </c>
      <c r="F413" s="272" t="s">
        <v>1021</v>
      </c>
      <c r="G413" s="273" t="s">
        <v>177</v>
      </c>
      <c r="H413" s="274">
        <v>45.450000000000003</v>
      </c>
      <c r="I413" s="275"/>
      <c r="J413" s="276">
        <f>ROUND(I413*H413,2)</f>
        <v>0</v>
      </c>
      <c r="K413" s="272" t="s">
        <v>141</v>
      </c>
      <c r="L413" s="277"/>
      <c r="M413" s="278" t="s">
        <v>1</v>
      </c>
      <c r="N413" s="279" t="s">
        <v>47</v>
      </c>
      <c r="O413" s="91"/>
      <c r="P413" s="227">
        <f>O413*H413</f>
        <v>0</v>
      </c>
      <c r="Q413" s="227">
        <v>0</v>
      </c>
      <c r="R413" s="227">
        <f>Q413*H413</f>
        <v>0</v>
      </c>
      <c r="S413" s="227">
        <v>0</v>
      </c>
      <c r="T413" s="228">
        <f>S413*H413</f>
        <v>0</v>
      </c>
      <c r="U413" s="38"/>
      <c r="V413" s="38"/>
      <c r="W413" s="38"/>
      <c r="X413" s="38"/>
      <c r="Y413" s="38"/>
      <c r="Z413" s="38"/>
      <c r="AA413" s="38"/>
      <c r="AB413" s="38"/>
      <c r="AC413" s="38"/>
      <c r="AD413" s="38"/>
      <c r="AE413" s="38"/>
      <c r="AR413" s="229" t="s">
        <v>181</v>
      </c>
      <c r="AT413" s="229" t="s">
        <v>257</v>
      </c>
      <c r="AU413" s="229" t="s">
        <v>91</v>
      </c>
      <c r="AY413" s="17" t="s">
        <v>135</v>
      </c>
      <c r="BE413" s="230">
        <f>IF(N413="základní",J413,0)</f>
        <v>0</v>
      </c>
      <c r="BF413" s="230">
        <f>IF(N413="snížená",J413,0)</f>
        <v>0</v>
      </c>
      <c r="BG413" s="230">
        <f>IF(N413="zákl. přenesená",J413,0)</f>
        <v>0</v>
      </c>
      <c r="BH413" s="230">
        <f>IF(N413="sníž. přenesená",J413,0)</f>
        <v>0</v>
      </c>
      <c r="BI413" s="230">
        <f>IF(N413="nulová",J413,0)</f>
        <v>0</v>
      </c>
      <c r="BJ413" s="17" t="s">
        <v>87</v>
      </c>
      <c r="BK413" s="230">
        <f>ROUND(I413*H413,2)</f>
        <v>0</v>
      </c>
      <c r="BL413" s="17" t="s">
        <v>142</v>
      </c>
      <c r="BM413" s="229" t="s">
        <v>512</v>
      </c>
    </row>
    <row r="414" s="2" customFormat="1">
      <c r="A414" s="38"/>
      <c r="B414" s="39"/>
      <c r="C414" s="40"/>
      <c r="D414" s="231" t="s">
        <v>143</v>
      </c>
      <c r="E414" s="40"/>
      <c r="F414" s="232" t="s">
        <v>1021</v>
      </c>
      <c r="G414" s="40"/>
      <c r="H414" s="40"/>
      <c r="I414" s="233"/>
      <c r="J414" s="40"/>
      <c r="K414" s="40"/>
      <c r="L414" s="44"/>
      <c r="M414" s="234"/>
      <c r="N414" s="235"/>
      <c r="O414" s="91"/>
      <c r="P414" s="91"/>
      <c r="Q414" s="91"/>
      <c r="R414" s="91"/>
      <c r="S414" s="91"/>
      <c r="T414" s="92"/>
      <c r="U414" s="38"/>
      <c r="V414" s="38"/>
      <c r="W414" s="38"/>
      <c r="X414" s="38"/>
      <c r="Y414" s="38"/>
      <c r="Z414" s="38"/>
      <c r="AA414" s="38"/>
      <c r="AB414" s="38"/>
      <c r="AC414" s="38"/>
      <c r="AD414" s="38"/>
      <c r="AE414" s="38"/>
      <c r="AT414" s="17" t="s">
        <v>143</v>
      </c>
      <c r="AU414" s="17" t="s">
        <v>91</v>
      </c>
    </row>
    <row r="415" s="13" customFormat="1">
      <c r="A415" s="13"/>
      <c r="B415" s="236"/>
      <c r="C415" s="237"/>
      <c r="D415" s="231" t="s">
        <v>145</v>
      </c>
      <c r="E415" s="238" t="s">
        <v>1</v>
      </c>
      <c r="F415" s="239" t="s">
        <v>1022</v>
      </c>
      <c r="G415" s="237"/>
      <c r="H415" s="240">
        <v>45.450000000000003</v>
      </c>
      <c r="I415" s="241"/>
      <c r="J415" s="237"/>
      <c r="K415" s="237"/>
      <c r="L415" s="242"/>
      <c r="M415" s="243"/>
      <c r="N415" s="244"/>
      <c r="O415" s="244"/>
      <c r="P415" s="244"/>
      <c r="Q415" s="244"/>
      <c r="R415" s="244"/>
      <c r="S415" s="244"/>
      <c r="T415" s="245"/>
      <c r="U415" s="13"/>
      <c r="V415" s="13"/>
      <c r="W415" s="13"/>
      <c r="X415" s="13"/>
      <c r="Y415" s="13"/>
      <c r="Z415" s="13"/>
      <c r="AA415" s="13"/>
      <c r="AB415" s="13"/>
      <c r="AC415" s="13"/>
      <c r="AD415" s="13"/>
      <c r="AE415" s="13"/>
      <c r="AT415" s="246" t="s">
        <v>145</v>
      </c>
      <c r="AU415" s="246" t="s">
        <v>91</v>
      </c>
      <c r="AV415" s="13" t="s">
        <v>91</v>
      </c>
      <c r="AW415" s="13" t="s">
        <v>38</v>
      </c>
      <c r="AX415" s="13" t="s">
        <v>82</v>
      </c>
      <c r="AY415" s="246" t="s">
        <v>135</v>
      </c>
    </row>
    <row r="416" s="14" customFormat="1">
      <c r="A416" s="14"/>
      <c r="B416" s="247"/>
      <c r="C416" s="248"/>
      <c r="D416" s="231" t="s">
        <v>145</v>
      </c>
      <c r="E416" s="249" t="s">
        <v>1</v>
      </c>
      <c r="F416" s="250" t="s">
        <v>147</v>
      </c>
      <c r="G416" s="248"/>
      <c r="H416" s="251">
        <v>45.450000000000003</v>
      </c>
      <c r="I416" s="252"/>
      <c r="J416" s="248"/>
      <c r="K416" s="248"/>
      <c r="L416" s="253"/>
      <c r="M416" s="254"/>
      <c r="N416" s="255"/>
      <c r="O416" s="255"/>
      <c r="P416" s="255"/>
      <c r="Q416" s="255"/>
      <c r="R416" s="255"/>
      <c r="S416" s="255"/>
      <c r="T416" s="256"/>
      <c r="U416" s="14"/>
      <c r="V416" s="14"/>
      <c r="W416" s="14"/>
      <c r="X416" s="14"/>
      <c r="Y416" s="14"/>
      <c r="Z416" s="14"/>
      <c r="AA416" s="14"/>
      <c r="AB416" s="14"/>
      <c r="AC416" s="14"/>
      <c r="AD416" s="14"/>
      <c r="AE416" s="14"/>
      <c r="AT416" s="257" t="s">
        <v>145</v>
      </c>
      <c r="AU416" s="257" t="s">
        <v>91</v>
      </c>
      <c r="AV416" s="14" t="s">
        <v>142</v>
      </c>
      <c r="AW416" s="14" t="s">
        <v>38</v>
      </c>
      <c r="AX416" s="14" t="s">
        <v>87</v>
      </c>
      <c r="AY416" s="257" t="s">
        <v>135</v>
      </c>
    </row>
    <row r="417" s="2" customFormat="1" ht="24.15" customHeight="1">
      <c r="A417" s="38"/>
      <c r="B417" s="39"/>
      <c r="C417" s="270" t="s">
        <v>335</v>
      </c>
      <c r="D417" s="270" t="s">
        <v>257</v>
      </c>
      <c r="E417" s="271" t="s">
        <v>1023</v>
      </c>
      <c r="F417" s="272" t="s">
        <v>1024</v>
      </c>
      <c r="G417" s="273" t="s">
        <v>316</v>
      </c>
      <c r="H417" s="274">
        <v>4.04</v>
      </c>
      <c r="I417" s="275"/>
      <c r="J417" s="276">
        <f>ROUND(I417*H417,2)</f>
        <v>0</v>
      </c>
      <c r="K417" s="272" t="s">
        <v>1</v>
      </c>
      <c r="L417" s="277"/>
      <c r="M417" s="278" t="s">
        <v>1</v>
      </c>
      <c r="N417" s="279" t="s">
        <v>47</v>
      </c>
      <c r="O417" s="91"/>
      <c r="P417" s="227">
        <f>O417*H417</f>
        <v>0</v>
      </c>
      <c r="Q417" s="227">
        <v>0</v>
      </c>
      <c r="R417" s="227">
        <f>Q417*H417</f>
        <v>0</v>
      </c>
      <c r="S417" s="227">
        <v>0</v>
      </c>
      <c r="T417" s="228">
        <f>S417*H417</f>
        <v>0</v>
      </c>
      <c r="U417" s="38"/>
      <c r="V417" s="38"/>
      <c r="W417" s="38"/>
      <c r="X417" s="38"/>
      <c r="Y417" s="38"/>
      <c r="Z417" s="38"/>
      <c r="AA417" s="38"/>
      <c r="AB417" s="38"/>
      <c r="AC417" s="38"/>
      <c r="AD417" s="38"/>
      <c r="AE417" s="38"/>
      <c r="AR417" s="229" t="s">
        <v>181</v>
      </c>
      <c r="AT417" s="229" t="s">
        <v>257</v>
      </c>
      <c r="AU417" s="229" t="s">
        <v>91</v>
      </c>
      <c r="AY417" s="17" t="s">
        <v>135</v>
      </c>
      <c r="BE417" s="230">
        <f>IF(N417="základní",J417,0)</f>
        <v>0</v>
      </c>
      <c r="BF417" s="230">
        <f>IF(N417="snížená",J417,0)</f>
        <v>0</v>
      </c>
      <c r="BG417" s="230">
        <f>IF(N417="zákl. přenesená",J417,0)</f>
        <v>0</v>
      </c>
      <c r="BH417" s="230">
        <f>IF(N417="sníž. přenesená",J417,0)</f>
        <v>0</v>
      </c>
      <c r="BI417" s="230">
        <f>IF(N417="nulová",J417,0)</f>
        <v>0</v>
      </c>
      <c r="BJ417" s="17" t="s">
        <v>87</v>
      </c>
      <c r="BK417" s="230">
        <f>ROUND(I417*H417,2)</f>
        <v>0</v>
      </c>
      <c r="BL417" s="17" t="s">
        <v>142</v>
      </c>
      <c r="BM417" s="229" t="s">
        <v>515</v>
      </c>
    </row>
    <row r="418" s="2" customFormat="1">
      <c r="A418" s="38"/>
      <c r="B418" s="39"/>
      <c r="C418" s="40"/>
      <c r="D418" s="231" t="s">
        <v>143</v>
      </c>
      <c r="E418" s="40"/>
      <c r="F418" s="232" t="s">
        <v>1025</v>
      </c>
      <c r="G418" s="40"/>
      <c r="H418" s="40"/>
      <c r="I418" s="233"/>
      <c r="J418" s="40"/>
      <c r="K418" s="40"/>
      <c r="L418" s="44"/>
      <c r="M418" s="234"/>
      <c r="N418" s="235"/>
      <c r="O418" s="91"/>
      <c r="P418" s="91"/>
      <c r="Q418" s="91"/>
      <c r="R418" s="91"/>
      <c r="S418" s="91"/>
      <c r="T418" s="92"/>
      <c r="U418" s="38"/>
      <c r="V418" s="38"/>
      <c r="W418" s="38"/>
      <c r="X418" s="38"/>
      <c r="Y418" s="38"/>
      <c r="Z418" s="38"/>
      <c r="AA418" s="38"/>
      <c r="AB418" s="38"/>
      <c r="AC418" s="38"/>
      <c r="AD418" s="38"/>
      <c r="AE418" s="38"/>
      <c r="AT418" s="17" t="s">
        <v>143</v>
      </c>
      <c r="AU418" s="17" t="s">
        <v>91</v>
      </c>
    </row>
    <row r="419" s="13" customFormat="1">
      <c r="A419" s="13"/>
      <c r="B419" s="236"/>
      <c r="C419" s="237"/>
      <c r="D419" s="231" t="s">
        <v>145</v>
      </c>
      <c r="E419" s="238" t="s">
        <v>1</v>
      </c>
      <c r="F419" s="239" t="s">
        <v>1026</v>
      </c>
      <c r="G419" s="237"/>
      <c r="H419" s="240">
        <v>4.04</v>
      </c>
      <c r="I419" s="241"/>
      <c r="J419" s="237"/>
      <c r="K419" s="237"/>
      <c r="L419" s="242"/>
      <c r="M419" s="243"/>
      <c r="N419" s="244"/>
      <c r="O419" s="244"/>
      <c r="P419" s="244"/>
      <c r="Q419" s="244"/>
      <c r="R419" s="244"/>
      <c r="S419" s="244"/>
      <c r="T419" s="245"/>
      <c r="U419" s="13"/>
      <c r="V419" s="13"/>
      <c r="W419" s="13"/>
      <c r="X419" s="13"/>
      <c r="Y419" s="13"/>
      <c r="Z419" s="13"/>
      <c r="AA419" s="13"/>
      <c r="AB419" s="13"/>
      <c r="AC419" s="13"/>
      <c r="AD419" s="13"/>
      <c r="AE419" s="13"/>
      <c r="AT419" s="246" t="s">
        <v>145</v>
      </c>
      <c r="AU419" s="246" t="s">
        <v>91</v>
      </c>
      <c r="AV419" s="13" t="s">
        <v>91</v>
      </c>
      <c r="AW419" s="13" t="s">
        <v>38</v>
      </c>
      <c r="AX419" s="13" t="s">
        <v>82</v>
      </c>
      <c r="AY419" s="246" t="s">
        <v>135</v>
      </c>
    </row>
    <row r="420" s="14" customFormat="1">
      <c r="A420" s="14"/>
      <c r="B420" s="247"/>
      <c r="C420" s="248"/>
      <c r="D420" s="231" t="s">
        <v>145</v>
      </c>
      <c r="E420" s="249" t="s">
        <v>1</v>
      </c>
      <c r="F420" s="250" t="s">
        <v>147</v>
      </c>
      <c r="G420" s="248"/>
      <c r="H420" s="251">
        <v>4.04</v>
      </c>
      <c r="I420" s="252"/>
      <c r="J420" s="248"/>
      <c r="K420" s="248"/>
      <c r="L420" s="253"/>
      <c r="M420" s="254"/>
      <c r="N420" s="255"/>
      <c r="O420" s="255"/>
      <c r="P420" s="255"/>
      <c r="Q420" s="255"/>
      <c r="R420" s="255"/>
      <c r="S420" s="255"/>
      <c r="T420" s="256"/>
      <c r="U420" s="14"/>
      <c r="V420" s="14"/>
      <c r="W420" s="14"/>
      <c r="X420" s="14"/>
      <c r="Y420" s="14"/>
      <c r="Z420" s="14"/>
      <c r="AA420" s="14"/>
      <c r="AB420" s="14"/>
      <c r="AC420" s="14"/>
      <c r="AD420" s="14"/>
      <c r="AE420" s="14"/>
      <c r="AT420" s="257" t="s">
        <v>145</v>
      </c>
      <c r="AU420" s="257" t="s">
        <v>91</v>
      </c>
      <c r="AV420" s="14" t="s">
        <v>142</v>
      </c>
      <c r="AW420" s="14" t="s">
        <v>38</v>
      </c>
      <c r="AX420" s="14" t="s">
        <v>87</v>
      </c>
      <c r="AY420" s="257" t="s">
        <v>135</v>
      </c>
    </row>
    <row r="421" s="2" customFormat="1" ht="33" customHeight="1">
      <c r="A421" s="38"/>
      <c r="B421" s="39"/>
      <c r="C421" s="218" t="s">
        <v>517</v>
      </c>
      <c r="D421" s="218" t="s">
        <v>137</v>
      </c>
      <c r="E421" s="219" t="s">
        <v>1027</v>
      </c>
      <c r="F421" s="220" t="s">
        <v>1028</v>
      </c>
      <c r="G421" s="221" t="s">
        <v>177</v>
      </c>
      <c r="H421" s="222">
        <v>113.5</v>
      </c>
      <c r="I421" s="223"/>
      <c r="J421" s="224">
        <f>ROUND(I421*H421,2)</f>
        <v>0</v>
      </c>
      <c r="K421" s="220" t="s">
        <v>141</v>
      </c>
      <c r="L421" s="44"/>
      <c r="M421" s="225" t="s">
        <v>1</v>
      </c>
      <c r="N421" s="226" t="s">
        <v>47</v>
      </c>
      <c r="O421" s="91"/>
      <c r="P421" s="227">
        <f>O421*H421</f>
        <v>0</v>
      </c>
      <c r="Q421" s="227">
        <v>0</v>
      </c>
      <c r="R421" s="227">
        <f>Q421*H421</f>
        <v>0</v>
      </c>
      <c r="S421" s="227">
        <v>0</v>
      </c>
      <c r="T421" s="228">
        <f>S421*H421</f>
        <v>0</v>
      </c>
      <c r="U421" s="38"/>
      <c r="V421" s="38"/>
      <c r="W421" s="38"/>
      <c r="X421" s="38"/>
      <c r="Y421" s="38"/>
      <c r="Z421" s="38"/>
      <c r="AA421" s="38"/>
      <c r="AB421" s="38"/>
      <c r="AC421" s="38"/>
      <c r="AD421" s="38"/>
      <c r="AE421" s="38"/>
      <c r="AR421" s="229" t="s">
        <v>142</v>
      </c>
      <c r="AT421" s="229" t="s">
        <v>137</v>
      </c>
      <c r="AU421" s="229" t="s">
        <v>91</v>
      </c>
      <c r="AY421" s="17" t="s">
        <v>135</v>
      </c>
      <c r="BE421" s="230">
        <f>IF(N421="základní",J421,0)</f>
        <v>0</v>
      </c>
      <c r="BF421" s="230">
        <f>IF(N421="snížená",J421,0)</f>
        <v>0</v>
      </c>
      <c r="BG421" s="230">
        <f>IF(N421="zákl. přenesená",J421,0)</f>
        <v>0</v>
      </c>
      <c r="BH421" s="230">
        <f>IF(N421="sníž. přenesená",J421,0)</f>
        <v>0</v>
      </c>
      <c r="BI421" s="230">
        <f>IF(N421="nulová",J421,0)</f>
        <v>0</v>
      </c>
      <c r="BJ421" s="17" t="s">
        <v>87</v>
      </c>
      <c r="BK421" s="230">
        <f>ROUND(I421*H421,2)</f>
        <v>0</v>
      </c>
      <c r="BL421" s="17" t="s">
        <v>142</v>
      </c>
      <c r="BM421" s="229" t="s">
        <v>520</v>
      </c>
    </row>
    <row r="422" s="2" customFormat="1">
      <c r="A422" s="38"/>
      <c r="B422" s="39"/>
      <c r="C422" s="40"/>
      <c r="D422" s="231" t="s">
        <v>143</v>
      </c>
      <c r="E422" s="40"/>
      <c r="F422" s="232" t="s">
        <v>1029</v>
      </c>
      <c r="G422" s="40"/>
      <c r="H422" s="40"/>
      <c r="I422" s="233"/>
      <c r="J422" s="40"/>
      <c r="K422" s="40"/>
      <c r="L422" s="44"/>
      <c r="M422" s="234"/>
      <c r="N422" s="235"/>
      <c r="O422" s="91"/>
      <c r="P422" s="91"/>
      <c r="Q422" s="91"/>
      <c r="R422" s="91"/>
      <c r="S422" s="91"/>
      <c r="T422" s="92"/>
      <c r="U422" s="38"/>
      <c r="V422" s="38"/>
      <c r="W422" s="38"/>
      <c r="X422" s="38"/>
      <c r="Y422" s="38"/>
      <c r="Z422" s="38"/>
      <c r="AA422" s="38"/>
      <c r="AB422" s="38"/>
      <c r="AC422" s="38"/>
      <c r="AD422" s="38"/>
      <c r="AE422" s="38"/>
      <c r="AT422" s="17" t="s">
        <v>143</v>
      </c>
      <c r="AU422" s="17" t="s">
        <v>91</v>
      </c>
    </row>
    <row r="423" s="13" customFormat="1">
      <c r="A423" s="13"/>
      <c r="B423" s="236"/>
      <c r="C423" s="237"/>
      <c r="D423" s="231" t="s">
        <v>145</v>
      </c>
      <c r="E423" s="238" t="s">
        <v>1</v>
      </c>
      <c r="F423" s="239" t="s">
        <v>1030</v>
      </c>
      <c r="G423" s="237"/>
      <c r="H423" s="240">
        <v>113.5</v>
      </c>
      <c r="I423" s="241"/>
      <c r="J423" s="237"/>
      <c r="K423" s="237"/>
      <c r="L423" s="242"/>
      <c r="M423" s="243"/>
      <c r="N423" s="244"/>
      <c r="O423" s="244"/>
      <c r="P423" s="244"/>
      <c r="Q423" s="244"/>
      <c r="R423" s="244"/>
      <c r="S423" s="244"/>
      <c r="T423" s="245"/>
      <c r="U423" s="13"/>
      <c r="V423" s="13"/>
      <c r="W423" s="13"/>
      <c r="X423" s="13"/>
      <c r="Y423" s="13"/>
      <c r="Z423" s="13"/>
      <c r="AA423" s="13"/>
      <c r="AB423" s="13"/>
      <c r="AC423" s="13"/>
      <c r="AD423" s="13"/>
      <c r="AE423" s="13"/>
      <c r="AT423" s="246" t="s">
        <v>145</v>
      </c>
      <c r="AU423" s="246" t="s">
        <v>91</v>
      </c>
      <c r="AV423" s="13" t="s">
        <v>91</v>
      </c>
      <c r="AW423" s="13" t="s">
        <v>38</v>
      </c>
      <c r="AX423" s="13" t="s">
        <v>82</v>
      </c>
      <c r="AY423" s="246" t="s">
        <v>135</v>
      </c>
    </row>
    <row r="424" s="14" customFormat="1">
      <c r="A424" s="14"/>
      <c r="B424" s="247"/>
      <c r="C424" s="248"/>
      <c r="D424" s="231" t="s">
        <v>145</v>
      </c>
      <c r="E424" s="249" t="s">
        <v>1</v>
      </c>
      <c r="F424" s="250" t="s">
        <v>147</v>
      </c>
      <c r="G424" s="248"/>
      <c r="H424" s="251">
        <v>113.5</v>
      </c>
      <c r="I424" s="252"/>
      <c r="J424" s="248"/>
      <c r="K424" s="248"/>
      <c r="L424" s="253"/>
      <c r="M424" s="254"/>
      <c r="N424" s="255"/>
      <c r="O424" s="255"/>
      <c r="P424" s="255"/>
      <c r="Q424" s="255"/>
      <c r="R424" s="255"/>
      <c r="S424" s="255"/>
      <c r="T424" s="256"/>
      <c r="U424" s="14"/>
      <c r="V424" s="14"/>
      <c r="W424" s="14"/>
      <c r="X424" s="14"/>
      <c r="Y424" s="14"/>
      <c r="Z424" s="14"/>
      <c r="AA424" s="14"/>
      <c r="AB424" s="14"/>
      <c r="AC424" s="14"/>
      <c r="AD424" s="14"/>
      <c r="AE424" s="14"/>
      <c r="AT424" s="257" t="s">
        <v>145</v>
      </c>
      <c r="AU424" s="257" t="s">
        <v>91</v>
      </c>
      <c r="AV424" s="14" t="s">
        <v>142</v>
      </c>
      <c r="AW424" s="14" t="s">
        <v>38</v>
      </c>
      <c r="AX424" s="14" t="s">
        <v>87</v>
      </c>
      <c r="AY424" s="257" t="s">
        <v>135</v>
      </c>
    </row>
    <row r="425" s="2" customFormat="1" ht="16.5" customHeight="1">
      <c r="A425" s="38"/>
      <c r="B425" s="39"/>
      <c r="C425" s="270" t="s">
        <v>341</v>
      </c>
      <c r="D425" s="270" t="s">
        <v>257</v>
      </c>
      <c r="E425" s="271" t="s">
        <v>1031</v>
      </c>
      <c r="F425" s="272" t="s">
        <v>1032</v>
      </c>
      <c r="G425" s="273" t="s">
        <v>177</v>
      </c>
      <c r="H425" s="274">
        <v>114.63500000000001</v>
      </c>
      <c r="I425" s="275"/>
      <c r="J425" s="276">
        <f>ROUND(I425*H425,2)</f>
        <v>0</v>
      </c>
      <c r="K425" s="272" t="s">
        <v>141</v>
      </c>
      <c r="L425" s="277"/>
      <c r="M425" s="278" t="s">
        <v>1</v>
      </c>
      <c r="N425" s="279" t="s">
        <v>47</v>
      </c>
      <c r="O425" s="91"/>
      <c r="P425" s="227">
        <f>O425*H425</f>
        <v>0</v>
      </c>
      <c r="Q425" s="227">
        <v>0</v>
      </c>
      <c r="R425" s="227">
        <f>Q425*H425</f>
        <v>0</v>
      </c>
      <c r="S425" s="227">
        <v>0</v>
      </c>
      <c r="T425" s="228">
        <f>S425*H425</f>
        <v>0</v>
      </c>
      <c r="U425" s="38"/>
      <c r="V425" s="38"/>
      <c r="W425" s="38"/>
      <c r="X425" s="38"/>
      <c r="Y425" s="38"/>
      <c r="Z425" s="38"/>
      <c r="AA425" s="38"/>
      <c r="AB425" s="38"/>
      <c r="AC425" s="38"/>
      <c r="AD425" s="38"/>
      <c r="AE425" s="38"/>
      <c r="AR425" s="229" t="s">
        <v>181</v>
      </c>
      <c r="AT425" s="229" t="s">
        <v>257</v>
      </c>
      <c r="AU425" s="229" t="s">
        <v>91</v>
      </c>
      <c r="AY425" s="17" t="s">
        <v>135</v>
      </c>
      <c r="BE425" s="230">
        <f>IF(N425="základní",J425,0)</f>
        <v>0</v>
      </c>
      <c r="BF425" s="230">
        <f>IF(N425="snížená",J425,0)</f>
        <v>0</v>
      </c>
      <c r="BG425" s="230">
        <f>IF(N425="zákl. přenesená",J425,0)</f>
        <v>0</v>
      </c>
      <c r="BH425" s="230">
        <f>IF(N425="sníž. přenesená",J425,0)</f>
        <v>0</v>
      </c>
      <c r="BI425" s="230">
        <f>IF(N425="nulová",J425,0)</f>
        <v>0</v>
      </c>
      <c r="BJ425" s="17" t="s">
        <v>87</v>
      </c>
      <c r="BK425" s="230">
        <f>ROUND(I425*H425,2)</f>
        <v>0</v>
      </c>
      <c r="BL425" s="17" t="s">
        <v>142</v>
      </c>
      <c r="BM425" s="229" t="s">
        <v>525</v>
      </c>
    </row>
    <row r="426" s="2" customFormat="1">
      <c r="A426" s="38"/>
      <c r="B426" s="39"/>
      <c r="C426" s="40"/>
      <c r="D426" s="231" t="s">
        <v>143</v>
      </c>
      <c r="E426" s="40"/>
      <c r="F426" s="232" t="s">
        <v>1032</v>
      </c>
      <c r="G426" s="40"/>
      <c r="H426" s="40"/>
      <c r="I426" s="233"/>
      <c r="J426" s="40"/>
      <c r="K426" s="40"/>
      <c r="L426" s="44"/>
      <c r="M426" s="234"/>
      <c r="N426" s="235"/>
      <c r="O426" s="91"/>
      <c r="P426" s="91"/>
      <c r="Q426" s="91"/>
      <c r="R426" s="91"/>
      <c r="S426" s="91"/>
      <c r="T426" s="92"/>
      <c r="U426" s="38"/>
      <c r="V426" s="38"/>
      <c r="W426" s="38"/>
      <c r="X426" s="38"/>
      <c r="Y426" s="38"/>
      <c r="Z426" s="38"/>
      <c r="AA426" s="38"/>
      <c r="AB426" s="38"/>
      <c r="AC426" s="38"/>
      <c r="AD426" s="38"/>
      <c r="AE426" s="38"/>
      <c r="AT426" s="17" t="s">
        <v>143</v>
      </c>
      <c r="AU426" s="17" t="s">
        <v>91</v>
      </c>
    </row>
    <row r="427" s="13" customFormat="1">
      <c r="A427" s="13"/>
      <c r="B427" s="236"/>
      <c r="C427" s="237"/>
      <c r="D427" s="231" t="s">
        <v>145</v>
      </c>
      <c r="E427" s="238" t="s">
        <v>1</v>
      </c>
      <c r="F427" s="239" t="s">
        <v>1033</v>
      </c>
      <c r="G427" s="237"/>
      <c r="H427" s="240">
        <v>114.63500000000001</v>
      </c>
      <c r="I427" s="241"/>
      <c r="J427" s="237"/>
      <c r="K427" s="237"/>
      <c r="L427" s="242"/>
      <c r="M427" s="243"/>
      <c r="N427" s="244"/>
      <c r="O427" s="244"/>
      <c r="P427" s="244"/>
      <c r="Q427" s="244"/>
      <c r="R427" s="244"/>
      <c r="S427" s="244"/>
      <c r="T427" s="245"/>
      <c r="U427" s="13"/>
      <c r="V427" s="13"/>
      <c r="W427" s="13"/>
      <c r="X427" s="13"/>
      <c r="Y427" s="13"/>
      <c r="Z427" s="13"/>
      <c r="AA427" s="13"/>
      <c r="AB427" s="13"/>
      <c r="AC427" s="13"/>
      <c r="AD427" s="13"/>
      <c r="AE427" s="13"/>
      <c r="AT427" s="246" t="s">
        <v>145</v>
      </c>
      <c r="AU427" s="246" t="s">
        <v>91</v>
      </c>
      <c r="AV427" s="13" t="s">
        <v>91</v>
      </c>
      <c r="AW427" s="13" t="s">
        <v>38</v>
      </c>
      <c r="AX427" s="13" t="s">
        <v>82</v>
      </c>
      <c r="AY427" s="246" t="s">
        <v>135</v>
      </c>
    </row>
    <row r="428" s="14" customFormat="1">
      <c r="A428" s="14"/>
      <c r="B428" s="247"/>
      <c r="C428" s="248"/>
      <c r="D428" s="231" t="s">
        <v>145</v>
      </c>
      <c r="E428" s="249" t="s">
        <v>1</v>
      </c>
      <c r="F428" s="250" t="s">
        <v>147</v>
      </c>
      <c r="G428" s="248"/>
      <c r="H428" s="251">
        <v>114.63500000000001</v>
      </c>
      <c r="I428" s="252"/>
      <c r="J428" s="248"/>
      <c r="K428" s="248"/>
      <c r="L428" s="253"/>
      <c r="M428" s="254"/>
      <c r="N428" s="255"/>
      <c r="O428" s="255"/>
      <c r="P428" s="255"/>
      <c r="Q428" s="255"/>
      <c r="R428" s="255"/>
      <c r="S428" s="255"/>
      <c r="T428" s="256"/>
      <c r="U428" s="14"/>
      <c r="V428" s="14"/>
      <c r="W428" s="14"/>
      <c r="X428" s="14"/>
      <c r="Y428" s="14"/>
      <c r="Z428" s="14"/>
      <c r="AA428" s="14"/>
      <c r="AB428" s="14"/>
      <c r="AC428" s="14"/>
      <c r="AD428" s="14"/>
      <c r="AE428" s="14"/>
      <c r="AT428" s="257" t="s">
        <v>145</v>
      </c>
      <c r="AU428" s="257" t="s">
        <v>91</v>
      </c>
      <c r="AV428" s="14" t="s">
        <v>142</v>
      </c>
      <c r="AW428" s="14" t="s">
        <v>38</v>
      </c>
      <c r="AX428" s="14" t="s">
        <v>87</v>
      </c>
      <c r="AY428" s="257" t="s">
        <v>135</v>
      </c>
    </row>
    <row r="429" s="2" customFormat="1" ht="24.15" customHeight="1">
      <c r="A429" s="38"/>
      <c r="B429" s="39"/>
      <c r="C429" s="218" t="s">
        <v>527</v>
      </c>
      <c r="D429" s="218" t="s">
        <v>137</v>
      </c>
      <c r="E429" s="219" t="s">
        <v>1034</v>
      </c>
      <c r="F429" s="220" t="s">
        <v>1035</v>
      </c>
      <c r="G429" s="221" t="s">
        <v>177</v>
      </c>
      <c r="H429" s="222">
        <v>172</v>
      </c>
      <c r="I429" s="223"/>
      <c r="J429" s="224">
        <f>ROUND(I429*H429,2)</f>
        <v>0</v>
      </c>
      <c r="K429" s="220" t="s">
        <v>141</v>
      </c>
      <c r="L429" s="44"/>
      <c r="M429" s="225" t="s">
        <v>1</v>
      </c>
      <c r="N429" s="226" t="s">
        <v>47</v>
      </c>
      <c r="O429" s="91"/>
      <c r="P429" s="227">
        <f>O429*H429</f>
        <v>0</v>
      </c>
      <c r="Q429" s="227">
        <v>0</v>
      </c>
      <c r="R429" s="227">
        <f>Q429*H429</f>
        <v>0</v>
      </c>
      <c r="S429" s="227">
        <v>0</v>
      </c>
      <c r="T429" s="228">
        <f>S429*H429</f>
        <v>0</v>
      </c>
      <c r="U429" s="38"/>
      <c r="V429" s="38"/>
      <c r="W429" s="38"/>
      <c r="X429" s="38"/>
      <c r="Y429" s="38"/>
      <c r="Z429" s="38"/>
      <c r="AA429" s="38"/>
      <c r="AB429" s="38"/>
      <c r="AC429" s="38"/>
      <c r="AD429" s="38"/>
      <c r="AE429" s="38"/>
      <c r="AR429" s="229" t="s">
        <v>142</v>
      </c>
      <c r="AT429" s="229" t="s">
        <v>137</v>
      </c>
      <c r="AU429" s="229" t="s">
        <v>91</v>
      </c>
      <c r="AY429" s="17" t="s">
        <v>135</v>
      </c>
      <c r="BE429" s="230">
        <f>IF(N429="základní",J429,0)</f>
        <v>0</v>
      </c>
      <c r="BF429" s="230">
        <f>IF(N429="snížená",J429,0)</f>
        <v>0</v>
      </c>
      <c r="BG429" s="230">
        <f>IF(N429="zákl. přenesená",J429,0)</f>
        <v>0</v>
      </c>
      <c r="BH429" s="230">
        <f>IF(N429="sníž. přenesená",J429,0)</f>
        <v>0</v>
      </c>
      <c r="BI429" s="230">
        <f>IF(N429="nulová",J429,0)</f>
        <v>0</v>
      </c>
      <c r="BJ429" s="17" t="s">
        <v>87</v>
      </c>
      <c r="BK429" s="230">
        <f>ROUND(I429*H429,2)</f>
        <v>0</v>
      </c>
      <c r="BL429" s="17" t="s">
        <v>142</v>
      </c>
      <c r="BM429" s="229" t="s">
        <v>530</v>
      </c>
    </row>
    <row r="430" s="2" customFormat="1">
      <c r="A430" s="38"/>
      <c r="B430" s="39"/>
      <c r="C430" s="40"/>
      <c r="D430" s="231" t="s">
        <v>143</v>
      </c>
      <c r="E430" s="40"/>
      <c r="F430" s="232" t="s">
        <v>1036</v>
      </c>
      <c r="G430" s="40"/>
      <c r="H430" s="40"/>
      <c r="I430" s="233"/>
      <c r="J430" s="40"/>
      <c r="K430" s="40"/>
      <c r="L430" s="44"/>
      <c r="M430" s="234"/>
      <c r="N430" s="235"/>
      <c r="O430" s="91"/>
      <c r="P430" s="91"/>
      <c r="Q430" s="91"/>
      <c r="R430" s="91"/>
      <c r="S430" s="91"/>
      <c r="T430" s="92"/>
      <c r="U430" s="38"/>
      <c r="V430" s="38"/>
      <c r="W430" s="38"/>
      <c r="X430" s="38"/>
      <c r="Y430" s="38"/>
      <c r="Z430" s="38"/>
      <c r="AA430" s="38"/>
      <c r="AB430" s="38"/>
      <c r="AC430" s="38"/>
      <c r="AD430" s="38"/>
      <c r="AE430" s="38"/>
      <c r="AT430" s="17" t="s">
        <v>143</v>
      </c>
      <c r="AU430" s="17" t="s">
        <v>91</v>
      </c>
    </row>
    <row r="431" s="13" customFormat="1">
      <c r="A431" s="13"/>
      <c r="B431" s="236"/>
      <c r="C431" s="237"/>
      <c r="D431" s="231" t="s">
        <v>145</v>
      </c>
      <c r="E431" s="238" t="s">
        <v>1</v>
      </c>
      <c r="F431" s="239" t="s">
        <v>614</v>
      </c>
      <c r="G431" s="237"/>
      <c r="H431" s="240">
        <v>172</v>
      </c>
      <c r="I431" s="241"/>
      <c r="J431" s="237"/>
      <c r="K431" s="237"/>
      <c r="L431" s="242"/>
      <c r="M431" s="243"/>
      <c r="N431" s="244"/>
      <c r="O431" s="244"/>
      <c r="P431" s="244"/>
      <c r="Q431" s="244"/>
      <c r="R431" s="244"/>
      <c r="S431" s="244"/>
      <c r="T431" s="245"/>
      <c r="U431" s="13"/>
      <c r="V431" s="13"/>
      <c r="W431" s="13"/>
      <c r="X431" s="13"/>
      <c r="Y431" s="13"/>
      <c r="Z431" s="13"/>
      <c r="AA431" s="13"/>
      <c r="AB431" s="13"/>
      <c r="AC431" s="13"/>
      <c r="AD431" s="13"/>
      <c r="AE431" s="13"/>
      <c r="AT431" s="246" t="s">
        <v>145</v>
      </c>
      <c r="AU431" s="246" t="s">
        <v>91</v>
      </c>
      <c r="AV431" s="13" t="s">
        <v>91</v>
      </c>
      <c r="AW431" s="13" t="s">
        <v>38</v>
      </c>
      <c r="AX431" s="13" t="s">
        <v>82</v>
      </c>
      <c r="AY431" s="246" t="s">
        <v>135</v>
      </c>
    </row>
    <row r="432" s="14" customFormat="1">
      <c r="A432" s="14"/>
      <c r="B432" s="247"/>
      <c r="C432" s="248"/>
      <c r="D432" s="231" t="s">
        <v>145</v>
      </c>
      <c r="E432" s="249" t="s">
        <v>1</v>
      </c>
      <c r="F432" s="250" t="s">
        <v>147</v>
      </c>
      <c r="G432" s="248"/>
      <c r="H432" s="251">
        <v>172</v>
      </c>
      <c r="I432" s="252"/>
      <c r="J432" s="248"/>
      <c r="K432" s="248"/>
      <c r="L432" s="253"/>
      <c r="M432" s="254"/>
      <c r="N432" s="255"/>
      <c r="O432" s="255"/>
      <c r="P432" s="255"/>
      <c r="Q432" s="255"/>
      <c r="R432" s="255"/>
      <c r="S432" s="255"/>
      <c r="T432" s="256"/>
      <c r="U432" s="14"/>
      <c r="V432" s="14"/>
      <c r="W432" s="14"/>
      <c r="X432" s="14"/>
      <c r="Y432" s="14"/>
      <c r="Z432" s="14"/>
      <c r="AA432" s="14"/>
      <c r="AB432" s="14"/>
      <c r="AC432" s="14"/>
      <c r="AD432" s="14"/>
      <c r="AE432" s="14"/>
      <c r="AT432" s="257" t="s">
        <v>145</v>
      </c>
      <c r="AU432" s="257" t="s">
        <v>91</v>
      </c>
      <c r="AV432" s="14" t="s">
        <v>142</v>
      </c>
      <c r="AW432" s="14" t="s">
        <v>38</v>
      </c>
      <c r="AX432" s="14" t="s">
        <v>87</v>
      </c>
      <c r="AY432" s="257" t="s">
        <v>135</v>
      </c>
    </row>
    <row r="433" s="2" customFormat="1" ht="16.5" customHeight="1">
      <c r="A433" s="38"/>
      <c r="B433" s="39"/>
      <c r="C433" s="270" t="s">
        <v>349</v>
      </c>
      <c r="D433" s="270" t="s">
        <v>257</v>
      </c>
      <c r="E433" s="271" t="s">
        <v>1037</v>
      </c>
      <c r="F433" s="272" t="s">
        <v>1038</v>
      </c>
      <c r="G433" s="273" t="s">
        <v>177</v>
      </c>
      <c r="H433" s="274">
        <v>173.72</v>
      </c>
      <c r="I433" s="275"/>
      <c r="J433" s="276">
        <f>ROUND(I433*H433,2)</f>
        <v>0</v>
      </c>
      <c r="K433" s="272" t="s">
        <v>141</v>
      </c>
      <c r="L433" s="277"/>
      <c r="M433" s="278" t="s">
        <v>1</v>
      </c>
      <c r="N433" s="279" t="s">
        <v>47</v>
      </c>
      <c r="O433" s="91"/>
      <c r="P433" s="227">
        <f>O433*H433</f>
        <v>0</v>
      </c>
      <c r="Q433" s="227">
        <v>0</v>
      </c>
      <c r="R433" s="227">
        <f>Q433*H433</f>
        <v>0</v>
      </c>
      <c r="S433" s="227">
        <v>0</v>
      </c>
      <c r="T433" s="228">
        <f>S433*H433</f>
        <v>0</v>
      </c>
      <c r="U433" s="38"/>
      <c r="V433" s="38"/>
      <c r="W433" s="38"/>
      <c r="X433" s="38"/>
      <c r="Y433" s="38"/>
      <c r="Z433" s="38"/>
      <c r="AA433" s="38"/>
      <c r="AB433" s="38"/>
      <c r="AC433" s="38"/>
      <c r="AD433" s="38"/>
      <c r="AE433" s="38"/>
      <c r="AR433" s="229" t="s">
        <v>181</v>
      </c>
      <c r="AT433" s="229" t="s">
        <v>257</v>
      </c>
      <c r="AU433" s="229" t="s">
        <v>91</v>
      </c>
      <c r="AY433" s="17" t="s">
        <v>135</v>
      </c>
      <c r="BE433" s="230">
        <f>IF(N433="základní",J433,0)</f>
        <v>0</v>
      </c>
      <c r="BF433" s="230">
        <f>IF(N433="snížená",J433,0)</f>
        <v>0</v>
      </c>
      <c r="BG433" s="230">
        <f>IF(N433="zákl. přenesená",J433,0)</f>
        <v>0</v>
      </c>
      <c r="BH433" s="230">
        <f>IF(N433="sníž. přenesená",J433,0)</f>
        <v>0</v>
      </c>
      <c r="BI433" s="230">
        <f>IF(N433="nulová",J433,0)</f>
        <v>0</v>
      </c>
      <c r="BJ433" s="17" t="s">
        <v>87</v>
      </c>
      <c r="BK433" s="230">
        <f>ROUND(I433*H433,2)</f>
        <v>0</v>
      </c>
      <c r="BL433" s="17" t="s">
        <v>142</v>
      </c>
      <c r="BM433" s="229" t="s">
        <v>534</v>
      </c>
    </row>
    <row r="434" s="2" customFormat="1">
      <c r="A434" s="38"/>
      <c r="B434" s="39"/>
      <c r="C434" s="40"/>
      <c r="D434" s="231" t="s">
        <v>143</v>
      </c>
      <c r="E434" s="40"/>
      <c r="F434" s="232" t="s">
        <v>1038</v>
      </c>
      <c r="G434" s="40"/>
      <c r="H434" s="40"/>
      <c r="I434" s="233"/>
      <c r="J434" s="40"/>
      <c r="K434" s="40"/>
      <c r="L434" s="44"/>
      <c r="M434" s="234"/>
      <c r="N434" s="235"/>
      <c r="O434" s="91"/>
      <c r="P434" s="91"/>
      <c r="Q434" s="91"/>
      <c r="R434" s="91"/>
      <c r="S434" s="91"/>
      <c r="T434" s="92"/>
      <c r="U434" s="38"/>
      <c r="V434" s="38"/>
      <c r="W434" s="38"/>
      <c r="X434" s="38"/>
      <c r="Y434" s="38"/>
      <c r="Z434" s="38"/>
      <c r="AA434" s="38"/>
      <c r="AB434" s="38"/>
      <c r="AC434" s="38"/>
      <c r="AD434" s="38"/>
      <c r="AE434" s="38"/>
      <c r="AT434" s="17" t="s">
        <v>143</v>
      </c>
      <c r="AU434" s="17" t="s">
        <v>91</v>
      </c>
    </row>
    <row r="435" s="13" customFormat="1">
      <c r="A435" s="13"/>
      <c r="B435" s="236"/>
      <c r="C435" s="237"/>
      <c r="D435" s="231" t="s">
        <v>145</v>
      </c>
      <c r="E435" s="238" t="s">
        <v>1</v>
      </c>
      <c r="F435" s="239" t="s">
        <v>1039</v>
      </c>
      <c r="G435" s="237"/>
      <c r="H435" s="240">
        <v>173.72</v>
      </c>
      <c r="I435" s="241"/>
      <c r="J435" s="237"/>
      <c r="K435" s="237"/>
      <c r="L435" s="242"/>
      <c r="M435" s="243"/>
      <c r="N435" s="244"/>
      <c r="O435" s="244"/>
      <c r="P435" s="244"/>
      <c r="Q435" s="244"/>
      <c r="R435" s="244"/>
      <c r="S435" s="244"/>
      <c r="T435" s="245"/>
      <c r="U435" s="13"/>
      <c r="V435" s="13"/>
      <c r="W435" s="13"/>
      <c r="X435" s="13"/>
      <c r="Y435" s="13"/>
      <c r="Z435" s="13"/>
      <c r="AA435" s="13"/>
      <c r="AB435" s="13"/>
      <c r="AC435" s="13"/>
      <c r="AD435" s="13"/>
      <c r="AE435" s="13"/>
      <c r="AT435" s="246" t="s">
        <v>145</v>
      </c>
      <c r="AU435" s="246" t="s">
        <v>91</v>
      </c>
      <c r="AV435" s="13" t="s">
        <v>91</v>
      </c>
      <c r="AW435" s="13" t="s">
        <v>38</v>
      </c>
      <c r="AX435" s="13" t="s">
        <v>82</v>
      </c>
      <c r="AY435" s="246" t="s">
        <v>135</v>
      </c>
    </row>
    <row r="436" s="14" customFormat="1">
      <c r="A436" s="14"/>
      <c r="B436" s="247"/>
      <c r="C436" s="248"/>
      <c r="D436" s="231" t="s">
        <v>145</v>
      </c>
      <c r="E436" s="249" t="s">
        <v>1</v>
      </c>
      <c r="F436" s="250" t="s">
        <v>147</v>
      </c>
      <c r="G436" s="248"/>
      <c r="H436" s="251">
        <v>173.72</v>
      </c>
      <c r="I436" s="252"/>
      <c r="J436" s="248"/>
      <c r="K436" s="248"/>
      <c r="L436" s="253"/>
      <c r="M436" s="254"/>
      <c r="N436" s="255"/>
      <c r="O436" s="255"/>
      <c r="P436" s="255"/>
      <c r="Q436" s="255"/>
      <c r="R436" s="255"/>
      <c r="S436" s="255"/>
      <c r="T436" s="256"/>
      <c r="U436" s="14"/>
      <c r="V436" s="14"/>
      <c r="W436" s="14"/>
      <c r="X436" s="14"/>
      <c r="Y436" s="14"/>
      <c r="Z436" s="14"/>
      <c r="AA436" s="14"/>
      <c r="AB436" s="14"/>
      <c r="AC436" s="14"/>
      <c r="AD436" s="14"/>
      <c r="AE436" s="14"/>
      <c r="AT436" s="257" t="s">
        <v>145</v>
      </c>
      <c r="AU436" s="257" t="s">
        <v>91</v>
      </c>
      <c r="AV436" s="14" t="s">
        <v>142</v>
      </c>
      <c r="AW436" s="14" t="s">
        <v>38</v>
      </c>
      <c r="AX436" s="14" t="s">
        <v>87</v>
      </c>
      <c r="AY436" s="257" t="s">
        <v>135</v>
      </c>
    </row>
    <row r="437" s="2" customFormat="1" ht="24.15" customHeight="1">
      <c r="A437" s="38"/>
      <c r="B437" s="39"/>
      <c r="C437" s="218" t="s">
        <v>536</v>
      </c>
      <c r="D437" s="218" t="s">
        <v>137</v>
      </c>
      <c r="E437" s="219" t="s">
        <v>704</v>
      </c>
      <c r="F437" s="220" t="s">
        <v>1040</v>
      </c>
      <c r="G437" s="221" t="s">
        <v>184</v>
      </c>
      <c r="H437" s="222">
        <v>32.454999999999998</v>
      </c>
      <c r="I437" s="223"/>
      <c r="J437" s="224">
        <f>ROUND(I437*H437,2)</f>
        <v>0</v>
      </c>
      <c r="K437" s="220" t="s">
        <v>141</v>
      </c>
      <c r="L437" s="44"/>
      <c r="M437" s="225" t="s">
        <v>1</v>
      </c>
      <c r="N437" s="226" t="s">
        <v>47</v>
      </c>
      <c r="O437" s="91"/>
      <c r="P437" s="227">
        <f>O437*H437</f>
        <v>0</v>
      </c>
      <c r="Q437" s="227">
        <v>0</v>
      </c>
      <c r="R437" s="227">
        <f>Q437*H437</f>
        <v>0</v>
      </c>
      <c r="S437" s="227">
        <v>0</v>
      </c>
      <c r="T437" s="228">
        <f>S437*H437</f>
        <v>0</v>
      </c>
      <c r="U437" s="38"/>
      <c r="V437" s="38"/>
      <c r="W437" s="38"/>
      <c r="X437" s="38"/>
      <c r="Y437" s="38"/>
      <c r="Z437" s="38"/>
      <c r="AA437" s="38"/>
      <c r="AB437" s="38"/>
      <c r="AC437" s="38"/>
      <c r="AD437" s="38"/>
      <c r="AE437" s="38"/>
      <c r="AR437" s="229" t="s">
        <v>142</v>
      </c>
      <c r="AT437" s="229" t="s">
        <v>137</v>
      </c>
      <c r="AU437" s="229" t="s">
        <v>91</v>
      </c>
      <c r="AY437" s="17" t="s">
        <v>135</v>
      </c>
      <c r="BE437" s="230">
        <f>IF(N437="základní",J437,0)</f>
        <v>0</v>
      </c>
      <c r="BF437" s="230">
        <f>IF(N437="snížená",J437,0)</f>
        <v>0</v>
      </c>
      <c r="BG437" s="230">
        <f>IF(N437="zákl. přenesená",J437,0)</f>
        <v>0</v>
      </c>
      <c r="BH437" s="230">
        <f>IF(N437="sníž. přenesená",J437,0)</f>
        <v>0</v>
      </c>
      <c r="BI437" s="230">
        <f>IF(N437="nulová",J437,0)</f>
        <v>0</v>
      </c>
      <c r="BJ437" s="17" t="s">
        <v>87</v>
      </c>
      <c r="BK437" s="230">
        <f>ROUND(I437*H437,2)</f>
        <v>0</v>
      </c>
      <c r="BL437" s="17" t="s">
        <v>142</v>
      </c>
      <c r="BM437" s="229" t="s">
        <v>539</v>
      </c>
    </row>
    <row r="438" s="2" customFormat="1">
      <c r="A438" s="38"/>
      <c r="B438" s="39"/>
      <c r="C438" s="40"/>
      <c r="D438" s="231" t="s">
        <v>143</v>
      </c>
      <c r="E438" s="40"/>
      <c r="F438" s="232" t="s">
        <v>1040</v>
      </c>
      <c r="G438" s="40"/>
      <c r="H438" s="40"/>
      <c r="I438" s="233"/>
      <c r="J438" s="40"/>
      <c r="K438" s="40"/>
      <c r="L438" s="44"/>
      <c r="M438" s="234"/>
      <c r="N438" s="235"/>
      <c r="O438" s="91"/>
      <c r="P438" s="91"/>
      <c r="Q438" s="91"/>
      <c r="R438" s="91"/>
      <c r="S438" s="91"/>
      <c r="T438" s="92"/>
      <c r="U438" s="38"/>
      <c r="V438" s="38"/>
      <c r="W438" s="38"/>
      <c r="X438" s="38"/>
      <c r="Y438" s="38"/>
      <c r="Z438" s="38"/>
      <c r="AA438" s="38"/>
      <c r="AB438" s="38"/>
      <c r="AC438" s="38"/>
      <c r="AD438" s="38"/>
      <c r="AE438" s="38"/>
      <c r="AT438" s="17" t="s">
        <v>143</v>
      </c>
      <c r="AU438" s="17" t="s">
        <v>91</v>
      </c>
    </row>
    <row r="439" s="13" customFormat="1">
      <c r="A439" s="13"/>
      <c r="B439" s="236"/>
      <c r="C439" s="237"/>
      <c r="D439" s="231" t="s">
        <v>145</v>
      </c>
      <c r="E439" s="238" t="s">
        <v>1</v>
      </c>
      <c r="F439" s="239" t="s">
        <v>1041</v>
      </c>
      <c r="G439" s="237"/>
      <c r="H439" s="240">
        <v>30.225000000000001</v>
      </c>
      <c r="I439" s="241"/>
      <c r="J439" s="237"/>
      <c r="K439" s="237"/>
      <c r="L439" s="242"/>
      <c r="M439" s="243"/>
      <c r="N439" s="244"/>
      <c r="O439" s="244"/>
      <c r="P439" s="244"/>
      <c r="Q439" s="244"/>
      <c r="R439" s="244"/>
      <c r="S439" s="244"/>
      <c r="T439" s="245"/>
      <c r="U439" s="13"/>
      <c r="V439" s="13"/>
      <c r="W439" s="13"/>
      <c r="X439" s="13"/>
      <c r="Y439" s="13"/>
      <c r="Z439" s="13"/>
      <c r="AA439" s="13"/>
      <c r="AB439" s="13"/>
      <c r="AC439" s="13"/>
      <c r="AD439" s="13"/>
      <c r="AE439" s="13"/>
      <c r="AT439" s="246" t="s">
        <v>145</v>
      </c>
      <c r="AU439" s="246" t="s">
        <v>91</v>
      </c>
      <c r="AV439" s="13" t="s">
        <v>91</v>
      </c>
      <c r="AW439" s="13" t="s">
        <v>38</v>
      </c>
      <c r="AX439" s="13" t="s">
        <v>82</v>
      </c>
      <c r="AY439" s="246" t="s">
        <v>135</v>
      </c>
    </row>
    <row r="440" s="13" customFormat="1">
      <c r="A440" s="13"/>
      <c r="B440" s="236"/>
      <c r="C440" s="237"/>
      <c r="D440" s="231" t="s">
        <v>145</v>
      </c>
      <c r="E440" s="238" t="s">
        <v>1</v>
      </c>
      <c r="F440" s="239" t="s">
        <v>1042</v>
      </c>
      <c r="G440" s="237"/>
      <c r="H440" s="240">
        <v>2.23</v>
      </c>
      <c r="I440" s="241"/>
      <c r="J440" s="237"/>
      <c r="K440" s="237"/>
      <c r="L440" s="242"/>
      <c r="M440" s="243"/>
      <c r="N440" s="244"/>
      <c r="O440" s="244"/>
      <c r="P440" s="244"/>
      <c r="Q440" s="244"/>
      <c r="R440" s="244"/>
      <c r="S440" s="244"/>
      <c r="T440" s="245"/>
      <c r="U440" s="13"/>
      <c r="V440" s="13"/>
      <c r="W440" s="13"/>
      <c r="X440" s="13"/>
      <c r="Y440" s="13"/>
      <c r="Z440" s="13"/>
      <c r="AA440" s="13"/>
      <c r="AB440" s="13"/>
      <c r="AC440" s="13"/>
      <c r="AD440" s="13"/>
      <c r="AE440" s="13"/>
      <c r="AT440" s="246" t="s">
        <v>145</v>
      </c>
      <c r="AU440" s="246" t="s">
        <v>91</v>
      </c>
      <c r="AV440" s="13" t="s">
        <v>91</v>
      </c>
      <c r="AW440" s="13" t="s">
        <v>38</v>
      </c>
      <c r="AX440" s="13" t="s">
        <v>82</v>
      </c>
      <c r="AY440" s="246" t="s">
        <v>135</v>
      </c>
    </row>
    <row r="441" s="14" customFormat="1">
      <c r="A441" s="14"/>
      <c r="B441" s="247"/>
      <c r="C441" s="248"/>
      <c r="D441" s="231" t="s">
        <v>145</v>
      </c>
      <c r="E441" s="249" t="s">
        <v>1</v>
      </c>
      <c r="F441" s="250" t="s">
        <v>147</v>
      </c>
      <c r="G441" s="248"/>
      <c r="H441" s="251">
        <v>32.454999999999998</v>
      </c>
      <c r="I441" s="252"/>
      <c r="J441" s="248"/>
      <c r="K441" s="248"/>
      <c r="L441" s="253"/>
      <c r="M441" s="254"/>
      <c r="N441" s="255"/>
      <c r="O441" s="255"/>
      <c r="P441" s="255"/>
      <c r="Q441" s="255"/>
      <c r="R441" s="255"/>
      <c r="S441" s="255"/>
      <c r="T441" s="256"/>
      <c r="U441" s="14"/>
      <c r="V441" s="14"/>
      <c r="W441" s="14"/>
      <c r="X441" s="14"/>
      <c r="Y441" s="14"/>
      <c r="Z441" s="14"/>
      <c r="AA441" s="14"/>
      <c r="AB441" s="14"/>
      <c r="AC441" s="14"/>
      <c r="AD441" s="14"/>
      <c r="AE441" s="14"/>
      <c r="AT441" s="257" t="s">
        <v>145</v>
      </c>
      <c r="AU441" s="257" t="s">
        <v>91</v>
      </c>
      <c r="AV441" s="14" t="s">
        <v>142</v>
      </c>
      <c r="AW441" s="14" t="s">
        <v>38</v>
      </c>
      <c r="AX441" s="14" t="s">
        <v>87</v>
      </c>
      <c r="AY441" s="257" t="s">
        <v>135</v>
      </c>
    </row>
    <row r="442" s="2" customFormat="1" ht="24.15" customHeight="1">
      <c r="A442" s="38"/>
      <c r="B442" s="39"/>
      <c r="C442" s="218" t="s">
        <v>353</v>
      </c>
      <c r="D442" s="218" t="s">
        <v>137</v>
      </c>
      <c r="E442" s="219" t="s">
        <v>737</v>
      </c>
      <c r="F442" s="220" t="s">
        <v>1043</v>
      </c>
      <c r="G442" s="221" t="s">
        <v>177</v>
      </c>
      <c r="H442" s="222">
        <v>6</v>
      </c>
      <c r="I442" s="223"/>
      <c r="J442" s="224">
        <f>ROUND(I442*H442,2)</f>
        <v>0</v>
      </c>
      <c r="K442" s="220" t="s">
        <v>141</v>
      </c>
      <c r="L442" s="44"/>
      <c r="M442" s="225" t="s">
        <v>1</v>
      </c>
      <c r="N442" s="226" t="s">
        <v>47</v>
      </c>
      <c r="O442" s="91"/>
      <c r="P442" s="227">
        <f>O442*H442</f>
        <v>0</v>
      </c>
      <c r="Q442" s="227">
        <v>0</v>
      </c>
      <c r="R442" s="227">
        <f>Q442*H442</f>
        <v>0</v>
      </c>
      <c r="S442" s="227">
        <v>0</v>
      </c>
      <c r="T442" s="228">
        <f>S442*H442</f>
        <v>0</v>
      </c>
      <c r="U442" s="38"/>
      <c r="V442" s="38"/>
      <c r="W442" s="38"/>
      <c r="X442" s="38"/>
      <c r="Y442" s="38"/>
      <c r="Z442" s="38"/>
      <c r="AA442" s="38"/>
      <c r="AB442" s="38"/>
      <c r="AC442" s="38"/>
      <c r="AD442" s="38"/>
      <c r="AE442" s="38"/>
      <c r="AR442" s="229" t="s">
        <v>142</v>
      </c>
      <c r="AT442" s="229" t="s">
        <v>137</v>
      </c>
      <c r="AU442" s="229" t="s">
        <v>91</v>
      </c>
      <c r="AY442" s="17" t="s">
        <v>135</v>
      </c>
      <c r="BE442" s="230">
        <f>IF(N442="základní",J442,0)</f>
        <v>0</v>
      </c>
      <c r="BF442" s="230">
        <f>IF(N442="snížená",J442,0)</f>
        <v>0</v>
      </c>
      <c r="BG442" s="230">
        <f>IF(N442="zákl. přenesená",J442,0)</f>
        <v>0</v>
      </c>
      <c r="BH442" s="230">
        <f>IF(N442="sníž. přenesená",J442,0)</f>
        <v>0</v>
      </c>
      <c r="BI442" s="230">
        <f>IF(N442="nulová",J442,0)</f>
        <v>0</v>
      </c>
      <c r="BJ442" s="17" t="s">
        <v>87</v>
      </c>
      <c r="BK442" s="230">
        <f>ROUND(I442*H442,2)</f>
        <v>0</v>
      </c>
      <c r="BL442" s="17" t="s">
        <v>142</v>
      </c>
      <c r="BM442" s="229" t="s">
        <v>542</v>
      </c>
    </row>
    <row r="443" s="2" customFormat="1">
      <c r="A443" s="38"/>
      <c r="B443" s="39"/>
      <c r="C443" s="40"/>
      <c r="D443" s="231" t="s">
        <v>143</v>
      </c>
      <c r="E443" s="40"/>
      <c r="F443" s="232" t="s">
        <v>1044</v>
      </c>
      <c r="G443" s="40"/>
      <c r="H443" s="40"/>
      <c r="I443" s="233"/>
      <c r="J443" s="40"/>
      <c r="K443" s="40"/>
      <c r="L443" s="44"/>
      <c r="M443" s="234"/>
      <c r="N443" s="235"/>
      <c r="O443" s="91"/>
      <c r="P443" s="91"/>
      <c r="Q443" s="91"/>
      <c r="R443" s="91"/>
      <c r="S443" s="91"/>
      <c r="T443" s="92"/>
      <c r="U443" s="38"/>
      <c r="V443" s="38"/>
      <c r="W443" s="38"/>
      <c r="X443" s="38"/>
      <c r="Y443" s="38"/>
      <c r="Z443" s="38"/>
      <c r="AA443" s="38"/>
      <c r="AB443" s="38"/>
      <c r="AC443" s="38"/>
      <c r="AD443" s="38"/>
      <c r="AE443" s="38"/>
      <c r="AT443" s="17" t="s">
        <v>143</v>
      </c>
      <c r="AU443" s="17" t="s">
        <v>91</v>
      </c>
    </row>
    <row r="444" s="13" customFormat="1">
      <c r="A444" s="13"/>
      <c r="B444" s="236"/>
      <c r="C444" s="237"/>
      <c r="D444" s="231" t="s">
        <v>145</v>
      </c>
      <c r="E444" s="238" t="s">
        <v>1</v>
      </c>
      <c r="F444" s="239" t="s">
        <v>161</v>
      </c>
      <c r="G444" s="237"/>
      <c r="H444" s="240">
        <v>6</v>
      </c>
      <c r="I444" s="241"/>
      <c r="J444" s="237"/>
      <c r="K444" s="237"/>
      <c r="L444" s="242"/>
      <c r="M444" s="243"/>
      <c r="N444" s="244"/>
      <c r="O444" s="244"/>
      <c r="P444" s="244"/>
      <c r="Q444" s="244"/>
      <c r="R444" s="244"/>
      <c r="S444" s="244"/>
      <c r="T444" s="245"/>
      <c r="U444" s="13"/>
      <c r="V444" s="13"/>
      <c r="W444" s="13"/>
      <c r="X444" s="13"/>
      <c r="Y444" s="13"/>
      <c r="Z444" s="13"/>
      <c r="AA444" s="13"/>
      <c r="AB444" s="13"/>
      <c r="AC444" s="13"/>
      <c r="AD444" s="13"/>
      <c r="AE444" s="13"/>
      <c r="AT444" s="246" t="s">
        <v>145</v>
      </c>
      <c r="AU444" s="246" t="s">
        <v>91</v>
      </c>
      <c r="AV444" s="13" t="s">
        <v>91</v>
      </c>
      <c r="AW444" s="13" t="s">
        <v>38</v>
      </c>
      <c r="AX444" s="13" t="s">
        <v>82</v>
      </c>
      <c r="AY444" s="246" t="s">
        <v>135</v>
      </c>
    </row>
    <row r="445" s="14" customFormat="1">
      <c r="A445" s="14"/>
      <c r="B445" s="247"/>
      <c r="C445" s="248"/>
      <c r="D445" s="231" t="s">
        <v>145</v>
      </c>
      <c r="E445" s="249" t="s">
        <v>1</v>
      </c>
      <c r="F445" s="250" t="s">
        <v>147</v>
      </c>
      <c r="G445" s="248"/>
      <c r="H445" s="251">
        <v>6</v>
      </c>
      <c r="I445" s="252"/>
      <c r="J445" s="248"/>
      <c r="K445" s="248"/>
      <c r="L445" s="253"/>
      <c r="M445" s="254"/>
      <c r="N445" s="255"/>
      <c r="O445" s="255"/>
      <c r="P445" s="255"/>
      <c r="Q445" s="255"/>
      <c r="R445" s="255"/>
      <c r="S445" s="255"/>
      <c r="T445" s="256"/>
      <c r="U445" s="14"/>
      <c r="V445" s="14"/>
      <c r="W445" s="14"/>
      <c r="X445" s="14"/>
      <c r="Y445" s="14"/>
      <c r="Z445" s="14"/>
      <c r="AA445" s="14"/>
      <c r="AB445" s="14"/>
      <c r="AC445" s="14"/>
      <c r="AD445" s="14"/>
      <c r="AE445" s="14"/>
      <c r="AT445" s="257" t="s">
        <v>145</v>
      </c>
      <c r="AU445" s="257" t="s">
        <v>91</v>
      </c>
      <c r="AV445" s="14" t="s">
        <v>142</v>
      </c>
      <c r="AW445" s="14" t="s">
        <v>38</v>
      </c>
      <c r="AX445" s="14" t="s">
        <v>87</v>
      </c>
      <c r="AY445" s="257" t="s">
        <v>135</v>
      </c>
    </row>
    <row r="446" s="2" customFormat="1" ht="44.25" customHeight="1">
      <c r="A446" s="38"/>
      <c r="B446" s="39"/>
      <c r="C446" s="218" t="s">
        <v>544</v>
      </c>
      <c r="D446" s="218" t="s">
        <v>137</v>
      </c>
      <c r="E446" s="219" t="s">
        <v>1045</v>
      </c>
      <c r="F446" s="220" t="s">
        <v>1046</v>
      </c>
      <c r="G446" s="221" t="s">
        <v>177</v>
      </c>
      <c r="H446" s="222">
        <v>10.5</v>
      </c>
      <c r="I446" s="223"/>
      <c r="J446" s="224">
        <f>ROUND(I446*H446,2)</f>
        <v>0</v>
      </c>
      <c r="K446" s="220" t="s">
        <v>1</v>
      </c>
      <c r="L446" s="44"/>
      <c r="M446" s="225" t="s">
        <v>1</v>
      </c>
      <c r="N446" s="226" t="s">
        <v>47</v>
      </c>
      <c r="O446" s="91"/>
      <c r="P446" s="227">
        <f>O446*H446</f>
        <v>0</v>
      </c>
      <c r="Q446" s="227">
        <v>0</v>
      </c>
      <c r="R446" s="227">
        <f>Q446*H446</f>
        <v>0</v>
      </c>
      <c r="S446" s="227">
        <v>0</v>
      </c>
      <c r="T446" s="228">
        <f>S446*H446</f>
        <v>0</v>
      </c>
      <c r="U446" s="38"/>
      <c r="V446" s="38"/>
      <c r="W446" s="38"/>
      <c r="X446" s="38"/>
      <c r="Y446" s="38"/>
      <c r="Z446" s="38"/>
      <c r="AA446" s="38"/>
      <c r="AB446" s="38"/>
      <c r="AC446" s="38"/>
      <c r="AD446" s="38"/>
      <c r="AE446" s="38"/>
      <c r="AR446" s="229" t="s">
        <v>142</v>
      </c>
      <c r="AT446" s="229" t="s">
        <v>137</v>
      </c>
      <c r="AU446" s="229" t="s">
        <v>91</v>
      </c>
      <c r="AY446" s="17" t="s">
        <v>135</v>
      </c>
      <c r="BE446" s="230">
        <f>IF(N446="základní",J446,0)</f>
        <v>0</v>
      </c>
      <c r="BF446" s="230">
        <f>IF(N446="snížená",J446,0)</f>
        <v>0</v>
      </c>
      <c r="BG446" s="230">
        <f>IF(N446="zákl. přenesená",J446,0)</f>
        <v>0</v>
      </c>
      <c r="BH446" s="230">
        <f>IF(N446="sníž. přenesená",J446,0)</f>
        <v>0</v>
      </c>
      <c r="BI446" s="230">
        <f>IF(N446="nulová",J446,0)</f>
        <v>0</v>
      </c>
      <c r="BJ446" s="17" t="s">
        <v>87</v>
      </c>
      <c r="BK446" s="230">
        <f>ROUND(I446*H446,2)</f>
        <v>0</v>
      </c>
      <c r="BL446" s="17" t="s">
        <v>142</v>
      </c>
      <c r="BM446" s="229" t="s">
        <v>547</v>
      </c>
    </row>
    <row r="447" s="2" customFormat="1">
      <c r="A447" s="38"/>
      <c r="B447" s="39"/>
      <c r="C447" s="40"/>
      <c r="D447" s="231" t="s">
        <v>143</v>
      </c>
      <c r="E447" s="40"/>
      <c r="F447" s="232" t="s">
        <v>1047</v>
      </c>
      <c r="G447" s="40"/>
      <c r="H447" s="40"/>
      <c r="I447" s="233"/>
      <c r="J447" s="40"/>
      <c r="K447" s="40"/>
      <c r="L447" s="44"/>
      <c r="M447" s="234"/>
      <c r="N447" s="235"/>
      <c r="O447" s="91"/>
      <c r="P447" s="91"/>
      <c r="Q447" s="91"/>
      <c r="R447" s="91"/>
      <c r="S447" s="91"/>
      <c r="T447" s="92"/>
      <c r="U447" s="38"/>
      <c r="V447" s="38"/>
      <c r="W447" s="38"/>
      <c r="X447" s="38"/>
      <c r="Y447" s="38"/>
      <c r="Z447" s="38"/>
      <c r="AA447" s="38"/>
      <c r="AB447" s="38"/>
      <c r="AC447" s="38"/>
      <c r="AD447" s="38"/>
      <c r="AE447" s="38"/>
      <c r="AT447" s="17" t="s">
        <v>143</v>
      </c>
      <c r="AU447" s="17" t="s">
        <v>91</v>
      </c>
    </row>
    <row r="448" s="2" customFormat="1">
      <c r="A448" s="38"/>
      <c r="B448" s="39"/>
      <c r="C448" s="40"/>
      <c r="D448" s="231" t="s">
        <v>152</v>
      </c>
      <c r="E448" s="40"/>
      <c r="F448" s="258" t="s">
        <v>1048</v>
      </c>
      <c r="G448" s="40"/>
      <c r="H448" s="40"/>
      <c r="I448" s="233"/>
      <c r="J448" s="40"/>
      <c r="K448" s="40"/>
      <c r="L448" s="44"/>
      <c r="M448" s="234"/>
      <c r="N448" s="235"/>
      <c r="O448" s="91"/>
      <c r="P448" s="91"/>
      <c r="Q448" s="91"/>
      <c r="R448" s="91"/>
      <c r="S448" s="91"/>
      <c r="T448" s="92"/>
      <c r="U448" s="38"/>
      <c r="V448" s="38"/>
      <c r="W448" s="38"/>
      <c r="X448" s="38"/>
      <c r="Y448" s="38"/>
      <c r="Z448" s="38"/>
      <c r="AA448" s="38"/>
      <c r="AB448" s="38"/>
      <c r="AC448" s="38"/>
      <c r="AD448" s="38"/>
      <c r="AE448" s="38"/>
      <c r="AT448" s="17" t="s">
        <v>152</v>
      </c>
      <c r="AU448" s="17" t="s">
        <v>91</v>
      </c>
    </row>
    <row r="449" s="13" customFormat="1">
      <c r="A449" s="13"/>
      <c r="B449" s="236"/>
      <c r="C449" s="237"/>
      <c r="D449" s="231" t="s">
        <v>145</v>
      </c>
      <c r="E449" s="238" t="s">
        <v>1</v>
      </c>
      <c r="F449" s="239" t="s">
        <v>1049</v>
      </c>
      <c r="G449" s="237"/>
      <c r="H449" s="240">
        <v>10.5</v>
      </c>
      <c r="I449" s="241"/>
      <c r="J449" s="237"/>
      <c r="K449" s="237"/>
      <c r="L449" s="242"/>
      <c r="M449" s="243"/>
      <c r="N449" s="244"/>
      <c r="O449" s="244"/>
      <c r="P449" s="244"/>
      <c r="Q449" s="244"/>
      <c r="R449" s="244"/>
      <c r="S449" s="244"/>
      <c r="T449" s="245"/>
      <c r="U449" s="13"/>
      <c r="V449" s="13"/>
      <c r="W449" s="13"/>
      <c r="X449" s="13"/>
      <c r="Y449" s="13"/>
      <c r="Z449" s="13"/>
      <c r="AA449" s="13"/>
      <c r="AB449" s="13"/>
      <c r="AC449" s="13"/>
      <c r="AD449" s="13"/>
      <c r="AE449" s="13"/>
      <c r="AT449" s="246" t="s">
        <v>145</v>
      </c>
      <c r="AU449" s="246" t="s">
        <v>91</v>
      </c>
      <c r="AV449" s="13" t="s">
        <v>91</v>
      </c>
      <c r="AW449" s="13" t="s">
        <v>38</v>
      </c>
      <c r="AX449" s="13" t="s">
        <v>82</v>
      </c>
      <c r="AY449" s="246" t="s">
        <v>135</v>
      </c>
    </row>
    <row r="450" s="14" customFormat="1">
      <c r="A450" s="14"/>
      <c r="B450" s="247"/>
      <c r="C450" s="248"/>
      <c r="D450" s="231" t="s">
        <v>145</v>
      </c>
      <c r="E450" s="249" t="s">
        <v>1</v>
      </c>
      <c r="F450" s="250" t="s">
        <v>147</v>
      </c>
      <c r="G450" s="248"/>
      <c r="H450" s="251">
        <v>10.5</v>
      </c>
      <c r="I450" s="252"/>
      <c r="J450" s="248"/>
      <c r="K450" s="248"/>
      <c r="L450" s="253"/>
      <c r="M450" s="254"/>
      <c r="N450" s="255"/>
      <c r="O450" s="255"/>
      <c r="P450" s="255"/>
      <c r="Q450" s="255"/>
      <c r="R450" s="255"/>
      <c r="S450" s="255"/>
      <c r="T450" s="256"/>
      <c r="U450" s="14"/>
      <c r="V450" s="14"/>
      <c r="W450" s="14"/>
      <c r="X450" s="14"/>
      <c r="Y450" s="14"/>
      <c r="Z450" s="14"/>
      <c r="AA450" s="14"/>
      <c r="AB450" s="14"/>
      <c r="AC450" s="14"/>
      <c r="AD450" s="14"/>
      <c r="AE450" s="14"/>
      <c r="AT450" s="257" t="s">
        <v>145</v>
      </c>
      <c r="AU450" s="257" t="s">
        <v>91</v>
      </c>
      <c r="AV450" s="14" t="s">
        <v>142</v>
      </c>
      <c r="AW450" s="14" t="s">
        <v>38</v>
      </c>
      <c r="AX450" s="14" t="s">
        <v>87</v>
      </c>
      <c r="AY450" s="257" t="s">
        <v>135</v>
      </c>
    </row>
    <row r="451" s="2" customFormat="1" ht="44.25" customHeight="1">
      <c r="A451" s="38"/>
      <c r="B451" s="39"/>
      <c r="C451" s="218" t="s">
        <v>358</v>
      </c>
      <c r="D451" s="218" t="s">
        <v>137</v>
      </c>
      <c r="E451" s="219" t="s">
        <v>1050</v>
      </c>
      <c r="F451" s="220" t="s">
        <v>1051</v>
      </c>
      <c r="G451" s="221" t="s">
        <v>177</v>
      </c>
      <c r="H451" s="222">
        <v>2</v>
      </c>
      <c r="I451" s="223"/>
      <c r="J451" s="224">
        <f>ROUND(I451*H451,2)</f>
        <v>0</v>
      </c>
      <c r="K451" s="220" t="s">
        <v>1</v>
      </c>
      <c r="L451" s="44"/>
      <c r="M451" s="225" t="s">
        <v>1</v>
      </c>
      <c r="N451" s="226" t="s">
        <v>47</v>
      </c>
      <c r="O451" s="91"/>
      <c r="P451" s="227">
        <f>O451*H451</f>
        <v>0</v>
      </c>
      <c r="Q451" s="227">
        <v>0</v>
      </c>
      <c r="R451" s="227">
        <f>Q451*H451</f>
        <v>0</v>
      </c>
      <c r="S451" s="227">
        <v>0</v>
      </c>
      <c r="T451" s="228">
        <f>S451*H451</f>
        <v>0</v>
      </c>
      <c r="U451" s="38"/>
      <c r="V451" s="38"/>
      <c r="W451" s="38"/>
      <c r="X451" s="38"/>
      <c r="Y451" s="38"/>
      <c r="Z451" s="38"/>
      <c r="AA451" s="38"/>
      <c r="AB451" s="38"/>
      <c r="AC451" s="38"/>
      <c r="AD451" s="38"/>
      <c r="AE451" s="38"/>
      <c r="AR451" s="229" t="s">
        <v>142</v>
      </c>
      <c r="AT451" s="229" t="s">
        <v>137</v>
      </c>
      <c r="AU451" s="229" t="s">
        <v>91</v>
      </c>
      <c r="AY451" s="17" t="s">
        <v>135</v>
      </c>
      <c r="BE451" s="230">
        <f>IF(N451="základní",J451,0)</f>
        <v>0</v>
      </c>
      <c r="BF451" s="230">
        <f>IF(N451="snížená",J451,0)</f>
        <v>0</v>
      </c>
      <c r="BG451" s="230">
        <f>IF(N451="zákl. přenesená",J451,0)</f>
        <v>0</v>
      </c>
      <c r="BH451" s="230">
        <f>IF(N451="sníž. přenesená",J451,0)</f>
        <v>0</v>
      </c>
      <c r="BI451" s="230">
        <f>IF(N451="nulová",J451,0)</f>
        <v>0</v>
      </c>
      <c r="BJ451" s="17" t="s">
        <v>87</v>
      </c>
      <c r="BK451" s="230">
        <f>ROUND(I451*H451,2)</f>
        <v>0</v>
      </c>
      <c r="BL451" s="17" t="s">
        <v>142</v>
      </c>
      <c r="BM451" s="229" t="s">
        <v>550</v>
      </c>
    </row>
    <row r="452" s="2" customFormat="1">
      <c r="A452" s="38"/>
      <c r="B452" s="39"/>
      <c r="C452" s="40"/>
      <c r="D452" s="231" t="s">
        <v>143</v>
      </c>
      <c r="E452" s="40"/>
      <c r="F452" s="232" t="s">
        <v>1052</v>
      </c>
      <c r="G452" s="40"/>
      <c r="H452" s="40"/>
      <c r="I452" s="233"/>
      <c r="J452" s="40"/>
      <c r="K452" s="40"/>
      <c r="L452" s="44"/>
      <c r="M452" s="234"/>
      <c r="N452" s="235"/>
      <c r="O452" s="91"/>
      <c r="P452" s="91"/>
      <c r="Q452" s="91"/>
      <c r="R452" s="91"/>
      <c r="S452" s="91"/>
      <c r="T452" s="92"/>
      <c r="U452" s="38"/>
      <c r="V452" s="38"/>
      <c r="W452" s="38"/>
      <c r="X452" s="38"/>
      <c r="Y452" s="38"/>
      <c r="Z452" s="38"/>
      <c r="AA452" s="38"/>
      <c r="AB452" s="38"/>
      <c r="AC452" s="38"/>
      <c r="AD452" s="38"/>
      <c r="AE452" s="38"/>
      <c r="AT452" s="17" t="s">
        <v>143</v>
      </c>
      <c r="AU452" s="17" t="s">
        <v>91</v>
      </c>
    </row>
    <row r="453" s="2" customFormat="1">
      <c r="A453" s="38"/>
      <c r="B453" s="39"/>
      <c r="C453" s="40"/>
      <c r="D453" s="231" t="s">
        <v>152</v>
      </c>
      <c r="E453" s="40"/>
      <c r="F453" s="258" t="s">
        <v>1048</v>
      </c>
      <c r="G453" s="40"/>
      <c r="H453" s="40"/>
      <c r="I453" s="233"/>
      <c r="J453" s="40"/>
      <c r="K453" s="40"/>
      <c r="L453" s="44"/>
      <c r="M453" s="234"/>
      <c r="N453" s="235"/>
      <c r="O453" s="91"/>
      <c r="P453" s="91"/>
      <c r="Q453" s="91"/>
      <c r="R453" s="91"/>
      <c r="S453" s="91"/>
      <c r="T453" s="92"/>
      <c r="U453" s="38"/>
      <c r="V453" s="38"/>
      <c r="W453" s="38"/>
      <c r="X453" s="38"/>
      <c r="Y453" s="38"/>
      <c r="Z453" s="38"/>
      <c r="AA453" s="38"/>
      <c r="AB453" s="38"/>
      <c r="AC453" s="38"/>
      <c r="AD453" s="38"/>
      <c r="AE453" s="38"/>
      <c r="AT453" s="17" t="s">
        <v>152</v>
      </c>
      <c r="AU453" s="17" t="s">
        <v>91</v>
      </c>
    </row>
    <row r="454" s="13" customFormat="1">
      <c r="A454" s="13"/>
      <c r="B454" s="236"/>
      <c r="C454" s="237"/>
      <c r="D454" s="231" t="s">
        <v>145</v>
      </c>
      <c r="E454" s="238" t="s">
        <v>1</v>
      </c>
      <c r="F454" s="239" t="s">
        <v>1053</v>
      </c>
      <c r="G454" s="237"/>
      <c r="H454" s="240">
        <v>2</v>
      </c>
      <c r="I454" s="241"/>
      <c r="J454" s="237"/>
      <c r="K454" s="237"/>
      <c r="L454" s="242"/>
      <c r="M454" s="243"/>
      <c r="N454" s="244"/>
      <c r="O454" s="244"/>
      <c r="P454" s="244"/>
      <c r="Q454" s="244"/>
      <c r="R454" s="244"/>
      <c r="S454" s="244"/>
      <c r="T454" s="245"/>
      <c r="U454" s="13"/>
      <c r="V454" s="13"/>
      <c r="W454" s="13"/>
      <c r="X454" s="13"/>
      <c r="Y454" s="13"/>
      <c r="Z454" s="13"/>
      <c r="AA454" s="13"/>
      <c r="AB454" s="13"/>
      <c r="AC454" s="13"/>
      <c r="AD454" s="13"/>
      <c r="AE454" s="13"/>
      <c r="AT454" s="246" t="s">
        <v>145</v>
      </c>
      <c r="AU454" s="246" t="s">
        <v>91</v>
      </c>
      <c r="AV454" s="13" t="s">
        <v>91</v>
      </c>
      <c r="AW454" s="13" t="s">
        <v>38</v>
      </c>
      <c r="AX454" s="13" t="s">
        <v>82</v>
      </c>
      <c r="AY454" s="246" t="s">
        <v>135</v>
      </c>
    </row>
    <row r="455" s="14" customFormat="1">
      <c r="A455" s="14"/>
      <c r="B455" s="247"/>
      <c r="C455" s="248"/>
      <c r="D455" s="231" t="s">
        <v>145</v>
      </c>
      <c r="E455" s="249" t="s">
        <v>1</v>
      </c>
      <c r="F455" s="250" t="s">
        <v>147</v>
      </c>
      <c r="G455" s="248"/>
      <c r="H455" s="251">
        <v>2</v>
      </c>
      <c r="I455" s="252"/>
      <c r="J455" s="248"/>
      <c r="K455" s="248"/>
      <c r="L455" s="253"/>
      <c r="M455" s="254"/>
      <c r="N455" s="255"/>
      <c r="O455" s="255"/>
      <c r="P455" s="255"/>
      <c r="Q455" s="255"/>
      <c r="R455" s="255"/>
      <c r="S455" s="255"/>
      <c r="T455" s="256"/>
      <c r="U455" s="14"/>
      <c r="V455" s="14"/>
      <c r="W455" s="14"/>
      <c r="X455" s="14"/>
      <c r="Y455" s="14"/>
      <c r="Z455" s="14"/>
      <c r="AA455" s="14"/>
      <c r="AB455" s="14"/>
      <c r="AC455" s="14"/>
      <c r="AD455" s="14"/>
      <c r="AE455" s="14"/>
      <c r="AT455" s="257" t="s">
        <v>145</v>
      </c>
      <c r="AU455" s="257" t="s">
        <v>91</v>
      </c>
      <c r="AV455" s="14" t="s">
        <v>142</v>
      </c>
      <c r="AW455" s="14" t="s">
        <v>38</v>
      </c>
      <c r="AX455" s="14" t="s">
        <v>87</v>
      </c>
      <c r="AY455" s="257" t="s">
        <v>135</v>
      </c>
    </row>
    <row r="456" s="2" customFormat="1" ht="49.05" customHeight="1">
      <c r="A456" s="38"/>
      <c r="B456" s="39"/>
      <c r="C456" s="218" t="s">
        <v>552</v>
      </c>
      <c r="D456" s="218" t="s">
        <v>137</v>
      </c>
      <c r="E456" s="219" t="s">
        <v>759</v>
      </c>
      <c r="F456" s="220" t="s">
        <v>1054</v>
      </c>
      <c r="G456" s="221" t="s">
        <v>316</v>
      </c>
      <c r="H456" s="222">
        <v>2</v>
      </c>
      <c r="I456" s="223"/>
      <c r="J456" s="224">
        <f>ROUND(I456*H456,2)</f>
        <v>0</v>
      </c>
      <c r="K456" s="220" t="s">
        <v>1</v>
      </c>
      <c r="L456" s="44"/>
      <c r="M456" s="225" t="s">
        <v>1</v>
      </c>
      <c r="N456" s="226" t="s">
        <v>47</v>
      </c>
      <c r="O456" s="91"/>
      <c r="P456" s="227">
        <f>O456*H456</f>
        <v>0</v>
      </c>
      <c r="Q456" s="227">
        <v>0</v>
      </c>
      <c r="R456" s="227">
        <f>Q456*H456</f>
        <v>0</v>
      </c>
      <c r="S456" s="227">
        <v>0</v>
      </c>
      <c r="T456" s="228">
        <f>S456*H456</f>
        <v>0</v>
      </c>
      <c r="U456" s="38"/>
      <c r="V456" s="38"/>
      <c r="W456" s="38"/>
      <c r="X456" s="38"/>
      <c r="Y456" s="38"/>
      <c r="Z456" s="38"/>
      <c r="AA456" s="38"/>
      <c r="AB456" s="38"/>
      <c r="AC456" s="38"/>
      <c r="AD456" s="38"/>
      <c r="AE456" s="38"/>
      <c r="AR456" s="229" t="s">
        <v>142</v>
      </c>
      <c r="AT456" s="229" t="s">
        <v>137</v>
      </c>
      <c r="AU456" s="229" t="s">
        <v>91</v>
      </c>
      <c r="AY456" s="17" t="s">
        <v>135</v>
      </c>
      <c r="BE456" s="230">
        <f>IF(N456="základní",J456,0)</f>
        <v>0</v>
      </c>
      <c r="BF456" s="230">
        <f>IF(N456="snížená",J456,0)</f>
        <v>0</v>
      </c>
      <c r="BG456" s="230">
        <f>IF(N456="zákl. přenesená",J456,0)</f>
        <v>0</v>
      </c>
      <c r="BH456" s="230">
        <f>IF(N456="sníž. přenesená",J456,0)</f>
        <v>0</v>
      </c>
      <c r="BI456" s="230">
        <f>IF(N456="nulová",J456,0)</f>
        <v>0</v>
      </c>
      <c r="BJ456" s="17" t="s">
        <v>87</v>
      </c>
      <c r="BK456" s="230">
        <f>ROUND(I456*H456,2)</f>
        <v>0</v>
      </c>
      <c r="BL456" s="17" t="s">
        <v>142</v>
      </c>
      <c r="BM456" s="229" t="s">
        <v>555</v>
      </c>
    </row>
    <row r="457" s="2" customFormat="1">
      <c r="A457" s="38"/>
      <c r="B457" s="39"/>
      <c r="C457" s="40"/>
      <c r="D457" s="231" t="s">
        <v>143</v>
      </c>
      <c r="E457" s="40"/>
      <c r="F457" s="232" t="s">
        <v>1055</v>
      </c>
      <c r="G457" s="40"/>
      <c r="H457" s="40"/>
      <c r="I457" s="233"/>
      <c r="J457" s="40"/>
      <c r="K457" s="40"/>
      <c r="L457" s="44"/>
      <c r="M457" s="234"/>
      <c r="N457" s="235"/>
      <c r="O457" s="91"/>
      <c r="P457" s="91"/>
      <c r="Q457" s="91"/>
      <c r="R457" s="91"/>
      <c r="S457" s="91"/>
      <c r="T457" s="92"/>
      <c r="U457" s="38"/>
      <c r="V457" s="38"/>
      <c r="W457" s="38"/>
      <c r="X457" s="38"/>
      <c r="Y457" s="38"/>
      <c r="Z457" s="38"/>
      <c r="AA457" s="38"/>
      <c r="AB457" s="38"/>
      <c r="AC457" s="38"/>
      <c r="AD457" s="38"/>
      <c r="AE457" s="38"/>
      <c r="AT457" s="17" t="s">
        <v>143</v>
      </c>
      <c r="AU457" s="17" t="s">
        <v>91</v>
      </c>
    </row>
    <row r="458" s="2" customFormat="1">
      <c r="A458" s="38"/>
      <c r="B458" s="39"/>
      <c r="C458" s="40"/>
      <c r="D458" s="231" t="s">
        <v>152</v>
      </c>
      <c r="E458" s="40"/>
      <c r="F458" s="258" t="s">
        <v>1056</v>
      </c>
      <c r="G458" s="40"/>
      <c r="H458" s="40"/>
      <c r="I458" s="233"/>
      <c r="J458" s="40"/>
      <c r="K458" s="40"/>
      <c r="L458" s="44"/>
      <c r="M458" s="234"/>
      <c r="N458" s="235"/>
      <c r="O458" s="91"/>
      <c r="P458" s="91"/>
      <c r="Q458" s="91"/>
      <c r="R458" s="91"/>
      <c r="S458" s="91"/>
      <c r="T458" s="92"/>
      <c r="U458" s="38"/>
      <c r="V458" s="38"/>
      <c r="W458" s="38"/>
      <c r="X458" s="38"/>
      <c r="Y458" s="38"/>
      <c r="Z458" s="38"/>
      <c r="AA458" s="38"/>
      <c r="AB458" s="38"/>
      <c r="AC458" s="38"/>
      <c r="AD458" s="38"/>
      <c r="AE458" s="38"/>
      <c r="AT458" s="17" t="s">
        <v>152</v>
      </c>
      <c r="AU458" s="17" t="s">
        <v>91</v>
      </c>
    </row>
    <row r="459" s="13" customFormat="1">
      <c r="A459" s="13"/>
      <c r="B459" s="236"/>
      <c r="C459" s="237"/>
      <c r="D459" s="231" t="s">
        <v>145</v>
      </c>
      <c r="E459" s="238" t="s">
        <v>1</v>
      </c>
      <c r="F459" s="239" t="s">
        <v>91</v>
      </c>
      <c r="G459" s="237"/>
      <c r="H459" s="240">
        <v>2</v>
      </c>
      <c r="I459" s="241"/>
      <c r="J459" s="237"/>
      <c r="K459" s="237"/>
      <c r="L459" s="242"/>
      <c r="M459" s="243"/>
      <c r="N459" s="244"/>
      <c r="O459" s="244"/>
      <c r="P459" s="244"/>
      <c r="Q459" s="244"/>
      <c r="R459" s="244"/>
      <c r="S459" s="244"/>
      <c r="T459" s="245"/>
      <c r="U459" s="13"/>
      <c r="V459" s="13"/>
      <c r="W459" s="13"/>
      <c r="X459" s="13"/>
      <c r="Y459" s="13"/>
      <c r="Z459" s="13"/>
      <c r="AA459" s="13"/>
      <c r="AB459" s="13"/>
      <c r="AC459" s="13"/>
      <c r="AD459" s="13"/>
      <c r="AE459" s="13"/>
      <c r="AT459" s="246" t="s">
        <v>145</v>
      </c>
      <c r="AU459" s="246" t="s">
        <v>91</v>
      </c>
      <c r="AV459" s="13" t="s">
        <v>91</v>
      </c>
      <c r="AW459" s="13" t="s">
        <v>38</v>
      </c>
      <c r="AX459" s="13" t="s">
        <v>82</v>
      </c>
      <c r="AY459" s="246" t="s">
        <v>135</v>
      </c>
    </row>
    <row r="460" s="14" customFormat="1">
      <c r="A460" s="14"/>
      <c r="B460" s="247"/>
      <c r="C460" s="248"/>
      <c r="D460" s="231" t="s">
        <v>145</v>
      </c>
      <c r="E460" s="249" t="s">
        <v>1</v>
      </c>
      <c r="F460" s="250" t="s">
        <v>147</v>
      </c>
      <c r="G460" s="248"/>
      <c r="H460" s="251">
        <v>2</v>
      </c>
      <c r="I460" s="252"/>
      <c r="J460" s="248"/>
      <c r="K460" s="248"/>
      <c r="L460" s="253"/>
      <c r="M460" s="254"/>
      <c r="N460" s="255"/>
      <c r="O460" s="255"/>
      <c r="P460" s="255"/>
      <c r="Q460" s="255"/>
      <c r="R460" s="255"/>
      <c r="S460" s="255"/>
      <c r="T460" s="256"/>
      <c r="U460" s="14"/>
      <c r="V460" s="14"/>
      <c r="W460" s="14"/>
      <c r="X460" s="14"/>
      <c r="Y460" s="14"/>
      <c r="Z460" s="14"/>
      <c r="AA460" s="14"/>
      <c r="AB460" s="14"/>
      <c r="AC460" s="14"/>
      <c r="AD460" s="14"/>
      <c r="AE460" s="14"/>
      <c r="AT460" s="257" t="s">
        <v>145</v>
      </c>
      <c r="AU460" s="257" t="s">
        <v>91</v>
      </c>
      <c r="AV460" s="14" t="s">
        <v>142</v>
      </c>
      <c r="AW460" s="14" t="s">
        <v>38</v>
      </c>
      <c r="AX460" s="14" t="s">
        <v>87</v>
      </c>
      <c r="AY460" s="257" t="s">
        <v>135</v>
      </c>
    </row>
    <row r="461" s="2" customFormat="1" ht="24.15" customHeight="1">
      <c r="A461" s="38"/>
      <c r="B461" s="39"/>
      <c r="C461" s="218" t="s">
        <v>363</v>
      </c>
      <c r="D461" s="218" t="s">
        <v>137</v>
      </c>
      <c r="E461" s="219" t="s">
        <v>1057</v>
      </c>
      <c r="F461" s="220" t="s">
        <v>1058</v>
      </c>
      <c r="G461" s="221" t="s">
        <v>184</v>
      </c>
      <c r="H461" s="222">
        <v>2.1299999999999999</v>
      </c>
      <c r="I461" s="223"/>
      <c r="J461" s="224">
        <f>ROUND(I461*H461,2)</f>
        <v>0</v>
      </c>
      <c r="K461" s="220" t="s">
        <v>141</v>
      </c>
      <c r="L461" s="44"/>
      <c r="M461" s="225" t="s">
        <v>1</v>
      </c>
      <c r="N461" s="226" t="s">
        <v>47</v>
      </c>
      <c r="O461" s="91"/>
      <c r="P461" s="227">
        <f>O461*H461</f>
        <v>0</v>
      </c>
      <c r="Q461" s="227">
        <v>0</v>
      </c>
      <c r="R461" s="227">
        <f>Q461*H461</f>
        <v>0</v>
      </c>
      <c r="S461" s="227">
        <v>0</v>
      </c>
      <c r="T461" s="228">
        <f>S461*H461</f>
        <v>0</v>
      </c>
      <c r="U461" s="38"/>
      <c r="V461" s="38"/>
      <c r="W461" s="38"/>
      <c r="X461" s="38"/>
      <c r="Y461" s="38"/>
      <c r="Z461" s="38"/>
      <c r="AA461" s="38"/>
      <c r="AB461" s="38"/>
      <c r="AC461" s="38"/>
      <c r="AD461" s="38"/>
      <c r="AE461" s="38"/>
      <c r="AR461" s="229" t="s">
        <v>142</v>
      </c>
      <c r="AT461" s="229" t="s">
        <v>137</v>
      </c>
      <c r="AU461" s="229" t="s">
        <v>91</v>
      </c>
      <c r="AY461" s="17" t="s">
        <v>135</v>
      </c>
      <c r="BE461" s="230">
        <f>IF(N461="základní",J461,0)</f>
        <v>0</v>
      </c>
      <c r="BF461" s="230">
        <f>IF(N461="snížená",J461,0)</f>
        <v>0</v>
      </c>
      <c r="BG461" s="230">
        <f>IF(N461="zákl. přenesená",J461,0)</f>
        <v>0</v>
      </c>
      <c r="BH461" s="230">
        <f>IF(N461="sníž. přenesená",J461,0)</f>
        <v>0</v>
      </c>
      <c r="BI461" s="230">
        <f>IF(N461="nulová",J461,0)</f>
        <v>0</v>
      </c>
      <c r="BJ461" s="17" t="s">
        <v>87</v>
      </c>
      <c r="BK461" s="230">
        <f>ROUND(I461*H461,2)</f>
        <v>0</v>
      </c>
      <c r="BL461" s="17" t="s">
        <v>142</v>
      </c>
      <c r="BM461" s="229" t="s">
        <v>559</v>
      </c>
    </row>
    <row r="462" s="2" customFormat="1">
      <c r="A462" s="38"/>
      <c r="B462" s="39"/>
      <c r="C462" s="40"/>
      <c r="D462" s="231" t="s">
        <v>143</v>
      </c>
      <c r="E462" s="40"/>
      <c r="F462" s="232" t="s">
        <v>1059</v>
      </c>
      <c r="G462" s="40"/>
      <c r="H462" s="40"/>
      <c r="I462" s="233"/>
      <c r="J462" s="40"/>
      <c r="K462" s="40"/>
      <c r="L462" s="44"/>
      <c r="M462" s="234"/>
      <c r="N462" s="235"/>
      <c r="O462" s="91"/>
      <c r="P462" s="91"/>
      <c r="Q462" s="91"/>
      <c r="R462" s="91"/>
      <c r="S462" s="91"/>
      <c r="T462" s="92"/>
      <c r="U462" s="38"/>
      <c r="V462" s="38"/>
      <c r="W462" s="38"/>
      <c r="X462" s="38"/>
      <c r="Y462" s="38"/>
      <c r="Z462" s="38"/>
      <c r="AA462" s="38"/>
      <c r="AB462" s="38"/>
      <c r="AC462" s="38"/>
      <c r="AD462" s="38"/>
      <c r="AE462" s="38"/>
      <c r="AT462" s="17" t="s">
        <v>143</v>
      </c>
      <c r="AU462" s="17" t="s">
        <v>91</v>
      </c>
    </row>
    <row r="463" s="13" customFormat="1">
      <c r="A463" s="13"/>
      <c r="B463" s="236"/>
      <c r="C463" s="237"/>
      <c r="D463" s="231" t="s">
        <v>145</v>
      </c>
      <c r="E463" s="238" t="s">
        <v>1</v>
      </c>
      <c r="F463" s="239" t="s">
        <v>1060</v>
      </c>
      <c r="G463" s="237"/>
      <c r="H463" s="240">
        <v>2.1280000000000001</v>
      </c>
      <c r="I463" s="241"/>
      <c r="J463" s="237"/>
      <c r="K463" s="237"/>
      <c r="L463" s="242"/>
      <c r="M463" s="243"/>
      <c r="N463" s="244"/>
      <c r="O463" s="244"/>
      <c r="P463" s="244"/>
      <c r="Q463" s="244"/>
      <c r="R463" s="244"/>
      <c r="S463" s="244"/>
      <c r="T463" s="245"/>
      <c r="U463" s="13"/>
      <c r="V463" s="13"/>
      <c r="W463" s="13"/>
      <c r="X463" s="13"/>
      <c r="Y463" s="13"/>
      <c r="Z463" s="13"/>
      <c r="AA463" s="13"/>
      <c r="AB463" s="13"/>
      <c r="AC463" s="13"/>
      <c r="AD463" s="13"/>
      <c r="AE463" s="13"/>
      <c r="AT463" s="246" t="s">
        <v>145</v>
      </c>
      <c r="AU463" s="246" t="s">
        <v>91</v>
      </c>
      <c r="AV463" s="13" t="s">
        <v>91</v>
      </c>
      <c r="AW463" s="13" t="s">
        <v>38</v>
      </c>
      <c r="AX463" s="13" t="s">
        <v>82</v>
      </c>
      <c r="AY463" s="246" t="s">
        <v>135</v>
      </c>
    </row>
    <row r="464" s="14" customFormat="1">
      <c r="A464" s="14"/>
      <c r="B464" s="247"/>
      <c r="C464" s="248"/>
      <c r="D464" s="231" t="s">
        <v>145</v>
      </c>
      <c r="E464" s="249" t="s">
        <v>1</v>
      </c>
      <c r="F464" s="250" t="s">
        <v>147</v>
      </c>
      <c r="G464" s="248"/>
      <c r="H464" s="251">
        <v>2.1280000000000001</v>
      </c>
      <c r="I464" s="252"/>
      <c r="J464" s="248"/>
      <c r="K464" s="248"/>
      <c r="L464" s="253"/>
      <c r="M464" s="254"/>
      <c r="N464" s="255"/>
      <c r="O464" s="255"/>
      <c r="P464" s="255"/>
      <c r="Q464" s="255"/>
      <c r="R464" s="255"/>
      <c r="S464" s="255"/>
      <c r="T464" s="256"/>
      <c r="U464" s="14"/>
      <c r="V464" s="14"/>
      <c r="W464" s="14"/>
      <c r="X464" s="14"/>
      <c r="Y464" s="14"/>
      <c r="Z464" s="14"/>
      <c r="AA464" s="14"/>
      <c r="AB464" s="14"/>
      <c r="AC464" s="14"/>
      <c r="AD464" s="14"/>
      <c r="AE464" s="14"/>
      <c r="AT464" s="257" t="s">
        <v>145</v>
      </c>
      <c r="AU464" s="257" t="s">
        <v>91</v>
      </c>
      <c r="AV464" s="14" t="s">
        <v>142</v>
      </c>
      <c r="AW464" s="14" t="s">
        <v>38</v>
      </c>
      <c r="AX464" s="14" t="s">
        <v>82</v>
      </c>
      <c r="AY464" s="257" t="s">
        <v>135</v>
      </c>
    </row>
    <row r="465" s="13" customFormat="1">
      <c r="A465" s="13"/>
      <c r="B465" s="236"/>
      <c r="C465" s="237"/>
      <c r="D465" s="231" t="s">
        <v>145</v>
      </c>
      <c r="E465" s="238" t="s">
        <v>1</v>
      </c>
      <c r="F465" s="239" t="s">
        <v>1061</v>
      </c>
      <c r="G465" s="237"/>
      <c r="H465" s="240">
        <v>2.1299999999999999</v>
      </c>
      <c r="I465" s="241"/>
      <c r="J465" s="237"/>
      <c r="K465" s="237"/>
      <c r="L465" s="242"/>
      <c r="M465" s="243"/>
      <c r="N465" s="244"/>
      <c r="O465" s="244"/>
      <c r="P465" s="244"/>
      <c r="Q465" s="244"/>
      <c r="R465" s="244"/>
      <c r="S465" s="244"/>
      <c r="T465" s="245"/>
      <c r="U465" s="13"/>
      <c r="V465" s="13"/>
      <c r="W465" s="13"/>
      <c r="X465" s="13"/>
      <c r="Y465" s="13"/>
      <c r="Z465" s="13"/>
      <c r="AA465" s="13"/>
      <c r="AB465" s="13"/>
      <c r="AC465" s="13"/>
      <c r="AD465" s="13"/>
      <c r="AE465" s="13"/>
      <c r="AT465" s="246" t="s">
        <v>145</v>
      </c>
      <c r="AU465" s="246" t="s">
        <v>91</v>
      </c>
      <c r="AV465" s="13" t="s">
        <v>91</v>
      </c>
      <c r="AW465" s="13" t="s">
        <v>38</v>
      </c>
      <c r="AX465" s="13" t="s">
        <v>82</v>
      </c>
      <c r="AY465" s="246" t="s">
        <v>135</v>
      </c>
    </row>
    <row r="466" s="14" customFormat="1">
      <c r="A466" s="14"/>
      <c r="B466" s="247"/>
      <c r="C466" s="248"/>
      <c r="D466" s="231" t="s">
        <v>145</v>
      </c>
      <c r="E466" s="249" t="s">
        <v>1</v>
      </c>
      <c r="F466" s="250" t="s">
        <v>147</v>
      </c>
      <c r="G466" s="248"/>
      <c r="H466" s="251">
        <v>2.1299999999999999</v>
      </c>
      <c r="I466" s="252"/>
      <c r="J466" s="248"/>
      <c r="K466" s="248"/>
      <c r="L466" s="253"/>
      <c r="M466" s="254"/>
      <c r="N466" s="255"/>
      <c r="O466" s="255"/>
      <c r="P466" s="255"/>
      <c r="Q466" s="255"/>
      <c r="R466" s="255"/>
      <c r="S466" s="255"/>
      <c r="T466" s="256"/>
      <c r="U466" s="14"/>
      <c r="V466" s="14"/>
      <c r="W466" s="14"/>
      <c r="X466" s="14"/>
      <c r="Y466" s="14"/>
      <c r="Z466" s="14"/>
      <c r="AA466" s="14"/>
      <c r="AB466" s="14"/>
      <c r="AC466" s="14"/>
      <c r="AD466" s="14"/>
      <c r="AE466" s="14"/>
      <c r="AT466" s="257" t="s">
        <v>145</v>
      </c>
      <c r="AU466" s="257" t="s">
        <v>91</v>
      </c>
      <c r="AV466" s="14" t="s">
        <v>142</v>
      </c>
      <c r="AW466" s="14" t="s">
        <v>38</v>
      </c>
      <c r="AX466" s="14" t="s">
        <v>87</v>
      </c>
      <c r="AY466" s="257" t="s">
        <v>135</v>
      </c>
    </row>
    <row r="467" s="2" customFormat="1" ht="21.75" customHeight="1">
      <c r="A467" s="38"/>
      <c r="B467" s="39"/>
      <c r="C467" s="218" t="s">
        <v>561</v>
      </c>
      <c r="D467" s="218" t="s">
        <v>137</v>
      </c>
      <c r="E467" s="219" t="s">
        <v>1062</v>
      </c>
      <c r="F467" s="220" t="s">
        <v>1063</v>
      </c>
      <c r="G467" s="221" t="s">
        <v>230</v>
      </c>
      <c r="H467" s="222">
        <v>207.50999999999999</v>
      </c>
      <c r="I467" s="223"/>
      <c r="J467" s="224">
        <f>ROUND(I467*H467,2)</f>
        <v>0</v>
      </c>
      <c r="K467" s="220" t="s">
        <v>141</v>
      </c>
      <c r="L467" s="44"/>
      <c r="M467" s="225" t="s">
        <v>1</v>
      </c>
      <c r="N467" s="226" t="s">
        <v>47</v>
      </c>
      <c r="O467" s="91"/>
      <c r="P467" s="227">
        <f>O467*H467</f>
        <v>0</v>
      </c>
      <c r="Q467" s="227">
        <v>0</v>
      </c>
      <c r="R467" s="227">
        <f>Q467*H467</f>
        <v>0</v>
      </c>
      <c r="S467" s="227">
        <v>0</v>
      </c>
      <c r="T467" s="228">
        <f>S467*H467</f>
        <v>0</v>
      </c>
      <c r="U467" s="38"/>
      <c r="V467" s="38"/>
      <c r="W467" s="38"/>
      <c r="X467" s="38"/>
      <c r="Y467" s="38"/>
      <c r="Z467" s="38"/>
      <c r="AA467" s="38"/>
      <c r="AB467" s="38"/>
      <c r="AC467" s="38"/>
      <c r="AD467" s="38"/>
      <c r="AE467" s="38"/>
      <c r="AR467" s="229" t="s">
        <v>142</v>
      </c>
      <c r="AT467" s="229" t="s">
        <v>137</v>
      </c>
      <c r="AU467" s="229" t="s">
        <v>91</v>
      </c>
      <c r="AY467" s="17" t="s">
        <v>135</v>
      </c>
      <c r="BE467" s="230">
        <f>IF(N467="základní",J467,0)</f>
        <v>0</v>
      </c>
      <c r="BF467" s="230">
        <f>IF(N467="snížená",J467,0)</f>
        <v>0</v>
      </c>
      <c r="BG467" s="230">
        <f>IF(N467="zákl. přenesená",J467,0)</f>
        <v>0</v>
      </c>
      <c r="BH467" s="230">
        <f>IF(N467="sníž. přenesená",J467,0)</f>
        <v>0</v>
      </c>
      <c r="BI467" s="230">
        <f>IF(N467="nulová",J467,0)</f>
        <v>0</v>
      </c>
      <c r="BJ467" s="17" t="s">
        <v>87</v>
      </c>
      <c r="BK467" s="230">
        <f>ROUND(I467*H467,2)</f>
        <v>0</v>
      </c>
      <c r="BL467" s="17" t="s">
        <v>142</v>
      </c>
      <c r="BM467" s="229" t="s">
        <v>564</v>
      </c>
    </row>
    <row r="468" s="2" customFormat="1">
      <c r="A468" s="38"/>
      <c r="B468" s="39"/>
      <c r="C468" s="40"/>
      <c r="D468" s="231" t="s">
        <v>143</v>
      </c>
      <c r="E468" s="40"/>
      <c r="F468" s="232" t="s">
        <v>1064</v>
      </c>
      <c r="G468" s="40"/>
      <c r="H468" s="40"/>
      <c r="I468" s="233"/>
      <c r="J468" s="40"/>
      <c r="K468" s="40"/>
      <c r="L468" s="44"/>
      <c r="M468" s="234"/>
      <c r="N468" s="235"/>
      <c r="O468" s="91"/>
      <c r="P468" s="91"/>
      <c r="Q468" s="91"/>
      <c r="R468" s="91"/>
      <c r="S468" s="91"/>
      <c r="T468" s="92"/>
      <c r="U468" s="38"/>
      <c r="V468" s="38"/>
      <c r="W468" s="38"/>
      <c r="X468" s="38"/>
      <c r="Y468" s="38"/>
      <c r="Z468" s="38"/>
      <c r="AA468" s="38"/>
      <c r="AB468" s="38"/>
      <c r="AC468" s="38"/>
      <c r="AD468" s="38"/>
      <c r="AE468" s="38"/>
      <c r="AT468" s="17" t="s">
        <v>143</v>
      </c>
      <c r="AU468" s="17" t="s">
        <v>91</v>
      </c>
    </row>
    <row r="469" s="13" customFormat="1">
      <c r="A469" s="13"/>
      <c r="B469" s="236"/>
      <c r="C469" s="237"/>
      <c r="D469" s="231" t="s">
        <v>145</v>
      </c>
      <c r="E469" s="238" t="s">
        <v>1</v>
      </c>
      <c r="F469" s="239" t="s">
        <v>1065</v>
      </c>
      <c r="G469" s="237"/>
      <c r="H469" s="240">
        <v>193.81999999999999</v>
      </c>
      <c r="I469" s="241"/>
      <c r="J469" s="237"/>
      <c r="K469" s="237"/>
      <c r="L469" s="242"/>
      <c r="M469" s="243"/>
      <c r="N469" s="244"/>
      <c r="O469" s="244"/>
      <c r="P469" s="244"/>
      <c r="Q469" s="244"/>
      <c r="R469" s="244"/>
      <c r="S469" s="244"/>
      <c r="T469" s="245"/>
      <c r="U469" s="13"/>
      <c r="V469" s="13"/>
      <c r="W469" s="13"/>
      <c r="X469" s="13"/>
      <c r="Y469" s="13"/>
      <c r="Z469" s="13"/>
      <c r="AA469" s="13"/>
      <c r="AB469" s="13"/>
      <c r="AC469" s="13"/>
      <c r="AD469" s="13"/>
      <c r="AE469" s="13"/>
      <c r="AT469" s="246" t="s">
        <v>145</v>
      </c>
      <c r="AU469" s="246" t="s">
        <v>91</v>
      </c>
      <c r="AV469" s="13" t="s">
        <v>91</v>
      </c>
      <c r="AW469" s="13" t="s">
        <v>38</v>
      </c>
      <c r="AX469" s="13" t="s">
        <v>82</v>
      </c>
      <c r="AY469" s="246" t="s">
        <v>135</v>
      </c>
    </row>
    <row r="470" s="13" customFormat="1">
      <c r="A470" s="13"/>
      <c r="B470" s="236"/>
      <c r="C470" s="237"/>
      <c r="D470" s="231" t="s">
        <v>145</v>
      </c>
      <c r="E470" s="238" t="s">
        <v>1</v>
      </c>
      <c r="F470" s="239" t="s">
        <v>1066</v>
      </c>
      <c r="G470" s="237"/>
      <c r="H470" s="240">
        <v>13.69</v>
      </c>
      <c r="I470" s="241"/>
      <c r="J470" s="237"/>
      <c r="K470" s="237"/>
      <c r="L470" s="242"/>
      <c r="M470" s="243"/>
      <c r="N470" s="244"/>
      <c r="O470" s="244"/>
      <c r="P470" s="244"/>
      <c r="Q470" s="244"/>
      <c r="R470" s="244"/>
      <c r="S470" s="244"/>
      <c r="T470" s="245"/>
      <c r="U470" s="13"/>
      <c r="V470" s="13"/>
      <c r="W470" s="13"/>
      <c r="X470" s="13"/>
      <c r="Y470" s="13"/>
      <c r="Z470" s="13"/>
      <c r="AA470" s="13"/>
      <c r="AB470" s="13"/>
      <c r="AC470" s="13"/>
      <c r="AD470" s="13"/>
      <c r="AE470" s="13"/>
      <c r="AT470" s="246" t="s">
        <v>145</v>
      </c>
      <c r="AU470" s="246" t="s">
        <v>91</v>
      </c>
      <c r="AV470" s="13" t="s">
        <v>91</v>
      </c>
      <c r="AW470" s="13" t="s">
        <v>38</v>
      </c>
      <c r="AX470" s="13" t="s">
        <v>82</v>
      </c>
      <c r="AY470" s="246" t="s">
        <v>135</v>
      </c>
    </row>
    <row r="471" s="14" customFormat="1">
      <c r="A471" s="14"/>
      <c r="B471" s="247"/>
      <c r="C471" s="248"/>
      <c r="D471" s="231" t="s">
        <v>145</v>
      </c>
      <c r="E471" s="249" t="s">
        <v>1</v>
      </c>
      <c r="F471" s="250" t="s">
        <v>147</v>
      </c>
      <c r="G471" s="248"/>
      <c r="H471" s="251">
        <v>207.50999999999999</v>
      </c>
      <c r="I471" s="252"/>
      <c r="J471" s="248"/>
      <c r="K471" s="248"/>
      <c r="L471" s="253"/>
      <c r="M471" s="254"/>
      <c r="N471" s="255"/>
      <c r="O471" s="255"/>
      <c r="P471" s="255"/>
      <c r="Q471" s="255"/>
      <c r="R471" s="255"/>
      <c r="S471" s="255"/>
      <c r="T471" s="256"/>
      <c r="U471" s="14"/>
      <c r="V471" s="14"/>
      <c r="W471" s="14"/>
      <c r="X471" s="14"/>
      <c r="Y471" s="14"/>
      <c r="Z471" s="14"/>
      <c r="AA471" s="14"/>
      <c r="AB471" s="14"/>
      <c r="AC471" s="14"/>
      <c r="AD471" s="14"/>
      <c r="AE471" s="14"/>
      <c r="AT471" s="257" t="s">
        <v>145</v>
      </c>
      <c r="AU471" s="257" t="s">
        <v>91</v>
      </c>
      <c r="AV471" s="14" t="s">
        <v>142</v>
      </c>
      <c r="AW471" s="14" t="s">
        <v>38</v>
      </c>
      <c r="AX471" s="14" t="s">
        <v>87</v>
      </c>
      <c r="AY471" s="257" t="s">
        <v>135</v>
      </c>
    </row>
    <row r="472" s="2" customFormat="1" ht="24.15" customHeight="1">
      <c r="A472" s="38"/>
      <c r="B472" s="39"/>
      <c r="C472" s="218" t="s">
        <v>370</v>
      </c>
      <c r="D472" s="218" t="s">
        <v>137</v>
      </c>
      <c r="E472" s="219" t="s">
        <v>1067</v>
      </c>
      <c r="F472" s="220" t="s">
        <v>1068</v>
      </c>
      <c r="G472" s="221" t="s">
        <v>230</v>
      </c>
      <c r="H472" s="222">
        <v>3942.6900000000001</v>
      </c>
      <c r="I472" s="223"/>
      <c r="J472" s="224">
        <f>ROUND(I472*H472,2)</f>
        <v>0</v>
      </c>
      <c r="K472" s="220" t="s">
        <v>141</v>
      </c>
      <c r="L472" s="44"/>
      <c r="M472" s="225" t="s">
        <v>1</v>
      </c>
      <c r="N472" s="226" t="s">
        <v>47</v>
      </c>
      <c r="O472" s="91"/>
      <c r="P472" s="227">
        <f>O472*H472</f>
        <v>0</v>
      </c>
      <c r="Q472" s="227">
        <v>0</v>
      </c>
      <c r="R472" s="227">
        <f>Q472*H472</f>
        <v>0</v>
      </c>
      <c r="S472" s="227">
        <v>0</v>
      </c>
      <c r="T472" s="228">
        <f>S472*H472</f>
        <v>0</v>
      </c>
      <c r="U472" s="38"/>
      <c r="V472" s="38"/>
      <c r="W472" s="38"/>
      <c r="X472" s="38"/>
      <c r="Y472" s="38"/>
      <c r="Z472" s="38"/>
      <c r="AA472" s="38"/>
      <c r="AB472" s="38"/>
      <c r="AC472" s="38"/>
      <c r="AD472" s="38"/>
      <c r="AE472" s="38"/>
      <c r="AR472" s="229" t="s">
        <v>142</v>
      </c>
      <c r="AT472" s="229" t="s">
        <v>137</v>
      </c>
      <c r="AU472" s="229" t="s">
        <v>91</v>
      </c>
      <c r="AY472" s="17" t="s">
        <v>135</v>
      </c>
      <c r="BE472" s="230">
        <f>IF(N472="základní",J472,0)</f>
        <v>0</v>
      </c>
      <c r="BF472" s="230">
        <f>IF(N472="snížená",J472,0)</f>
        <v>0</v>
      </c>
      <c r="BG472" s="230">
        <f>IF(N472="zákl. přenesená",J472,0)</f>
        <v>0</v>
      </c>
      <c r="BH472" s="230">
        <f>IF(N472="sníž. přenesená",J472,0)</f>
        <v>0</v>
      </c>
      <c r="BI472" s="230">
        <f>IF(N472="nulová",J472,0)</f>
        <v>0</v>
      </c>
      <c r="BJ472" s="17" t="s">
        <v>87</v>
      </c>
      <c r="BK472" s="230">
        <f>ROUND(I472*H472,2)</f>
        <v>0</v>
      </c>
      <c r="BL472" s="17" t="s">
        <v>142</v>
      </c>
      <c r="BM472" s="229" t="s">
        <v>568</v>
      </c>
    </row>
    <row r="473" s="2" customFormat="1">
      <c r="A473" s="38"/>
      <c r="B473" s="39"/>
      <c r="C473" s="40"/>
      <c r="D473" s="231" t="s">
        <v>143</v>
      </c>
      <c r="E473" s="40"/>
      <c r="F473" s="232" t="s">
        <v>1069</v>
      </c>
      <c r="G473" s="40"/>
      <c r="H473" s="40"/>
      <c r="I473" s="233"/>
      <c r="J473" s="40"/>
      <c r="K473" s="40"/>
      <c r="L473" s="44"/>
      <c r="M473" s="234"/>
      <c r="N473" s="235"/>
      <c r="O473" s="91"/>
      <c r="P473" s="91"/>
      <c r="Q473" s="91"/>
      <c r="R473" s="91"/>
      <c r="S473" s="91"/>
      <c r="T473" s="92"/>
      <c r="U473" s="38"/>
      <c r="V473" s="38"/>
      <c r="W473" s="38"/>
      <c r="X473" s="38"/>
      <c r="Y473" s="38"/>
      <c r="Z473" s="38"/>
      <c r="AA473" s="38"/>
      <c r="AB473" s="38"/>
      <c r="AC473" s="38"/>
      <c r="AD473" s="38"/>
      <c r="AE473" s="38"/>
      <c r="AT473" s="17" t="s">
        <v>143</v>
      </c>
      <c r="AU473" s="17" t="s">
        <v>91</v>
      </c>
    </row>
    <row r="474" s="13" customFormat="1">
      <c r="A474" s="13"/>
      <c r="B474" s="236"/>
      <c r="C474" s="237"/>
      <c r="D474" s="231" t="s">
        <v>145</v>
      </c>
      <c r="E474" s="238" t="s">
        <v>1</v>
      </c>
      <c r="F474" s="239" t="s">
        <v>1070</v>
      </c>
      <c r="G474" s="237"/>
      <c r="H474" s="240">
        <v>3942.6900000000001</v>
      </c>
      <c r="I474" s="241"/>
      <c r="J474" s="237"/>
      <c r="K474" s="237"/>
      <c r="L474" s="242"/>
      <c r="M474" s="243"/>
      <c r="N474" s="244"/>
      <c r="O474" s="244"/>
      <c r="P474" s="244"/>
      <c r="Q474" s="244"/>
      <c r="R474" s="244"/>
      <c r="S474" s="244"/>
      <c r="T474" s="245"/>
      <c r="U474" s="13"/>
      <c r="V474" s="13"/>
      <c r="W474" s="13"/>
      <c r="X474" s="13"/>
      <c r="Y474" s="13"/>
      <c r="Z474" s="13"/>
      <c r="AA474" s="13"/>
      <c r="AB474" s="13"/>
      <c r="AC474" s="13"/>
      <c r="AD474" s="13"/>
      <c r="AE474" s="13"/>
      <c r="AT474" s="246" t="s">
        <v>145</v>
      </c>
      <c r="AU474" s="246" t="s">
        <v>91</v>
      </c>
      <c r="AV474" s="13" t="s">
        <v>91</v>
      </c>
      <c r="AW474" s="13" t="s">
        <v>38</v>
      </c>
      <c r="AX474" s="13" t="s">
        <v>82</v>
      </c>
      <c r="AY474" s="246" t="s">
        <v>135</v>
      </c>
    </row>
    <row r="475" s="14" customFormat="1">
      <c r="A475" s="14"/>
      <c r="B475" s="247"/>
      <c r="C475" s="248"/>
      <c r="D475" s="231" t="s">
        <v>145</v>
      </c>
      <c r="E475" s="249" t="s">
        <v>1</v>
      </c>
      <c r="F475" s="250" t="s">
        <v>147</v>
      </c>
      <c r="G475" s="248"/>
      <c r="H475" s="251">
        <v>3942.6900000000001</v>
      </c>
      <c r="I475" s="252"/>
      <c r="J475" s="248"/>
      <c r="K475" s="248"/>
      <c r="L475" s="253"/>
      <c r="M475" s="254"/>
      <c r="N475" s="255"/>
      <c r="O475" s="255"/>
      <c r="P475" s="255"/>
      <c r="Q475" s="255"/>
      <c r="R475" s="255"/>
      <c r="S475" s="255"/>
      <c r="T475" s="256"/>
      <c r="U475" s="14"/>
      <c r="V475" s="14"/>
      <c r="W475" s="14"/>
      <c r="X475" s="14"/>
      <c r="Y475" s="14"/>
      <c r="Z475" s="14"/>
      <c r="AA475" s="14"/>
      <c r="AB475" s="14"/>
      <c r="AC475" s="14"/>
      <c r="AD475" s="14"/>
      <c r="AE475" s="14"/>
      <c r="AT475" s="257" t="s">
        <v>145</v>
      </c>
      <c r="AU475" s="257" t="s">
        <v>91</v>
      </c>
      <c r="AV475" s="14" t="s">
        <v>142</v>
      </c>
      <c r="AW475" s="14" t="s">
        <v>38</v>
      </c>
      <c r="AX475" s="14" t="s">
        <v>87</v>
      </c>
      <c r="AY475" s="257" t="s">
        <v>135</v>
      </c>
    </row>
    <row r="476" s="2" customFormat="1" ht="16.5" customHeight="1">
      <c r="A476" s="38"/>
      <c r="B476" s="39"/>
      <c r="C476" s="218" t="s">
        <v>571</v>
      </c>
      <c r="D476" s="218" t="s">
        <v>137</v>
      </c>
      <c r="E476" s="219" t="s">
        <v>1071</v>
      </c>
      <c r="F476" s="220" t="s">
        <v>1072</v>
      </c>
      <c r="G476" s="221" t="s">
        <v>230</v>
      </c>
      <c r="H476" s="222">
        <v>85.150000000000006</v>
      </c>
      <c r="I476" s="223"/>
      <c r="J476" s="224">
        <f>ROUND(I476*H476,2)</f>
        <v>0</v>
      </c>
      <c r="K476" s="220" t="s">
        <v>141</v>
      </c>
      <c r="L476" s="44"/>
      <c r="M476" s="225" t="s">
        <v>1</v>
      </c>
      <c r="N476" s="226" t="s">
        <v>47</v>
      </c>
      <c r="O476" s="91"/>
      <c r="P476" s="227">
        <f>O476*H476</f>
        <v>0</v>
      </c>
      <c r="Q476" s="227">
        <v>0</v>
      </c>
      <c r="R476" s="227">
        <f>Q476*H476</f>
        <v>0</v>
      </c>
      <c r="S476" s="227">
        <v>0</v>
      </c>
      <c r="T476" s="228">
        <f>S476*H476</f>
        <v>0</v>
      </c>
      <c r="U476" s="38"/>
      <c r="V476" s="38"/>
      <c r="W476" s="38"/>
      <c r="X476" s="38"/>
      <c r="Y476" s="38"/>
      <c r="Z476" s="38"/>
      <c r="AA476" s="38"/>
      <c r="AB476" s="38"/>
      <c r="AC476" s="38"/>
      <c r="AD476" s="38"/>
      <c r="AE476" s="38"/>
      <c r="AR476" s="229" t="s">
        <v>142</v>
      </c>
      <c r="AT476" s="229" t="s">
        <v>137</v>
      </c>
      <c r="AU476" s="229" t="s">
        <v>91</v>
      </c>
      <c r="AY476" s="17" t="s">
        <v>135</v>
      </c>
      <c r="BE476" s="230">
        <f>IF(N476="základní",J476,0)</f>
        <v>0</v>
      </c>
      <c r="BF476" s="230">
        <f>IF(N476="snížená",J476,0)</f>
        <v>0</v>
      </c>
      <c r="BG476" s="230">
        <f>IF(N476="zákl. přenesená",J476,0)</f>
        <v>0</v>
      </c>
      <c r="BH476" s="230">
        <f>IF(N476="sníž. přenesená",J476,0)</f>
        <v>0</v>
      </c>
      <c r="BI476" s="230">
        <f>IF(N476="nulová",J476,0)</f>
        <v>0</v>
      </c>
      <c r="BJ476" s="17" t="s">
        <v>87</v>
      </c>
      <c r="BK476" s="230">
        <f>ROUND(I476*H476,2)</f>
        <v>0</v>
      </c>
      <c r="BL476" s="17" t="s">
        <v>142</v>
      </c>
      <c r="BM476" s="229" t="s">
        <v>574</v>
      </c>
    </row>
    <row r="477" s="2" customFormat="1">
      <c r="A477" s="38"/>
      <c r="B477" s="39"/>
      <c r="C477" s="40"/>
      <c r="D477" s="231" t="s">
        <v>143</v>
      </c>
      <c r="E477" s="40"/>
      <c r="F477" s="232" t="s">
        <v>1073</v>
      </c>
      <c r="G477" s="40"/>
      <c r="H477" s="40"/>
      <c r="I477" s="233"/>
      <c r="J477" s="40"/>
      <c r="K477" s="40"/>
      <c r="L477" s="44"/>
      <c r="M477" s="234"/>
      <c r="N477" s="235"/>
      <c r="O477" s="91"/>
      <c r="P477" s="91"/>
      <c r="Q477" s="91"/>
      <c r="R477" s="91"/>
      <c r="S477" s="91"/>
      <c r="T477" s="92"/>
      <c r="U477" s="38"/>
      <c r="V477" s="38"/>
      <c r="W477" s="38"/>
      <c r="X477" s="38"/>
      <c r="Y477" s="38"/>
      <c r="Z477" s="38"/>
      <c r="AA477" s="38"/>
      <c r="AB477" s="38"/>
      <c r="AC477" s="38"/>
      <c r="AD477" s="38"/>
      <c r="AE477" s="38"/>
      <c r="AT477" s="17" t="s">
        <v>143</v>
      </c>
      <c r="AU477" s="17" t="s">
        <v>91</v>
      </c>
    </row>
    <row r="478" s="13" customFormat="1">
      <c r="A478" s="13"/>
      <c r="B478" s="236"/>
      <c r="C478" s="237"/>
      <c r="D478" s="231" t="s">
        <v>145</v>
      </c>
      <c r="E478" s="238" t="s">
        <v>1</v>
      </c>
      <c r="F478" s="239" t="s">
        <v>1074</v>
      </c>
      <c r="G478" s="237"/>
      <c r="H478" s="240">
        <v>4.6900000000000004</v>
      </c>
      <c r="I478" s="241"/>
      <c r="J478" s="237"/>
      <c r="K478" s="237"/>
      <c r="L478" s="242"/>
      <c r="M478" s="243"/>
      <c r="N478" s="244"/>
      <c r="O478" s="244"/>
      <c r="P478" s="244"/>
      <c r="Q478" s="244"/>
      <c r="R478" s="244"/>
      <c r="S478" s="244"/>
      <c r="T478" s="245"/>
      <c r="U478" s="13"/>
      <c r="V478" s="13"/>
      <c r="W478" s="13"/>
      <c r="X478" s="13"/>
      <c r="Y478" s="13"/>
      <c r="Z478" s="13"/>
      <c r="AA478" s="13"/>
      <c r="AB478" s="13"/>
      <c r="AC478" s="13"/>
      <c r="AD478" s="13"/>
      <c r="AE478" s="13"/>
      <c r="AT478" s="246" t="s">
        <v>145</v>
      </c>
      <c r="AU478" s="246" t="s">
        <v>91</v>
      </c>
      <c r="AV478" s="13" t="s">
        <v>91</v>
      </c>
      <c r="AW478" s="13" t="s">
        <v>38</v>
      </c>
      <c r="AX478" s="13" t="s">
        <v>82</v>
      </c>
      <c r="AY478" s="246" t="s">
        <v>135</v>
      </c>
    </row>
    <row r="479" s="13" customFormat="1">
      <c r="A479" s="13"/>
      <c r="B479" s="236"/>
      <c r="C479" s="237"/>
      <c r="D479" s="231" t="s">
        <v>145</v>
      </c>
      <c r="E479" s="238" t="s">
        <v>1</v>
      </c>
      <c r="F479" s="239" t="s">
        <v>1075</v>
      </c>
      <c r="G479" s="237"/>
      <c r="H479" s="240">
        <v>80.459999999999994</v>
      </c>
      <c r="I479" s="241"/>
      <c r="J479" s="237"/>
      <c r="K479" s="237"/>
      <c r="L479" s="242"/>
      <c r="M479" s="243"/>
      <c r="N479" s="244"/>
      <c r="O479" s="244"/>
      <c r="P479" s="244"/>
      <c r="Q479" s="244"/>
      <c r="R479" s="244"/>
      <c r="S479" s="244"/>
      <c r="T479" s="245"/>
      <c r="U479" s="13"/>
      <c r="V479" s="13"/>
      <c r="W479" s="13"/>
      <c r="X479" s="13"/>
      <c r="Y479" s="13"/>
      <c r="Z479" s="13"/>
      <c r="AA479" s="13"/>
      <c r="AB479" s="13"/>
      <c r="AC479" s="13"/>
      <c r="AD479" s="13"/>
      <c r="AE479" s="13"/>
      <c r="AT479" s="246" t="s">
        <v>145</v>
      </c>
      <c r="AU479" s="246" t="s">
        <v>91</v>
      </c>
      <c r="AV479" s="13" t="s">
        <v>91</v>
      </c>
      <c r="AW479" s="13" t="s">
        <v>38</v>
      </c>
      <c r="AX479" s="13" t="s">
        <v>82</v>
      </c>
      <c r="AY479" s="246" t="s">
        <v>135</v>
      </c>
    </row>
    <row r="480" s="14" customFormat="1">
      <c r="A480" s="14"/>
      <c r="B480" s="247"/>
      <c r="C480" s="248"/>
      <c r="D480" s="231" t="s">
        <v>145</v>
      </c>
      <c r="E480" s="249" t="s">
        <v>1</v>
      </c>
      <c r="F480" s="250" t="s">
        <v>147</v>
      </c>
      <c r="G480" s="248"/>
      <c r="H480" s="251">
        <v>85.149999999999991</v>
      </c>
      <c r="I480" s="252"/>
      <c r="J480" s="248"/>
      <c r="K480" s="248"/>
      <c r="L480" s="253"/>
      <c r="M480" s="254"/>
      <c r="N480" s="255"/>
      <c r="O480" s="255"/>
      <c r="P480" s="255"/>
      <c r="Q480" s="255"/>
      <c r="R480" s="255"/>
      <c r="S480" s="255"/>
      <c r="T480" s="256"/>
      <c r="U480" s="14"/>
      <c r="V480" s="14"/>
      <c r="W480" s="14"/>
      <c r="X480" s="14"/>
      <c r="Y480" s="14"/>
      <c r="Z480" s="14"/>
      <c r="AA480" s="14"/>
      <c r="AB480" s="14"/>
      <c r="AC480" s="14"/>
      <c r="AD480" s="14"/>
      <c r="AE480" s="14"/>
      <c r="AT480" s="257" t="s">
        <v>145</v>
      </c>
      <c r="AU480" s="257" t="s">
        <v>91</v>
      </c>
      <c r="AV480" s="14" t="s">
        <v>142</v>
      </c>
      <c r="AW480" s="14" t="s">
        <v>38</v>
      </c>
      <c r="AX480" s="14" t="s">
        <v>87</v>
      </c>
      <c r="AY480" s="257" t="s">
        <v>135</v>
      </c>
    </row>
    <row r="481" s="2" customFormat="1" ht="24.15" customHeight="1">
      <c r="A481" s="38"/>
      <c r="B481" s="39"/>
      <c r="C481" s="218" t="s">
        <v>374</v>
      </c>
      <c r="D481" s="218" t="s">
        <v>137</v>
      </c>
      <c r="E481" s="219" t="s">
        <v>1076</v>
      </c>
      <c r="F481" s="220" t="s">
        <v>1077</v>
      </c>
      <c r="G481" s="221" t="s">
        <v>230</v>
      </c>
      <c r="H481" s="222">
        <v>1617.8499999999999</v>
      </c>
      <c r="I481" s="223"/>
      <c r="J481" s="224">
        <f>ROUND(I481*H481,2)</f>
        <v>0</v>
      </c>
      <c r="K481" s="220" t="s">
        <v>141</v>
      </c>
      <c r="L481" s="44"/>
      <c r="M481" s="225" t="s">
        <v>1</v>
      </c>
      <c r="N481" s="226" t="s">
        <v>47</v>
      </c>
      <c r="O481" s="91"/>
      <c r="P481" s="227">
        <f>O481*H481</f>
        <v>0</v>
      </c>
      <c r="Q481" s="227">
        <v>0</v>
      </c>
      <c r="R481" s="227">
        <f>Q481*H481</f>
        <v>0</v>
      </c>
      <c r="S481" s="227">
        <v>0</v>
      </c>
      <c r="T481" s="228">
        <f>S481*H481</f>
        <v>0</v>
      </c>
      <c r="U481" s="38"/>
      <c r="V481" s="38"/>
      <c r="W481" s="38"/>
      <c r="X481" s="38"/>
      <c r="Y481" s="38"/>
      <c r="Z481" s="38"/>
      <c r="AA481" s="38"/>
      <c r="AB481" s="38"/>
      <c r="AC481" s="38"/>
      <c r="AD481" s="38"/>
      <c r="AE481" s="38"/>
      <c r="AR481" s="229" t="s">
        <v>142</v>
      </c>
      <c r="AT481" s="229" t="s">
        <v>137</v>
      </c>
      <c r="AU481" s="229" t="s">
        <v>91</v>
      </c>
      <c r="AY481" s="17" t="s">
        <v>135</v>
      </c>
      <c r="BE481" s="230">
        <f>IF(N481="základní",J481,0)</f>
        <v>0</v>
      </c>
      <c r="BF481" s="230">
        <f>IF(N481="snížená",J481,0)</f>
        <v>0</v>
      </c>
      <c r="BG481" s="230">
        <f>IF(N481="zákl. přenesená",J481,0)</f>
        <v>0</v>
      </c>
      <c r="BH481" s="230">
        <f>IF(N481="sníž. přenesená",J481,0)</f>
        <v>0</v>
      </c>
      <c r="BI481" s="230">
        <f>IF(N481="nulová",J481,0)</f>
        <v>0</v>
      </c>
      <c r="BJ481" s="17" t="s">
        <v>87</v>
      </c>
      <c r="BK481" s="230">
        <f>ROUND(I481*H481,2)</f>
        <v>0</v>
      </c>
      <c r="BL481" s="17" t="s">
        <v>142</v>
      </c>
      <c r="BM481" s="229" t="s">
        <v>579</v>
      </c>
    </row>
    <row r="482" s="2" customFormat="1">
      <c r="A482" s="38"/>
      <c r="B482" s="39"/>
      <c r="C482" s="40"/>
      <c r="D482" s="231" t="s">
        <v>143</v>
      </c>
      <c r="E482" s="40"/>
      <c r="F482" s="232" t="s">
        <v>1078</v>
      </c>
      <c r="G482" s="40"/>
      <c r="H482" s="40"/>
      <c r="I482" s="233"/>
      <c r="J482" s="40"/>
      <c r="K482" s="40"/>
      <c r="L482" s="44"/>
      <c r="M482" s="234"/>
      <c r="N482" s="235"/>
      <c r="O482" s="91"/>
      <c r="P482" s="91"/>
      <c r="Q482" s="91"/>
      <c r="R482" s="91"/>
      <c r="S482" s="91"/>
      <c r="T482" s="92"/>
      <c r="U482" s="38"/>
      <c r="V482" s="38"/>
      <c r="W482" s="38"/>
      <c r="X482" s="38"/>
      <c r="Y482" s="38"/>
      <c r="Z482" s="38"/>
      <c r="AA482" s="38"/>
      <c r="AB482" s="38"/>
      <c r="AC482" s="38"/>
      <c r="AD482" s="38"/>
      <c r="AE482" s="38"/>
      <c r="AT482" s="17" t="s">
        <v>143</v>
      </c>
      <c r="AU482" s="17" t="s">
        <v>91</v>
      </c>
    </row>
    <row r="483" s="13" customFormat="1">
      <c r="A483" s="13"/>
      <c r="B483" s="236"/>
      <c r="C483" s="237"/>
      <c r="D483" s="231" t="s">
        <v>145</v>
      </c>
      <c r="E483" s="238" t="s">
        <v>1</v>
      </c>
      <c r="F483" s="239" t="s">
        <v>1079</v>
      </c>
      <c r="G483" s="237"/>
      <c r="H483" s="240">
        <v>1617.8499999999999</v>
      </c>
      <c r="I483" s="241"/>
      <c r="J483" s="237"/>
      <c r="K483" s="237"/>
      <c r="L483" s="242"/>
      <c r="M483" s="243"/>
      <c r="N483" s="244"/>
      <c r="O483" s="244"/>
      <c r="P483" s="244"/>
      <c r="Q483" s="244"/>
      <c r="R483" s="244"/>
      <c r="S483" s="244"/>
      <c r="T483" s="245"/>
      <c r="U483" s="13"/>
      <c r="V483" s="13"/>
      <c r="W483" s="13"/>
      <c r="X483" s="13"/>
      <c r="Y483" s="13"/>
      <c r="Z483" s="13"/>
      <c r="AA483" s="13"/>
      <c r="AB483" s="13"/>
      <c r="AC483" s="13"/>
      <c r="AD483" s="13"/>
      <c r="AE483" s="13"/>
      <c r="AT483" s="246" t="s">
        <v>145</v>
      </c>
      <c r="AU483" s="246" t="s">
        <v>91</v>
      </c>
      <c r="AV483" s="13" t="s">
        <v>91</v>
      </c>
      <c r="AW483" s="13" t="s">
        <v>38</v>
      </c>
      <c r="AX483" s="13" t="s">
        <v>82</v>
      </c>
      <c r="AY483" s="246" t="s">
        <v>135</v>
      </c>
    </row>
    <row r="484" s="14" customFormat="1">
      <c r="A484" s="14"/>
      <c r="B484" s="247"/>
      <c r="C484" s="248"/>
      <c r="D484" s="231" t="s">
        <v>145</v>
      </c>
      <c r="E484" s="249" t="s">
        <v>1</v>
      </c>
      <c r="F484" s="250" t="s">
        <v>147</v>
      </c>
      <c r="G484" s="248"/>
      <c r="H484" s="251">
        <v>1617.8499999999999</v>
      </c>
      <c r="I484" s="252"/>
      <c r="J484" s="248"/>
      <c r="K484" s="248"/>
      <c r="L484" s="253"/>
      <c r="M484" s="254"/>
      <c r="N484" s="255"/>
      <c r="O484" s="255"/>
      <c r="P484" s="255"/>
      <c r="Q484" s="255"/>
      <c r="R484" s="255"/>
      <c r="S484" s="255"/>
      <c r="T484" s="256"/>
      <c r="U484" s="14"/>
      <c r="V484" s="14"/>
      <c r="W484" s="14"/>
      <c r="X484" s="14"/>
      <c r="Y484" s="14"/>
      <c r="Z484" s="14"/>
      <c r="AA484" s="14"/>
      <c r="AB484" s="14"/>
      <c r="AC484" s="14"/>
      <c r="AD484" s="14"/>
      <c r="AE484" s="14"/>
      <c r="AT484" s="257" t="s">
        <v>145</v>
      </c>
      <c r="AU484" s="257" t="s">
        <v>91</v>
      </c>
      <c r="AV484" s="14" t="s">
        <v>142</v>
      </c>
      <c r="AW484" s="14" t="s">
        <v>38</v>
      </c>
      <c r="AX484" s="14" t="s">
        <v>87</v>
      </c>
      <c r="AY484" s="257" t="s">
        <v>135</v>
      </c>
    </row>
    <row r="485" s="2" customFormat="1" ht="37.8" customHeight="1">
      <c r="A485" s="38"/>
      <c r="B485" s="39"/>
      <c r="C485" s="218" t="s">
        <v>581</v>
      </c>
      <c r="D485" s="218" t="s">
        <v>137</v>
      </c>
      <c r="E485" s="219" t="s">
        <v>1080</v>
      </c>
      <c r="F485" s="220" t="s">
        <v>1081</v>
      </c>
      <c r="G485" s="221" t="s">
        <v>230</v>
      </c>
      <c r="H485" s="222">
        <v>80.459999999999994</v>
      </c>
      <c r="I485" s="223"/>
      <c r="J485" s="224">
        <f>ROUND(I485*H485,2)</f>
        <v>0</v>
      </c>
      <c r="K485" s="220" t="s">
        <v>141</v>
      </c>
      <c r="L485" s="44"/>
      <c r="M485" s="225" t="s">
        <v>1</v>
      </c>
      <c r="N485" s="226" t="s">
        <v>47</v>
      </c>
      <c r="O485" s="91"/>
      <c r="P485" s="227">
        <f>O485*H485</f>
        <v>0</v>
      </c>
      <c r="Q485" s="227">
        <v>0</v>
      </c>
      <c r="R485" s="227">
        <f>Q485*H485</f>
        <v>0</v>
      </c>
      <c r="S485" s="227">
        <v>0</v>
      </c>
      <c r="T485" s="228">
        <f>S485*H485</f>
        <v>0</v>
      </c>
      <c r="U485" s="38"/>
      <c r="V485" s="38"/>
      <c r="W485" s="38"/>
      <c r="X485" s="38"/>
      <c r="Y485" s="38"/>
      <c r="Z485" s="38"/>
      <c r="AA485" s="38"/>
      <c r="AB485" s="38"/>
      <c r="AC485" s="38"/>
      <c r="AD485" s="38"/>
      <c r="AE485" s="38"/>
      <c r="AR485" s="229" t="s">
        <v>142</v>
      </c>
      <c r="AT485" s="229" t="s">
        <v>137</v>
      </c>
      <c r="AU485" s="229" t="s">
        <v>91</v>
      </c>
      <c r="AY485" s="17" t="s">
        <v>135</v>
      </c>
      <c r="BE485" s="230">
        <f>IF(N485="základní",J485,0)</f>
        <v>0</v>
      </c>
      <c r="BF485" s="230">
        <f>IF(N485="snížená",J485,0)</f>
        <v>0</v>
      </c>
      <c r="BG485" s="230">
        <f>IF(N485="zákl. přenesená",J485,0)</f>
        <v>0</v>
      </c>
      <c r="BH485" s="230">
        <f>IF(N485="sníž. přenesená",J485,0)</f>
        <v>0</v>
      </c>
      <c r="BI485" s="230">
        <f>IF(N485="nulová",J485,0)</f>
        <v>0</v>
      </c>
      <c r="BJ485" s="17" t="s">
        <v>87</v>
      </c>
      <c r="BK485" s="230">
        <f>ROUND(I485*H485,2)</f>
        <v>0</v>
      </c>
      <c r="BL485" s="17" t="s">
        <v>142</v>
      </c>
      <c r="BM485" s="229" t="s">
        <v>584</v>
      </c>
    </row>
    <row r="486" s="2" customFormat="1">
      <c r="A486" s="38"/>
      <c r="B486" s="39"/>
      <c r="C486" s="40"/>
      <c r="D486" s="231" t="s">
        <v>143</v>
      </c>
      <c r="E486" s="40"/>
      <c r="F486" s="232" t="s">
        <v>1082</v>
      </c>
      <c r="G486" s="40"/>
      <c r="H486" s="40"/>
      <c r="I486" s="233"/>
      <c r="J486" s="40"/>
      <c r="K486" s="40"/>
      <c r="L486" s="44"/>
      <c r="M486" s="234"/>
      <c r="N486" s="235"/>
      <c r="O486" s="91"/>
      <c r="P486" s="91"/>
      <c r="Q486" s="91"/>
      <c r="R486" s="91"/>
      <c r="S486" s="91"/>
      <c r="T486" s="92"/>
      <c r="U486" s="38"/>
      <c r="V486" s="38"/>
      <c r="W486" s="38"/>
      <c r="X486" s="38"/>
      <c r="Y486" s="38"/>
      <c r="Z486" s="38"/>
      <c r="AA486" s="38"/>
      <c r="AB486" s="38"/>
      <c r="AC486" s="38"/>
      <c r="AD486" s="38"/>
      <c r="AE486" s="38"/>
      <c r="AT486" s="17" t="s">
        <v>143</v>
      </c>
      <c r="AU486" s="17" t="s">
        <v>91</v>
      </c>
    </row>
    <row r="487" s="13" customFormat="1">
      <c r="A487" s="13"/>
      <c r="B487" s="236"/>
      <c r="C487" s="237"/>
      <c r="D487" s="231" t="s">
        <v>145</v>
      </c>
      <c r="E487" s="238" t="s">
        <v>1</v>
      </c>
      <c r="F487" s="239" t="s">
        <v>1083</v>
      </c>
      <c r="G487" s="237"/>
      <c r="H487" s="240">
        <v>80.459999999999994</v>
      </c>
      <c r="I487" s="241"/>
      <c r="J487" s="237"/>
      <c r="K487" s="237"/>
      <c r="L487" s="242"/>
      <c r="M487" s="243"/>
      <c r="N487" s="244"/>
      <c r="O487" s="244"/>
      <c r="P487" s="244"/>
      <c r="Q487" s="244"/>
      <c r="R487" s="244"/>
      <c r="S487" s="244"/>
      <c r="T487" s="245"/>
      <c r="U487" s="13"/>
      <c r="V487" s="13"/>
      <c r="W487" s="13"/>
      <c r="X487" s="13"/>
      <c r="Y487" s="13"/>
      <c r="Z487" s="13"/>
      <c r="AA487" s="13"/>
      <c r="AB487" s="13"/>
      <c r="AC487" s="13"/>
      <c r="AD487" s="13"/>
      <c r="AE487" s="13"/>
      <c r="AT487" s="246" t="s">
        <v>145</v>
      </c>
      <c r="AU487" s="246" t="s">
        <v>91</v>
      </c>
      <c r="AV487" s="13" t="s">
        <v>91</v>
      </c>
      <c r="AW487" s="13" t="s">
        <v>38</v>
      </c>
      <c r="AX487" s="13" t="s">
        <v>82</v>
      </c>
      <c r="AY487" s="246" t="s">
        <v>135</v>
      </c>
    </row>
    <row r="488" s="14" customFormat="1">
      <c r="A488" s="14"/>
      <c r="B488" s="247"/>
      <c r="C488" s="248"/>
      <c r="D488" s="231" t="s">
        <v>145</v>
      </c>
      <c r="E488" s="249" t="s">
        <v>1</v>
      </c>
      <c r="F488" s="250" t="s">
        <v>147</v>
      </c>
      <c r="G488" s="248"/>
      <c r="H488" s="251">
        <v>80.459999999999994</v>
      </c>
      <c r="I488" s="252"/>
      <c r="J488" s="248"/>
      <c r="K488" s="248"/>
      <c r="L488" s="253"/>
      <c r="M488" s="254"/>
      <c r="N488" s="255"/>
      <c r="O488" s="255"/>
      <c r="P488" s="255"/>
      <c r="Q488" s="255"/>
      <c r="R488" s="255"/>
      <c r="S488" s="255"/>
      <c r="T488" s="256"/>
      <c r="U488" s="14"/>
      <c r="V488" s="14"/>
      <c r="W488" s="14"/>
      <c r="X488" s="14"/>
      <c r="Y488" s="14"/>
      <c r="Z488" s="14"/>
      <c r="AA488" s="14"/>
      <c r="AB488" s="14"/>
      <c r="AC488" s="14"/>
      <c r="AD488" s="14"/>
      <c r="AE488" s="14"/>
      <c r="AT488" s="257" t="s">
        <v>145</v>
      </c>
      <c r="AU488" s="257" t="s">
        <v>91</v>
      </c>
      <c r="AV488" s="14" t="s">
        <v>142</v>
      </c>
      <c r="AW488" s="14" t="s">
        <v>38</v>
      </c>
      <c r="AX488" s="14" t="s">
        <v>87</v>
      </c>
      <c r="AY488" s="257" t="s">
        <v>135</v>
      </c>
    </row>
    <row r="489" s="2" customFormat="1" ht="44.25" customHeight="1">
      <c r="A489" s="38"/>
      <c r="B489" s="39"/>
      <c r="C489" s="218" t="s">
        <v>380</v>
      </c>
      <c r="D489" s="218" t="s">
        <v>137</v>
      </c>
      <c r="E489" s="219" t="s">
        <v>1084</v>
      </c>
      <c r="F489" s="220" t="s">
        <v>1085</v>
      </c>
      <c r="G489" s="221" t="s">
        <v>230</v>
      </c>
      <c r="H489" s="222">
        <v>207.50999999999999</v>
      </c>
      <c r="I489" s="223"/>
      <c r="J489" s="224">
        <f>ROUND(I489*H489,2)</f>
        <v>0</v>
      </c>
      <c r="K489" s="220" t="s">
        <v>141</v>
      </c>
      <c r="L489" s="44"/>
      <c r="M489" s="225" t="s">
        <v>1</v>
      </c>
      <c r="N489" s="226" t="s">
        <v>47</v>
      </c>
      <c r="O489" s="91"/>
      <c r="P489" s="227">
        <f>O489*H489</f>
        <v>0</v>
      </c>
      <c r="Q489" s="227">
        <v>0</v>
      </c>
      <c r="R489" s="227">
        <f>Q489*H489</f>
        <v>0</v>
      </c>
      <c r="S489" s="227">
        <v>0</v>
      </c>
      <c r="T489" s="228">
        <f>S489*H489</f>
        <v>0</v>
      </c>
      <c r="U489" s="38"/>
      <c r="V489" s="38"/>
      <c r="W489" s="38"/>
      <c r="X489" s="38"/>
      <c r="Y489" s="38"/>
      <c r="Z489" s="38"/>
      <c r="AA489" s="38"/>
      <c r="AB489" s="38"/>
      <c r="AC489" s="38"/>
      <c r="AD489" s="38"/>
      <c r="AE489" s="38"/>
      <c r="AR489" s="229" t="s">
        <v>142</v>
      </c>
      <c r="AT489" s="229" t="s">
        <v>137</v>
      </c>
      <c r="AU489" s="229" t="s">
        <v>91</v>
      </c>
      <c r="AY489" s="17" t="s">
        <v>135</v>
      </c>
      <c r="BE489" s="230">
        <f>IF(N489="základní",J489,0)</f>
        <v>0</v>
      </c>
      <c r="BF489" s="230">
        <f>IF(N489="snížená",J489,0)</f>
        <v>0</v>
      </c>
      <c r="BG489" s="230">
        <f>IF(N489="zákl. přenesená",J489,0)</f>
        <v>0</v>
      </c>
      <c r="BH489" s="230">
        <f>IF(N489="sníž. přenesená",J489,0)</f>
        <v>0</v>
      </c>
      <c r="BI489" s="230">
        <f>IF(N489="nulová",J489,0)</f>
        <v>0</v>
      </c>
      <c r="BJ489" s="17" t="s">
        <v>87</v>
      </c>
      <c r="BK489" s="230">
        <f>ROUND(I489*H489,2)</f>
        <v>0</v>
      </c>
      <c r="BL489" s="17" t="s">
        <v>142</v>
      </c>
      <c r="BM489" s="229" t="s">
        <v>590</v>
      </c>
    </row>
    <row r="490" s="2" customFormat="1">
      <c r="A490" s="38"/>
      <c r="B490" s="39"/>
      <c r="C490" s="40"/>
      <c r="D490" s="231" t="s">
        <v>143</v>
      </c>
      <c r="E490" s="40"/>
      <c r="F490" s="232" t="s">
        <v>1086</v>
      </c>
      <c r="G490" s="40"/>
      <c r="H490" s="40"/>
      <c r="I490" s="233"/>
      <c r="J490" s="40"/>
      <c r="K490" s="40"/>
      <c r="L490" s="44"/>
      <c r="M490" s="234"/>
      <c r="N490" s="235"/>
      <c r="O490" s="91"/>
      <c r="P490" s="91"/>
      <c r="Q490" s="91"/>
      <c r="R490" s="91"/>
      <c r="S490" s="91"/>
      <c r="T490" s="92"/>
      <c r="U490" s="38"/>
      <c r="V490" s="38"/>
      <c r="W490" s="38"/>
      <c r="X490" s="38"/>
      <c r="Y490" s="38"/>
      <c r="Z490" s="38"/>
      <c r="AA490" s="38"/>
      <c r="AB490" s="38"/>
      <c r="AC490" s="38"/>
      <c r="AD490" s="38"/>
      <c r="AE490" s="38"/>
      <c r="AT490" s="17" t="s">
        <v>143</v>
      </c>
      <c r="AU490" s="17" t="s">
        <v>91</v>
      </c>
    </row>
    <row r="491" s="13" customFormat="1">
      <c r="A491" s="13"/>
      <c r="B491" s="236"/>
      <c r="C491" s="237"/>
      <c r="D491" s="231" t="s">
        <v>145</v>
      </c>
      <c r="E491" s="238" t="s">
        <v>1</v>
      </c>
      <c r="F491" s="239" t="s">
        <v>1087</v>
      </c>
      <c r="G491" s="237"/>
      <c r="H491" s="240">
        <v>207.50999999999999</v>
      </c>
      <c r="I491" s="241"/>
      <c r="J491" s="237"/>
      <c r="K491" s="237"/>
      <c r="L491" s="242"/>
      <c r="M491" s="243"/>
      <c r="N491" s="244"/>
      <c r="O491" s="244"/>
      <c r="P491" s="244"/>
      <c r="Q491" s="244"/>
      <c r="R491" s="244"/>
      <c r="S491" s="244"/>
      <c r="T491" s="245"/>
      <c r="U491" s="13"/>
      <c r="V491" s="13"/>
      <c r="W491" s="13"/>
      <c r="X491" s="13"/>
      <c r="Y491" s="13"/>
      <c r="Z491" s="13"/>
      <c r="AA491" s="13"/>
      <c r="AB491" s="13"/>
      <c r="AC491" s="13"/>
      <c r="AD491" s="13"/>
      <c r="AE491" s="13"/>
      <c r="AT491" s="246" t="s">
        <v>145</v>
      </c>
      <c r="AU491" s="246" t="s">
        <v>91</v>
      </c>
      <c r="AV491" s="13" t="s">
        <v>91</v>
      </c>
      <c r="AW491" s="13" t="s">
        <v>38</v>
      </c>
      <c r="AX491" s="13" t="s">
        <v>82</v>
      </c>
      <c r="AY491" s="246" t="s">
        <v>135</v>
      </c>
    </row>
    <row r="492" s="14" customFormat="1">
      <c r="A492" s="14"/>
      <c r="B492" s="247"/>
      <c r="C492" s="248"/>
      <c r="D492" s="231" t="s">
        <v>145</v>
      </c>
      <c r="E492" s="249" t="s">
        <v>1</v>
      </c>
      <c r="F492" s="250" t="s">
        <v>147</v>
      </c>
      <c r="G492" s="248"/>
      <c r="H492" s="251">
        <v>207.50999999999999</v>
      </c>
      <c r="I492" s="252"/>
      <c r="J492" s="248"/>
      <c r="K492" s="248"/>
      <c r="L492" s="253"/>
      <c r="M492" s="254"/>
      <c r="N492" s="255"/>
      <c r="O492" s="255"/>
      <c r="P492" s="255"/>
      <c r="Q492" s="255"/>
      <c r="R492" s="255"/>
      <c r="S492" s="255"/>
      <c r="T492" s="256"/>
      <c r="U492" s="14"/>
      <c r="V492" s="14"/>
      <c r="W492" s="14"/>
      <c r="X492" s="14"/>
      <c r="Y492" s="14"/>
      <c r="Z492" s="14"/>
      <c r="AA492" s="14"/>
      <c r="AB492" s="14"/>
      <c r="AC492" s="14"/>
      <c r="AD492" s="14"/>
      <c r="AE492" s="14"/>
      <c r="AT492" s="257" t="s">
        <v>145</v>
      </c>
      <c r="AU492" s="257" t="s">
        <v>91</v>
      </c>
      <c r="AV492" s="14" t="s">
        <v>142</v>
      </c>
      <c r="AW492" s="14" t="s">
        <v>38</v>
      </c>
      <c r="AX492" s="14" t="s">
        <v>87</v>
      </c>
      <c r="AY492" s="257" t="s">
        <v>135</v>
      </c>
    </row>
    <row r="493" s="2" customFormat="1" ht="33" customHeight="1">
      <c r="A493" s="38"/>
      <c r="B493" s="39"/>
      <c r="C493" s="218" t="s">
        <v>593</v>
      </c>
      <c r="D493" s="218" t="s">
        <v>137</v>
      </c>
      <c r="E493" s="219" t="s">
        <v>1088</v>
      </c>
      <c r="F493" s="220" t="s">
        <v>1089</v>
      </c>
      <c r="G493" s="221" t="s">
        <v>230</v>
      </c>
      <c r="H493" s="222">
        <v>4.6900000000000004</v>
      </c>
      <c r="I493" s="223"/>
      <c r="J493" s="224">
        <f>ROUND(I493*H493,2)</f>
        <v>0</v>
      </c>
      <c r="K493" s="220" t="s">
        <v>1</v>
      </c>
      <c r="L493" s="44"/>
      <c r="M493" s="225" t="s">
        <v>1</v>
      </c>
      <c r="N493" s="226" t="s">
        <v>47</v>
      </c>
      <c r="O493" s="91"/>
      <c r="P493" s="227">
        <f>O493*H493</f>
        <v>0</v>
      </c>
      <c r="Q493" s="227">
        <v>0</v>
      </c>
      <c r="R493" s="227">
        <f>Q493*H493</f>
        <v>0</v>
      </c>
      <c r="S493" s="227">
        <v>0</v>
      </c>
      <c r="T493" s="228">
        <f>S493*H493</f>
        <v>0</v>
      </c>
      <c r="U493" s="38"/>
      <c r="V493" s="38"/>
      <c r="W493" s="38"/>
      <c r="X493" s="38"/>
      <c r="Y493" s="38"/>
      <c r="Z493" s="38"/>
      <c r="AA493" s="38"/>
      <c r="AB493" s="38"/>
      <c r="AC493" s="38"/>
      <c r="AD493" s="38"/>
      <c r="AE493" s="38"/>
      <c r="AR493" s="229" t="s">
        <v>142</v>
      </c>
      <c r="AT493" s="229" t="s">
        <v>137</v>
      </c>
      <c r="AU493" s="229" t="s">
        <v>91</v>
      </c>
      <c r="AY493" s="17" t="s">
        <v>135</v>
      </c>
      <c r="BE493" s="230">
        <f>IF(N493="základní",J493,0)</f>
        <v>0</v>
      </c>
      <c r="BF493" s="230">
        <f>IF(N493="snížená",J493,0)</f>
        <v>0</v>
      </c>
      <c r="BG493" s="230">
        <f>IF(N493="zákl. přenesená",J493,0)</f>
        <v>0</v>
      </c>
      <c r="BH493" s="230">
        <f>IF(N493="sníž. přenesená",J493,0)</f>
        <v>0</v>
      </c>
      <c r="BI493" s="230">
        <f>IF(N493="nulová",J493,0)</f>
        <v>0</v>
      </c>
      <c r="BJ493" s="17" t="s">
        <v>87</v>
      </c>
      <c r="BK493" s="230">
        <f>ROUND(I493*H493,2)</f>
        <v>0</v>
      </c>
      <c r="BL493" s="17" t="s">
        <v>142</v>
      </c>
      <c r="BM493" s="229" t="s">
        <v>596</v>
      </c>
    </row>
    <row r="494" s="2" customFormat="1">
      <c r="A494" s="38"/>
      <c r="B494" s="39"/>
      <c r="C494" s="40"/>
      <c r="D494" s="231" t="s">
        <v>143</v>
      </c>
      <c r="E494" s="40"/>
      <c r="F494" s="232" t="s">
        <v>1089</v>
      </c>
      <c r="G494" s="40"/>
      <c r="H494" s="40"/>
      <c r="I494" s="233"/>
      <c r="J494" s="40"/>
      <c r="K494" s="40"/>
      <c r="L494" s="44"/>
      <c r="M494" s="234"/>
      <c r="N494" s="235"/>
      <c r="O494" s="91"/>
      <c r="P494" s="91"/>
      <c r="Q494" s="91"/>
      <c r="R494" s="91"/>
      <c r="S494" s="91"/>
      <c r="T494" s="92"/>
      <c r="U494" s="38"/>
      <c r="V494" s="38"/>
      <c r="W494" s="38"/>
      <c r="X494" s="38"/>
      <c r="Y494" s="38"/>
      <c r="Z494" s="38"/>
      <c r="AA494" s="38"/>
      <c r="AB494" s="38"/>
      <c r="AC494" s="38"/>
      <c r="AD494" s="38"/>
      <c r="AE494" s="38"/>
      <c r="AT494" s="17" t="s">
        <v>143</v>
      </c>
      <c r="AU494" s="17" t="s">
        <v>91</v>
      </c>
    </row>
    <row r="495" s="13" customFormat="1">
      <c r="A495" s="13"/>
      <c r="B495" s="236"/>
      <c r="C495" s="237"/>
      <c r="D495" s="231" t="s">
        <v>145</v>
      </c>
      <c r="E495" s="238" t="s">
        <v>1</v>
      </c>
      <c r="F495" s="239" t="s">
        <v>1090</v>
      </c>
      <c r="G495" s="237"/>
      <c r="H495" s="240">
        <v>4.6900000000000004</v>
      </c>
      <c r="I495" s="241"/>
      <c r="J495" s="237"/>
      <c r="K495" s="237"/>
      <c r="L495" s="242"/>
      <c r="M495" s="243"/>
      <c r="N495" s="244"/>
      <c r="O495" s="244"/>
      <c r="P495" s="244"/>
      <c r="Q495" s="244"/>
      <c r="R495" s="244"/>
      <c r="S495" s="244"/>
      <c r="T495" s="245"/>
      <c r="U495" s="13"/>
      <c r="V495" s="13"/>
      <c r="W495" s="13"/>
      <c r="X495" s="13"/>
      <c r="Y495" s="13"/>
      <c r="Z495" s="13"/>
      <c r="AA495" s="13"/>
      <c r="AB495" s="13"/>
      <c r="AC495" s="13"/>
      <c r="AD495" s="13"/>
      <c r="AE495" s="13"/>
      <c r="AT495" s="246" t="s">
        <v>145</v>
      </c>
      <c r="AU495" s="246" t="s">
        <v>91</v>
      </c>
      <c r="AV495" s="13" t="s">
        <v>91</v>
      </c>
      <c r="AW495" s="13" t="s">
        <v>38</v>
      </c>
      <c r="AX495" s="13" t="s">
        <v>82</v>
      </c>
      <c r="AY495" s="246" t="s">
        <v>135</v>
      </c>
    </row>
    <row r="496" s="14" customFormat="1">
      <c r="A496" s="14"/>
      <c r="B496" s="247"/>
      <c r="C496" s="248"/>
      <c r="D496" s="231" t="s">
        <v>145</v>
      </c>
      <c r="E496" s="249" t="s">
        <v>1</v>
      </c>
      <c r="F496" s="250" t="s">
        <v>147</v>
      </c>
      <c r="G496" s="248"/>
      <c r="H496" s="251">
        <v>4.6900000000000004</v>
      </c>
      <c r="I496" s="252"/>
      <c r="J496" s="248"/>
      <c r="K496" s="248"/>
      <c r="L496" s="253"/>
      <c r="M496" s="254"/>
      <c r="N496" s="255"/>
      <c r="O496" s="255"/>
      <c r="P496" s="255"/>
      <c r="Q496" s="255"/>
      <c r="R496" s="255"/>
      <c r="S496" s="255"/>
      <c r="T496" s="256"/>
      <c r="U496" s="14"/>
      <c r="V496" s="14"/>
      <c r="W496" s="14"/>
      <c r="X496" s="14"/>
      <c r="Y496" s="14"/>
      <c r="Z496" s="14"/>
      <c r="AA496" s="14"/>
      <c r="AB496" s="14"/>
      <c r="AC496" s="14"/>
      <c r="AD496" s="14"/>
      <c r="AE496" s="14"/>
      <c r="AT496" s="257" t="s">
        <v>145</v>
      </c>
      <c r="AU496" s="257" t="s">
        <v>91</v>
      </c>
      <c r="AV496" s="14" t="s">
        <v>142</v>
      </c>
      <c r="AW496" s="14" t="s">
        <v>38</v>
      </c>
      <c r="AX496" s="14" t="s">
        <v>87</v>
      </c>
      <c r="AY496" s="257" t="s">
        <v>135</v>
      </c>
    </row>
    <row r="497" s="12" customFormat="1" ht="22.8" customHeight="1">
      <c r="A497" s="12"/>
      <c r="B497" s="202"/>
      <c r="C497" s="203"/>
      <c r="D497" s="204" t="s">
        <v>81</v>
      </c>
      <c r="E497" s="216" t="s">
        <v>813</v>
      </c>
      <c r="F497" s="216" t="s">
        <v>814</v>
      </c>
      <c r="G497" s="203"/>
      <c r="H497" s="203"/>
      <c r="I497" s="206"/>
      <c r="J497" s="217">
        <f>BK497</f>
        <v>0</v>
      </c>
      <c r="K497" s="203"/>
      <c r="L497" s="208"/>
      <c r="M497" s="209"/>
      <c r="N497" s="210"/>
      <c r="O497" s="210"/>
      <c r="P497" s="211">
        <f>SUM(P498:P501)</f>
        <v>0</v>
      </c>
      <c r="Q497" s="210"/>
      <c r="R497" s="211">
        <f>SUM(R498:R501)</f>
        <v>0</v>
      </c>
      <c r="S497" s="210"/>
      <c r="T497" s="212">
        <f>SUM(T498:T501)</f>
        <v>0</v>
      </c>
      <c r="U497" s="12"/>
      <c r="V497" s="12"/>
      <c r="W497" s="12"/>
      <c r="X497" s="12"/>
      <c r="Y497" s="12"/>
      <c r="Z497" s="12"/>
      <c r="AA497" s="12"/>
      <c r="AB497" s="12"/>
      <c r="AC497" s="12"/>
      <c r="AD497" s="12"/>
      <c r="AE497" s="12"/>
      <c r="AR497" s="213" t="s">
        <v>87</v>
      </c>
      <c r="AT497" s="214" t="s">
        <v>81</v>
      </c>
      <c r="AU497" s="214" t="s">
        <v>87</v>
      </c>
      <c r="AY497" s="213" t="s">
        <v>135</v>
      </c>
      <c r="BK497" s="215">
        <f>SUM(BK498:BK501)</f>
        <v>0</v>
      </c>
    </row>
    <row r="498" s="2" customFormat="1" ht="24.15" customHeight="1">
      <c r="A498" s="38"/>
      <c r="B498" s="39"/>
      <c r="C498" s="218" t="s">
        <v>389</v>
      </c>
      <c r="D498" s="218" t="s">
        <v>137</v>
      </c>
      <c r="E498" s="219" t="s">
        <v>1091</v>
      </c>
      <c r="F498" s="220" t="s">
        <v>1092</v>
      </c>
      <c r="G498" s="221" t="s">
        <v>230</v>
      </c>
      <c r="H498" s="222">
        <v>493.73200000000003</v>
      </c>
      <c r="I498" s="223"/>
      <c r="J498" s="224">
        <f>ROUND(I498*H498,2)</f>
        <v>0</v>
      </c>
      <c r="K498" s="220" t="s">
        <v>141</v>
      </c>
      <c r="L498" s="44"/>
      <c r="M498" s="225" t="s">
        <v>1</v>
      </c>
      <c r="N498" s="226" t="s">
        <v>47</v>
      </c>
      <c r="O498" s="91"/>
      <c r="P498" s="227">
        <f>O498*H498</f>
        <v>0</v>
      </c>
      <c r="Q498" s="227">
        <v>0</v>
      </c>
      <c r="R498" s="227">
        <f>Q498*H498</f>
        <v>0</v>
      </c>
      <c r="S498" s="227">
        <v>0</v>
      </c>
      <c r="T498" s="228">
        <f>S498*H498</f>
        <v>0</v>
      </c>
      <c r="U498" s="38"/>
      <c r="V498" s="38"/>
      <c r="W498" s="38"/>
      <c r="X498" s="38"/>
      <c r="Y498" s="38"/>
      <c r="Z498" s="38"/>
      <c r="AA498" s="38"/>
      <c r="AB498" s="38"/>
      <c r="AC498" s="38"/>
      <c r="AD498" s="38"/>
      <c r="AE498" s="38"/>
      <c r="AR498" s="229" t="s">
        <v>142</v>
      </c>
      <c r="AT498" s="229" t="s">
        <v>137</v>
      </c>
      <c r="AU498" s="229" t="s">
        <v>91</v>
      </c>
      <c r="AY498" s="17" t="s">
        <v>135</v>
      </c>
      <c r="BE498" s="230">
        <f>IF(N498="základní",J498,0)</f>
        <v>0</v>
      </c>
      <c r="BF498" s="230">
        <f>IF(N498="snížená",J498,0)</f>
        <v>0</v>
      </c>
      <c r="BG498" s="230">
        <f>IF(N498="zákl. přenesená",J498,0)</f>
        <v>0</v>
      </c>
      <c r="BH498" s="230">
        <f>IF(N498="sníž. přenesená",J498,0)</f>
        <v>0</v>
      </c>
      <c r="BI498" s="230">
        <f>IF(N498="nulová",J498,0)</f>
        <v>0</v>
      </c>
      <c r="BJ498" s="17" t="s">
        <v>87</v>
      </c>
      <c r="BK498" s="230">
        <f>ROUND(I498*H498,2)</f>
        <v>0</v>
      </c>
      <c r="BL498" s="17" t="s">
        <v>142</v>
      </c>
      <c r="BM498" s="229" t="s">
        <v>603</v>
      </c>
    </row>
    <row r="499" s="2" customFormat="1">
      <c r="A499" s="38"/>
      <c r="B499" s="39"/>
      <c r="C499" s="40"/>
      <c r="D499" s="231" t="s">
        <v>143</v>
      </c>
      <c r="E499" s="40"/>
      <c r="F499" s="232" t="s">
        <v>1093</v>
      </c>
      <c r="G499" s="40"/>
      <c r="H499" s="40"/>
      <c r="I499" s="233"/>
      <c r="J499" s="40"/>
      <c r="K499" s="40"/>
      <c r="L499" s="44"/>
      <c r="M499" s="234"/>
      <c r="N499" s="235"/>
      <c r="O499" s="91"/>
      <c r="P499" s="91"/>
      <c r="Q499" s="91"/>
      <c r="R499" s="91"/>
      <c r="S499" s="91"/>
      <c r="T499" s="92"/>
      <c r="U499" s="38"/>
      <c r="V499" s="38"/>
      <c r="W499" s="38"/>
      <c r="X499" s="38"/>
      <c r="Y499" s="38"/>
      <c r="Z499" s="38"/>
      <c r="AA499" s="38"/>
      <c r="AB499" s="38"/>
      <c r="AC499" s="38"/>
      <c r="AD499" s="38"/>
      <c r="AE499" s="38"/>
      <c r="AT499" s="17" t="s">
        <v>143</v>
      </c>
      <c r="AU499" s="17" t="s">
        <v>91</v>
      </c>
    </row>
    <row r="500" s="2" customFormat="1" ht="33" customHeight="1">
      <c r="A500" s="38"/>
      <c r="B500" s="39"/>
      <c r="C500" s="218" t="s">
        <v>607</v>
      </c>
      <c r="D500" s="218" t="s">
        <v>137</v>
      </c>
      <c r="E500" s="219" t="s">
        <v>1094</v>
      </c>
      <c r="F500" s="220" t="s">
        <v>1095</v>
      </c>
      <c r="G500" s="221" t="s">
        <v>230</v>
      </c>
      <c r="H500" s="222">
        <v>493.73200000000003</v>
      </c>
      <c r="I500" s="223"/>
      <c r="J500" s="224">
        <f>ROUND(I500*H500,2)</f>
        <v>0</v>
      </c>
      <c r="K500" s="220" t="s">
        <v>141</v>
      </c>
      <c r="L500" s="44"/>
      <c r="M500" s="225" t="s">
        <v>1</v>
      </c>
      <c r="N500" s="226" t="s">
        <v>47</v>
      </c>
      <c r="O500" s="91"/>
      <c r="P500" s="227">
        <f>O500*H500</f>
        <v>0</v>
      </c>
      <c r="Q500" s="227">
        <v>0</v>
      </c>
      <c r="R500" s="227">
        <f>Q500*H500</f>
        <v>0</v>
      </c>
      <c r="S500" s="227">
        <v>0</v>
      </c>
      <c r="T500" s="228">
        <f>S500*H500</f>
        <v>0</v>
      </c>
      <c r="U500" s="38"/>
      <c r="V500" s="38"/>
      <c r="W500" s="38"/>
      <c r="X500" s="38"/>
      <c r="Y500" s="38"/>
      <c r="Z500" s="38"/>
      <c r="AA500" s="38"/>
      <c r="AB500" s="38"/>
      <c r="AC500" s="38"/>
      <c r="AD500" s="38"/>
      <c r="AE500" s="38"/>
      <c r="AR500" s="229" t="s">
        <v>142</v>
      </c>
      <c r="AT500" s="229" t="s">
        <v>137</v>
      </c>
      <c r="AU500" s="229" t="s">
        <v>91</v>
      </c>
      <c r="AY500" s="17" t="s">
        <v>135</v>
      </c>
      <c r="BE500" s="230">
        <f>IF(N500="základní",J500,0)</f>
        <v>0</v>
      </c>
      <c r="BF500" s="230">
        <f>IF(N500="snížená",J500,0)</f>
        <v>0</v>
      </c>
      <c r="BG500" s="230">
        <f>IF(N500="zákl. přenesená",J500,0)</f>
        <v>0</v>
      </c>
      <c r="BH500" s="230">
        <f>IF(N500="sníž. přenesená",J500,0)</f>
        <v>0</v>
      </c>
      <c r="BI500" s="230">
        <f>IF(N500="nulová",J500,0)</f>
        <v>0</v>
      </c>
      <c r="BJ500" s="17" t="s">
        <v>87</v>
      </c>
      <c r="BK500" s="230">
        <f>ROUND(I500*H500,2)</f>
        <v>0</v>
      </c>
      <c r="BL500" s="17" t="s">
        <v>142</v>
      </c>
      <c r="BM500" s="229" t="s">
        <v>610</v>
      </c>
    </row>
    <row r="501" s="2" customFormat="1">
      <c r="A501" s="38"/>
      <c r="B501" s="39"/>
      <c r="C501" s="40"/>
      <c r="D501" s="231" t="s">
        <v>143</v>
      </c>
      <c r="E501" s="40"/>
      <c r="F501" s="232" t="s">
        <v>1096</v>
      </c>
      <c r="G501" s="40"/>
      <c r="H501" s="40"/>
      <c r="I501" s="233"/>
      <c r="J501" s="40"/>
      <c r="K501" s="40"/>
      <c r="L501" s="44"/>
      <c r="M501" s="234"/>
      <c r="N501" s="235"/>
      <c r="O501" s="91"/>
      <c r="P501" s="91"/>
      <c r="Q501" s="91"/>
      <c r="R501" s="91"/>
      <c r="S501" s="91"/>
      <c r="T501" s="92"/>
      <c r="U501" s="38"/>
      <c r="V501" s="38"/>
      <c r="W501" s="38"/>
      <c r="X501" s="38"/>
      <c r="Y501" s="38"/>
      <c r="Z501" s="38"/>
      <c r="AA501" s="38"/>
      <c r="AB501" s="38"/>
      <c r="AC501" s="38"/>
      <c r="AD501" s="38"/>
      <c r="AE501" s="38"/>
      <c r="AT501" s="17" t="s">
        <v>143</v>
      </c>
      <c r="AU501" s="17" t="s">
        <v>91</v>
      </c>
    </row>
    <row r="502" s="12" customFormat="1" ht="25.92" customHeight="1">
      <c r="A502" s="12"/>
      <c r="B502" s="202"/>
      <c r="C502" s="203"/>
      <c r="D502" s="204" t="s">
        <v>81</v>
      </c>
      <c r="E502" s="205" t="s">
        <v>1097</v>
      </c>
      <c r="F502" s="205" t="s">
        <v>1098</v>
      </c>
      <c r="G502" s="203"/>
      <c r="H502" s="203"/>
      <c r="I502" s="206"/>
      <c r="J502" s="207">
        <f>BK502</f>
        <v>0</v>
      </c>
      <c r="K502" s="203"/>
      <c r="L502" s="208"/>
      <c r="M502" s="209"/>
      <c r="N502" s="210"/>
      <c r="O502" s="210"/>
      <c r="P502" s="211">
        <f>SUM(P503:P508)</f>
        <v>0</v>
      </c>
      <c r="Q502" s="210"/>
      <c r="R502" s="211">
        <f>SUM(R503:R508)</f>
        <v>0</v>
      </c>
      <c r="S502" s="210"/>
      <c r="T502" s="212">
        <f>SUM(T503:T508)</f>
        <v>0</v>
      </c>
      <c r="U502" s="12"/>
      <c r="V502" s="12"/>
      <c r="W502" s="12"/>
      <c r="X502" s="12"/>
      <c r="Y502" s="12"/>
      <c r="Z502" s="12"/>
      <c r="AA502" s="12"/>
      <c r="AB502" s="12"/>
      <c r="AC502" s="12"/>
      <c r="AD502" s="12"/>
      <c r="AE502" s="12"/>
      <c r="AR502" s="213" t="s">
        <v>91</v>
      </c>
      <c r="AT502" s="214" t="s">
        <v>81</v>
      </c>
      <c r="AU502" s="214" t="s">
        <v>82</v>
      </c>
      <c r="AY502" s="213" t="s">
        <v>135</v>
      </c>
      <c r="BK502" s="215">
        <f>SUM(BK503:BK508)</f>
        <v>0</v>
      </c>
    </row>
    <row r="503" s="2" customFormat="1" ht="24.15" customHeight="1">
      <c r="A503" s="38"/>
      <c r="B503" s="39"/>
      <c r="C503" s="218" t="s">
        <v>395</v>
      </c>
      <c r="D503" s="218" t="s">
        <v>137</v>
      </c>
      <c r="E503" s="219" t="s">
        <v>1099</v>
      </c>
      <c r="F503" s="220" t="s">
        <v>1100</v>
      </c>
      <c r="G503" s="221" t="s">
        <v>140</v>
      </c>
      <c r="H503" s="222">
        <v>139.38800000000001</v>
      </c>
      <c r="I503" s="223"/>
      <c r="J503" s="224">
        <f>ROUND(I503*H503,2)</f>
        <v>0</v>
      </c>
      <c r="K503" s="220" t="s">
        <v>141</v>
      </c>
      <c r="L503" s="44"/>
      <c r="M503" s="225" t="s">
        <v>1</v>
      </c>
      <c r="N503" s="226" t="s">
        <v>47</v>
      </c>
      <c r="O503" s="91"/>
      <c r="P503" s="227">
        <f>O503*H503</f>
        <v>0</v>
      </c>
      <c r="Q503" s="227">
        <v>0</v>
      </c>
      <c r="R503" s="227">
        <f>Q503*H503</f>
        <v>0</v>
      </c>
      <c r="S503" s="227">
        <v>0</v>
      </c>
      <c r="T503" s="228">
        <f>S503*H503</f>
        <v>0</v>
      </c>
      <c r="U503" s="38"/>
      <c r="V503" s="38"/>
      <c r="W503" s="38"/>
      <c r="X503" s="38"/>
      <c r="Y503" s="38"/>
      <c r="Z503" s="38"/>
      <c r="AA503" s="38"/>
      <c r="AB503" s="38"/>
      <c r="AC503" s="38"/>
      <c r="AD503" s="38"/>
      <c r="AE503" s="38"/>
      <c r="AR503" s="229" t="s">
        <v>185</v>
      </c>
      <c r="AT503" s="229" t="s">
        <v>137</v>
      </c>
      <c r="AU503" s="229" t="s">
        <v>87</v>
      </c>
      <c r="AY503" s="17" t="s">
        <v>135</v>
      </c>
      <c r="BE503" s="230">
        <f>IF(N503="základní",J503,0)</f>
        <v>0</v>
      </c>
      <c r="BF503" s="230">
        <f>IF(N503="snížená",J503,0)</f>
        <v>0</v>
      </c>
      <c r="BG503" s="230">
        <f>IF(N503="zákl. přenesená",J503,0)</f>
        <v>0</v>
      </c>
      <c r="BH503" s="230">
        <f>IF(N503="sníž. přenesená",J503,0)</f>
        <v>0</v>
      </c>
      <c r="BI503" s="230">
        <f>IF(N503="nulová",J503,0)</f>
        <v>0</v>
      </c>
      <c r="BJ503" s="17" t="s">
        <v>87</v>
      </c>
      <c r="BK503" s="230">
        <f>ROUND(I503*H503,2)</f>
        <v>0</v>
      </c>
      <c r="BL503" s="17" t="s">
        <v>185</v>
      </c>
      <c r="BM503" s="229" t="s">
        <v>614</v>
      </c>
    </row>
    <row r="504" s="2" customFormat="1">
      <c r="A504" s="38"/>
      <c r="B504" s="39"/>
      <c r="C504" s="40"/>
      <c r="D504" s="231" t="s">
        <v>143</v>
      </c>
      <c r="E504" s="40"/>
      <c r="F504" s="232" t="s">
        <v>1101</v>
      </c>
      <c r="G504" s="40"/>
      <c r="H504" s="40"/>
      <c r="I504" s="233"/>
      <c r="J504" s="40"/>
      <c r="K504" s="40"/>
      <c r="L504" s="44"/>
      <c r="M504" s="234"/>
      <c r="N504" s="235"/>
      <c r="O504" s="91"/>
      <c r="P504" s="91"/>
      <c r="Q504" s="91"/>
      <c r="R504" s="91"/>
      <c r="S504" s="91"/>
      <c r="T504" s="92"/>
      <c r="U504" s="38"/>
      <c r="V504" s="38"/>
      <c r="W504" s="38"/>
      <c r="X504" s="38"/>
      <c r="Y504" s="38"/>
      <c r="Z504" s="38"/>
      <c r="AA504" s="38"/>
      <c r="AB504" s="38"/>
      <c r="AC504" s="38"/>
      <c r="AD504" s="38"/>
      <c r="AE504" s="38"/>
      <c r="AT504" s="17" t="s">
        <v>143</v>
      </c>
      <c r="AU504" s="17" t="s">
        <v>87</v>
      </c>
    </row>
    <row r="505" s="13" customFormat="1">
      <c r="A505" s="13"/>
      <c r="B505" s="236"/>
      <c r="C505" s="237"/>
      <c r="D505" s="231" t="s">
        <v>145</v>
      </c>
      <c r="E505" s="238" t="s">
        <v>1</v>
      </c>
      <c r="F505" s="239" t="s">
        <v>1102</v>
      </c>
      <c r="G505" s="237"/>
      <c r="H505" s="240">
        <v>139.38800000000001</v>
      </c>
      <c r="I505" s="241"/>
      <c r="J505" s="237"/>
      <c r="K505" s="237"/>
      <c r="L505" s="242"/>
      <c r="M505" s="243"/>
      <c r="N505" s="244"/>
      <c r="O505" s="244"/>
      <c r="P505" s="244"/>
      <c r="Q505" s="244"/>
      <c r="R505" s="244"/>
      <c r="S505" s="244"/>
      <c r="T505" s="245"/>
      <c r="U505" s="13"/>
      <c r="V505" s="13"/>
      <c r="W505" s="13"/>
      <c r="X505" s="13"/>
      <c r="Y505" s="13"/>
      <c r="Z505" s="13"/>
      <c r="AA505" s="13"/>
      <c r="AB505" s="13"/>
      <c r="AC505" s="13"/>
      <c r="AD505" s="13"/>
      <c r="AE505" s="13"/>
      <c r="AT505" s="246" t="s">
        <v>145</v>
      </c>
      <c r="AU505" s="246" t="s">
        <v>87</v>
      </c>
      <c r="AV505" s="13" t="s">
        <v>91</v>
      </c>
      <c r="AW505" s="13" t="s">
        <v>38</v>
      </c>
      <c r="AX505" s="13" t="s">
        <v>82</v>
      </c>
      <c r="AY505" s="246" t="s">
        <v>135</v>
      </c>
    </row>
    <row r="506" s="14" customFormat="1">
      <c r="A506" s="14"/>
      <c r="B506" s="247"/>
      <c r="C506" s="248"/>
      <c r="D506" s="231" t="s">
        <v>145</v>
      </c>
      <c r="E506" s="249" t="s">
        <v>1</v>
      </c>
      <c r="F506" s="250" t="s">
        <v>147</v>
      </c>
      <c r="G506" s="248"/>
      <c r="H506" s="251">
        <v>139.38800000000001</v>
      </c>
      <c r="I506" s="252"/>
      <c r="J506" s="248"/>
      <c r="K506" s="248"/>
      <c r="L506" s="253"/>
      <c r="M506" s="254"/>
      <c r="N506" s="255"/>
      <c r="O506" s="255"/>
      <c r="P506" s="255"/>
      <c r="Q506" s="255"/>
      <c r="R506" s="255"/>
      <c r="S506" s="255"/>
      <c r="T506" s="256"/>
      <c r="U506" s="14"/>
      <c r="V506" s="14"/>
      <c r="W506" s="14"/>
      <c r="X506" s="14"/>
      <c r="Y506" s="14"/>
      <c r="Z506" s="14"/>
      <c r="AA506" s="14"/>
      <c r="AB506" s="14"/>
      <c r="AC506" s="14"/>
      <c r="AD506" s="14"/>
      <c r="AE506" s="14"/>
      <c r="AT506" s="257" t="s">
        <v>145</v>
      </c>
      <c r="AU506" s="257" t="s">
        <v>87</v>
      </c>
      <c r="AV506" s="14" t="s">
        <v>142</v>
      </c>
      <c r="AW506" s="14" t="s">
        <v>38</v>
      </c>
      <c r="AX506" s="14" t="s">
        <v>87</v>
      </c>
      <c r="AY506" s="257" t="s">
        <v>135</v>
      </c>
    </row>
    <row r="507" s="2" customFormat="1" ht="24.15" customHeight="1">
      <c r="A507" s="38"/>
      <c r="B507" s="39"/>
      <c r="C507" s="218" t="s">
        <v>616</v>
      </c>
      <c r="D507" s="218" t="s">
        <v>137</v>
      </c>
      <c r="E507" s="219" t="s">
        <v>1103</v>
      </c>
      <c r="F507" s="220" t="s">
        <v>1104</v>
      </c>
      <c r="G507" s="221" t="s">
        <v>230</v>
      </c>
      <c r="H507" s="222">
        <v>0.112</v>
      </c>
      <c r="I507" s="223"/>
      <c r="J507" s="224">
        <f>ROUND(I507*H507,2)</f>
        <v>0</v>
      </c>
      <c r="K507" s="220" t="s">
        <v>141</v>
      </c>
      <c r="L507" s="44"/>
      <c r="M507" s="225" t="s">
        <v>1</v>
      </c>
      <c r="N507" s="226" t="s">
        <v>47</v>
      </c>
      <c r="O507" s="91"/>
      <c r="P507" s="227">
        <f>O507*H507</f>
        <v>0</v>
      </c>
      <c r="Q507" s="227">
        <v>0</v>
      </c>
      <c r="R507" s="227">
        <f>Q507*H507</f>
        <v>0</v>
      </c>
      <c r="S507" s="227">
        <v>0</v>
      </c>
      <c r="T507" s="228">
        <f>S507*H507</f>
        <v>0</v>
      </c>
      <c r="U507" s="38"/>
      <c r="V507" s="38"/>
      <c r="W507" s="38"/>
      <c r="X507" s="38"/>
      <c r="Y507" s="38"/>
      <c r="Z507" s="38"/>
      <c r="AA507" s="38"/>
      <c r="AB507" s="38"/>
      <c r="AC507" s="38"/>
      <c r="AD507" s="38"/>
      <c r="AE507" s="38"/>
      <c r="AR507" s="229" t="s">
        <v>185</v>
      </c>
      <c r="AT507" s="229" t="s">
        <v>137</v>
      </c>
      <c r="AU507" s="229" t="s">
        <v>87</v>
      </c>
      <c r="AY507" s="17" t="s">
        <v>135</v>
      </c>
      <c r="BE507" s="230">
        <f>IF(N507="základní",J507,0)</f>
        <v>0</v>
      </c>
      <c r="BF507" s="230">
        <f>IF(N507="snížená",J507,0)</f>
        <v>0</v>
      </c>
      <c r="BG507" s="230">
        <f>IF(N507="zákl. přenesená",J507,0)</f>
        <v>0</v>
      </c>
      <c r="BH507" s="230">
        <f>IF(N507="sníž. přenesená",J507,0)</f>
        <v>0</v>
      </c>
      <c r="BI507" s="230">
        <f>IF(N507="nulová",J507,0)</f>
        <v>0</v>
      </c>
      <c r="BJ507" s="17" t="s">
        <v>87</v>
      </c>
      <c r="BK507" s="230">
        <f>ROUND(I507*H507,2)</f>
        <v>0</v>
      </c>
      <c r="BL507" s="17" t="s">
        <v>185</v>
      </c>
      <c r="BM507" s="229" t="s">
        <v>619</v>
      </c>
    </row>
    <row r="508" s="2" customFormat="1">
      <c r="A508" s="38"/>
      <c r="B508" s="39"/>
      <c r="C508" s="40"/>
      <c r="D508" s="231" t="s">
        <v>143</v>
      </c>
      <c r="E508" s="40"/>
      <c r="F508" s="232" t="s">
        <v>1105</v>
      </c>
      <c r="G508" s="40"/>
      <c r="H508" s="40"/>
      <c r="I508" s="233"/>
      <c r="J508" s="40"/>
      <c r="K508" s="40"/>
      <c r="L508" s="44"/>
      <c r="M508" s="280"/>
      <c r="N508" s="281"/>
      <c r="O508" s="282"/>
      <c r="P508" s="282"/>
      <c r="Q508" s="282"/>
      <c r="R508" s="282"/>
      <c r="S508" s="282"/>
      <c r="T508" s="283"/>
      <c r="U508" s="38"/>
      <c r="V508" s="38"/>
      <c r="W508" s="38"/>
      <c r="X508" s="38"/>
      <c r="Y508" s="38"/>
      <c r="Z508" s="38"/>
      <c r="AA508" s="38"/>
      <c r="AB508" s="38"/>
      <c r="AC508" s="38"/>
      <c r="AD508" s="38"/>
      <c r="AE508" s="38"/>
      <c r="AT508" s="17" t="s">
        <v>143</v>
      </c>
      <c r="AU508" s="17" t="s">
        <v>87</v>
      </c>
    </row>
    <row r="509" s="2" customFormat="1" ht="6.96" customHeight="1">
      <c r="A509" s="38"/>
      <c r="B509" s="66"/>
      <c r="C509" s="67"/>
      <c r="D509" s="67"/>
      <c r="E509" s="67"/>
      <c r="F509" s="67"/>
      <c r="G509" s="67"/>
      <c r="H509" s="67"/>
      <c r="I509" s="67"/>
      <c r="J509" s="67"/>
      <c r="K509" s="67"/>
      <c r="L509" s="44"/>
      <c r="M509" s="38"/>
      <c r="O509" s="38"/>
      <c r="P509" s="38"/>
      <c r="Q509" s="38"/>
      <c r="R509" s="38"/>
      <c r="S509" s="38"/>
      <c r="T509" s="38"/>
      <c r="U509" s="38"/>
      <c r="V509" s="38"/>
      <c r="W509" s="38"/>
      <c r="X509" s="38"/>
      <c r="Y509" s="38"/>
      <c r="Z509" s="38"/>
      <c r="AA509" s="38"/>
      <c r="AB509" s="38"/>
      <c r="AC509" s="38"/>
      <c r="AD509" s="38"/>
      <c r="AE509" s="38"/>
    </row>
  </sheetData>
  <sheetProtection sheet="1" autoFilter="0" formatColumns="0" formatRows="0" objects="1" scenarios="1" spinCount="100000" saltValue="2xsl8JxfAqWX+r8rn6+6B56R5hFaNvHvTrnQFNo8FWXqcAnd+cad+0eA3/pelVSUcy9Y0oLbECS1euy8h834/g==" hashValue="E0mLzkRv4EWtYDRzXE/+yFsBT7CXcLzj6uiLmGS7GasRMCNueC7LA1UlE57Jq2y+zNCru0qY2ZjXD/pSQz2NXg==" algorithmName="SHA-512" password="CC35"/>
  <autoFilter ref="C124:K508"/>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96</v>
      </c>
    </row>
    <row r="3" s="1" customFormat="1" ht="6.96" customHeight="1">
      <c r="B3" s="136"/>
      <c r="C3" s="137"/>
      <c r="D3" s="137"/>
      <c r="E3" s="137"/>
      <c r="F3" s="137"/>
      <c r="G3" s="137"/>
      <c r="H3" s="137"/>
      <c r="I3" s="137"/>
      <c r="J3" s="137"/>
      <c r="K3" s="137"/>
      <c r="L3" s="20"/>
      <c r="AT3" s="17" t="s">
        <v>91</v>
      </c>
    </row>
    <row r="4" s="1" customFormat="1" ht="24.96" customHeight="1">
      <c r="B4" s="20"/>
      <c r="D4" s="138" t="s">
        <v>103</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 xml:space="preserve"> II-235 Drahoňův Újezd průtah</v>
      </c>
      <c r="F7" s="140"/>
      <c r="G7" s="140"/>
      <c r="H7" s="140"/>
      <c r="L7" s="20"/>
    </row>
    <row r="8" s="2" customFormat="1" ht="12" customHeight="1">
      <c r="A8" s="38"/>
      <c r="B8" s="44"/>
      <c r="C8" s="38"/>
      <c r="D8" s="140" t="s">
        <v>104</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1106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825</v>
      </c>
      <c r="G12" s="38"/>
      <c r="H12" s="38"/>
      <c r="I12" s="140" t="s">
        <v>24</v>
      </c>
      <c r="J12" s="144" t="str">
        <f>'Rekapitulace stavby'!AN8</f>
        <v>13. 1. 2026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26</v>
      </c>
      <c r="E14" s="38"/>
      <c r="F14" s="38"/>
      <c r="G14" s="38"/>
      <c r="H14" s="38"/>
      <c r="I14" s="140" t="s">
        <v>27</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826</v>
      </c>
      <c r="F15" s="38"/>
      <c r="G15" s="38"/>
      <c r="H15" s="38"/>
      <c r="I15" s="140" t="s">
        <v>30</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32</v>
      </c>
      <c r="E17" s="38"/>
      <c r="F17" s="38"/>
      <c r="G17" s="38"/>
      <c r="H17" s="38"/>
      <c r="I17" s="140" t="s">
        <v>27</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34</v>
      </c>
      <c r="E20" s="38"/>
      <c r="F20" s="38"/>
      <c r="G20" s="38"/>
      <c r="H20" s="38"/>
      <c r="I20" s="140" t="s">
        <v>27</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36</v>
      </c>
      <c r="F21" s="38"/>
      <c r="G21" s="38"/>
      <c r="H21" s="38"/>
      <c r="I21" s="140" t="s">
        <v>30</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39</v>
      </c>
      <c r="E23" s="38"/>
      <c r="F23" s="38"/>
      <c r="G23" s="38"/>
      <c r="H23" s="38"/>
      <c r="I23" s="140" t="s">
        <v>27</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30</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41</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42</v>
      </c>
      <c r="E30" s="38"/>
      <c r="F30" s="38"/>
      <c r="G30" s="38"/>
      <c r="H30" s="38"/>
      <c r="I30" s="38"/>
      <c r="J30" s="151">
        <f>ROUND(J126,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44</v>
      </c>
      <c r="G32" s="38"/>
      <c r="H32" s="38"/>
      <c r="I32" s="152" t="s">
        <v>43</v>
      </c>
      <c r="J32" s="152" t="s">
        <v>45</v>
      </c>
      <c r="K32" s="38"/>
      <c r="L32" s="63"/>
      <c r="S32" s="38"/>
      <c r="T32" s="38"/>
      <c r="U32" s="38"/>
      <c r="V32" s="38"/>
      <c r="W32" s="38"/>
      <c r="X32" s="38"/>
      <c r="Y32" s="38"/>
      <c r="Z32" s="38"/>
      <c r="AA32" s="38"/>
      <c r="AB32" s="38"/>
      <c r="AC32" s="38"/>
      <c r="AD32" s="38"/>
      <c r="AE32" s="38"/>
    </row>
    <row r="33" s="2" customFormat="1" ht="14.4" customHeight="1">
      <c r="A33" s="38"/>
      <c r="B33" s="44"/>
      <c r="C33" s="38"/>
      <c r="D33" s="153" t="s">
        <v>46</v>
      </c>
      <c r="E33" s="140" t="s">
        <v>47</v>
      </c>
      <c r="F33" s="154">
        <f>ROUND((SUM(BE126:BE687)),  2)</f>
        <v>0</v>
      </c>
      <c r="G33" s="38"/>
      <c r="H33" s="38"/>
      <c r="I33" s="155">
        <v>0.20999999999999999</v>
      </c>
      <c r="J33" s="154">
        <f>ROUND(((SUM(BE126:BE687))*I33),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48</v>
      </c>
      <c r="F34" s="154">
        <f>ROUND((SUM(BF126:BF687)),  2)</f>
        <v>0</v>
      </c>
      <c r="G34" s="38"/>
      <c r="H34" s="38"/>
      <c r="I34" s="155">
        <v>0.12</v>
      </c>
      <c r="J34" s="154">
        <f>ROUND(((SUM(BF126:BF687))*I34),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49</v>
      </c>
      <c r="F35" s="154">
        <f>ROUND((SUM(BG126:BG687)),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50</v>
      </c>
      <c r="F36" s="154">
        <f>ROUND((SUM(BH126:BH687)),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51</v>
      </c>
      <c r="F37" s="154">
        <f>ROUND((SUM(BI126:BI687)),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52</v>
      </c>
      <c r="E39" s="158"/>
      <c r="F39" s="158"/>
      <c r="G39" s="159" t="s">
        <v>53</v>
      </c>
      <c r="H39" s="160" t="s">
        <v>54</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55</v>
      </c>
      <c r="E50" s="164"/>
      <c r="F50" s="164"/>
      <c r="G50" s="163" t="s">
        <v>56</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57</v>
      </c>
      <c r="E61" s="166"/>
      <c r="F61" s="167" t="s">
        <v>58</v>
      </c>
      <c r="G61" s="165" t="s">
        <v>57</v>
      </c>
      <c r="H61" s="166"/>
      <c r="I61" s="166"/>
      <c r="J61" s="168" t="s">
        <v>58</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59</v>
      </c>
      <c r="E65" s="169"/>
      <c r="F65" s="169"/>
      <c r="G65" s="163" t="s">
        <v>60</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57</v>
      </c>
      <c r="E76" s="166"/>
      <c r="F76" s="167" t="s">
        <v>58</v>
      </c>
      <c r="G76" s="165" t="s">
        <v>57</v>
      </c>
      <c r="H76" s="166"/>
      <c r="I76" s="166"/>
      <c r="J76" s="168" t="s">
        <v>58</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 xml:space="preserve"> II-235 Drahoňův Újezd průtah</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104</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3 - SO 102B zbytné obec Drahoňův Újezd</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průtah Drahoňův Újezd</v>
      </c>
      <c r="G89" s="40"/>
      <c r="H89" s="40"/>
      <c r="I89" s="32" t="s">
        <v>24</v>
      </c>
      <c r="J89" s="79" t="str">
        <f>IF(J12="","",J12)</f>
        <v>13. 1. 2026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26</v>
      </c>
      <c r="D91" s="40"/>
      <c r="E91" s="40"/>
      <c r="F91" s="27" t="str">
        <f>E15</f>
        <v>obec Drahoňův Újezd</v>
      </c>
      <c r="G91" s="40"/>
      <c r="H91" s="40"/>
      <c r="I91" s="32" t="s">
        <v>34</v>
      </c>
      <c r="J91" s="36" t="str">
        <f>E21</f>
        <v>SUDOP Project Plzeň a.s.</v>
      </c>
      <c r="K91" s="40"/>
      <c r="L91" s="63"/>
      <c r="S91" s="38"/>
      <c r="T91" s="38"/>
      <c r="U91" s="38"/>
      <c r="V91" s="38"/>
      <c r="W91" s="38"/>
      <c r="X91" s="38"/>
      <c r="Y91" s="38"/>
      <c r="Z91" s="38"/>
      <c r="AA91" s="38"/>
      <c r="AB91" s="38"/>
      <c r="AC91" s="38"/>
      <c r="AD91" s="38"/>
      <c r="AE91" s="38"/>
    </row>
    <row r="92" s="2" customFormat="1" ht="25.65" customHeight="1">
      <c r="A92" s="38"/>
      <c r="B92" s="39"/>
      <c r="C92" s="32" t="s">
        <v>32</v>
      </c>
      <c r="D92" s="40"/>
      <c r="E92" s="40"/>
      <c r="F92" s="27" t="str">
        <f>IF(E18="","",E18)</f>
        <v>Vyplň údaj</v>
      </c>
      <c r="G92" s="40"/>
      <c r="H92" s="40"/>
      <c r="I92" s="32" t="s">
        <v>39</v>
      </c>
      <c r="J92" s="36" t="str">
        <f>E24</f>
        <v>SUDOP Project Plzeň a.s.</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109</v>
      </c>
      <c r="D94" s="176"/>
      <c r="E94" s="176"/>
      <c r="F94" s="176"/>
      <c r="G94" s="176"/>
      <c r="H94" s="176"/>
      <c r="I94" s="176"/>
      <c r="J94" s="177" t="s">
        <v>110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111</v>
      </c>
      <c r="D96" s="40"/>
      <c r="E96" s="40"/>
      <c r="F96" s="40"/>
      <c r="G96" s="40"/>
      <c r="H96" s="40"/>
      <c r="I96" s="40"/>
      <c r="J96" s="110">
        <f>J126</f>
        <v>0</v>
      </c>
      <c r="K96" s="40"/>
      <c r="L96" s="63"/>
      <c r="S96" s="38"/>
      <c r="T96" s="38"/>
      <c r="U96" s="38"/>
      <c r="V96" s="38"/>
      <c r="W96" s="38"/>
      <c r="X96" s="38"/>
      <c r="Y96" s="38"/>
      <c r="Z96" s="38"/>
      <c r="AA96" s="38"/>
      <c r="AB96" s="38"/>
      <c r="AC96" s="38"/>
      <c r="AD96" s="38"/>
      <c r="AE96" s="38"/>
      <c r="AU96" s="17" t="s">
        <v>112</v>
      </c>
    </row>
    <row r="97" s="9" customFormat="1" ht="24.96" customHeight="1">
      <c r="A97" s="9"/>
      <c r="B97" s="179"/>
      <c r="C97" s="180"/>
      <c r="D97" s="181" t="s">
        <v>113</v>
      </c>
      <c r="E97" s="182"/>
      <c r="F97" s="182"/>
      <c r="G97" s="182"/>
      <c r="H97" s="182"/>
      <c r="I97" s="182"/>
      <c r="J97" s="183">
        <f>J127</f>
        <v>0</v>
      </c>
      <c r="K97" s="180"/>
      <c r="L97" s="184"/>
      <c r="S97" s="9"/>
      <c r="T97" s="9"/>
      <c r="U97" s="9"/>
      <c r="V97" s="9"/>
      <c r="W97" s="9"/>
      <c r="X97" s="9"/>
      <c r="Y97" s="9"/>
      <c r="Z97" s="9"/>
      <c r="AA97" s="9"/>
      <c r="AB97" s="9"/>
      <c r="AC97" s="9"/>
      <c r="AD97" s="9"/>
      <c r="AE97" s="9"/>
    </row>
    <row r="98" s="10" customFormat="1" ht="19.92" customHeight="1">
      <c r="A98" s="10"/>
      <c r="B98" s="185"/>
      <c r="C98" s="186"/>
      <c r="D98" s="187" t="s">
        <v>114</v>
      </c>
      <c r="E98" s="188"/>
      <c r="F98" s="188"/>
      <c r="G98" s="188"/>
      <c r="H98" s="188"/>
      <c r="I98" s="188"/>
      <c r="J98" s="189">
        <f>J128</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1107</v>
      </c>
      <c r="E99" s="188"/>
      <c r="F99" s="188"/>
      <c r="G99" s="188"/>
      <c r="H99" s="188"/>
      <c r="I99" s="188"/>
      <c r="J99" s="189">
        <f>J280</f>
        <v>0</v>
      </c>
      <c r="K99" s="186"/>
      <c r="L99" s="190"/>
      <c r="S99" s="10"/>
      <c r="T99" s="10"/>
      <c r="U99" s="10"/>
      <c r="V99" s="10"/>
      <c r="W99" s="10"/>
      <c r="X99" s="10"/>
      <c r="Y99" s="10"/>
      <c r="Z99" s="10"/>
      <c r="AA99" s="10"/>
      <c r="AB99" s="10"/>
      <c r="AC99" s="10"/>
      <c r="AD99" s="10"/>
      <c r="AE99" s="10"/>
    </row>
    <row r="100" s="10" customFormat="1" ht="19.92" customHeight="1">
      <c r="A100" s="10"/>
      <c r="B100" s="185"/>
      <c r="C100" s="186"/>
      <c r="D100" s="187" t="s">
        <v>827</v>
      </c>
      <c r="E100" s="188"/>
      <c r="F100" s="188"/>
      <c r="G100" s="188"/>
      <c r="H100" s="188"/>
      <c r="I100" s="188"/>
      <c r="J100" s="189">
        <f>J295</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115</v>
      </c>
      <c r="E101" s="188"/>
      <c r="F101" s="188"/>
      <c r="G101" s="188"/>
      <c r="H101" s="188"/>
      <c r="I101" s="188"/>
      <c r="J101" s="189">
        <f>J308</f>
        <v>0</v>
      </c>
      <c r="K101" s="186"/>
      <c r="L101" s="190"/>
      <c r="S101" s="10"/>
      <c r="T101" s="10"/>
      <c r="U101" s="10"/>
      <c r="V101" s="10"/>
      <c r="W101" s="10"/>
      <c r="X101" s="10"/>
      <c r="Y101" s="10"/>
      <c r="Z101" s="10"/>
      <c r="AA101" s="10"/>
      <c r="AB101" s="10"/>
      <c r="AC101" s="10"/>
      <c r="AD101" s="10"/>
      <c r="AE101" s="10"/>
    </row>
    <row r="102" s="10" customFormat="1" ht="19.92" customHeight="1">
      <c r="A102" s="10"/>
      <c r="B102" s="185"/>
      <c r="C102" s="186"/>
      <c r="D102" s="187" t="s">
        <v>828</v>
      </c>
      <c r="E102" s="188"/>
      <c r="F102" s="188"/>
      <c r="G102" s="188"/>
      <c r="H102" s="188"/>
      <c r="I102" s="188"/>
      <c r="J102" s="189">
        <f>J366</f>
        <v>0</v>
      </c>
      <c r="K102" s="186"/>
      <c r="L102" s="190"/>
      <c r="S102" s="10"/>
      <c r="T102" s="10"/>
      <c r="U102" s="10"/>
      <c r="V102" s="10"/>
      <c r="W102" s="10"/>
      <c r="X102" s="10"/>
      <c r="Y102" s="10"/>
      <c r="Z102" s="10"/>
      <c r="AA102" s="10"/>
      <c r="AB102" s="10"/>
      <c r="AC102" s="10"/>
      <c r="AD102" s="10"/>
      <c r="AE102" s="10"/>
    </row>
    <row r="103" s="10" customFormat="1" ht="19.92" customHeight="1">
      <c r="A103" s="10"/>
      <c r="B103" s="185"/>
      <c r="C103" s="186"/>
      <c r="D103" s="187" t="s">
        <v>117</v>
      </c>
      <c r="E103" s="188"/>
      <c r="F103" s="188"/>
      <c r="G103" s="188"/>
      <c r="H103" s="188"/>
      <c r="I103" s="188"/>
      <c r="J103" s="189">
        <f>J461</f>
        <v>0</v>
      </c>
      <c r="K103" s="186"/>
      <c r="L103" s="190"/>
      <c r="S103" s="10"/>
      <c r="T103" s="10"/>
      <c r="U103" s="10"/>
      <c r="V103" s="10"/>
      <c r="W103" s="10"/>
      <c r="X103" s="10"/>
      <c r="Y103" s="10"/>
      <c r="Z103" s="10"/>
      <c r="AA103" s="10"/>
      <c r="AB103" s="10"/>
      <c r="AC103" s="10"/>
      <c r="AD103" s="10"/>
      <c r="AE103" s="10"/>
    </row>
    <row r="104" s="10" customFormat="1" ht="19.92" customHeight="1">
      <c r="A104" s="10"/>
      <c r="B104" s="185"/>
      <c r="C104" s="186"/>
      <c r="D104" s="187" t="s">
        <v>118</v>
      </c>
      <c r="E104" s="188"/>
      <c r="F104" s="188"/>
      <c r="G104" s="188"/>
      <c r="H104" s="188"/>
      <c r="I104" s="188"/>
      <c r="J104" s="189">
        <f>J562</f>
        <v>0</v>
      </c>
      <c r="K104" s="186"/>
      <c r="L104" s="190"/>
      <c r="S104" s="10"/>
      <c r="T104" s="10"/>
      <c r="U104" s="10"/>
      <c r="V104" s="10"/>
      <c r="W104" s="10"/>
      <c r="X104" s="10"/>
      <c r="Y104" s="10"/>
      <c r="Z104" s="10"/>
      <c r="AA104" s="10"/>
      <c r="AB104" s="10"/>
      <c r="AC104" s="10"/>
      <c r="AD104" s="10"/>
      <c r="AE104" s="10"/>
    </row>
    <row r="105" s="10" customFormat="1" ht="19.92" customHeight="1">
      <c r="A105" s="10"/>
      <c r="B105" s="185"/>
      <c r="C105" s="186"/>
      <c r="D105" s="187" t="s">
        <v>119</v>
      </c>
      <c r="E105" s="188"/>
      <c r="F105" s="188"/>
      <c r="G105" s="188"/>
      <c r="H105" s="188"/>
      <c r="I105" s="188"/>
      <c r="J105" s="189">
        <f>J672</f>
        <v>0</v>
      </c>
      <c r="K105" s="186"/>
      <c r="L105" s="190"/>
      <c r="S105" s="10"/>
      <c r="T105" s="10"/>
      <c r="U105" s="10"/>
      <c r="V105" s="10"/>
      <c r="W105" s="10"/>
      <c r="X105" s="10"/>
      <c r="Y105" s="10"/>
      <c r="Z105" s="10"/>
      <c r="AA105" s="10"/>
      <c r="AB105" s="10"/>
      <c r="AC105" s="10"/>
      <c r="AD105" s="10"/>
      <c r="AE105" s="10"/>
    </row>
    <row r="106" s="9" customFormat="1" ht="24.96" customHeight="1">
      <c r="A106" s="9"/>
      <c r="B106" s="179"/>
      <c r="C106" s="180"/>
      <c r="D106" s="181" t="s">
        <v>829</v>
      </c>
      <c r="E106" s="182"/>
      <c r="F106" s="182"/>
      <c r="G106" s="182"/>
      <c r="H106" s="182"/>
      <c r="I106" s="182"/>
      <c r="J106" s="183">
        <f>J677</f>
        <v>0</v>
      </c>
      <c r="K106" s="180"/>
      <c r="L106" s="184"/>
      <c r="S106" s="9"/>
      <c r="T106" s="9"/>
      <c r="U106" s="9"/>
      <c r="V106" s="9"/>
      <c r="W106" s="9"/>
      <c r="X106" s="9"/>
      <c r="Y106" s="9"/>
      <c r="Z106" s="9"/>
      <c r="AA106" s="9"/>
      <c r="AB106" s="9"/>
      <c r="AC106" s="9"/>
      <c r="AD106" s="9"/>
      <c r="AE106" s="9"/>
    </row>
    <row r="107" s="2" customFormat="1" ht="21.84"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66"/>
      <c r="C108" s="67"/>
      <c r="D108" s="67"/>
      <c r="E108" s="67"/>
      <c r="F108" s="67"/>
      <c r="G108" s="67"/>
      <c r="H108" s="67"/>
      <c r="I108" s="67"/>
      <c r="J108" s="67"/>
      <c r="K108" s="67"/>
      <c r="L108" s="63"/>
      <c r="S108" s="38"/>
      <c r="T108" s="38"/>
      <c r="U108" s="38"/>
      <c r="V108" s="38"/>
      <c r="W108" s="38"/>
      <c r="X108" s="38"/>
      <c r="Y108" s="38"/>
      <c r="Z108" s="38"/>
      <c r="AA108" s="38"/>
      <c r="AB108" s="38"/>
      <c r="AC108" s="38"/>
      <c r="AD108" s="38"/>
      <c r="AE108" s="38"/>
    </row>
    <row r="112" s="2" customFormat="1" ht="6.96" customHeight="1">
      <c r="A112" s="38"/>
      <c r="B112" s="68"/>
      <c r="C112" s="69"/>
      <c r="D112" s="69"/>
      <c r="E112" s="69"/>
      <c r="F112" s="69"/>
      <c r="G112" s="69"/>
      <c r="H112" s="69"/>
      <c r="I112" s="69"/>
      <c r="J112" s="69"/>
      <c r="K112" s="69"/>
      <c r="L112" s="63"/>
      <c r="S112" s="38"/>
      <c r="T112" s="38"/>
      <c r="U112" s="38"/>
      <c r="V112" s="38"/>
      <c r="W112" s="38"/>
      <c r="X112" s="38"/>
      <c r="Y112" s="38"/>
      <c r="Z112" s="38"/>
      <c r="AA112" s="38"/>
      <c r="AB112" s="38"/>
      <c r="AC112" s="38"/>
      <c r="AD112" s="38"/>
      <c r="AE112" s="38"/>
    </row>
    <row r="113" s="2" customFormat="1" ht="24.96" customHeight="1">
      <c r="A113" s="38"/>
      <c r="B113" s="39"/>
      <c r="C113" s="23" t="s">
        <v>120</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174" t="str">
        <f>E7</f>
        <v xml:space="preserve"> II-235 Drahoňův Újezd průtah</v>
      </c>
      <c r="F116" s="32"/>
      <c r="G116" s="32"/>
      <c r="H116" s="32"/>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104</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6.5" customHeight="1">
      <c r="A118" s="38"/>
      <c r="B118" s="39"/>
      <c r="C118" s="40"/>
      <c r="D118" s="40"/>
      <c r="E118" s="76" t="str">
        <f>E9</f>
        <v>3 - SO 102B zbytné obec Drahoňův Újezd</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22</v>
      </c>
      <c r="D120" s="40"/>
      <c r="E120" s="40"/>
      <c r="F120" s="27" t="str">
        <f>F12</f>
        <v>průtah Drahoňův Újezd</v>
      </c>
      <c r="G120" s="40"/>
      <c r="H120" s="40"/>
      <c r="I120" s="32" t="s">
        <v>24</v>
      </c>
      <c r="J120" s="79" t="str">
        <f>IF(J12="","",J12)</f>
        <v>13. 1. 2026</v>
      </c>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25.65" customHeight="1">
      <c r="A122" s="38"/>
      <c r="B122" s="39"/>
      <c r="C122" s="32" t="s">
        <v>26</v>
      </c>
      <c r="D122" s="40"/>
      <c r="E122" s="40"/>
      <c r="F122" s="27" t="str">
        <f>E15</f>
        <v>obec Drahoňův Újezd</v>
      </c>
      <c r="G122" s="40"/>
      <c r="H122" s="40"/>
      <c r="I122" s="32" t="s">
        <v>34</v>
      </c>
      <c r="J122" s="36" t="str">
        <f>E21</f>
        <v>SUDOP Project Plzeň a.s.</v>
      </c>
      <c r="K122" s="40"/>
      <c r="L122" s="63"/>
      <c r="S122" s="38"/>
      <c r="T122" s="38"/>
      <c r="U122" s="38"/>
      <c r="V122" s="38"/>
      <c r="W122" s="38"/>
      <c r="X122" s="38"/>
      <c r="Y122" s="38"/>
      <c r="Z122" s="38"/>
      <c r="AA122" s="38"/>
      <c r="AB122" s="38"/>
      <c r="AC122" s="38"/>
      <c r="AD122" s="38"/>
      <c r="AE122" s="38"/>
    </row>
    <row r="123" s="2" customFormat="1" ht="25.65" customHeight="1">
      <c r="A123" s="38"/>
      <c r="B123" s="39"/>
      <c r="C123" s="32" t="s">
        <v>32</v>
      </c>
      <c r="D123" s="40"/>
      <c r="E123" s="40"/>
      <c r="F123" s="27" t="str">
        <f>IF(E18="","",E18)</f>
        <v>Vyplň údaj</v>
      </c>
      <c r="G123" s="40"/>
      <c r="H123" s="40"/>
      <c r="I123" s="32" t="s">
        <v>39</v>
      </c>
      <c r="J123" s="36" t="str">
        <f>E24</f>
        <v>SUDOP Project Plzeň a.s.</v>
      </c>
      <c r="K123" s="40"/>
      <c r="L123" s="63"/>
      <c r="S123" s="38"/>
      <c r="T123" s="38"/>
      <c r="U123" s="38"/>
      <c r="V123" s="38"/>
      <c r="W123" s="38"/>
      <c r="X123" s="38"/>
      <c r="Y123" s="38"/>
      <c r="Z123" s="38"/>
      <c r="AA123" s="38"/>
      <c r="AB123" s="38"/>
      <c r="AC123" s="38"/>
      <c r="AD123" s="38"/>
      <c r="AE123" s="38"/>
    </row>
    <row r="124" s="2" customFormat="1" ht="10.32"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11" customFormat="1" ht="29.28" customHeight="1">
      <c r="A125" s="191"/>
      <c r="B125" s="192"/>
      <c r="C125" s="193" t="s">
        <v>121</v>
      </c>
      <c r="D125" s="194" t="s">
        <v>67</v>
      </c>
      <c r="E125" s="194" t="s">
        <v>63</v>
      </c>
      <c r="F125" s="194" t="s">
        <v>64</v>
      </c>
      <c r="G125" s="194" t="s">
        <v>122</v>
      </c>
      <c r="H125" s="194" t="s">
        <v>123</v>
      </c>
      <c r="I125" s="194" t="s">
        <v>124</v>
      </c>
      <c r="J125" s="194" t="s">
        <v>110</v>
      </c>
      <c r="K125" s="195" t="s">
        <v>125</v>
      </c>
      <c r="L125" s="196"/>
      <c r="M125" s="100" t="s">
        <v>1</v>
      </c>
      <c r="N125" s="101" t="s">
        <v>46</v>
      </c>
      <c r="O125" s="101" t="s">
        <v>126</v>
      </c>
      <c r="P125" s="101" t="s">
        <v>127</v>
      </c>
      <c r="Q125" s="101" t="s">
        <v>128</v>
      </c>
      <c r="R125" s="101" t="s">
        <v>129</v>
      </c>
      <c r="S125" s="101" t="s">
        <v>130</v>
      </c>
      <c r="T125" s="102" t="s">
        <v>131</v>
      </c>
      <c r="U125" s="191"/>
      <c r="V125" s="191"/>
      <c r="W125" s="191"/>
      <c r="X125" s="191"/>
      <c r="Y125" s="191"/>
      <c r="Z125" s="191"/>
      <c r="AA125" s="191"/>
      <c r="AB125" s="191"/>
      <c r="AC125" s="191"/>
      <c r="AD125" s="191"/>
      <c r="AE125" s="191"/>
    </row>
    <row r="126" s="2" customFormat="1" ht="22.8" customHeight="1">
      <c r="A126" s="38"/>
      <c r="B126" s="39"/>
      <c r="C126" s="107" t="s">
        <v>132</v>
      </c>
      <c r="D126" s="40"/>
      <c r="E126" s="40"/>
      <c r="F126" s="40"/>
      <c r="G126" s="40"/>
      <c r="H126" s="40"/>
      <c r="I126" s="40"/>
      <c r="J126" s="197">
        <f>BK126</f>
        <v>0</v>
      </c>
      <c r="K126" s="40"/>
      <c r="L126" s="44"/>
      <c r="M126" s="103"/>
      <c r="N126" s="198"/>
      <c r="O126" s="104"/>
      <c r="P126" s="199">
        <f>P127+P677</f>
        <v>0</v>
      </c>
      <c r="Q126" s="104"/>
      <c r="R126" s="199">
        <f>R127+R677</f>
        <v>0</v>
      </c>
      <c r="S126" s="104"/>
      <c r="T126" s="200">
        <f>T127+T677</f>
        <v>0</v>
      </c>
      <c r="U126" s="38"/>
      <c r="V126" s="38"/>
      <c r="W126" s="38"/>
      <c r="X126" s="38"/>
      <c r="Y126" s="38"/>
      <c r="Z126" s="38"/>
      <c r="AA126" s="38"/>
      <c r="AB126" s="38"/>
      <c r="AC126" s="38"/>
      <c r="AD126" s="38"/>
      <c r="AE126" s="38"/>
      <c r="AT126" s="17" t="s">
        <v>81</v>
      </c>
      <c r="AU126" s="17" t="s">
        <v>112</v>
      </c>
      <c r="BK126" s="201">
        <f>BK127+BK677</f>
        <v>0</v>
      </c>
    </row>
    <row r="127" s="12" customFormat="1" ht="25.92" customHeight="1">
      <c r="A127" s="12"/>
      <c r="B127" s="202"/>
      <c r="C127" s="203"/>
      <c r="D127" s="204" t="s">
        <v>81</v>
      </c>
      <c r="E127" s="205" t="s">
        <v>133</v>
      </c>
      <c r="F127" s="205" t="s">
        <v>134</v>
      </c>
      <c r="G127" s="203"/>
      <c r="H127" s="203"/>
      <c r="I127" s="206"/>
      <c r="J127" s="207">
        <f>BK127</f>
        <v>0</v>
      </c>
      <c r="K127" s="203"/>
      <c r="L127" s="208"/>
      <c r="M127" s="209"/>
      <c r="N127" s="210"/>
      <c r="O127" s="210"/>
      <c r="P127" s="211">
        <f>P128+P280+P295+P308+P366+P461+P562+P672</f>
        <v>0</v>
      </c>
      <c r="Q127" s="210"/>
      <c r="R127" s="211">
        <f>R128+R280+R295+R308+R366+R461+R562+R672</f>
        <v>0</v>
      </c>
      <c r="S127" s="210"/>
      <c r="T127" s="212">
        <f>T128+T280+T295+T308+T366+T461+T562+T672</f>
        <v>0</v>
      </c>
      <c r="U127" s="12"/>
      <c r="V127" s="12"/>
      <c r="W127" s="12"/>
      <c r="X127" s="12"/>
      <c r="Y127" s="12"/>
      <c r="Z127" s="12"/>
      <c r="AA127" s="12"/>
      <c r="AB127" s="12"/>
      <c r="AC127" s="12"/>
      <c r="AD127" s="12"/>
      <c r="AE127" s="12"/>
      <c r="AR127" s="213" t="s">
        <v>87</v>
      </c>
      <c r="AT127" s="214" t="s">
        <v>81</v>
      </c>
      <c r="AU127" s="214" t="s">
        <v>82</v>
      </c>
      <c r="AY127" s="213" t="s">
        <v>135</v>
      </c>
      <c r="BK127" s="215">
        <f>BK128+BK280+BK295+BK308+BK366+BK461+BK562+BK672</f>
        <v>0</v>
      </c>
    </row>
    <row r="128" s="12" customFormat="1" ht="22.8" customHeight="1">
      <c r="A128" s="12"/>
      <c r="B128" s="202"/>
      <c r="C128" s="203"/>
      <c r="D128" s="204" t="s">
        <v>81</v>
      </c>
      <c r="E128" s="216" t="s">
        <v>87</v>
      </c>
      <c r="F128" s="216" t="s">
        <v>136</v>
      </c>
      <c r="G128" s="203"/>
      <c r="H128" s="203"/>
      <c r="I128" s="206"/>
      <c r="J128" s="217">
        <f>BK128</f>
        <v>0</v>
      </c>
      <c r="K128" s="203"/>
      <c r="L128" s="208"/>
      <c r="M128" s="209"/>
      <c r="N128" s="210"/>
      <c r="O128" s="210"/>
      <c r="P128" s="211">
        <f>SUM(P129:P279)</f>
        <v>0</v>
      </c>
      <c r="Q128" s="210"/>
      <c r="R128" s="211">
        <f>SUM(R129:R279)</f>
        <v>0</v>
      </c>
      <c r="S128" s="210"/>
      <c r="T128" s="212">
        <f>SUM(T129:T279)</f>
        <v>0</v>
      </c>
      <c r="U128" s="12"/>
      <c r="V128" s="12"/>
      <c r="W128" s="12"/>
      <c r="X128" s="12"/>
      <c r="Y128" s="12"/>
      <c r="Z128" s="12"/>
      <c r="AA128" s="12"/>
      <c r="AB128" s="12"/>
      <c r="AC128" s="12"/>
      <c r="AD128" s="12"/>
      <c r="AE128" s="12"/>
      <c r="AR128" s="213" t="s">
        <v>87</v>
      </c>
      <c r="AT128" s="214" t="s">
        <v>81</v>
      </c>
      <c r="AU128" s="214" t="s">
        <v>87</v>
      </c>
      <c r="AY128" s="213" t="s">
        <v>135</v>
      </c>
      <c r="BK128" s="215">
        <f>SUM(BK129:BK279)</f>
        <v>0</v>
      </c>
    </row>
    <row r="129" s="2" customFormat="1" ht="24.15" customHeight="1">
      <c r="A129" s="38"/>
      <c r="B129" s="39"/>
      <c r="C129" s="218" t="s">
        <v>87</v>
      </c>
      <c r="D129" s="218" t="s">
        <v>137</v>
      </c>
      <c r="E129" s="219" t="s">
        <v>830</v>
      </c>
      <c r="F129" s="220" t="s">
        <v>831</v>
      </c>
      <c r="G129" s="221" t="s">
        <v>140</v>
      </c>
      <c r="H129" s="222">
        <v>165.18000000000001</v>
      </c>
      <c r="I129" s="223"/>
      <c r="J129" s="224">
        <f>ROUND(I129*H129,2)</f>
        <v>0</v>
      </c>
      <c r="K129" s="220" t="s">
        <v>141</v>
      </c>
      <c r="L129" s="44"/>
      <c r="M129" s="225" t="s">
        <v>1</v>
      </c>
      <c r="N129" s="226" t="s">
        <v>47</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142</v>
      </c>
      <c r="AT129" s="229" t="s">
        <v>137</v>
      </c>
      <c r="AU129" s="229" t="s">
        <v>91</v>
      </c>
      <c r="AY129" s="17" t="s">
        <v>135</v>
      </c>
      <c r="BE129" s="230">
        <f>IF(N129="základní",J129,0)</f>
        <v>0</v>
      </c>
      <c r="BF129" s="230">
        <f>IF(N129="snížená",J129,0)</f>
        <v>0</v>
      </c>
      <c r="BG129" s="230">
        <f>IF(N129="zákl. přenesená",J129,0)</f>
        <v>0</v>
      </c>
      <c r="BH129" s="230">
        <f>IF(N129="sníž. přenesená",J129,0)</f>
        <v>0</v>
      </c>
      <c r="BI129" s="230">
        <f>IF(N129="nulová",J129,0)</f>
        <v>0</v>
      </c>
      <c r="BJ129" s="17" t="s">
        <v>87</v>
      </c>
      <c r="BK129" s="230">
        <f>ROUND(I129*H129,2)</f>
        <v>0</v>
      </c>
      <c r="BL129" s="17" t="s">
        <v>142</v>
      </c>
      <c r="BM129" s="229" t="s">
        <v>91</v>
      </c>
    </row>
    <row r="130" s="2" customFormat="1">
      <c r="A130" s="38"/>
      <c r="B130" s="39"/>
      <c r="C130" s="40"/>
      <c r="D130" s="231" t="s">
        <v>143</v>
      </c>
      <c r="E130" s="40"/>
      <c r="F130" s="232" t="s">
        <v>832</v>
      </c>
      <c r="G130" s="40"/>
      <c r="H130" s="40"/>
      <c r="I130" s="233"/>
      <c r="J130" s="40"/>
      <c r="K130" s="40"/>
      <c r="L130" s="44"/>
      <c r="M130" s="234"/>
      <c r="N130" s="235"/>
      <c r="O130" s="91"/>
      <c r="P130" s="91"/>
      <c r="Q130" s="91"/>
      <c r="R130" s="91"/>
      <c r="S130" s="91"/>
      <c r="T130" s="92"/>
      <c r="U130" s="38"/>
      <c r="V130" s="38"/>
      <c r="W130" s="38"/>
      <c r="X130" s="38"/>
      <c r="Y130" s="38"/>
      <c r="Z130" s="38"/>
      <c r="AA130" s="38"/>
      <c r="AB130" s="38"/>
      <c r="AC130" s="38"/>
      <c r="AD130" s="38"/>
      <c r="AE130" s="38"/>
      <c r="AT130" s="17" t="s">
        <v>143</v>
      </c>
      <c r="AU130" s="17" t="s">
        <v>91</v>
      </c>
    </row>
    <row r="131" s="13" customFormat="1">
      <c r="A131" s="13"/>
      <c r="B131" s="236"/>
      <c r="C131" s="237"/>
      <c r="D131" s="231" t="s">
        <v>145</v>
      </c>
      <c r="E131" s="238" t="s">
        <v>1</v>
      </c>
      <c r="F131" s="239" t="s">
        <v>1108</v>
      </c>
      <c r="G131" s="237"/>
      <c r="H131" s="240">
        <v>165.18000000000001</v>
      </c>
      <c r="I131" s="241"/>
      <c r="J131" s="237"/>
      <c r="K131" s="237"/>
      <c r="L131" s="242"/>
      <c r="M131" s="243"/>
      <c r="N131" s="244"/>
      <c r="O131" s="244"/>
      <c r="P131" s="244"/>
      <c r="Q131" s="244"/>
      <c r="R131" s="244"/>
      <c r="S131" s="244"/>
      <c r="T131" s="245"/>
      <c r="U131" s="13"/>
      <c r="V131" s="13"/>
      <c r="W131" s="13"/>
      <c r="X131" s="13"/>
      <c r="Y131" s="13"/>
      <c r="Z131" s="13"/>
      <c r="AA131" s="13"/>
      <c r="AB131" s="13"/>
      <c r="AC131" s="13"/>
      <c r="AD131" s="13"/>
      <c r="AE131" s="13"/>
      <c r="AT131" s="246" t="s">
        <v>145</v>
      </c>
      <c r="AU131" s="246" t="s">
        <v>91</v>
      </c>
      <c r="AV131" s="13" t="s">
        <v>91</v>
      </c>
      <c r="AW131" s="13" t="s">
        <v>38</v>
      </c>
      <c r="AX131" s="13" t="s">
        <v>82</v>
      </c>
      <c r="AY131" s="246" t="s">
        <v>135</v>
      </c>
    </row>
    <row r="132" s="14" customFormat="1">
      <c r="A132" s="14"/>
      <c r="B132" s="247"/>
      <c r="C132" s="248"/>
      <c r="D132" s="231" t="s">
        <v>145</v>
      </c>
      <c r="E132" s="249" t="s">
        <v>1</v>
      </c>
      <c r="F132" s="250" t="s">
        <v>147</v>
      </c>
      <c r="G132" s="248"/>
      <c r="H132" s="251">
        <v>165.18000000000001</v>
      </c>
      <c r="I132" s="252"/>
      <c r="J132" s="248"/>
      <c r="K132" s="248"/>
      <c r="L132" s="253"/>
      <c r="M132" s="254"/>
      <c r="N132" s="255"/>
      <c r="O132" s="255"/>
      <c r="P132" s="255"/>
      <c r="Q132" s="255"/>
      <c r="R132" s="255"/>
      <c r="S132" s="255"/>
      <c r="T132" s="256"/>
      <c r="U132" s="14"/>
      <c r="V132" s="14"/>
      <c r="W132" s="14"/>
      <c r="X132" s="14"/>
      <c r="Y132" s="14"/>
      <c r="Z132" s="14"/>
      <c r="AA132" s="14"/>
      <c r="AB132" s="14"/>
      <c r="AC132" s="14"/>
      <c r="AD132" s="14"/>
      <c r="AE132" s="14"/>
      <c r="AT132" s="257" t="s">
        <v>145</v>
      </c>
      <c r="AU132" s="257" t="s">
        <v>91</v>
      </c>
      <c r="AV132" s="14" t="s">
        <v>142</v>
      </c>
      <c r="AW132" s="14" t="s">
        <v>38</v>
      </c>
      <c r="AX132" s="14" t="s">
        <v>87</v>
      </c>
      <c r="AY132" s="257" t="s">
        <v>135</v>
      </c>
    </row>
    <row r="133" s="2" customFormat="1" ht="24.15" customHeight="1">
      <c r="A133" s="38"/>
      <c r="B133" s="39"/>
      <c r="C133" s="218" t="s">
        <v>91</v>
      </c>
      <c r="D133" s="218" t="s">
        <v>137</v>
      </c>
      <c r="E133" s="219" t="s">
        <v>1109</v>
      </c>
      <c r="F133" s="220" t="s">
        <v>1110</v>
      </c>
      <c r="G133" s="221" t="s">
        <v>140</v>
      </c>
      <c r="H133" s="222">
        <v>160</v>
      </c>
      <c r="I133" s="223"/>
      <c r="J133" s="224">
        <f>ROUND(I133*H133,2)</f>
        <v>0</v>
      </c>
      <c r="K133" s="220" t="s">
        <v>141</v>
      </c>
      <c r="L133" s="44"/>
      <c r="M133" s="225" t="s">
        <v>1</v>
      </c>
      <c r="N133" s="226" t="s">
        <v>47</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142</v>
      </c>
      <c r="AT133" s="229" t="s">
        <v>137</v>
      </c>
      <c r="AU133" s="229" t="s">
        <v>91</v>
      </c>
      <c r="AY133" s="17" t="s">
        <v>135</v>
      </c>
      <c r="BE133" s="230">
        <f>IF(N133="základní",J133,0)</f>
        <v>0</v>
      </c>
      <c r="BF133" s="230">
        <f>IF(N133="snížená",J133,0)</f>
        <v>0</v>
      </c>
      <c r="BG133" s="230">
        <f>IF(N133="zákl. přenesená",J133,0)</f>
        <v>0</v>
      </c>
      <c r="BH133" s="230">
        <f>IF(N133="sníž. přenesená",J133,0)</f>
        <v>0</v>
      </c>
      <c r="BI133" s="230">
        <f>IF(N133="nulová",J133,0)</f>
        <v>0</v>
      </c>
      <c r="BJ133" s="17" t="s">
        <v>87</v>
      </c>
      <c r="BK133" s="230">
        <f>ROUND(I133*H133,2)</f>
        <v>0</v>
      </c>
      <c r="BL133" s="17" t="s">
        <v>142</v>
      </c>
      <c r="BM133" s="229" t="s">
        <v>142</v>
      </c>
    </row>
    <row r="134" s="2" customFormat="1">
      <c r="A134" s="38"/>
      <c r="B134" s="39"/>
      <c r="C134" s="40"/>
      <c r="D134" s="231" t="s">
        <v>143</v>
      </c>
      <c r="E134" s="40"/>
      <c r="F134" s="232" t="s">
        <v>1111</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143</v>
      </c>
      <c r="AU134" s="17" t="s">
        <v>91</v>
      </c>
    </row>
    <row r="135" s="13" customFormat="1">
      <c r="A135" s="13"/>
      <c r="B135" s="236"/>
      <c r="C135" s="237"/>
      <c r="D135" s="231" t="s">
        <v>145</v>
      </c>
      <c r="E135" s="238" t="s">
        <v>1</v>
      </c>
      <c r="F135" s="239" t="s">
        <v>1112</v>
      </c>
      <c r="G135" s="237"/>
      <c r="H135" s="240">
        <v>160</v>
      </c>
      <c r="I135" s="241"/>
      <c r="J135" s="237"/>
      <c r="K135" s="237"/>
      <c r="L135" s="242"/>
      <c r="M135" s="243"/>
      <c r="N135" s="244"/>
      <c r="O135" s="244"/>
      <c r="P135" s="244"/>
      <c r="Q135" s="244"/>
      <c r="R135" s="244"/>
      <c r="S135" s="244"/>
      <c r="T135" s="245"/>
      <c r="U135" s="13"/>
      <c r="V135" s="13"/>
      <c r="W135" s="13"/>
      <c r="X135" s="13"/>
      <c r="Y135" s="13"/>
      <c r="Z135" s="13"/>
      <c r="AA135" s="13"/>
      <c r="AB135" s="13"/>
      <c r="AC135" s="13"/>
      <c r="AD135" s="13"/>
      <c r="AE135" s="13"/>
      <c r="AT135" s="246" t="s">
        <v>145</v>
      </c>
      <c r="AU135" s="246" t="s">
        <v>91</v>
      </c>
      <c r="AV135" s="13" t="s">
        <v>91</v>
      </c>
      <c r="AW135" s="13" t="s">
        <v>38</v>
      </c>
      <c r="AX135" s="13" t="s">
        <v>82</v>
      </c>
      <c r="AY135" s="246" t="s">
        <v>135</v>
      </c>
    </row>
    <row r="136" s="14" customFormat="1">
      <c r="A136" s="14"/>
      <c r="B136" s="247"/>
      <c r="C136" s="248"/>
      <c r="D136" s="231" t="s">
        <v>145</v>
      </c>
      <c r="E136" s="249" t="s">
        <v>1</v>
      </c>
      <c r="F136" s="250" t="s">
        <v>147</v>
      </c>
      <c r="G136" s="248"/>
      <c r="H136" s="251">
        <v>160</v>
      </c>
      <c r="I136" s="252"/>
      <c r="J136" s="248"/>
      <c r="K136" s="248"/>
      <c r="L136" s="253"/>
      <c r="M136" s="254"/>
      <c r="N136" s="255"/>
      <c r="O136" s="255"/>
      <c r="P136" s="255"/>
      <c r="Q136" s="255"/>
      <c r="R136" s="255"/>
      <c r="S136" s="255"/>
      <c r="T136" s="256"/>
      <c r="U136" s="14"/>
      <c r="V136" s="14"/>
      <c r="W136" s="14"/>
      <c r="X136" s="14"/>
      <c r="Y136" s="14"/>
      <c r="Z136" s="14"/>
      <c r="AA136" s="14"/>
      <c r="AB136" s="14"/>
      <c r="AC136" s="14"/>
      <c r="AD136" s="14"/>
      <c r="AE136" s="14"/>
      <c r="AT136" s="257" t="s">
        <v>145</v>
      </c>
      <c r="AU136" s="257" t="s">
        <v>91</v>
      </c>
      <c r="AV136" s="14" t="s">
        <v>142</v>
      </c>
      <c r="AW136" s="14" t="s">
        <v>38</v>
      </c>
      <c r="AX136" s="14" t="s">
        <v>87</v>
      </c>
      <c r="AY136" s="257" t="s">
        <v>135</v>
      </c>
    </row>
    <row r="137" s="2" customFormat="1" ht="24.15" customHeight="1">
      <c r="A137" s="38"/>
      <c r="B137" s="39"/>
      <c r="C137" s="218" t="s">
        <v>94</v>
      </c>
      <c r="D137" s="218" t="s">
        <v>137</v>
      </c>
      <c r="E137" s="219" t="s">
        <v>164</v>
      </c>
      <c r="F137" s="220" t="s">
        <v>165</v>
      </c>
      <c r="G137" s="221" t="s">
        <v>140</v>
      </c>
      <c r="H137" s="222">
        <v>131</v>
      </c>
      <c r="I137" s="223"/>
      <c r="J137" s="224">
        <f>ROUND(I137*H137,2)</f>
        <v>0</v>
      </c>
      <c r="K137" s="220" t="s">
        <v>141</v>
      </c>
      <c r="L137" s="44"/>
      <c r="M137" s="225" t="s">
        <v>1</v>
      </c>
      <c r="N137" s="226" t="s">
        <v>47</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142</v>
      </c>
      <c r="AT137" s="229" t="s">
        <v>137</v>
      </c>
      <c r="AU137" s="229" t="s">
        <v>91</v>
      </c>
      <c r="AY137" s="17" t="s">
        <v>135</v>
      </c>
      <c r="BE137" s="230">
        <f>IF(N137="základní",J137,0)</f>
        <v>0</v>
      </c>
      <c r="BF137" s="230">
        <f>IF(N137="snížená",J137,0)</f>
        <v>0</v>
      </c>
      <c r="BG137" s="230">
        <f>IF(N137="zákl. přenesená",J137,0)</f>
        <v>0</v>
      </c>
      <c r="BH137" s="230">
        <f>IF(N137="sníž. přenesená",J137,0)</f>
        <v>0</v>
      </c>
      <c r="BI137" s="230">
        <f>IF(N137="nulová",J137,0)</f>
        <v>0</v>
      </c>
      <c r="BJ137" s="17" t="s">
        <v>87</v>
      </c>
      <c r="BK137" s="230">
        <f>ROUND(I137*H137,2)</f>
        <v>0</v>
      </c>
      <c r="BL137" s="17" t="s">
        <v>142</v>
      </c>
      <c r="BM137" s="229" t="s">
        <v>161</v>
      </c>
    </row>
    <row r="138" s="2" customFormat="1">
      <c r="A138" s="38"/>
      <c r="B138" s="39"/>
      <c r="C138" s="40"/>
      <c r="D138" s="231" t="s">
        <v>143</v>
      </c>
      <c r="E138" s="40"/>
      <c r="F138" s="232" t="s">
        <v>167</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143</v>
      </c>
      <c r="AU138" s="17" t="s">
        <v>91</v>
      </c>
    </row>
    <row r="139" s="13" customFormat="1">
      <c r="A139" s="13"/>
      <c r="B139" s="236"/>
      <c r="C139" s="237"/>
      <c r="D139" s="231" t="s">
        <v>145</v>
      </c>
      <c r="E139" s="238" t="s">
        <v>1</v>
      </c>
      <c r="F139" s="239" t="s">
        <v>1113</v>
      </c>
      <c r="G139" s="237"/>
      <c r="H139" s="240">
        <v>131</v>
      </c>
      <c r="I139" s="241"/>
      <c r="J139" s="237"/>
      <c r="K139" s="237"/>
      <c r="L139" s="242"/>
      <c r="M139" s="243"/>
      <c r="N139" s="244"/>
      <c r="O139" s="244"/>
      <c r="P139" s="244"/>
      <c r="Q139" s="244"/>
      <c r="R139" s="244"/>
      <c r="S139" s="244"/>
      <c r="T139" s="245"/>
      <c r="U139" s="13"/>
      <c r="V139" s="13"/>
      <c r="W139" s="13"/>
      <c r="X139" s="13"/>
      <c r="Y139" s="13"/>
      <c r="Z139" s="13"/>
      <c r="AA139" s="13"/>
      <c r="AB139" s="13"/>
      <c r="AC139" s="13"/>
      <c r="AD139" s="13"/>
      <c r="AE139" s="13"/>
      <c r="AT139" s="246" t="s">
        <v>145</v>
      </c>
      <c r="AU139" s="246" t="s">
        <v>91</v>
      </c>
      <c r="AV139" s="13" t="s">
        <v>91</v>
      </c>
      <c r="AW139" s="13" t="s">
        <v>38</v>
      </c>
      <c r="AX139" s="13" t="s">
        <v>82</v>
      </c>
      <c r="AY139" s="246" t="s">
        <v>135</v>
      </c>
    </row>
    <row r="140" s="14" customFormat="1">
      <c r="A140" s="14"/>
      <c r="B140" s="247"/>
      <c r="C140" s="248"/>
      <c r="D140" s="231" t="s">
        <v>145</v>
      </c>
      <c r="E140" s="249" t="s">
        <v>1</v>
      </c>
      <c r="F140" s="250" t="s">
        <v>147</v>
      </c>
      <c r="G140" s="248"/>
      <c r="H140" s="251">
        <v>131</v>
      </c>
      <c r="I140" s="252"/>
      <c r="J140" s="248"/>
      <c r="K140" s="248"/>
      <c r="L140" s="253"/>
      <c r="M140" s="254"/>
      <c r="N140" s="255"/>
      <c r="O140" s="255"/>
      <c r="P140" s="255"/>
      <c r="Q140" s="255"/>
      <c r="R140" s="255"/>
      <c r="S140" s="255"/>
      <c r="T140" s="256"/>
      <c r="U140" s="14"/>
      <c r="V140" s="14"/>
      <c r="W140" s="14"/>
      <c r="X140" s="14"/>
      <c r="Y140" s="14"/>
      <c r="Z140" s="14"/>
      <c r="AA140" s="14"/>
      <c r="AB140" s="14"/>
      <c r="AC140" s="14"/>
      <c r="AD140" s="14"/>
      <c r="AE140" s="14"/>
      <c r="AT140" s="257" t="s">
        <v>145</v>
      </c>
      <c r="AU140" s="257" t="s">
        <v>91</v>
      </c>
      <c r="AV140" s="14" t="s">
        <v>142</v>
      </c>
      <c r="AW140" s="14" t="s">
        <v>38</v>
      </c>
      <c r="AX140" s="14" t="s">
        <v>87</v>
      </c>
      <c r="AY140" s="257" t="s">
        <v>135</v>
      </c>
    </row>
    <row r="141" s="2" customFormat="1" ht="16.5" customHeight="1">
      <c r="A141" s="38"/>
      <c r="B141" s="39"/>
      <c r="C141" s="218" t="s">
        <v>142</v>
      </c>
      <c r="D141" s="218" t="s">
        <v>137</v>
      </c>
      <c r="E141" s="219" t="s">
        <v>175</v>
      </c>
      <c r="F141" s="220" t="s">
        <v>176</v>
      </c>
      <c r="G141" s="221" t="s">
        <v>177</v>
      </c>
      <c r="H141" s="222">
        <v>11.5</v>
      </c>
      <c r="I141" s="223"/>
      <c r="J141" s="224">
        <f>ROUND(I141*H141,2)</f>
        <v>0</v>
      </c>
      <c r="K141" s="220" t="s">
        <v>141</v>
      </c>
      <c r="L141" s="44"/>
      <c r="M141" s="225" t="s">
        <v>1</v>
      </c>
      <c r="N141" s="226" t="s">
        <v>47</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142</v>
      </c>
      <c r="AT141" s="229" t="s">
        <v>137</v>
      </c>
      <c r="AU141" s="229" t="s">
        <v>91</v>
      </c>
      <c r="AY141" s="17" t="s">
        <v>135</v>
      </c>
      <c r="BE141" s="230">
        <f>IF(N141="základní",J141,0)</f>
        <v>0</v>
      </c>
      <c r="BF141" s="230">
        <f>IF(N141="snížená",J141,0)</f>
        <v>0</v>
      </c>
      <c r="BG141" s="230">
        <f>IF(N141="zákl. přenesená",J141,0)</f>
        <v>0</v>
      </c>
      <c r="BH141" s="230">
        <f>IF(N141="sníž. přenesená",J141,0)</f>
        <v>0</v>
      </c>
      <c r="BI141" s="230">
        <f>IF(N141="nulová",J141,0)</f>
        <v>0</v>
      </c>
      <c r="BJ141" s="17" t="s">
        <v>87</v>
      </c>
      <c r="BK141" s="230">
        <f>ROUND(I141*H141,2)</f>
        <v>0</v>
      </c>
      <c r="BL141" s="17" t="s">
        <v>142</v>
      </c>
      <c r="BM141" s="229" t="s">
        <v>181</v>
      </c>
    </row>
    <row r="142" s="2" customFormat="1">
      <c r="A142" s="38"/>
      <c r="B142" s="39"/>
      <c r="C142" s="40"/>
      <c r="D142" s="231" t="s">
        <v>143</v>
      </c>
      <c r="E142" s="40"/>
      <c r="F142" s="232" t="s">
        <v>839</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143</v>
      </c>
      <c r="AU142" s="17" t="s">
        <v>91</v>
      </c>
    </row>
    <row r="143" s="13" customFormat="1">
      <c r="A143" s="13"/>
      <c r="B143" s="236"/>
      <c r="C143" s="237"/>
      <c r="D143" s="231" t="s">
        <v>145</v>
      </c>
      <c r="E143" s="238" t="s">
        <v>1</v>
      </c>
      <c r="F143" s="239" t="s">
        <v>1114</v>
      </c>
      <c r="G143" s="237"/>
      <c r="H143" s="240">
        <v>11.5</v>
      </c>
      <c r="I143" s="241"/>
      <c r="J143" s="237"/>
      <c r="K143" s="237"/>
      <c r="L143" s="242"/>
      <c r="M143" s="243"/>
      <c r="N143" s="244"/>
      <c r="O143" s="244"/>
      <c r="P143" s="244"/>
      <c r="Q143" s="244"/>
      <c r="R143" s="244"/>
      <c r="S143" s="244"/>
      <c r="T143" s="245"/>
      <c r="U143" s="13"/>
      <c r="V143" s="13"/>
      <c r="W143" s="13"/>
      <c r="X143" s="13"/>
      <c r="Y143" s="13"/>
      <c r="Z143" s="13"/>
      <c r="AA143" s="13"/>
      <c r="AB143" s="13"/>
      <c r="AC143" s="13"/>
      <c r="AD143" s="13"/>
      <c r="AE143" s="13"/>
      <c r="AT143" s="246" t="s">
        <v>145</v>
      </c>
      <c r="AU143" s="246" t="s">
        <v>91</v>
      </c>
      <c r="AV143" s="13" t="s">
        <v>91</v>
      </c>
      <c r="AW143" s="13" t="s">
        <v>38</v>
      </c>
      <c r="AX143" s="13" t="s">
        <v>82</v>
      </c>
      <c r="AY143" s="246" t="s">
        <v>135</v>
      </c>
    </row>
    <row r="144" s="14" customFormat="1">
      <c r="A144" s="14"/>
      <c r="B144" s="247"/>
      <c r="C144" s="248"/>
      <c r="D144" s="231" t="s">
        <v>145</v>
      </c>
      <c r="E144" s="249" t="s">
        <v>1</v>
      </c>
      <c r="F144" s="250" t="s">
        <v>147</v>
      </c>
      <c r="G144" s="248"/>
      <c r="H144" s="251">
        <v>11.5</v>
      </c>
      <c r="I144" s="252"/>
      <c r="J144" s="248"/>
      <c r="K144" s="248"/>
      <c r="L144" s="253"/>
      <c r="M144" s="254"/>
      <c r="N144" s="255"/>
      <c r="O144" s="255"/>
      <c r="P144" s="255"/>
      <c r="Q144" s="255"/>
      <c r="R144" s="255"/>
      <c r="S144" s="255"/>
      <c r="T144" s="256"/>
      <c r="U144" s="14"/>
      <c r="V144" s="14"/>
      <c r="W144" s="14"/>
      <c r="X144" s="14"/>
      <c r="Y144" s="14"/>
      <c r="Z144" s="14"/>
      <c r="AA144" s="14"/>
      <c r="AB144" s="14"/>
      <c r="AC144" s="14"/>
      <c r="AD144" s="14"/>
      <c r="AE144" s="14"/>
      <c r="AT144" s="257" t="s">
        <v>145</v>
      </c>
      <c r="AU144" s="257" t="s">
        <v>91</v>
      </c>
      <c r="AV144" s="14" t="s">
        <v>142</v>
      </c>
      <c r="AW144" s="14" t="s">
        <v>38</v>
      </c>
      <c r="AX144" s="14" t="s">
        <v>87</v>
      </c>
      <c r="AY144" s="257" t="s">
        <v>135</v>
      </c>
    </row>
    <row r="145" s="2" customFormat="1" ht="24.15" customHeight="1">
      <c r="A145" s="38"/>
      <c r="B145" s="39"/>
      <c r="C145" s="218" t="s">
        <v>163</v>
      </c>
      <c r="D145" s="218" t="s">
        <v>137</v>
      </c>
      <c r="E145" s="219" t="s">
        <v>841</v>
      </c>
      <c r="F145" s="220" t="s">
        <v>842</v>
      </c>
      <c r="G145" s="221" t="s">
        <v>140</v>
      </c>
      <c r="H145" s="222">
        <v>165.18000000000001</v>
      </c>
      <c r="I145" s="223"/>
      <c r="J145" s="224">
        <f>ROUND(I145*H145,2)</f>
        <v>0</v>
      </c>
      <c r="K145" s="220" t="s">
        <v>141</v>
      </c>
      <c r="L145" s="44"/>
      <c r="M145" s="225" t="s">
        <v>1</v>
      </c>
      <c r="N145" s="226" t="s">
        <v>47</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142</v>
      </c>
      <c r="AT145" s="229" t="s">
        <v>137</v>
      </c>
      <c r="AU145" s="229" t="s">
        <v>91</v>
      </c>
      <c r="AY145" s="17" t="s">
        <v>135</v>
      </c>
      <c r="BE145" s="230">
        <f>IF(N145="základní",J145,0)</f>
        <v>0</v>
      </c>
      <c r="BF145" s="230">
        <f>IF(N145="snížená",J145,0)</f>
        <v>0</v>
      </c>
      <c r="BG145" s="230">
        <f>IF(N145="zákl. přenesená",J145,0)</f>
        <v>0</v>
      </c>
      <c r="BH145" s="230">
        <f>IF(N145="sníž. přenesená",J145,0)</f>
        <v>0</v>
      </c>
      <c r="BI145" s="230">
        <f>IF(N145="nulová",J145,0)</f>
        <v>0</v>
      </c>
      <c r="BJ145" s="17" t="s">
        <v>87</v>
      </c>
      <c r="BK145" s="230">
        <f>ROUND(I145*H145,2)</f>
        <v>0</v>
      </c>
      <c r="BL145" s="17" t="s">
        <v>142</v>
      </c>
      <c r="BM145" s="229" t="s">
        <v>166</v>
      </c>
    </row>
    <row r="146" s="2" customFormat="1">
      <c r="A146" s="38"/>
      <c r="B146" s="39"/>
      <c r="C146" s="40"/>
      <c r="D146" s="231" t="s">
        <v>143</v>
      </c>
      <c r="E146" s="40"/>
      <c r="F146" s="232" t="s">
        <v>843</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143</v>
      </c>
      <c r="AU146" s="17" t="s">
        <v>91</v>
      </c>
    </row>
    <row r="147" s="13" customFormat="1">
      <c r="A147" s="13"/>
      <c r="B147" s="236"/>
      <c r="C147" s="237"/>
      <c r="D147" s="231" t="s">
        <v>145</v>
      </c>
      <c r="E147" s="238" t="s">
        <v>1</v>
      </c>
      <c r="F147" s="239" t="s">
        <v>1115</v>
      </c>
      <c r="G147" s="237"/>
      <c r="H147" s="240">
        <v>165.18000000000001</v>
      </c>
      <c r="I147" s="241"/>
      <c r="J147" s="237"/>
      <c r="K147" s="237"/>
      <c r="L147" s="242"/>
      <c r="M147" s="243"/>
      <c r="N147" s="244"/>
      <c r="O147" s="244"/>
      <c r="P147" s="244"/>
      <c r="Q147" s="244"/>
      <c r="R147" s="244"/>
      <c r="S147" s="244"/>
      <c r="T147" s="245"/>
      <c r="U147" s="13"/>
      <c r="V147" s="13"/>
      <c r="W147" s="13"/>
      <c r="X147" s="13"/>
      <c r="Y147" s="13"/>
      <c r="Z147" s="13"/>
      <c r="AA147" s="13"/>
      <c r="AB147" s="13"/>
      <c r="AC147" s="13"/>
      <c r="AD147" s="13"/>
      <c r="AE147" s="13"/>
      <c r="AT147" s="246" t="s">
        <v>145</v>
      </c>
      <c r="AU147" s="246" t="s">
        <v>91</v>
      </c>
      <c r="AV147" s="13" t="s">
        <v>91</v>
      </c>
      <c r="AW147" s="13" t="s">
        <v>38</v>
      </c>
      <c r="AX147" s="13" t="s">
        <v>82</v>
      </c>
      <c r="AY147" s="246" t="s">
        <v>135</v>
      </c>
    </row>
    <row r="148" s="14" customFormat="1">
      <c r="A148" s="14"/>
      <c r="B148" s="247"/>
      <c r="C148" s="248"/>
      <c r="D148" s="231" t="s">
        <v>145</v>
      </c>
      <c r="E148" s="249" t="s">
        <v>1</v>
      </c>
      <c r="F148" s="250" t="s">
        <v>147</v>
      </c>
      <c r="G148" s="248"/>
      <c r="H148" s="251">
        <v>165.18000000000001</v>
      </c>
      <c r="I148" s="252"/>
      <c r="J148" s="248"/>
      <c r="K148" s="248"/>
      <c r="L148" s="253"/>
      <c r="M148" s="254"/>
      <c r="N148" s="255"/>
      <c r="O148" s="255"/>
      <c r="P148" s="255"/>
      <c r="Q148" s="255"/>
      <c r="R148" s="255"/>
      <c r="S148" s="255"/>
      <c r="T148" s="256"/>
      <c r="U148" s="14"/>
      <c r="V148" s="14"/>
      <c r="W148" s="14"/>
      <c r="X148" s="14"/>
      <c r="Y148" s="14"/>
      <c r="Z148" s="14"/>
      <c r="AA148" s="14"/>
      <c r="AB148" s="14"/>
      <c r="AC148" s="14"/>
      <c r="AD148" s="14"/>
      <c r="AE148" s="14"/>
      <c r="AT148" s="257" t="s">
        <v>145</v>
      </c>
      <c r="AU148" s="257" t="s">
        <v>91</v>
      </c>
      <c r="AV148" s="14" t="s">
        <v>142</v>
      </c>
      <c r="AW148" s="14" t="s">
        <v>38</v>
      </c>
      <c r="AX148" s="14" t="s">
        <v>87</v>
      </c>
      <c r="AY148" s="257" t="s">
        <v>135</v>
      </c>
    </row>
    <row r="149" s="2" customFormat="1" ht="37.8" customHeight="1">
      <c r="A149" s="38"/>
      <c r="B149" s="39"/>
      <c r="C149" s="218" t="s">
        <v>161</v>
      </c>
      <c r="D149" s="218" t="s">
        <v>137</v>
      </c>
      <c r="E149" s="219" t="s">
        <v>1116</v>
      </c>
      <c r="F149" s="220" t="s">
        <v>1117</v>
      </c>
      <c r="G149" s="221" t="s">
        <v>184</v>
      </c>
      <c r="H149" s="222">
        <v>23.440000000000001</v>
      </c>
      <c r="I149" s="223"/>
      <c r="J149" s="224">
        <f>ROUND(I149*H149,2)</f>
        <v>0</v>
      </c>
      <c r="K149" s="220" t="s">
        <v>141</v>
      </c>
      <c r="L149" s="44"/>
      <c r="M149" s="225" t="s">
        <v>1</v>
      </c>
      <c r="N149" s="226" t="s">
        <v>47</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142</v>
      </c>
      <c r="AT149" s="229" t="s">
        <v>137</v>
      </c>
      <c r="AU149" s="229" t="s">
        <v>91</v>
      </c>
      <c r="AY149" s="17" t="s">
        <v>135</v>
      </c>
      <c r="BE149" s="230">
        <f>IF(N149="základní",J149,0)</f>
        <v>0</v>
      </c>
      <c r="BF149" s="230">
        <f>IF(N149="snížená",J149,0)</f>
        <v>0</v>
      </c>
      <c r="BG149" s="230">
        <f>IF(N149="zákl. přenesená",J149,0)</f>
        <v>0</v>
      </c>
      <c r="BH149" s="230">
        <f>IF(N149="sníž. přenesená",J149,0)</f>
        <v>0</v>
      </c>
      <c r="BI149" s="230">
        <f>IF(N149="nulová",J149,0)</f>
        <v>0</v>
      </c>
      <c r="BJ149" s="17" t="s">
        <v>87</v>
      </c>
      <c r="BK149" s="230">
        <f>ROUND(I149*H149,2)</f>
        <v>0</v>
      </c>
      <c r="BL149" s="17" t="s">
        <v>142</v>
      </c>
      <c r="BM149" s="229" t="s">
        <v>8</v>
      </c>
    </row>
    <row r="150" s="2" customFormat="1">
      <c r="A150" s="38"/>
      <c r="B150" s="39"/>
      <c r="C150" s="40"/>
      <c r="D150" s="231" t="s">
        <v>143</v>
      </c>
      <c r="E150" s="40"/>
      <c r="F150" s="232" t="s">
        <v>1118</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143</v>
      </c>
      <c r="AU150" s="17" t="s">
        <v>91</v>
      </c>
    </row>
    <row r="151" s="13" customFormat="1">
      <c r="A151" s="13"/>
      <c r="B151" s="236"/>
      <c r="C151" s="237"/>
      <c r="D151" s="231" t="s">
        <v>145</v>
      </c>
      <c r="E151" s="238" t="s">
        <v>1</v>
      </c>
      <c r="F151" s="239" t="s">
        <v>1119</v>
      </c>
      <c r="G151" s="237"/>
      <c r="H151" s="240">
        <v>23.440000000000001</v>
      </c>
      <c r="I151" s="241"/>
      <c r="J151" s="237"/>
      <c r="K151" s="237"/>
      <c r="L151" s="242"/>
      <c r="M151" s="243"/>
      <c r="N151" s="244"/>
      <c r="O151" s="244"/>
      <c r="P151" s="244"/>
      <c r="Q151" s="244"/>
      <c r="R151" s="244"/>
      <c r="S151" s="244"/>
      <c r="T151" s="245"/>
      <c r="U151" s="13"/>
      <c r="V151" s="13"/>
      <c r="W151" s="13"/>
      <c r="X151" s="13"/>
      <c r="Y151" s="13"/>
      <c r="Z151" s="13"/>
      <c r="AA151" s="13"/>
      <c r="AB151" s="13"/>
      <c r="AC151" s="13"/>
      <c r="AD151" s="13"/>
      <c r="AE151" s="13"/>
      <c r="AT151" s="246" t="s">
        <v>145</v>
      </c>
      <c r="AU151" s="246" t="s">
        <v>91</v>
      </c>
      <c r="AV151" s="13" t="s">
        <v>91</v>
      </c>
      <c r="AW151" s="13" t="s">
        <v>38</v>
      </c>
      <c r="AX151" s="13" t="s">
        <v>82</v>
      </c>
      <c r="AY151" s="246" t="s">
        <v>135</v>
      </c>
    </row>
    <row r="152" s="14" customFormat="1">
      <c r="A152" s="14"/>
      <c r="B152" s="247"/>
      <c r="C152" s="248"/>
      <c r="D152" s="231" t="s">
        <v>145</v>
      </c>
      <c r="E152" s="249" t="s">
        <v>1</v>
      </c>
      <c r="F152" s="250" t="s">
        <v>147</v>
      </c>
      <c r="G152" s="248"/>
      <c r="H152" s="251">
        <v>23.440000000000001</v>
      </c>
      <c r="I152" s="252"/>
      <c r="J152" s="248"/>
      <c r="K152" s="248"/>
      <c r="L152" s="253"/>
      <c r="M152" s="254"/>
      <c r="N152" s="255"/>
      <c r="O152" s="255"/>
      <c r="P152" s="255"/>
      <c r="Q152" s="255"/>
      <c r="R152" s="255"/>
      <c r="S152" s="255"/>
      <c r="T152" s="256"/>
      <c r="U152" s="14"/>
      <c r="V152" s="14"/>
      <c r="W152" s="14"/>
      <c r="X152" s="14"/>
      <c r="Y152" s="14"/>
      <c r="Z152" s="14"/>
      <c r="AA152" s="14"/>
      <c r="AB152" s="14"/>
      <c r="AC152" s="14"/>
      <c r="AD152" s="14"/>
      <c r="AE152" s="14"/>
      <c r="AT152" s="257" t="s">
        <v>145</v>
      </c>
      <c r="AU152" s="257" t="s">
        <v>91</v>
      </c>
      <c r="AV152" s="14" t="s">
        <v>142</v>
      </c>
      <c r="AW152" s="14" t="s">
        <v>38</v>
      </c>
      <c r="AX152" s="14" t="s">
        <v>87</v>
      </c>
      <c r="AY152" s="257" t="s">
        <v>135</v>
      </c>
    </row>
    <row r="153" s="2" customFormat="1" ht="37.8" customHeight="1">
      <c r="A153" s="38"/>
      <c r="B153" s="39"/>
      <c r="C153" s="218" t="s">
        <v>174</v>
      </c>
      <c r="D153" s="218" t="s">
        <v>137</v>
      </c>
      <c r="E153" s="219" t="s">
        <v>1120</v>
      </c>
      <c r="F153" s="220" t="s">
        <v>1121</v>
      </c>
      <c r="G153" s="221" t="s">
        <v>184</v>
      </c>
      <c r="H153" s="222">
        <v>58.039999999999999</v>
      </c>
      <c r="I153" s="223"/>
      <c r="J153" s="224">
        <f>ROUND(I153*H153,2)</f>
        <v>0</v>
      </c>
      <c r="K153" s="220" t="s">
        <v>141</v>
      </c>
      <c r="L153" s="44"/>
      <c r="M153" s="225" t="s">
        <v>1</v>
      </c>
      <c r="N153" s="226" t="s">
        <v>47</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142</v>
      </c>
      <c r="AT153" s="229" t="s">
        <v>137</v>
      </c>
      <c r="AU153" s="229" t="s">
        <v>91</v>
      </c>
      <c r="AY153" s="17" t="s">
        <v>135</v>
      </c>
      <c r="BE153" s="230">
        <f>IF(N153="základní",J153,0)</f>
        <v>0</v>
      </c>
      <c r="BF153" s="230">
        <f>IF(N153="snížená",J153,0)</f>
        <v>0</v>
      </c>
      <c r="BG153" s="230">
        <f>IF(N153="zákl. přenesená",J153,0)</f>
        <v>0</v>
      </c>
      <c r="BH153" s="230">
        <f>IF(N153="sníž. přenesená",J153,0)</f>
        <v>0</v>
      </c>
      <c r="BI153" s="230">
        <f>IF(N153="nulová",J153,0)</f>
        <v>0</v>
      </c>
      <c r="BJ153" s="17" t="s">
        <v>87</v>
      </c>
      <c r="BK153" s="230">
        <f>ROUND(I153*H153,2)</f>
        <v>0</v>
      </c>
      <c r="BL153" s="17" t="s">
        <v>142</v>
      </c>
      <c r="BM153" s="229" t="s">
        <v>178</v>
      </c>
    </row>
    <row r="154" s="2" customFormat="1">
      <c r="A154" s="38"/>
      <c r="B154" s="39"/>
      <c r="C154" s="40"/>
      <c r="D154" s="231" t="s">
        <v>143</v>
      </c>
      <c r="E154" s="40"/>
      <c r="F154" s="232" t="s">
        <v>1122</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143</v>
      </c>
      <c r="AU154" s="17" t="s">
        <v>91</v>
      </c>
    </row>
    <row r="155" s="13" customFormat="1">
      <c r="A155" s="13"/>
      <c r="B155" s="236"/>
      <c r="C155" s="237"/>
      <c r="D155" s="231" t="s">
        <v>145</v>
      </c>
      <c r="E155" s="238" t="s">
        <v>1</v>
      </c>
      <c r="F155" s="239" t="s">
        <v>1123</v>
      </c>
      <c r="G155" s="237"/>
      <c r="H155" s="240">
        <v>58.039999999999999</v>
      </c>
      <c r="I155" s="241"/>
      <c r="J155" s="237"/>
      <c r="K155" s="237"/>
      <c r="L155" s="242"/>
      <c r="M155" s="243"/>
      <c r="N155" s="244"/>
      <c r="O155" s="244"/>
      <c r="P155" s="244"/>
      <c r="Q155" s="244"/>
      <c r="R155" s="244"/>
      <c r="S155" s="244"/>
      <c r="T155" s="245"/>
      <c r="U155" s="13"/>
      <c r="V155" s="13"/>
      <c r="W155" s="13"/>
      <c r="X155" s="13"/>
      <c r="Y155" s="13"/>
      <c r="Z155" s="13"/>
      <c r="AA155" s="13"/>
      <c r="AB155" s="13"/>
      <c r="AC155" s="13"/>
      <c r="AD155" s="13"/>
      <c r="AE155" s="13"/>
      <c r="AT155" s="246" t="s">
        <v>145</v>
      </c>
      <c r="AU155" s="246" t="s">
        <v>91</v>
      </c>
      <c r="AV155" s="13" t="s">
        <v>91</v>
      </c>
      <c r="AW155" s="13" t="s">
        <v>38</v>
      </c>
      <c r="AX155" s="13" t="s">
        <v>82</v>
      </c>
      <c r="AY155" s="246" t="s">
        <v>135</v>
      </c>
    </row>
    <row r="156" s="14" customFormat="1">
      <c r="A156" s="14"/>
      <c r="B156" s="247"/>
      <c r="C156" s="248"/>
      <c r="D156" s="231" t="s">
        <v>145</v>
      </c>
      <c r="E156" s="249" t="s">
        <v>1</v>
      </c>
      <c r="F156" s="250" t="s">
        <v>147</v>
      </c>
      <c r="G156" s="248"/>
      <c r="H156" s="251">
        <v>58.039999999999999</v>
      </c>
      <c r="I156" s="252"/>
      <c r="J156" s="248"/>
      <c r="K156" s="248"/>
      <c r="L156" s="253"/>
      <c r="M156" s="254"/>
      <c r="N156" s="255"/>
      <c r="O156" s="255"/>
      <c r="P156" s="255"/>
      <c r="Q156" s="255"/>
      <c r="R156" s="255"/>
      <c r="S156" s="255"/>
      <c r="T156" s="256"/>
      <c r="U156" s="14"/>
      <c r="V156" s="14"/>
      <c r="W156" s="14"/>
      <c r="X156" s="14"/>
      <c r="Y156" s="14"/>
      <c r="Z156" s="14"/>
      <c r="AA156" s="14"/>
      <c r="AB156" s="14"/>
      <c r="AC156" s="14"/>
      <c r="AD156" s="14"/>
      <c r="AE156" s="14"/>
      <c r="AT156" s="257" t="s">
        <v>145</v>
      </c>
      <c r="AU156" s="257" t="s">
        <v>91</v>
      </c>
      <c r="AV156" s="14" t="s">
        <v>142</v>
      </c>
      <c r="AW156" s="14" t="s">
        <v>38</v>
      </c>
      <c r="AX156" s="14" t="s">
        <v>87</v>
      </c>
      <c r="AY156" s="257" t="s">
        <v>135</v>
      </c>
    </row>
    <row r="157" s="2" customFormat="1" ht="33" customHeight="1">
      <c r="A157" s="38"/>
      <c r="B157" s="39"/>
      <c r="C157" s="218" t="s">
        <v>181</v>
      </c>
      <c r="D157" s="218" t="s">
        <v>137</v>
      </c>
      <c r="E157" s="219" t="s">
        <v>191</v>
      </c>
      <c r="F157" s="220" t="s">
        <v>1124</v>
      </c>
      <c r="G157" s="221" t="s">
        <v>184</v>
      </c>
      <c r="H157" s="222">
        <v>4.7629999999999999</v>
      </c>
      <c r="I157" s="223"/>
      <c r="J157" s="224">
        <f>ROUND(I157*H157,2)</f>
        <v>0</v>
      </c>
      <c r="K157" s="220" t="s">
        <v>141</v>
      </c>
      <c r="L157" s="44"/>
      <c r="M157" s="225" t="s">
        <v>1</v>
      </c>
      <c r="N157" s="226" t="s">
        <v>47</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142</v>
      </c>
      <c r="AT157" s="229" t="s">
        <v>137</v>
      </c>
      <c r="AU157" s="229" t="s">
        <v>91</v>
      </c>
      <c r="AY157" s="17" t="s">
        <v>135</v>
      </c>
      <c r="BE157" s="230">
        <f>IF(N157="základní",J157,0)</f>
        <v>0</v>
      </c>
      <c r="BF157" s="230">
        <f>IF(N157="snížená",J157,0)</f>
        <v>0</v>
      </c>
      <c r="BG157" s="230">
        <f>IF(N157="zákl. přenesená",J157,0)</f>
        <v>0</v>
      </c>
      <c r="BH157" s="230">
        <f>IF(N157="sníž. přenesená",J157,0)</f>
        <v>0</v>
      </c>
      <c r="BI157" s="230">
        <f>IF(N157="nulová",J157,0)</f>
        <v>0</v>
      </c>
      <c r="BJ157" s="17" t="s">
        <v>87</v>
      </c>
      <c r="BK157" s="230">
        <f>ROUND(I157*H157,2)</f>
        <v>0</v>
      </c>
      <c r="BL157" s="17" t="s">
        <v>142</v>
      </c>
      <c r="BM157" s="229" t="s">
        <v>185</v>
      </c>
    </row>
    <row r="158" s="2" customFormat="1">
      <c r="A158" s="38"/>
      <c r="B158" s="39"/>
      <c r="C158" s="40"/>
      <c r="D158" s="231" t="s">
        <v>143</v>
      </c>
      <c r="E158" s="40"/>
      <c r="F158" s="232" t="s">
        <v>194</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143</v>
      </c>
      <c r="AU158" s="17" t="s">
        <v>91</v>
      </c>
    </row>
    <row r="159" s="13" customFormat="1">
      <c r="A159" s="13"/>
      <c r="B159" s="236"/>
      <c r="C159" s="237"/>
      <c r="D159" s="231" t="s">
        <v>145</v>
      </c>
      <c r="E159" s="238" t="s">
        <v>1</v>
      </c>
      <c r="F159" s="239" t="s">
        <v>1125</v>
      </c>
      <c r="G159" s="237"/>
      <c r="H159" s="240">
        <v>2.3999999999999999</v>
      </c>
      <c r="I159" s="241"/>
      <c r="J159" s="237"/>
      <c r="K159" s="237"/>
      <c r="L159" s="242"/>
      <c r="M159" s="243"/>
      <c r="N159" s="244"/>
      <c r="O159" s="244"/>
      <c r="P159" s="244"/>
      <c r="Q159" s="244"/>
      <c r="R159" s="244"/>
      <c r="S159" s="244"/>
      <c r="T159" s="245"/>
      <c r="U159" s="13"/>
      <c r="V159" s="13"/>
      <c r="W159" s="13"/>
      <c r="X159" s="13"/>
      <c r="Y159" s="13"/>
      <c r="Z159" s="13"/>
      <c r="AA159" s="13"/>
      <c r="AB159" s="13"/>
      <c r="AC159" s="13"/>
      <c r="AD159" s="13"/>
      <c r="AE159" s="13"/>
      <c r="AT159" s="246" t="s">
        <v>145</v>
      </c>
      <c r="AU159" s="246" t="s">
        <v>91</v>
      </c>
      <c r="AV159" s="13" t="s">
        <v>91</v>
      </c>
      <c r="AW159" s="13" t="s">
        <v>38</v>
      </c>
      <c r="AX159" s="13" t="s">
        <v>82</v>
      </c>
      <c r="AY159" s="246" t="s">
        <v>135</v>
      </c>
    </row>
    <row r="160" s="15" customFormat="1">
      <c r="A160" s="15"/>
      <c r="B160" s="259"/>
      <c r="C160" s="260"/>
      <c r="D160" s="231" t="s">
        <v>145</v>
      </c>
      <c r="E160" s="261" t="s">
        <v>1</v>
      </c>
      <c r="F160" s="262" t="s">
        <v>250</v>
      </c>
      <c r="G160" s="260"/>
      <c r="H160" s="263">
        <v>2.3999999999999999</v>
      </c>
      <c r="I160" s="264"/>
      <c r="J160" s="260"/>
      <c r="K160" s="260"/>
      <c r="L160" s="265"/>
      <c r="M160" s="266"/>
      <c r="N160" s="267"/>
      <c r="O160" s="267"/>
      <c r="P160" s="267"/>
      <c r="Q160" s="267"/>
      <c r="R160" s="267"/>
      <c r="S160" s="267"/>
      <c r="T160" s="268"/>
      <c r="U160" s="15"/>
      <c r="V160" s="15"/>
      <c r="W160" s="15"/>
      <c r="X160" s="15"/>
      <c r="Y160" s="15"/>
      <c r="Z160" s="15"/>
      <c r="AA160" s="15"/>
      <c r="AB160" s="15"/>
      <c r="AC160" s="15"/>
      <c r="AD160" s="15"/>
      <c r="AE160" s="15"/>
      <c r="AT160" s="269" t="s">
        <v>145</v>
      </c>
      <c r="AU160" s="269" t="s">
        <v>91</v>
      </c>
      <c r="AV160" s="15" t="s">
        <v>94</v>
      </c>
      <c r="AW160" s="15" t="s">
        <v>38</v>
      </c>
      <c r="AX160" s="15" t="s">
        <v>82</v>
      </c>
      <c r="AY160" s="269" t="s">
        <v>135</v>
      </c>
    </row>
    <row r="161" s="13" customFormat="1">
      <c r="A161" s="13"/>
      <c r="B161" s="236"/>
      <c r="C161" s="237"/>
      <c r="D161" s="231" t="s">
        <v>145</v>
      </c>
      <c r="E161" s="238" t="s">
        <v>1</v>
      </c>
      <c r="F161" s="239" t="s">
        <v>1126</v>
      </c>
      <c r="G161" s="237"/>
      <c r="H161" s="240">
        <v>2.1869999999999998</v>
      </c>
      <c r="I161" s="241"/>
      <c r="J161" s="237"/>
      <c r="K161" s="237"/>
      <c r="L161" s="242"/>
      <c r="M161" s="243"/>
      <c r="N161" s="244"/>
      <c r="O161" s="244"/>
      <c r="P161" s="244"/>
      <c r="Q161" s="244"/>
      <c r="R161" s="244"/>
      <c r="S161" s="244"/>
      <c r="T161" s="245"/>
      <c r="U161" s="13"/>
      <c r="V161" s="13"/>
      <c r="W161" s="13"/>
      <c r="X161" s="13"/>
      <c r="Y161" s="13"/>
      <c r="Z161" s="13"/>
      <c r="AA161" s="13"/>
      <c r="AB161" s="13"/>
      <c r="AC161" s="13"/>
      <c r="AD161" s="13"/>
      <c r="AE161" s="13"/>
      <c r="AT161" s="246" t="s">
        <v>145</v>
      </c>
      <c r="AU161" s="246" t="s">
        <v>91</v>
      </c>
      <c r="AV161" s="13" t="s">
        <v>91</v>
      </c>
      <c r="AW161" s="13" t="s">
        <v>38</v>
      </c>
      <c r="AX161" s="13" t="s">
        <v>82</v>
      </c>
      <c r="AY161" s="246" t="s">
        <v>135</v>
      </c>
    </row>
    <row r="162" s="15" customFormat="1">
      <c r="A162" s="15"/>
      <c r="B162" s="259"/>
      <c r="C162" s="260"/>
      <c r="D162" s="231" t="s">
        <v>145</v>
      </c>
      <c r="E162" s="261" t="s">
        <v>1</v>
      </c>
      <c r="F162" s="262" t="s">
        <v>858</v>
      </c>
      <c r="G162" s="260"/>
      <c r="H162" s="263">
        <v>2.1869999999999998</v>
      </c>
      <c r="I162" s="264"/>
      <c r="J162" s="260"/>
      <c r="K162" s="260"/>
      <c r="L162" s="265"/>
      <c r="M162" s="266"/>
      <c r="N162" s="267"/>
      <c r="O162" s="267"/>
      <c r="P162" s="267"/>
      <c r="Q162" s="267"/>
      <c r="R162" s="267"/>
      <c r="S162" s="267"/>
      <c r="T162" s="268"/>
      <c r="U162" s="15"/>
      <c r="V162" s="15"/>
      <c r="W162" s="15"/>
      <c r="X162" s="15"/>
      <c r="Y162" s="15"/>
      <c r="Z162" s="15"/>
      <c r="AA162" s="15"/>
      <c r="AB162" s="15"/>
      <c r="AC162" s="15"/>
      <c r="AD162" s="15"/>
      <c r="AE162" s="15"/>
      <c r="AT162" s="269" t="s">
        <v>145</v>
      </c>
      <c r="AU162" s="269" t="s">
        <v>91</v>
      </c>
      <c r="AV162" s="15" t="s">
        <v>94</v>
      </c>
      <c r="AW162" s="15" t="s">
        <v>38</v>
      </c>
      <c r="AX162" s="15" t="s">
        <v>82</v>
      </c>
      <c r="AY162" s="269" t="s">
        <v>135</v>
      </c>
    </row>
    <row r="163" s="13" customFormat="1">
      <c r="A163" s="13"/>
      <c r="B163" s="236"/>
      <c r="C163" s="237"/>
      <c r="D163" s="231" t="s">
        <v>145</v>
      </c>
      <c r="E163" s="238" t="s">
        <v>1</v>
      </c>
      <c r="F163" s="239" t="s">
        <v>1127</v>
      </c>
      <c r="G163" s="237"/>
      <c r="H163" s="240">
        <v>0.17599999999999999</v>
      </c>
      <c r="I163" s="241"/>
      <c r="J163" s="237"/>
      <c r="K163" s="237"/>
      <c r="L163" s="242"/>
      <c r="M163" s="243"/>
      <c r="N163" s="244"/>
      <c r="O163" s="244"/>
      <c r="P163" s="244"/>
      <c r="Q163" s="244"/>
      <c r="R163" s="244"/>
      <c r="S163" s="244"/>
      <c r="T163" s="245"/>
      <c r="U163" s="13"/>
      <c r="V163" s="13"/>
      <c r="W163" s="13"/>
      <c r="X163" s="13"/>
      <c r="Y163" s="13"/>
      <c r="Z163" s="13"/>
      <c r="AA163" s="13"/>
      <c r="AB163" s="13"/>
      <c r="AC163" s="13"/>
      <c r="AD163" s="13"/>
      <c r="AE163" s="13"/>
      <c r="AT163" s="246" t="s">
        <v>145</v>
      </c>
      <c r="AU163" s="246" t="s">
        <v>91</v>
      </c>
      <c r="AV163" s="13" t="s">
        <v>91</v>
      </c>
      <c r="AW163" s="13" t="s">
        <v>38</v>
      </c>
      <c r="AX163" s="13" t="s">
        <v>82</v>
      </c>
      <c r="AY163" s="246" t="s">
        <v>135</v>
      </c>
    </row>
    <row r="164" s="15" customFormat="1">
      <c r="A164" s="15"/>
      <c r="B164" s="259"/>
      <c r="C164" s="260"/>
      <c r="D164" s="231" t="s">
        <v>145</v>
      </c>
      <c r="E164" s="261" t="s">
        <v>1</v>
      </c>
      <c r="F164" s="262" t="s">
        <v>1128</v>
      </c>
      <c r="G164" s="260"/>
      <c r="H164" s="263">
        <v>0.17599999999999999</v>
      </c>
      <c r="I164" s="264"/>
      <c r="J164" s="260"/>
      <c r="K164" s="260"/>
      <c r="L164" s="265"/>
      <c r="M164" s="266"/>
      <c r="N164" s="267"/>
      <c r="O164" s="267"/>
      <c r="P164" s="267"/>
      <c r="Q164" s="267"/>
      <c r="R164" s="267"/>
      <c r="S164" s="267"/>
      <c r="T164" s="268"/>
      <c r="U164" s="15"/>
      <c r="V164" s="15"/>
      <c r="W164" s="15"/>
      <c r="X164" s="15"/>
      <c r="Y164" s="15"/>
      <c r="Z164" s="15"/>
      <c r="AA164" s="15"/>
      <c r="AB164" s="15"/>
      <c r="AC164" s="15"/>
      <c r="AD164" s="15"/>
      <c r="AE164" s="15"/>
      <c r="AT164" s="269" t="s">
        <v>145</v>
      </c>
      <c r="AU164" s="269" t="s">
        <v>91</v>
      </c>
      <c r="AV164" s="15" t="s">
        <v>94</v>
      </c>
      <c r="AW164" s="15" t="s">
        <v>38</v>
      </c>
      <c r="AX164" s="15" t="s">
        <v>82</v>
      </c>
      <c r="AY164" s="269" t="s">
        <v>135</v>
      </c>
    </row>
    <row r="165" s="14" customFormat="1">
      <c r="A165" s="14"/>
      <c r="B165" s="247"/>
      <c r="C165" s="248"/>
      <c r="D165" s="231" t="s">
        <v>145</v>
      </c>
      <c r="E165" s="249" t="s">
        <v>1</v>
      </c>
      <c r="F165" s="250" t="s">
        <v>147</v>
      </c>
      <c r="G165" s="248"/>
      <c r="H165" s="251">
        <v>4.7629999999999999</v>
      </c>
      <c r="I165" s="252"/>
      <c r="J165" s="248"/>
      <c r="K165" s="248"/>
      <c r="L165" s="253"/>
      <c r="M165" s="254"/>
      <c r="N165" s="255"/>
      <c r="O165" s="255"/>
      <c r="P165" s="255"/>
      <c r="Q165" s="255"/>
      <c r="R165" s="255"/>
      <c r="S165" s="255"/>
      <c r="T165" s="256"/>
      <c r="U165" s="14"/>
      <c r="V165" s="14"/>
      <c r="W165" s="14"/>
      <c r="X165" s="14"/>
      <c r="Y165" s="14"/>
      <c r="Z165" s="14"/>
      <c r="AA165" s="14"/>
      <c r="AB165" s="14"/>
      <c r="AC165" s="14"/>
      <c r="AD165" s="14"/>
      <c r="AE165" s="14"/>
      <c r="AT165" s="257" t="s">
        <v>145</v>
      </c>
      <c r="AU165" s="257" t="s">
        <v>91</v>
      </c>
      <c r="AV165" s="14" t="s">
        <v>142</v>
      </c>
      <c r="AW165" s="14" t="s">
        <v>38</v>
      </c>
      <c r="AX165" s="14" t="s">
        <v>87</v>
      </c>
      <c r="AY165" s="257" t="s">
        <v>135</v>
      </c>
    </row>
    <row r="166" s="2" customFormat="1" ht="33" customHeight="1">
      <c r="A166" s="38"/>
      <c r="B166" s="39"/>
      <c r="C166" s="218" t="s">
        <v>190</v>
      </c>
      <c r="D166" s="218" t="s">
        <v>137</v>
      </c>
      <c r="E166" s="219" t="s">
        <v>203</v>
      </c>
      <c r="F166" s="220" t="s">
        <v>1129</v>
      </c>
      <c r="G166" s="221" t="s">
        <v>184</v>
      </c>
      <c r="H166" s="222">
        <v>3.0699999999999998</v>
      </c>
      <c r="I166" s="223"/>
      <c r="J166" s="224">
        <f>ROUND(I166*H166,2)</f>
        <v>0</v>
      </c>
      <c r="K166" s="220" t="s">
        <v>141</v>
      </c>
      <c r="L166" s="44"/>
      <c r="M166" s="225" t="s">
        <v>1</v>
      </c>
      <c r="N166" s="226" t="s">
        <v>47</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142</v>
      </c>
      <c r="AT166" s="229" t="s">
        <v>137</v>
      </c>
      <c r="AU166" s="229" t="s">
        <v>91</v>
      </c>
      <c r="AY166" s="17" t="s">
        <v>135</v>
      </c>
      <c r="BE166" s="230">
        <f>IF(N166="základní",J166,0)</f>
        <v>0</v>
      </c>
      <c r="BF166" s="230">
        <f>IF(N166="snížená",J166,0)</f>
        <v>0</v>
      </c>
      <c r="BG166" s="230">
        <f>IF(N166="zákl. přenesená",J166,0)</f>
        <v>0</v>
      </c>
      <c r="BH166" s="230">
        <f>IF(N166="sníž. přenesená",J166,0)</f>
        <v>0</v>
      </c>
      <c r="BI166" s="230">
        <f>IF(N166="nulová",J166,0)</f>
        <v>0</v>
      </c>
      <c r="BJ166" s="17" t="s">
        <v>87</v>
      </c>
      <c r="BK166" s="230">
        <f>ROUND(I166*H166,2)</f>
        <v>0</v>
      </c>
      <c r="BL166" s="17" t="s">
        <v>142</v>
      </c>
      <c r="BM166" s="229" t="s">
        <v>193</v>
      </c>
    </row>
    <row r="167" s="2" customFormat="1">
      <c r="A167" s="38"/>
      <c r="B167" s="39"/>
      <c r="C167" s="40"/>
      <c r="D167" s="231" t="s">
        <v>143</v>
      </c>
      <c r="E167" s="40"/>
      <c r="F167" s="232" t="s">
        <v>206</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143</v>
      </c>
      <c r="AU167" s="17" t="s">
        <v>91</v>
      </c>
    </row>
    <row r="168" s="13" customFormat="1">
      <c r="A168" s="13"/>
      <c r="B168" s="236"/>
      <c r="C168" s="237"/>
      <c r="D168" s="231" t="s">
        <v>145</v>
      </c>
      <c r="E168" s="238" t="s">
        <v>1</v>
      </c>
      <c r="F168" s="239" t="s">
        <v>1130</v>
      </c>
      <c r="G168" s="237"/>
      <c r="H168" s="240">
        <v>3.0699999999999998</v>
      </c>
      <c r="I168" s="241"/>
      <c r="J168" s="237"/>
      <c r="K168" s="237"/>
      <c r="L168" s="242"/>
      <c r="M168" s="243"/>
      <c r="N168" s="244"/>
      <c r="O168" s="244"/>
      <c r="P168" s="244"/>
      <c r="Q168" s="244"/>
      <c r="R168" s="244"/>
      <c r="S168" s="244"/>
      <c r="T168" s="245"/>
      <c r="U168" s="13"/>
      <c r="V168" s="13"/>
      <c r="W168" s="13"/>
      <c r="X168" s="13"/>
      <c r="Y168" s="13"/>
      <c r="Z168" s="13"/>
      <c r="AA168" s="13"/>
      <c r="AB168" s="13"/>
      <c r="AC168" s="13"/>
      <c r="AD168" s="13"/>
      <c r="AE168" s="13"/>
      <c r="AT168" s="246" t="s">
        <v>145</v>
      </c>
      <c r="AU168" s="246" t="s">
        <v>91</v>
      </c>
      <c r="AV168" s="13" t="s">
        <v>91</v>
      </c>
      <c r="AW168" s="13" t="s">
        <v>38</v>
      </c>
      <c r="AX168" s="13" t="s">
        <v>82</v>
      </c>
      <c r="AY168" s="246" t="s">
        <v>135</v>
      </c>
    </row>
    <row r="169" s="14" customFormat="1">
      <c r="A169" s="14"/>
      <c r="B169" s="247"/>
      <c r="C169" s="248"/>
      <c r="D169" s="231" t="s">
        <v>145</v>
      </c>
      <c r="E169" s="249" t="s">
        <v>1</v>
      </c>
      <c r="F169" s="250" t="s">
        <v>147</v>
      </c>
      <c r="G169" s="248"/>
      <c r="H169" s="251">
        <v>3.0699999999999998</v>
      </c>
      <c r="I169" s="252"/>
      <c r="J169" s="248"/>
      <c r="K169" s="248"/>
      <c r="L169" s="253"/>
      <c r="M169" s="254"/>
      <c r="N169" s="255"/>
      <c r="O169" s="255"/>
      <c r="P169" s="255"/>
      <c r="Q169" s="255"/>
      <c r="R169" s="255"/>
      <c r="S169" s="255"/>
      <c r="T169" s="256"/>
      <c r="U169" s="14"/>
      <c r="V169" s="14"/>
      <c r="W169" s="14"/>
      <c r="X169" s="14"/>
      <c r="Y169" s="14"/>
      <c r="Z169" s="14"/>
      <c r="AA169" s="14"/>
      <c r="AB169" s="14"/>
      <c r="AC169" s="14"/>
      <c r="AD169" s="14"/>
      <c r="AE169" s="14"/>
      <c r="AT169" s="257" t="s">
        <v>145</v>
      </c>
      <c r="AU169" s="257" t="s">
        <v>91</v>
      </c>
      <c r="AV169" s="14" t="s">
        <v>142</v>
      </c>
      <c r="AW169" s="14" t="s">
        <v>38</v>
      </c>
      <c r="AX169" s="14" t="s">
        <v>87</v>
      </c>
      <c r="AY169" s="257" t="s">
        <v>135</v>
      </c>
    </row>
    <row r="170" s="2" customFormat="1" ht="37.8" customHeight="1">
      <c r="A170" s="38"/>
      <c r="B170" s="39"/>
      <c r="C170" s="218" t="s">
        <v>166</v>
      </c>
      <c r="D170" s="218" t="s">
        <v>137</v>
      </c>
      <c r="E170" s="219" t="s">
        <v>208</v>
      </c>
      <c r="F170" s="220" t="s">
        <v>863</v>
      </c>
      <c r="G170" s="221" t="s">
        <v>184</v>
      </c>
      <c r="H170" s="222">
        <v>45.558999999999998</v>
      </c>
      <c r="I170" s="223"/>
      <c r="J170" s="224">
        <f>ROUND(I170*H170,2)</f>
        <v>0</v>
      </c>
      <c r="K170" s="220" t="s">
        <v>141</v>
      </c>
      <c r="L170" s="44"/>
      <c r="M170" s="225" t="s">
        <v>1</v>
      </c>
      <c r="N170" s="226" t="s">
        <v>47</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142</v>
      </c>
      <c r="AT170" s="229" t="s">
        <v>137</v>
      </c>
      <c r="AU170" s="229" t="s">
        <v>91</v>
      </c>
      <c r="AY170" s="17" t="s">
        <v>135</v>
      </c>
      <c r="BE170" s="230">
        <f>IF(N170="základní",J170,0)</f>
        <v>0</v>
      </c>
      <c r="BF170" s="230">
        <f>IF(N170="snížená",J170,0)</f>
        <v>0</v>
      </c>
      <c r="BG170" s="230">
        <f>IF(N170="zákl. přenesená",J170,0)</f>
        <v>0</v>
      </c>
      <c r="BH170" s="230">
        <f>IF(N170="sníž. přenesená",J170,0)</f>
        <v>0</v>
      </c>
      <c r="BI170" s="230">
        <f>IF(N170="nulová",J170,0)</f>
        <v>0</v>
      </c>
      <c r="BJ170" s="17" t="s">
        <v>87</v>
      </c>
      <c r="BK170" s="230">
        <f>ROUND(I170*H170,2)</f>
        <v>0</v>
      </c>
      <c r="BL170" s="17" t="s">
        <v>142</v>
      </c>
      <c r="BM170" s="229" t="s">
        <v>198</v>
      </c>
    </row>
    <row r="171" s="2" customFormat="1">
      <c r="A171" s="38"/>
      <c r="B171" s="39"/>
      <c r="C171" s="40"/>
      <c r="D171" s="231" t="s">
        <v>143</v>
      </c>
      <c r="E171" s="40"/>
      <c r="F171" s="232" t="s">
        <v>211</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143</v>
      </c>
      <c r="AU171" s="17" t="s">
        <v>91</v>
      </c>
    </row>
    <row r="172" s="13" customFormat="1">
      <c r="A172" s="13"/>
      <c r="B172" s="236"/>
      <c r="C172" s="237"/>
      <c r="D172" s="231" t="s">
        <v>145</v>
      </c>
      <c r="E172" s="238" t="s">
        <v>1</v>
      </c>
      <c r="F172" s="239" t="s">
        <v>1131</v>
      </c>
      <c r="G172" s="237"/>
      <c r="H172" s="240">
        <v>8.2590000000000003</v>
      </c>
      <c r="I172" s="241"/>
      <c r="J172" s="237"/>
      <c r="K172" s="237"/>
      <c r="L172" s="242"/>
      <c r="M172" s="243"/>
      <c r="N172" s="244"/>
      <c r="O172" s="244"/>
      <c r="P172" s="244"/>
      <c r="Q172" s="244"/>
      <c r="R172" s="244"/>
      <c r="S172" s="244"/>
      <c r="T172" s="245"/>
      <c r="U172" s="13"/>
      <c r="V172" s="13"/>
      <c r="W172" s="13"/>
      <c r="X172" s="13"/>
      <c r="Y172" s="13"/>
      <c r="Z172" s="13"/>
      <c r="AA172" s="13"/>
      <c r="AB172" s="13"/>
      <c r="AC172" s="13"/>
      <c r="AD172" s="13"/>
      <c r="AE172" s="13"/>
      <c r="AT172" s="246" t="s">
        <v>145</v>
      </c>
      <c r="AU172" s="246" t="s">
        <v>91</v>
      </c>
      <c r="AV172" s="13" t="s">
        <v>91</v>
      </c>
      <c r="AW172" s="13" t="s">
        <v>38</v>
      </c>
      <c r="AX172" s="13" t="s">
        <v>82</v>
      </c>
      <c r="AY172" s="246" t="s">
        <v>135</v>
      </c>
    </row>
    <row r="173" s="13" customFormat="1">
      <c r="A173" s="13"/>
      <c r="B173" s="236"/>
      <c r="C173" s="237"/>
      <c r="D173" s="231" t="s">
        <v>145</v>
      </c>
      <c r="E173" s="238" t="s">
        <v>1</v>
      </c>
      <c r="F173" s="239" t="s">
        <v>1132</v>
      </c>
      <c r="G173" s="237"/>
      <c r="H173" s="240">
        <v>37.299999999999997</v>
      </c>
      <c r="I173" s="241"/>
      <c r="J173" s="237"/>
      <c r="K173" s="237"/>
      <c r="L173" s="242"/>
      <c r="M173" s="243"/>
      <c r="N173" s="244"/>
      <c r="O173" s="244"/>
      <c r="P173" s="244"/>
      <c r="Q173" s="244"/>
      <c r="R173" s="244"/>
      <c r="S173" s="244"/>
      <c r="T173" s="245"/>
      <c r="U173" s="13"/>
      <c r="V173" s="13"/>
      <c r="W173" s="13"/>
      <c r="X173" s="13"/>
      <c r="Y173" s="13"/>
      <c r="Z173" s="13"/>
      <c r="AA173" s="13"/>
      <c r="AB173" s="13"/>
      <c r="AC173" s="13"/>
      <c r="AD173" s="13"/>
      <c r="AE173" s="13"/>
      <c r="AT173" s="246" t="s">
        <v>145</v>
      </c>
      <c r="AU173" s="246" t="s">
        <v>91</v>
      </c>
      <c r="AV173" s="13" t="s">
        <v>91</v>
      </c>
      <c r="AW173" s="13" t="s">
        <v>38</v>
      </c>
      <c r="AX173" s="13" t="s">
        <v>82</v>
      </c>
      <c r="AY173" s="246" t="s">
        <v>135</v>
      </c>
    </row>
    <row r="174" s="14" customFormat="1">
      <c r="A174" s="14"/>
      <c r="B174" s="247"/>
      <c r="C174" s="248"/>
      <c r="D174" s="231" t="s">
        <v>145</v>
      </c>
      <c r="E174" s="249" t="s">
        <v>1</v>
      </c>
      <c r="F174" s="250" t="s">
        <v>147</v>
      </c>
      <c r="G174" s="248"/>
      <c r="H174" s="251">
        <v>45.558999999999998</v>
      </c>
      <c r="I174" s="252"/>
      <c r="J174" s="248"/>
      <c r="K174" s="248"/>
      <c r="L174" s="253"/>
      <c r="M174" s="254"/>
      <c r="N174" s="255"/>
      <c r="O174" s="255"/>
      <c r="P174" s="255"/>
      <c r="Q174" s="255"/>
      <c r="R174" s="255"/>
      <c r="S174" s="255"/>
      <c r="T174" s="256"/>
      <c r="U174" s="14"/>
      <c r="V174" s="14"/>
      <c r="W174" s="14"/>
      <c r="X174" s="14"/>
      <c r="Y174" s="14"/>
      <c r="Z174" s="14"/>
      <c r="AA174" s="14"/>
      <c r="AB174" s="14"/>
      <c r="AC174" s="14"/>
      <c r="AD174" s="14"/>
      <c r="AE174" s="14"/>
      <c r="AT174" s="257" t="s">
        <v>145</v>
      </c>
      <c r="AU174" s="257" t="s">
        <v>91</v>
      </c>
      <c r="AV174" s="14" t="s">
        <v>142</v>
      </c>
      <c r="AW174" s="14" t="s">
        <v>38</v>
      </c>
      <c r="AX174" s="14" t="s">
        <v>87</v>
      </c>
      <c r="AY174" s="257" t="s">
        <v>135</v>
      </c>
    </row>
    <row r="175" s="2" customFormat="1" ht="24.15" customHeight="1">
      <c r="A175" s="38"/>
      <c r="B175" s="39"/>
      <c r="C175" s="218" t="s">
        <v>202</v>
      </c>
      <c r="D175" s="218" t="s">
        <v>137</v>
      </c>
      <c r="E175" s="219" t="s">
        <v>865</v>
      </c>
      <c r="F175" s="220" t="s">
        <v>866</v>
      </c>
      <c r="G175" s="221" t="s">
        <v>140</v>
      </c>
      <c r="H175" s="222">
        <v>165.18000000000001</v>
      </c>
      <c r="I175" s="223"/>
      <c r="J175" s="224">
        <f>ROUND(I175*H175,2)</f>
        <v>0</v>
      </c>
      <c r="K175" s="220" t="s">
        <v>141</v>
      </c>
      <c r="L175" s="44"/>
      <c r="M175" s="225" t="s">
        <v>1</v>
      </c>
      <c r="N175" s="226" t="s">
        <v>47</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142</v>
      </c>
      <c r="AT175" s="229" t="s">
        <v>137</v>
      </c>
      <c r="AU175" s="229" t="s">
        <v>91</v>
      </c>
      <c r="AY175" s="17" t="s">
        <v>135</v>
      </c>
      <c r="BE175" s="230">
        <f>IF(N175="základní",J175,0)</f>
        <v>0</v>
      </c>
      <c r="BF175" s="230">
        <f>IF(N175="snížená",J175,0)</f>
        <v>0</v>
      </c>
      <c r="BG175" s="230">
        <f>IF(N175="zákl. přenesená",J175,0)</f>
        <v>0</v>
      </c>
      <c r="BH175" s="230">
        <f>IF(N175="sníž. přenesená",J175,0)</f>
        <v>0</v>
      </c>
      <c r="BI175" s="230">
        <f>IF(N175="nulová",J175,0)</f>
        <v>0</v>
      </c>
      <c r="BJ175" s="17" t="s">
        <v>87</v>
      </c>
      <c r="BK175" s="230">
        <f>ROUND(I175*H175,2)</f>
        <v>0</v>
      </c>
      <c r="BL175" s="17" t="s">
        <v>142</v>
      </c>
      <c r="BM175" s="229" t="s">
        <v>205</v>
      </c>
    </row>
    <row r="176" s="2" customFormat="1">
      <c r="A176" s="38"/>
      <c r="B176" s="39"/>
      <c r="C176" s="40"/>
      <c r="D176" s="231" t="s">
        <v>143</v>
      </c>
      <c r="E176" s="40"/>
      <c r="F176" s="232" t="s">
        <v>867</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143</v>
      </c>
      <c r="AU176" s="17" t="s">
        <v>91</v>
      </c>
    </row>
    <row r="177" s="13" customFormat="1">
      <c r="A177" s="13"/>
      <c r="B177" s="236"/>
      <c r="C177" s="237"/>
      <c r="D177" s="231" t="s">
        <v>145</v>
      </c>
      <c r="E177" s="238" t="s">
        <v>1</v>
      </c>
      <c r="F177" s="239" t="s">
        <v>1108</v>
      </c>
      <c r="G177" s="237"/>
      <c r="H177" s="240">
        <v>165.18000000000001</v>
      </c>
      <c r="I177" s="241"/>
      <c r="J177" s="237"/>
      <c r="K177" s="237"/>
      <c r="L177" s="242"/>
      <c r="M177" s="243"/>
      <c r="N177" s="244"/>
      <c r="O177" s="244"/>
      <c r="P177" s="244"/>
      <c r="Q177" s="244"/>
      <c r="R177" s="244"/>
      <c r="S177" s="244"/>
      <c r="T177" s="245"/>
      <c r="U177" s="13"/>
      <c r="V177" s="13"/>
      <c r="W177" s="13"/>
      <c r="X177" s="13"/>
      <c r="Y177" s="13"/>
      <c r="Z177" s="13"/>
      <c r="AA177" s="13"/>
      <c r="AB177" s="13"/>
      <c r="AC177" s="13"/>
      <c r="AD177" s="13"/>
      <c r="AE177" s="13"/>
      <c r="AT177" s="246" t="s">
        <v>145</v>
      </c>
      <c r="AU177" s="246" t="s">
        <v>91</v>
      </c>
      <c r="AV177" s="13" t="s">
        <v>91</v>
      </c>
      <c r="AW177" s="13" t="s">
        <v>38</v>
      </c>
      <c r="AX177" s="13" t="s">
        <v>82</v>
      </c>
      <c r="AY177" s="246" t="s">
        <v>135</v>
      </c>
    </row>
    <row r="178" s="14" customFormat="1">
      <c r="A178" s="14"/>
      <c r="B178" s="247"/>
      <c r="C178" s="248"/>
      <c r="D178" s="231" t="s">
        <v>145</v>
      </c>
      <c r="E178" s="249" t="s">
        <v>1</v>
      </c>
      <c r="F178" s="250" t="s">
        <v>147</v>
      </c>
      <c r="G178" s="248"/>
      <c r="H178" s="251">
        <v>165.18000000000001</v>
      </c>
      <c r="I178" s="252"/>
      <c r="J178" s="248"/>
      <c r="K178" s="248"/>
      <c r="L178" s="253"/>
      <c r="M178" s="254"/>
      <c r="N178" s="255"/>
      <c r="O178" s="255"/>
      <c r="P178" s="255"/>
      <c r="Q178" s="255"/>
      <c r="R178" s="255"/>
      <c r="S178" s="255"/>
      <c r="T178" s="256"/>
      <c r="U178" s="14"/>
      <c r="V178" s="14"/>
      <c r="W178" s="14"/>
      <c r="X178" s="14"/>
      <c r="Y178" s="14"/>
      <c r="Z178" s="14"/>
      <c r="AA178" s="14"/>
      <c r="AB178" s="14"/>
      <c r="AC178" s="14"/>
      <c r="AD178" s="14"/>
      <c r="AE178" s="14"/>
      <c r="AT178" s="257" t="s">
        <v>145</v>
      </c>
      <c r="AU178" s="257" t="s">
        <v>91</v>
      </c>
      <c r="AV178" s="14" t="s">
        <v>142</v>
      </c>
      <c r="AW178" s="14" t="s">
        <v>38</v>
      </c>
      <c r="AX178" s="14" t="s">
        <v>87</v>
      </c>
      <c r="AY178" s="257" t="s">
        <v>135</v>
      </c>
    </row>
    <row r="179" s="2" customFormat="1" ht="37.8" customHeight="1">
      <c r="A179" s="38"/>
      <c r="B179" s="39"/>
      <c r="C179" s="218" t="s">
        <v>8</v>
      </c>
      <c r="D179" s="218" t="s">
        <v>137</v>
      </c>
      <c r="E179" s="219" t="s">
        <v>868</v>
      </c>
      <c r="F179" s="220" t="s">
        <v>869</v>
      </c>
      <c r="G179" s="221" t="s">
        <v>184</v>
      </c>
      <c r="H179" s="222">
        <v>9.5500000000000007</v>
      </c>
      <c r="I179" s="223"/>
      <c r="J179" s="224">
        <f>ROUND(I179*H179,2)</f>
        <v>0</v>
      </c>
      <c r="K179" s="220" t="s">
        <v>141</v>
      </c>
      <c r="L179" s="44"/>
      <c r="M179" s="225" t="s">
        <v>1</v>
      </c>
      <c r="N179" s="226" t="s">
        <v>47</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142</v>
      </c>
      <c r="AT179" s="229" t="s">
        <v>137</v>
      </c>
      <c r="AU179" s="229" t="s">
        <v>91</v>
      </c>
      <c r="AY179" s="17" t="s">
        <v>135</v>
      </c>
      <c r="BE179" s="230">
        <f>IF(N179="základní",J179,0)</f>
        <v>0</v>
      </c>
      <c r="BF179" s="230">
        <f>IF(N179="snížená",J179,0)</f>
        <v>0</v>
      </c>
      <c r="BG179" s="230">
        <f>IF(N179="zákl. přenesená",J179,0)</f>
        <v>0</v>
      </c>
      <c r="BH179" s="230">
        <f>IF(N179="sníž. přenesená",J179,0)</f>
        <v>0</v>
      </c>
      <c r="BI179" s="230">
        <f>IF(N179="nulová",J179,0)</f>
        <v>0</v>
      </c>
      <c r="BJ179" s="17" t="s">
        <v>87</v>
      </c>
      <c r="BK179" s="230">
        <f>ROUND(I179*H179,2)</f>
        <v>0</v>
      </c>
      <c r="BL179" s="17" t="s">
        <v>142</v>
      </c>
      <c r="BM179" s="229" t="s">
        <v>210</v>
      </c>
    </row>
    <row r="180" s="2" customFormat="1">
      <c r="A180" s="38"/>
      <c r="B180" s="39"/>
      <c r="C180" s="40"/>
      <c r="D180" s="231" t="s">
        <v>143</v>
      </c>
      <c r="E180" s="40"/>
      <c r="F180" s="232" t="s">
        <v>870</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143</v>
      </c>
      <c r="AU180" s="17" t="s">
        <v>91</v>
      </c>
    </row>
    <row r="181" s="13" customFormat="1">
      <c r="A181" s="13"/>
      <c r="B181" s="236"/>
      <c r="C181" s="237"/>
      <c r="D181" s="231" t="s">
        <v>145</v>
      </c>
      <c r="E181" s="238" t="s">
        <v>1</v>
      </c>
      <c r="F181" s="239" t="s">
        <v>1133</v>
      </c>
      <c r="G181" s="237"/>
      <c r="H181" s="240">
        <v>28.199999999999999</v>
      </c>
      <c r="I181" s="241"/>
      <c r="J181" s="237"/>
      <c r="K181" s="237"/>
      <c r="L181" s="242"/>
      <c r="M181" s="243"/>
      <c r="N181" s="244"/>
      <c r="O181" s="244"/>
      <c r="P181" s="244"/>
      <c r="Q181" s="244"/>
      <c r="R181" s="244"/>
      <c r="S181" s="244"/>
      <c r="T181" s="245"/>
      <c r="U181" s="13"/>
      <c r="V181" s="13"/>
      <c r="W181" s="13"/>
      <c r="X181" s="13"/>
      <c r="Y181" s="13"/>
      <c r="Z181" s="13"/>
      <c r="AA181" s="13"/>
      <c r="AB181" s="13"/>
      <c r="AC181" s="13"/>
      <c r="AD181" s="13"/>
      <c r="AE181" s="13"/>
      <c r="AT181" s="246" t="s">
        <v>145</v>
      </c>
      <c r="AU181" s="246" t="s">
        <v>91</v>
      </c>
      <c r="AV181" s="13" t="s">
        <v>91</v>
      </c>
      <c r="AW181" s="13" t="s">
        <v>38</v>
      </c>
      <c r="AX181" s="13" t="s">
        <v>82</v>
      </c>
      <c r="AY181" s="246" t="s">
        <v>135</v>
      </c>
    </row>
    <row r="182" s="15" customFormat="1">
      <c r="A182" s="15"/>
      <c r="B182" s="259"/>
      <c r="C182" s="260"/>
      <c r="D182" s="231" t="s">
        <v>145</v>
      </c>
      <c r="E182" s="261" t="s">
        <v>1</v>
      </c>
      <c r="F182" s="262" t="s">
        <v>250</v>
      </c>
      <c r="G182" s="260"/>
      <c r="H182" s="263">
        <v>28.199999999999999</v>
      </c>
      <c r="I182" s="264"/>
      <c r="J182" s="260"/>
      <c r="K182" s="260"/>
      <c r="L182" s="265"/>
      <c r="M182" s="266"/>
      <c r="N182" s="267"/>
      <c r="O182" s="267"/>
      <c r="P182" s="267"/>
      <c r="Q182" s="267"/>
      <c r="R182" s="267"/>
      <c r="S182" s="267"/>
      <c r="T182" s="268"/>
      <c r="U182" s="15"/>
      <c r="V182" s="15"/>
      <c r="W182" s="15"/>
      <c r="X182" s="15"/>
      <c r="Y182" s="15"/>
      <c r="Z182" s="15"/>
      <c r="AA182" s="15"/>
      <c r="AB182" s="15"/>
      <c r="AC182" s="15"/>
      <c r="AD182" s="15"/>
      <c r="AE182" s="15"/>
      <c r="AT182" s="269" t="s">
        <v>145</v>
      </c>
      <c r="AU182" s="269" t="s">
        <v>91</v>
      </c>
      <c r="AV182" s="15" t="s">
        <v>94</v>
      </c>
      <c r="AW182" s="15" t="s">
        <v>38</v>
      </c>
      <c r="AX182" s="15" t="s">
        <v>82</v>
      </c>
      <c r="AY182" s="269" t="s">
        <v>135</v>
      </c>
    </row>
    <row r="183" s="13" customFormat="1">
      <c r="A183" s="13"/>
      <c r="B183" s="236"/>
      <c r="C183" s="237"/>
      <c r="D183" s="231" t="s">
        <v>145</v>
      </c>
      <c r="E183" s="238" t="s">
        <v>1</v>
      </c>
      <c r="F183" s="239" t="s">
        <v>1134</v>
      </c>
      <c r="G183" s="237"/>
      <c r="H183" s="240">
        <v>-18.649999999999999</v>
      </c>
      <c r="I183" s="241"/>
      <c r="J183" s="237"/>
      <c r="K183" s="237"/>
      <c r="L183" s="242"/>
      <c r="M183" s="243"/>
      <c r="N183" s="244"/>
      <c r="O183" s="244"/>
      <c r="P183" s="244"/>
      <c r="Q183" s="244"/>
      <c r="R183" s="244"/>
      <c r="S183" s="244"/>
      <c r="T183" s="245"/>
      <c r="U183" s="13"/>
      <c r="V183" s="13"/>
      <c r="W183" s="13"/>
      <c r="X183" s="13"/>
      <c r="Y183" s="13"/>
      <c r="Z183" s="13"/>
      <c r="AA183" s="13"/>
      <c r="AB183" s="13"/>
      <c r="AC183" s="13"/>
      <c r="AD183" s="13"/>
      <c r="AE183" s="13"/>
      <c r="AT183" s="246" t="s">
        <v>145</v>
      </c>
      <c r="AU183" s="246" t="s">
        <v>91</v>
      </c>
      <c r="AV183" s="13" t="s">
        <v>91</v>
      </c>
      <c r="AW183" s="13" t="s">
        <v>38</v>
      </c>
      <c r="AX183" s="13" t="s">
        <v>82</v>
      </c>
      <c r="AY183" s="246" t="s">
        <v>135</v>
      </c>
    </row>
    <row r="184" s="14" customFormat="1">
      <c r="A184" s="14"/>
      <c r="B184" s="247"/>
      <c r="C184" s="248"/>
      <c r="D184" s="231" t="s">
        <v>145</v>
      </c>
      <c r="E184" s="249" t="s">
        <v>1</v>
      </c>
      <c r="F184" s="250" t="s">
        <v>147</v>
      </c>
      <c r="G184" s="248"/>
      <c r="H184" s="251">
        <v>9.5500000000000007</v>
      </c>
      <c r="I184" s="252"/>
      <c r="J184" s="248"/>
      <c r="K184" s="248"/>
      <c r="L184" s="253"/>
      <c r="M184" s="254"/>
      <c r="N184" s="255"/>
      <c r="O184" s="255"/>
      <c r="P184" s="255"/>
      <c r="Q184" s="255"/>
      <c r="R184" s="255"/>
      <c r="S184" s="255"/>
      <c r="T184" s="256"/>
      <c r="U184" s="14"/>
      <c r="V184" s="14"/>
      <c r="W184" s="14"/>
      <c r="X184" s="14"/>
      <c r="Y184" s="14"/>
      <c r="Z184" s="14"/>
      <c r="AA184" s="14"/>
      <c r="AB184" s="14"/>
      <c r="AC184" s="14"/>
      <c r="AD184" s="14"/>
      <c r="AE184" s="14"/>
      <c r="AT184" s="257" t="s">
        <v>145</v>
      </c>
      <c r="AU184" s="257" t="s">
        <v>91</v>
      </c>
      <c r="AV184" s="14" t="s">
        <v>142</v>
      </c>
      <c r="AW184" s="14" t="s">
        <v>38</v>
      </c>
      <c r="AX184" s="14" t="s">
        <v>87</v>
      </c>
      <c r="AY184" s="257" t="s">
        <v>135</v>
      </c>
    </row>
    <row r="185" s="2" customFormat="1" ht="37.8" customHeight="1">
      <c r="A185" s="38"/>
      <c r="B185" s="39"/>
      <c r="C185" s="218" t="s">
        <v>213</v>
      </c>
      <c r="D185" s="218" t="s">
        <v>137</v>
      </c>
      <c r="E185" s="219" t="s">
        <v>872</v>
      </c>
      <c r="F185" s="220" t="s">
        <v>873</v>
      </c>
      <c r="G185" s="221" t="s">
        <v>184</v>
      </c>
      <c r="H185" s="222">
        <v>95.5</v>
      </c>
      <c r="I185" s="223"/>
      <c r="J185" s="224">
        <f>ROUND(I185*H185,2)</f>
        <v>0</v>
      </c>
      <c r="K185" s="220" t="s">
        <v>141</v>
      </c>
      <c r="L185" s="44"/>
      <c r="M185" s="225" t="s">
        <v>1</v>
      </c>
      <c r="N185" s="226" t="s">
        <v>47</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142</v>
      </c>
      <c r="AT185" s="229" t="s">
        <v>137</v>
      </c>
      <c r="AU185" s="229" t="s">
        <v>91</v>
      </c>
      <c r="AY185" s="17" t="s">
        <v>135</v>
      </c>
      <c r="BE185" s="230">
        <f>IF(N185="základní",J185,0)</f>
        <v>0</v>
      </c>
      <c r="BF185" s="230">
        <f>IF(N185="snížená",J185,0)</f>
        <v>0</v>
      </c>
      <c r="BG185" s="230">
        <f>IF(N185="zákl. přenesená",J185,0)</f>
        <v>0</v>
      </c>
      <c r="BH185" s="230">
        <f>IF(N185="sníž. přenesená",J185,0)</f>
        <v>0</v>
      </c>
      <c r="BI185" s="230">
        <f>IF(N185="nulová",J185,0)</f>
        <v>0</v>
      </c>
      <c r="BJ185" s="17" t="s">
        <v>87</v>
      </c>
      <c r="BK185" s="230">
        <f>ROUND(I185*H185,2)</f>
        <v>0</v>
      </c>
      <c r="BL185" s="17" t="s">
        <v>142</v>
      </c>
      <c r="BM185" s="229" t="s">
        <v>216</v>
      </c>
    </row>
    <row r="186" s="2" customFormat="1">
      <c r="A186" s="38"/>
      <c r="B186" s="39"/>
      <c r="C186" s="40"/>
      <c r="D186" s="231" t="s">
        <v>143</v>
      </c>
      <c r="E186" s="40"/>
      <c r="F186" s="232" t="s">
        <v>874</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143</v>
      </c>
      <c r="AU186" s="17" t="s">
        <v>91</v>
      </c>
    </row>
    <row r="187" s="13" customFormat="1">
      <c r="A187" s="13"/>
      <c r="B187" s="236"/>
      <c r="C187" s="237"/>
      <c r="D187" s="231" t="s">
        <v>145</v>
      </c>
      <c r="E187" s="238" t="s">
        <v>1</v>
      </c>
      <c r="F187" s="239" t="s">
        <v>1135</v>
      </c>
      <c r="G187" s="237"/>
      <c r="H187" s="240">
        <v>95.5</v>
      </c>
      <c r="I187" s="241"/>
      <c r="J187" s="237"/>
      <c r="K187" s="237"/>
      <c r="L187" s="242"/>
      <c r="M187" s="243"/>
      <c r="N187" s="244"/>
      <c r="O187" s="244"/>
      <c r="P187" s="244"/>
      <c r="Q187" s="244"/>
      <c r="R187" s="244"/>
      <c r="S187" s="244"/>
      <c r="T187" s="245"/>
      <c r="U187" s="13"/>
      <c r="V187" s="13"/>
      <c r="W187" s="13"/>
      <c r="X187" s="13"/>
      <c r="Y187" s="13"/>
      <c r="Z187" s="13"/>
      <c r="AA187" s="13"/>
      <c r="AB187" s="13"/>
      <c r="AC187" s="13"/>
      <c r="AD187" s="13"/>
      <c r="AE187" s="13"/>
      <c r="AT187" s="246" t="s">
        <v>145</v>
      </c>
      <c r="AU187" s="246" t="s">
        <v>91</v>
      </c>
      <c r="AV187" s="13" t="s">
        <v>91</v>
      </c>
      <c r="AW187" s="13" t="s">
        <v>38</v>
      </c>
      <c r="AX187" s="13" t="s">
        <v>82</v>
      </c>
      <c r="AY187" s="246" t="s">
        <v>135</v>
      </c>
    </row>
    <row r="188" s="14" customFormat="1">
      <c r="A188" s="14"/>
      <c r="B188" s="247"/>
      <c r="C188" s="248"/>
      <c r="D188" s="231" t="s">
        <v>145</v>
      </c>
      <c r="E188" s="249" t="s">
        <v>1</v>
      </c>
      <c r="F188" s="250" t="s">
        <v>147</v>
      </c>
      <c r="G188" s="248"/>
      <c r="H188" s="251">
        <v>95.5</v>
      </c>
      <c r="I188" s="252"/>
      <c r="J188" s="248"/>
      <c r="K188" s="248"/>
      <c r="L188" s="253"/>
      <c r="M188" s="254"/>
      <c r="N188" s="255"/>
      <c r="O188" s="255"/>
      <c r="P188" s="255"/>
      <c r="Q188" s="255"/>
      <c r="R188" s="255"/>
      <c r="S188" s="255"/>
      <c r="T188" s="256"/>
      <c r="U188" s="14"/>
      <c r="V188" s="14"/>
      <c r="W188" s="14"/>
      <c r="X188" s="14"/>
      <c r="Y188" s="14"/>
      <c r="Z188" s="14"/>
      <c r="AA188" s="14"/>
      <c r="AB188" s="14"/>
      <c r="AC188" s="14"/>
      <c r="AD188" s="14"/>
      <c r="AE188" s="14"/>
      <c r="AT188" s="257" t="s">
        <v>145</v>
      </c>
      <c r="AU188" s="257" t="s">
        <v>91</v>
      </c>
      <c r="AV188" s="14" t="s">
        <v>142</v>
      </c>
      <c r="AW188" s="14" t="s">
        <v>38</v>
      </c>
      <c r="AX188" s="14" t="s">
        <v>87</v>
      </c>
      <c r="AY188" s="257" t="s">
        <v>135</v>
      </c>
    </row>
    <row r="189" s="2" customFormat="1" ht="37.8" customHeight="1">
      <c r="A189" s="38"/>
      <c r="B189" s="39"/>
      <c r="C189" s="218" t="s">
        <v>178</v>
      </c>
      <c r="D189" s="218" t="s">
        <v>137</v>
      </c>
      <c r="E189" s="219" t="s">
        <v>876</v>
      </c>
      <c r="F189" s="220" t="s">
        <v>877</v>
      </c>
      <c r="G189" s="221" t="s">
        <v>184</v>
      </c>
      <c r="H189" s="222">
        <v>61.109999999999999</v>
      </c>
      <c r="I189" s="223"/>
      <c r="J189" s="224">
        <f>ROUND(I189*H189,2)</f>
        <v>0</v>
      </c>
      <c r="K189" s="220" t="s">
        <v>141</v>
      </c>
      <c r="L189" s="44"/>
      <c r="M189" s="225" t="s">
        <v>1</v>
      </c>
      <c r="N189" s="226" t="s">
        <v>47</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142</v>
      </c>
      <c r="AT189" s="229" t="s">
        <v>137</v>
      </c>
      <c r="AU189" s="229" t="s">
        <v>91</v>
      </c>
      <c r="AY189" s="17" t="s">
        <v>135</v>
      </c>
      <c r="BE189" s="230">
        <f>IF(N189="základní",J189,0)</f>
        <v>0</v>
      </c>
      <c r="BF189" s="230">
        <f>IF(N189="snížená",J189,0)</f>
        <v>0</v>
      </c>
      <c r="BG189" s="230">
        <f>IF(N189="zákl. přenesená",J189,0)</f>
        <v>0</v>
      </c>
      <c r="BH189" s="230">
        <f>IF(N189="sníž. přenesená",J189,0)</f>
        <v>0</v>
      </c>
      <c r="BI189" s="230">
        <f>IF(N189="nulová",J189,0)</f>
        <v>0</v>
      </c>
      <c r="BJ189" s="17" t="s">
        <v>87</v>
      </c>
      <c r="BK189" s="230">
        <f>ROUND(I189*H189,2)</f>
        <v>0</v>
      </c>
      <c r="BL189" s="17" t="s">
        <v>142</v>
      </c>
      <c r="BM189" s="229" t="s">
        <v>223</v>
      </c>
    </row>
    <row r="190" s="2" customFormat="1">
      <c r="A190" s="38"/>
      <c r="B190" s="39"/>
      <c r="C190" s="40"/>
      <c r="D190" s="231" t="s">
        <v>143</v>
      </c>
      <c r="E190" s="40"/>
      <c r="F190" s="232" t="s">
        <v>878</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143</v>
      </c>
      <c r="AU190" s="17" t="s">
        <v>91</v>
      </c>
    </row>
    <row r="191" s="13" customFormat="1">
      <c r="A191" s="13"/>
      <c r="B191" s="236"/>
      <c r="C191" s="237"/>
      <c r="D191" s="231" t="s">
        <v>145</v>
      </c>
      <c r="E191" s="238" t="s">
        <v>1</v>
      </c>
      <c r="F191" s="239" t="s">
        <v>1136</v>
      </c>
      <c r="G191" s="237"/>
      <c r="H191" s="240">
        <v>61.109999999999999</v>
      </c>
      <c r="I191" s="241"/>
      <c r="J191" s="237"/>
      <c r="K191" s="237"/>
      <c r="L191" s="242"/>
      <c r="M191" s="243"/>
      <c r="N191" s="244"/>
      <c r="O191" s="244"/>
      <c r="P191" s="244"/>
      <c r="Q191" s="244"/>
      <c r="R191" s="244"/>
      <c r="S191" s="244"/>
      <c r="T191" s="245"/>
      <c r="U191" s="13"/>
      <c r="V191" s="13"/>
      <c r="W191" s="13"/>
      <c r="X191" s="13"/>
      <c r="Y191" s="13"/>
      <c r="Z191" s="13"/>
      <c r="AA191" s="13"/>
      <c r="AB191" s="13"/>
      <c r="AC191" s="13"/>
      <c r="AD191" s="13"/>
      <c r="AE191" s="13"/>
      <c r="AT191" s="246" t="s">
        <v>145</v>
      </c>
      <c r="AU191" s="246" t="s">
        <v>91</v>
      </c>
      <c r="AV191" s="13" t="s">
        <v>91</v>
      </c>
      <c r="AW191" s="13" t="s">
        <v>38</v>
      </c>
      <c r="AX191" s="13" t="s">
        <v>82</v>
      </c>
      <c r="AY191" s="246" t="s">
        <v>135</v>
      </c>
    </row>
    <row r="192" s="14" customFormat="1">
      <c r="A192" s="14"/>
      <c r="B192" s="247"/>
      <c r="C192" s="248"/>
      <c r="D192" s="231" t="s">
        <v>145</v>
      </c>
      <c r="E192" s="249" t="s">
        <v>1</v>
      </c>
      <c r="F192" s="250" t="s">
        <v>147</v>
      </c>
      <c r="G192" s="248"/>
      <c r="H192" s="251">
        <v>61.109999999999999</v>
      </c>
      <c r="I192" s="252"/>
      <c r="J192" s="248"/>
      <c r="K192" s="248"/>
      <c r="L192" s="253"/>
      <c r="M192" s="254"/>
      <c r="N192" s="255"/>
      <c r="O192" s="255"/>
      <c r="P192" s="255"/>
      <c r="Q192" s="255"/>
      <c r="R192" s="255"/>
      <c r="S192" s="255"/>
      <c r="T192" s="256"/>
      <c r="U192" s="14"/>
      <c r="V192" s="14"/>
      <c r="W192" s="14"/>
      <c r="X192" s="14"/>
      <c r="Y192" s="14"/>
      <c r="Z192" s="14"/>
      <c r="AA192" s="14"/>
      <c r="AB192" s="14"/>
      <c r="AC192" s="14"/>
      <c r="AD192" s="14"/>
      <c r="AE192" s="14"/>
      <c r="AT192" s="257" t="s">
        <v>145</v>
      </c>
      <c r="AU192" s="257" t="s">
        <v>91</v>
      </c>
      <c r="AV192" s="14" t="s">
        <v>142</v>
      </c>
      <c r="AW192" s="14" t="s">
        <v>38</v>
      </c>
      <c r="AX192" s="14" t="s">
        <v>87</v>
      </c>
      <c r="AY192" s="257" t="s">
        <v>135</v>
      </c>
    </row>
    <row r="193" s="2" customFormat="1" ht="37.8" customHeight="1">
      <c r="A193" s="38"/>
      <c r="B193" s="39"/>
      <c r="C193" s="218" t="s">
        <v>227</v>
      </c>
      <c r="D193" s="218" t="s">
        <v>137</v>
      </c>
      <c r="E193" s="219" t="s">
        <v>880</v>
      </c>
      <c r="F193" s="220" t="s">
        <v>881</v>
      </c>
      <c r="G193" s="221" t="s">
        <v>184</v>
      </c>
      <c r="H193" s="222">
        <v>611.10000000000002</v>
      </c>
      <c r="I193" s="223"/>
      <c r="J193" s="224">
        <f>ROUND(I193*H193,2)</f>
        <v>0</v>
      </c>
      <c r="K193" s="220" t="s">
        <v>141</v>
      </c>
      <c r="L193" s="44"/>
      <c r="M193" s="225" t="s">
        <v>1</v>
      </c>
      <c r="N193" s="226" t="s">
        <v>47</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142</v>
      </c>
      <c r="AT193" s="229" t="s">
        <v>137</v>
      </c>
      <c r="AU193" s="229" t="s">
        <v>91</v>
      </c>
      <c r="AY193" s="17" t="s">
        <v>135</v>
      </c>
      <c r="BE193" s="230">
        <f>IF(N193="základní",J193,0)</f>
        <v>0</v>
      </c>
      <c r="BF193" s="230">
        <f>IF(N193="snížená",J193,0)</f>
        <v>0</v>
      </c>
      <c r="BG193" s="230">
        <f>IF(N193="zákl. přenesená",J193,0)</f>
        <v>0</v>
      </c>
      <c r="BH193" s="230">
        <f>IF(N193="sníž. přenesená",J193,0)</f>
        <v>0</v>
      </c>
      <c r="BI193" s="230">
        <f>IF(N193="nulová",J193,0)</f>
        <v>0</v>
      </c>
      <c r="BJ193" s="17" t="s">
        <v>87</v>
      </c>
      <c r="BK193" s="230">
        <f>ROUND(I193*H193,2)</f>
        <v>0</v>
      </c>
      <c r="BL193" s="17" t="s">
        <v>142</v>
      </c>
      <c r="BM193" s="229" t="s">
        <v>231</v>
      </c>
    </row>
    <row r="194" s="2" customFormat="1">
      <c r="A194" s="38"/>
      <c r="B194" s="39"/>
      <c r="C194" s="40"/>
      <c r="D194" s="231" t="s">
        <v>143</v>
      </c>
      <c r="E194" s="40"/>
      <c r="F194" s="232" t="s">
        <v>882</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143</v>
      </c>
      <c r="AU194" s="17" t="s">
        <v>91</v>
      </c>
    </row>
    <row r="195" s="13" customFormat="1">
      <c r="A195" s="13"/>
      <c r="B195" s="236"/>
      <c r="C195" s="237"/>
      <c r="D195" s="231" t="s">
        <v>145</v>
      </c>
      <c r="E195" s="238" t="s">
        <v>1</v>
      </c>
      <c r="F195" s="239" t="s">
        <v>1137</v>
      </c>
      <c r="G195" s="237"/>
      <c r="H195" s="240">
        <v>611.10000000000002</v>
      </c>
      <c r="I195" s="241"/>
      <c r="J195" s="237"/>
      <c r="K195" s="237"/>
      <c r="L195" s="242"/>
      <c r="M195" s="243"/>
      <c r="N195" s="244"/>
      <c r="O195" s="244"/>
      <c r="P195" s="244"/>
      <c r="Q195" s="244"/>
      <c r="R195" s="244"/>
      <c r="S195" s="244"/>
      <c r="T195" s="245"/>
      <c r="U195" s="13"/>
      <c r="V195" s="13"/>
      <c r="W195" s="13"/>
      <c r="X195" s="13"/>
      <c r="Y195" s="13"/>
      <c r="Z195" s="13"/>
      <c r="AA195" s="13"/>
      <c r="AB195" s="13"/>
      <c r="AC195" s="13"/>
      <c r="AD195" s="13"/>
      <c r="AE195" s="13"/>
      <c r="AT195" s="246" t="s">
        <v>145</v>
      </c>
      <c r="AU195" s="246" t="s">
        <v>91</v>
      </c>
      <c r="AV195" s="13" t="s">
        <v>91</v>
      </c>
      <c r="AW195" s="13" t="s">
        <v>38</v>
      </c>
      <c r="AX195" s="13" t="s">
        <v>82</v>
      </c>
      <c r="AY195" s="246" t="s">
        <v>135</v>
      </c>
    </row>
    <row r="196" s="14" customFormat="1">
      <c r="A196" s="14"/>
      <c r="B196" s="247"/>
      <c r="C196" s="248"/>
      <c r="D196" s="231" t="s">
        <v>145</v>
      </c>
      <c r="E196" s="249" t="s">
        <v>1</v>
      </c>
      <c r="F196" s="250" t="s">
        <v>147</v>
      </c>
      <c r="G196" s="248"/>
      <c r="H196" s="251">
        <v>611.10000000000002</v>
      </c>
      <c r="I196" s="252"/>
      <c r="J196" s="248"/>
      <c r="K196" s="248"/>
      <c r="L196" s="253"/>
      <c r="M196" s="254"/>
      <c r="N196" s="255"/>
      <c r="O196" s="255"/>
      <c r="P196" s="255"/>
      <c r="Q196" s="255"/>
      <c r="R196" s="255"/>
      <c r="S196" s="255"/>
      <c r="T196" s="256"/>
      <c r="U196" s="14"/>
      <c r="V196" s="14"/>
      <c r="W196" s="14"/>
      <c r="X196" s="14"/>
      <c r="Y196" s="14"/>
      <c r="Z196" s="14"/>
      <c r="AA196" s="14"/>
      <c r="AB196" s="14"/>
      <c r="AC196" s="14"/>
      <c r="AD196" s="14"/>
      <c r="AE196" s="14"/>
      <c r="AT196" s="257" t="s">
        <v>145</v>
      </c>
      <c r="AU196" s="257" t="s">
        <v>91</v>
      </c>
      <c r="AV196" s="14" t="s">
        <v>142</v>
      </c>
      <c r="AW196" s="14" t="s">
        <v>38</v>
      </c>
      <c r="AX196" s="14" t="s">
        <v>87</v>
      </c>
      <c r="AY196" s="257" t="s">
        <v>135</v>
      </c>
    </row>
    <row r="197" s="2" customFormat="1" ht="24.15" customHeight="1">
      <c r="A197" s="38"/>
      <c r="B197" s="39"/>
      <c r="C197" s="218" t="s">
        <v>185</v>
      </c>
      <c r="D197" s="218" t="s">
        <v>137</v>
      </c>
      <c r="E197" s="219" t="s">
        <v>240</v>
      </c>
      <c r="F197" s="220" t="s">
        <v>1138</v>
      </c>
      <c r="G197" s="221" t="s">
        <v>184</v>
      </c>
      <c r="H197" s="222">
        <v>42.078000000000003</v>
      </c>
      <c r="I197" s="223"/>
      <c r="J197" s="224">
        <f>ROUND(I197*H197,2)</f>
        <v>0</v>
      </c>
      <c r="K197" s="220" t="s">
        <v>141</v>
      </c>
      <c r="L197" s="44"/>
      <c r="M197" s="225" t="s">
        <v>1</v>
      </c>
      <c r="N197" s="226" t="s">
        <v>47</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142</v>
      </c>
      <c r="AT197" s="229" t="s">
        <v>137</v>
      </c>
      <c r="AU197" s="229" t="s">
        <v>91</v>
      </c>
      <c r="AY197" s="17" t="s">
        <v>135</v>
      </c>
      <c r="BE197" s="230">
        <f>IF(N197="základní",J197,0)</f>
        <v>0</v>
      </c>
      <c r="BF197" s="230">
        <f>IF(N197="snížená",J197,0)</f>
        <v>0</v>
      </c>
      <c r="BG197" s="230">
        <f>IF(N197="zákl. přenesená",J197,0)</f>
        <v>0</v>
      </c>
      <c r="BH197" s="230">
        <f>IF(N197="sníž. přenesená",J197,0)</f>
        <v>0</v>
      </c>
      <c r="BI197" s="230">
        <f>IF(N197="nulová",J197,0)</f>
        <v>0</v>
      </c>
      <c r="BJ197" s="17" t="s">
        <v>87</v>
      </c>
      <c r="BK197" s="230">
        <f>ROUND(I197*H197,2)</f>
        <v>0</v>
      </c>
      <c r="BL197" s="17" t="s">
        <v>142</v>
      </c>
      <c r="BM197" s="229" t="s">
        <v>237</v>
      </c>
    </row>
    <row r="198" s="2" customFormat="1">
      <c r="A198" s="38"/>
      <c r="B198" s="39"/>
      <c r="C198" s="40"/>
      <c r="D198" s="231" t="s">
        <v>143</v>
      </c>
      <c r="E198" s="40"/>
      <c r="F198" s="232" t="s">
        <v>1139</v>
      </c>
      <c r="G198" s="40"/>
      <c r="H198" s="40"/>
      <c r="I198" s="233"/>
      <c r="J198" s="40"/>
      <c r="K198" s="40"/>
      <c r="L198" s="44"/>
      <c r="M198" s="234"/>
      <c r="N198" s="235"/>
      <c r="O198" s="91"/>
      <c r="P198" s="91"/>
      <c r="Q198" s="91"/>
      <c r="R198" s="91"/>
      <c r="S198" s="91"/>
      <c r="T198" s="92"/>
      <c r="U198" s="38"/>
      <c r="V198" s="38"/>
      <c r="W198" s="38"/>
      <c r="X198" s="38"/>
      <c r="Y198" s="38"/>
      <c r="Z198" s="38"/>
      <c r="AA198" s="38"/>
      <c r="AB198" s="38"/>
      <c r="AC198" s="38"/>
      <c r="AD198" s="38"/>
      <c r="AE198" s="38"/>
      <c r="AT198" s="17" t="s">
        <v>143</v>
      </c>
      <c r="AU198" s="17" t="s">
        <v>91</v>
      </c>
    </row>
    <row r="199" s="13" customFormat="1">
      <c r="A199" s="13"/>
      <c r="B199" s="236"/>
      <c r="C199" s="237"/>
      <c r="D199" s="231" t="s">
        <v>145</v>
      </c>
      <c r="E199" s="238" t="s">
        <v>1</v>
      </c>
      <c r="F199" s="239" t="s">
        <v>1140</v>
      </c>
      <c r="G199" s="237"/>
      <c r="H199" s="240">
        <v>23.428000000000001</v>
      </c>
      <c r="I199" s="241"/>
      <c r="J199" s="237"/>
      <c r="K199" s="237"/>
      <c r="L199" s="242"/>
      <c r="M199" s="243"/>
      <c r="N199" s="244"/>
      <c r="O199" s="244"/>
      <c r="P199" s="244"/>
      <c r="Q199" s="244"/>
      <c r="R199" s="244"/>
      <c r="S199" s="244"/>
      <c r="T199" s="245"/>
      <c r="U199" s="13"/>
      <c r="V199" s="13"/>
      <c r="W199" s="13"/>
      <c r="X199" s="13"/>
      <c r="Y199" s="13"/>
      <c r="Z199" s="13"/>
      <c r="AA199" s="13"/>
      <c r="AB199" s="13"/>
      <c r="AC199" s="13"/>
      <c r="AD199" s="13"/>
      <c r="AE199" s="13"/>
      <c r="AT199" s="246" t="s">
        <v>145</v>
      </c>
      <c r="AU199" s="246" t="s">
        <v>91</v>
      </c>
      <c r="AV199" s="13" t="s">
        <v>91</v>
      </c>
      <c r="AW199" s="13" t="s">
        <v>38</v>
      </c>
      <c r="AX199" s="13" t="s">
        <v>82</v>
      </c>
      <c r="AY199" s="246" t="s">
        <v>135</v>
      </c>
    </row>
    <row r="200" s="13" customFormat="1">
      <c r="A200" s="13"/>
      <c r="B200" s="236"/>
      <c r="C200" s="237"/>
      <c r="D200" s="231" t="s">
        <v>145</v>
      </c>
      <c r="E200" s="238" t="s">
        <v>1</v>
      </c>
      <c r="F200" s="239" t="s">
        <v>1141</v>
      </c>
      <c r="G200" s="237"/>
      <c r="H200" s="240">
        <v>18.649999999999999</v>
      </c>
      <c r="I200" s="241"/>
      <c r="J200" s="237"/>
      <c r="K200" s="237"/>
      <c r="L200" s="242"/>
      <c r="M200" s="243"/>
      <c r="N200" s="244"/>
      <c r="O200" s="244"/>
      <c r="P200" s="244"/>
      <c r="Q200" s="244"/>
      <c r="R200" s="244"/>
      <c r="S200" s="244"/>
      <c r="T200" s="245"/>
      <c r="U200" s="13"/>
      <c r="V200" s="13"/>
      <c r="W200" s="13"/>
      <c r="X200" s="13"/>
      <c r="Y200" s="13"/>
      <c r="Z200" s="13"/>
      <c r="AA200" s="13"/>
      <c r="AB200" s="13"/>
      <c r="AC200" s="13"/>
      <c r="AD200" s="13"/>
      <c r="AE200" s="13"/>
      <c r="AT200" s="246" t="s">
        <v>145</v>
      </c>
      <c r="AU200" s="246" t="s">
        <v>91</v>
      </c>
      <c r="AV200" s="13" t="s">
        <v>91</v>
      </c>
      <c r="AW200" s="13" t="s">
        <v>38</v>
      </c>
      <c r="AX200" s="13" t="s">
        <v>82</v>
      </c>
      <c r="AY200" s="246" t="s">
        <v>135</v>
      </c>
    </row>
    <row r="201" s="14" customFormat="1">
      <c r="A201" s="14"/>
      <c r="B201" s="247"/>
      <c r="C201" s="248"/>
      <c r="D201" s="231" t="s">
        <v>145</v>
      </c>
      <c r="E201" s="249" t="s">
        <v>1</v>
      </c>
      <c r="F201" s="250" t="s">
        <v>147</v>
      </c>
      <c r="G201" s="248"/>
      <c r="H201" s="251">
        <v>42.078000000000003</v>
      </c>
      <c r="I201" s="252"/>
      <c r="J201" s="248"/>
      <c r="K201" s="248"/>
      <c r="L201" s="253"/>
      <c r="M201" s="254"/>
      <c r="N201" s="255"/>
      <c r="O201" s="255"/>
      <c r="P201" s="255"/>
      <c r="Q201" s="255"/>
      <c r="R201" s="255"/>
      <c r="S201" s="255"/>
      <c r="T201" s="256"/>
      <c r="U201" s="14"/>
      <c r="V201" s="14"/>
      <c r="W201" s="14"/>
      <c r="X201" s="14"/>
      <c r="Y201" s="14"/>
      <c r="Z201" s="14"/>
      <c r="AA201" s="14"/>
      <c r="AB201" s="14"/>
      <c r="AC201" s="14"/>
      <c r="AD201" s="14"/>
      <c r="AE201" s="14"/>
      <c r="AT201" s="257" t="s">
        <v>145</v>
      </c>
      <c r="AU201" s="257" t="s">
        <v>91</v>
      </c>
      <c r="AV201" s="14" t="s">
        <v>142</v>
      </c>
      <c r="AW201" s="14" t="s">
        <v>38</v>
      </c>
      <c r="AX201" s="14" t="s">
        <v>87</v>
      </c>
      <c r="AY201" s="257" t="s">
        <v>135</v>
      </c>
    </row>
    <row r="202" s="2" customFormat="1" ht="24.15" customHeight="1">
      <c r="A202" s="38"/>
      <c r="B202" s="39"/>
      <c r="C202" s="218" t="s">
        <v>239</v>
      </c>
      <c r="D202" s="218" t="s">
        <v>137</v>
      </c>
      <c r="E202" s="219" t="s">
        <v>884</v>
      </c>
      <c r="F202" s="220" t="s">
        <v>885</v>
      </c>
      <c r="G202" s="221" t="s">
        <v>230</v>
      </c>
      <c r="H202" s="222">
        <v>127.188</v>
      </c>
      <c r="I202" s="223"/>
      <c r="J202" s="224">
        <f>ROUND(I202*H202,2)</f>
        <v>0</v>
      </c>
      <c r="K202" s="220" t="s">
        <v>141</v>
      </c>
      <c r="L202" s="44"/>
      <c r="M202" s="225" t="s">
        <v>1</v>
      </c>
      <c r="N202" s="226" t="s">
        <v>47</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142</v>
      </c>
      <c r="AT202" s="229" t="s">
        <v>137</v>
      </c>
      <c r="AU202" s="229" t="s">
        <v>91</v>
      </c>
      <c r="AY202" s="17" t="s">
        <v>135</v>
      </c>
      <c r="BE202" s="230">
        <f>IF(N202="základní",J202,0)</f>
        <v>0</v>
      </c>
      <c r="BF202" s="230">
        <f>IF(N202="snížená",J202,0)</f>
        <v>0</v>
      </c>
      <c r="BG202" s="230">
        <f>IF(N202="zákl. přenesená",J202,0)</f>
        <v>0</v>
      </c>
      <c r="BH202" s="230">
        <f>IF(N202="sníž. přenesená",J202,0)</f>
        <v>0</v>
      </c>
      <c r="BI202" s="230">
        <f>IF(N202="nulová",J202,0)</f>
        <v>0</v>
      </c>
      <c r="BJ202" s="17" t="s">
        <v>87</v>
      </c>
      <c r="BK202" s="230">
        <f>ROUND(I202*H202,2)</f>
        <v>0</v>
      </c>
      <c r="BL202" s="17" t="s">
        <v>142</v>
      </c>
      <c r="BM202" s="229" t="s">
        <v>242</v>
      </c>
    </row>
    <row r="203" s="2" customFormat="1">
      <c r="A203" s="38"/>
      <c r="B203" s="39"/>
      <c r="C203" s="40"/>
      <c r="D203" s="231" t="s">
        <v>143</v>
      </c>
      <c r="E203" s="40"/>
      <c r="F203" s="232" t="s">
        <v>886</v>
      </c>
      <c r="G203" s="40"/>
      <c r="H203" s="40"/>
      <c r="I203" s="233"/>
      <c r="J203" s="40"/>
      <c r="K203" s="40"/>
      <c r="L203" s="44"/>
      <c r="M203" s="234"/>
      <c r="N203" s="235"/>
      <c r="O203" s="91"/>
      <c r="P203" s="91"/>
      <c r="Q203" s="91"/>
      <c r="R203" s="91"/>
      <c r="S203" s="91"/>
      <c r="T203" s="92"/>
      <c r="U203" s="38"/>
      <c r="V203" s="38"/>
      <c r="W203" s="38"/>
      <c r="X203" s="38"/>
      <c r="Y203" s="38"/>
      <c r="Z203" s="38"/>
      <c r="AA203" s="38"/>
      <c r="AB203" s="38"/>
      <c r="AC203" s="38"/>
      <c r="AD203" s="38"/>
      <c r="AE203" s="38"/>
      <c r="AT203" s="17" t="s">
        <v>143</v>
      </c>
      <c r="AU203" s="17" t="s">
        <v>91</v>
      </c>
    </row>
    <row r="204" s="13" customFormat="1">
      <c r="A204" s="13"/>
      <c r="B204" s="236"/>
      <c r="C204" s="237"/>
      <c r="D204" s="231" t="s">
        <v>145</v>
      </c>
      <c r="E204" s="238" t="s">
        <v>1</v>
      </c>
      <c r="F204" s="239" t="s">
        <v>1142</v>
      </c>
      <c r="G204" s="237"/>
      <c r="H204" s="240">
        <v>127.188</v>
      </c>
      <c r="I204" s="241"/>
      <c r="J204" s="237"/>
      <c r="K204" s="237"/>
      <c r="L204" s="242"/>
      <c r="M204" s="243"/>
      <c r="N204" s="244"/>
      <c r="O204" s="244"/>
      <c r="P204" s="244"/>
      <c r="Q204" s="244"/>
      <c r="R204" s="244"/>
      <c r="S204" s="244"/>
      <c r="T204" s="245"/>
      <c r="U204" s="13"/>
      <c r="V204" s="13"/>
      <c r="W204" s="13"/>
      <c r="X204" s="13"/>
      <c r="Y204" s="13"/>
      <c r="Z204" s="13"/>
      <c r="AA204" s="13"/>
      <c r="AB204" s="13"/>
      <c r="AC204" s="13"/>
      <c r="AD204" s="13"/>
      <c r="AE204" s="13"/>
      <c r="AT204" s="246" t="s">
        <v>145</v>
      </c>
      <c r="AU204" s="246" t="s">
        <v>91</v>
      </c>
      <c r="AV204" s="13" t="s">
        <v>91</v>
      </c>
      <c r="AW204" s="13" t="s">
        <v>38</v>
      </c>
      <c r="AX204" s="13" t="s">
        <v>82</v>
      </c>
      <c r="AY204" s="246" t="s">
        <v>135</v>
      </c>
    </row>
    <row r="205" s="14" customFormat="1">
      <c r="A205" s="14"/>
      <c r="B205" s="247"/>
      <c r="C205" s="248"/>
      <c r="D205" s="231" t="s">
        <v>145</v>
      </c>
      <c r="E205" s="249" t="s">
        <v>1</v>
      </c>
      <c r="F205" s="250" t="s">
        <v>147</v>
      </c>
      <c r="G205" s="248"/>
      <c r="H205" s="251">
        <v>127.188</v>
      </c>
      <c r="I205" s="252"/>
      <c r="J205" s="248"/>
      <c r="K205" s="248"/>
      <c r="L205" s="253"/>
      <c r="M205" s="254"/>
      <c r="N205" s="255"/>
      <c r="O205" s="255"/>
      <c r="P205" s="255"/>
      <c r="Q205" s="255"/>
      <c r="R205" s="255"/>
      <c r="S205" s="255"/>
      <c r="T205" s="256"/>
      <c r="U205" s="14"/>
      <c r="V205" s="14"/>
      <c r="W205" s="14"/>
      <c r="X205" s="14"/>
      <c r="Y205" s="14"/>
      <c r="Z205" s="14"/>
      <c r="AA205" s="14"/>
      <c r="AB205" s="14"/>
      <c r="AC205" s="14"/>
      <c r="AD205" s="14"/>
      <c r="AE205" s="14"/>
      <c r="AT205" s="257" t="s">
        <v>145</v>
      </c>
      <c r="AU205" s="257" t="s">
        <v>91</v>
      </c>
      <c r="AV205" s="14" t="s">
        <v>142</v>
      </c>
      <c r="AW205" s="14" t="s">
        <v>38</v>
      </c>
      <c r="AX205" s="14" t="s">
        <v>87</v>
      </c>
      <c r="AY205" s="257" t="s">
        <v>135</v>
      </c>
    </row>
    <row r="206" s="2" customFormat="1" ht="16.5" customHeight="1">
      <c r="A206" s="38"/>
      <c r="B206" s="39"/>
      <c r="C206" s="218" t="s">
        <v>193</v>
      </c>
      <c r="D206" s="218" t="s">
        <v>137</v>
      </c>
      <c r="E206" s="219" t="s">
        <v>888</v>
      </c>
      <c r="F206" s="220" t="s">
        <v>889</v>
      </c>
      <c r="G206" s="221" t="s">
        <v>184</v>
      </c>
      <c r="H206" s="222">
        <v>16.518000000000001</v>
      </c>
      <c r="I206" s="223"/>
      <c r="J206" s="224">
        <f>ROUND(I206*H206,2)</f>
        <v>0</v>
      </c>
      <c r="K206" s="220" t="s">
        <v>1</v>
      </c>
      <c r="L206" s="44"/>
      <c r="M206" s="225" t="s">
        <v>1</v>
      </c>
      <c r="N206" s="226" t="s">
        <v>47</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142</v>
      </c>
      <c r="AT206" s="229" t="s">
        <v>137</v>
      </c>
      <c r="AU206" s="229" t="s">
        <v>91</v>
      </c>
      <c r="AY206" s="17" t="s">
        <v>135</v>
      </c>
      <c r="BE206" s="230">
        <f>IF(N206="základní",J206,0)</f>
        <v>0</v>
      </c>
      <c r="BF206" s="230">
        <f>IF(N206="snížená",J206,0)</f>
        <v>0</v>
      </c>
      <c r="BG206" s="230">
        <f>IF(N206="zákl. přenesená",J206,0)</f>
        <v>0</v>
      </c>
      <c r="BH206" s="230">
        <f>IF(N206="sníž. přenesená",J206,0)</f>
        <v>0</v>
      </c>
      <c r="BI206" s="230">
        <f>IF(N206="nulová",J206,0)</f>
        <v>0</v>
      </c>
      <c r="BJ206" s="17" t="s">
        <v>87</v>
      </c>
      <c r="BK206" s="230">
        <f>ROUND(I206*H206,2)</f>
        <v>0</v>
      </c>
      <c r="BL206" s="17" t="s">
        <v>142</v>
      </c>
      <c r="BM206" s="229" t="s">
        <v>247</v>
      </c>
    </row>
    <row r="207" s="2" customFormat="1">
      <c r="A207" s="38"/>
      <c r="B207" s="39"/>
      <c r="C207" s="40"/>
      <c r="D207" s="231" t="s">
        <v>143</v>
      </c>
      <c r="E207" s="40"/>
      <c r="F207" s="232" t="s">
        <v>1143</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143</v>
      </c>
      <c r="AU207" s="17" t="s">
        <v>91</v>
      </c>
    </row>
    <row r="208" s="13" customFormat="1">
      <c r="A208" s="13"/>
      <c r="B208" s="236"/>
      <c r="C208" s="237"/>
      <c r="D208" s="231" t="s">
        <v>145</v>
      </c>
      <c r="E208" s="238" t="s">
        <v>1</v>
      </c>
      <c r="F208" s="239" t="s">
        <v>1144</v>
      </c>
      <c r="G208" s="237"/>
      <c r="H208" s="240">
        <v>16.518000000000001</v>
      </c>
      <c r="I208" s="241"/>
      <c r="J208" s="237"/>
      <c r="K208" s="237"/>
      <c r="L208" s="242"/>
      <c r="M208" s="243"/>
      <c r="N208" s="244"/>
      <c r="O208" s="244"/>
      <c r="P208" s="244"/>
      <c r="Q208" s="244"/>
      <c r="R208" s="244"/>
      <c r="S208" s="244"/>
      <c r="T208" s="245"/>
      <c r="U208" s="13"/>
      <c r="V208" s="13"/>
      <c r="W208" s="13"/>
      <c r="X208" s="13"/>
      <c r="Y208" s="13"/>
      <c r="Z208" s="13"/>
      <c r="AA208" s="13"/>
      <c r="AB208" s="13"/>
      <c r="AC208" s="13"/>
      <c r="AD208" s="13"/>
      <c r="AE208" s="13"/>
      <c r="AT208" s="246" t="s">
        <v>145</v>
      </c>
      <c r="AU208" s="246" t="s">
        <v>91</v>
      </c>
      <c r="AV208" s="13" t="s">
        <v>91</v>
      </c>
      <c r="AW208" s="13" t="s">
        <v>38</v>
      </c>
      <c r="AX208" s="13" t="s">
        <v>82</v>
      </c>
      <c r="AY208" s="246" t="s">
        <v>135</v>
      </c>
    </row>
    <row r="209" s="14" customFormat="1">
      <c r="A209" s="14"/>
      <c r="B209" s="247"/>
      <c r="C209" s="248"/>
      <c r="D209" s="231" t="s">
        <v>145</v>
      </c>
      <c r="E209" s="249" t="s">
        <v>1</v>
      </c>
      <c r="F209" s="250" t="s">
        <v>147</v>
      </c>
      <c r="G209" s="248"/>
      <c r="H209" s="251">
        <v>16.518000000000001</v>
      </c>
      <c r="I209" s="252"/>
      <c r="J209" s="248"/>
      <c r="K209" s="248"/>
      <c r="L209" s="253"/>
      <c r="M209" s="254"/>
      <c r="N209" s="255"/>
      <c r="O209" s="255"/>
      <c r="P209" s="255"/>
      <c r="Q209" s="255"/>
      <c r="R209" s="255"/>
      <c r="S209" s="255"/>
      <c r="T209" s="256"/>
      <c r="U209" s="14"/>
      <c r="V209" s="14"/>
      <c r="W209" s="14"/>
      <c r="X209" s="14"/>
      <c r="Y209" s="14"/>
      <c r="Z209" s="14"/>
      <c r="AA209" s="14"/>
      <c r="AB209" s="14"/>
      <c r="AC209" s="14"/>
      <c r="AD209" s="14"/>
      <c r="AE209" s="14"/>
      <c r="AT209" s="257" t="s">
        <v>145</v>
      </c>
      <c r="AU209" s="257" t="s">
        <v>91</v>
      </c>
      <c r="AV209" s="14" t="s">
        <v>142</v>
      </c>
      <c r="AW209" s="14" t="s">
        <v>38</v>
      </c>
      <c r="AX209" s="14" t="s">
        <v>87</v>
      </c>
      <c r="AY209" s="257" t="s">
        <v>135</v>
      </c>
    </row>
    <row r="210" s="2" customFormat="1" ht="24.15" customHeight="1">
      <c r="A210" s="38"/>
      <c r="B210" s="39"/>
      <c r="C210" s="218" t="s">
        <v>256</v>
      </c>
      <c r="D210" s="218" t="s">
        <v>137</v>
      </c>
      <c r="E210" s="219" t="s">
        <v>245</v>
      </c>
      <c r="F210" s="220" t="s">
        <v>892</v>
      </c>
      <c r="G210" s="221" t="s">
        <v>184</v>
      </c>
      <c r="H210" s="222">
        <v>38.030000000000001</v>
      </c>
      <c r="I210" s="223"/>
      <c r="J210" s="224">
        <f>ROUND(I210*H210,2)</f>
        <v>0</v>
      </c>
      <c r="K210" s="220" t="s">
        <v>141</v>
      </c>
      <c r="L210" s="44"/>
      <c r="M210" s="225" t="s">
        <v>1</v>
      </c>
      <c r="N210" s="226" t="s">
        <v>47</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142</v>
      </c>
      <c r="AT210" s="229" t="s">
        <v>137</v>
      </c>
      <c r="AU210" s="229" t="s">
        <v>91</v>
      </c>
      <c r="AY210" s="17" t="s">
        <v>135</v>
      </c>
      <c r="BE210" s="230">
        <f>IF(N210="základní",J210,0)</f>
        <v>0</v>
      </c>
      <c r="BF210" s="230">
        <f>IF(N210="snížená",J210,0)</f>
        <v>0</v>
      </c>
      <c r="BG210" s="230">
        <f>IF(N210="zákl. přenesená",J210,0)</f>
        <v>0</v>
      </c>
      <c r="BH210" s="230">
        <f>IF(N210="sníž. přenesená",J210,0)</f>
        <v>0</v>
      </c>
      <c r="BI210" s="230">
        <f>IF(N210="nulová",J210,0)</f>
        <v>0</v>
      </c>
      <c r="BJ210" s="17" t="s">
        <v>87</v>
      </c>
      <c r="BK210" s="230">
        <f>ROUND(I210*H210,2)</f>
        <v>0</v>
      </c>
      <c r="BL210" s="17" t="s">
        <v>142</v>
      </c>
      <c r="BM210" s="229" t="s">
        <v>260</v>
      </c>
    </row>
    <row r="211" s="2" customFormat="1">
      <c r="A211" s="38"/>
      <c r="B211" s="39"/>
      <c r="C211" s="40"/>
      <c r="D211" s="231" t="s">
        <v>143</v>
      </c>
      <c r="E211" s="40"/>
      <c r="F211" s="232" t="s">
        <v>893</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143</v>
      </c>
      <c r="AU211" s="17" t="s">
        <v>91</v>
      </c>
    </row>
    <row r="212" s="13" customFormat="1">
      <c r="A212" s="13"/>
      <c r="B212" s="236"/>
      <c r="C212" s="237"/>
      <c r="D212" s="231" t="s">
        <v>145</v>
      </c>
      <c r="E212" s="238" t="s">
        <v>1</v>
      </c>
      <c r="F212" s="239" t="s">
        <v>1141</v>
      </c>
      <c r="G212" s="237"/>
      <c r="H212" s="240">
        <v>18.649999999999999</v>
      </c>
      <c r="I212" s="241"/>
      <c r="J212" s="237"/>
      <c r="K212" s="237"/>
      <c r="L212" s="242"/>
      <c r="M212" s="243"/>
      <c r="N212" s="244"/>
      <c r="O212" s="244"/>
      <c r="P212" s="244"/>
      <c r="Q212" s="244"/>
      <c r="R212" s="244"/>
      <c r="S212" s="244"/>
      <c r="T212" s="245"/>
      <c r="U212" s="13"/>
      <c r="V212" s="13"/>
      <c r="W212" s="13"/>
      <c r="X212" s="13"/>
      <c r="Y212" s="13"/>
      <c r="Z212" s="13"/>
      <c r="AA212" s="13"/>
      <c r="AB212" s="13"/>
      <c r="AC212" s="13"/>
      <c r="AD212" s="13"/>
      <c r="AE212" s="13"/>
      <c r="AT212" s="246" t="s">
        <v>145</v>
      </c>
      <c r="AU212" s="246" t="s">
        <v>91</v>
      </c>
      <c r="AV212" s="13" t="s">
        <v>91</v>
      </c>
      <c r="AW212" s="13" t="s">
        <v>38</v>
      </c>
      <c r="AX212" s="13" t="s">
        <v>82</v>
      </c>
      <c r="AY212" s="246" t="s">
        <v>135</v>
      </c>
    </row>
    <row r="213" s="13" customFormat="1">
      <c r="A213" s="13"/>
      <c r="B213" s="236"/>
      <c r="C213" s="237"/>
      <c r="D213" s="231" t="s">
        <v>145</v>
      </c>
      <c r="E213" s="238" t="s">
        <v>1</v>
      </c>
      <c r="F213" s="239" t="s">
        <v>1145</v>
      </c>
      <c r="G213" s="237"/>
      <c r="H213" s="240">
        <v>17.780000000000001</v>
      </c>
      <c r="I213" s="241"/>
      <c r="J213" s="237"/>
      <c r="K213" s="237"/>
      <c r="L213" s="242"/>
      <c r="M213" s="243"/>
      <c r="N213" s="244"/>
      <c r="O213" s="244"/>
      <c r="P213" s="244"/>
      <c r="Q213" s="244"/>
      <c r="R213" s="244"/>
      <c r="S213" s="244"/>
      <c r="T213" s="245"/>
      <c r="U213" s="13"/>
      <c r="V213" s="13"/>
      <c r="W213" s="13"/>
      <c r="X213" s="13"/>
      <c r="Y213" s="13"/>
      <c r="Z213" s="13"/>
      <c r="AA213" s="13"/>
      <c r="AB213" s="13"/>
      <c r="AC213" s="13"/>
      <c r="AD213" s="13"/>
      <c r="AE213" s="13"/>
      <c r="AT213" s="246" t="s">
        <v>145</v>
      </c>
      <c r="AU213" s="246" t="s">
        <v>91</v>
      </c>
      <c r="AV213" s="13" t="s">
        <v>91</v>
      </c>
      <c r="AW213" s="13" t="s">
        <v>38</v>
      </c>
      <c r="AX213" s="13" t="s">
        <v>82</v>
      </c>
      <c r="AY213" s="246" t="s">
        <v>135</v>
      </c>
    </row>
    <row r="214" s="13" customFormat="1">
      <c r="A214" s="13"/>
      <c r="B214" s="236"/>
      <c r="C214" s="237"/>
      <c r="D214" s="231" t="s">
        <v>145</v>
      </c>
      <c r="E214" s="238" t="s">
        <v>1</v>
      </c>
      <c r="F214" s="239" t="s">
        <v>1146</v>
      </c>
      <c r="G214" s="237"/>
      <c r="H214" s="240">
        <v>1.6000000000000001</v>
      </c>
      <c r="I214" s="241"/>
      <c r="J214" s="237"/>
      <c r="K214" s="237"/>
      <c r="L214" s="242"/>
      <c r="M214" s="243"/>
      <c r="N214" s="244"/>
      <c r="O214" s="244"/>
      <c r="P214" s="244"/>
      <c r="Q214" s="244"/>
      <c r="R214" s="244"/>
      <c r="S214" s="244"/>
      <c r="T214" s="245"/>
      <c r="U214" s="13"/>
      <c r="V214" s="13"/>
      <c r="W214" s="13"/>
      <c r="X214" s="13"/>
      <c r="Y214" s="13"/>
      <c r="Z214" s="13"/>
      <c r="AA214" s="13"/>
      <c r="AB214" s="13"/>
      <c r="AC214" s="13"/>
      <c r="AD214" s="13"/>
      <c r="AE214" s="13"/>
      <c r="AT214" s="246" t="s">
        <v>145</v>
      </c>
      <c r="AU214" s="246" t="s">
        <v>91</v>
      </c>
      <c r="AV214" s="13" t="s">
        <v>91</v>
      </c>
      <c r="AW214" s="13" t="s">
        <v>38</v>
      </c>
      <c r="AX214" s="13" t="s">
        <v>82</v>
      </c>
      <c r="AY214" s="246" t="s">
        <v>135</v>
      </c>
    </row>
    <row r="215" s="14" customFormat="1">
      <c r="A215" s="14"/>
      <c r="B215" s="247"/>
      <c r="C215" s="248"/>
      <c r="D215" s="231" t="s">
        <v>145</v>
      </c>
      <c r="E215" s="249" t="s">
        <v>1</v>
      </c>
      <c r="F215" s="250" t="s">
        <v>147</v>
      </c>
      <c r="G215" s="248"/>
      <c r="H215" s="251">
        <v>38.030000000000001</v>
      </c>
      <c r="I215" s="252"/>
      <c r="J215" s="248"/>
      <c r="K215" s="248"/>
      <c r="L215" s="253"/>
      <c r="M215" s="254"/>
      <c r="N215" s="255"/>
      <c r="O215" s="255"/>
      <c r="P215" s="255"/>
      <c r="Q215" s="255"/>
      <c r="R215" s="255"/>
      <c r="S215" s="255"/>
      <c r="T215" s="256"/>
      <c r="U215" s="14"/>
      <c r="V215" s="14"/>
      <c r="W215" s="14"/>
      <c r="X215" s="14"/>
      <c r="Y215" s="14"/>
      <c r="Z215" s="14"/>
      <c r="AA215" s="14"/>
      <c r="AB215" s="14"/>
      <c r="AC215" s="14"/>
      <c r="AD215" s="14"/>
      <c r="AE215" s="14"/>
      <c r="AT215" s="257" t="s">
        <v>145</v>
      </c>
      <c r="AU215" s="257" t="s">
        <v>91</v>
      </c>
      <c r="AV215" s="14" t="s">
        <v>142</v>
      </c>
      <c r="AW215" s="14" t="s">
        <v>38</v>
      </c>
      <c r="AX215" s="14" t="s">
        <v>87</v>
      </c>
      <c r="AY215" s="257" t="s">
        <v>135</v>
      </c>
    </row>
    <row r="216" s="2" customFormat="1" ht="16.5" customHeight="1">
      <c r="A216" s="38"/>
      <c r="B216" s="39"/>
      <c r="C216" s="270" t="s">
        <v>198</v>
      </c>
      <c r="D216" s="270" t="s">
        <v>257</v>
      </c>
      <c r="E216" s="271" t="s">
        <v>258</v>
      </c>
      <c r="F216" s="272" t="s">
        <v>259</v>
      </c>
      <c r="G216" s="273" t="s">
        <v>230</v>
      </c>
      <c r="H216" s="274">
        <v>36.994</v>
      </c>
      <c r="I216" s="275"/>
      <c r="J216" s="276">
        <f>ROUND(I216*H216,2)</f>
        <v>0</v>
      </c>
      <c r="K216" s="272" t="s">
        <v>141</v>
      </c>
      <c r="L216" s="277"/>
      <c r="M216" s="278" t="s">
        <v>1</v>
      </c>
      <c r="N216" s="279" t="s">
        <v>47</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181</v>
      </c>
      <c r="AT216" s="229" t="s">
        <v>257</v>
      </c>
      <c r="AU216" s="229" t="s">
        <v>91</v>
      </c>
      <c r="AY216" s="17" t="s">
        <v>135</v>
      </c>
      <c r="BE216" s="230">
        <f>IF(N216="základní",J216,0)</f>
        <v>0</v>
      </c>
      <c r="BF216" s="230">
        <f>IF(N216="snížená",J216,0)</f>
        <v>0</v>
      </c>
      <c r="BG216" s="230">
        <f>IF(N216="zákl. přenesená",J216,0)</f>
        <v>0</v>
      </c>
      <c r="BH216" s="230">
        <f>IF(N216="sníž. přenesená",J216,0)</f>
        <v>0</v>
      </c>
      <c r="BI216" s="230">
        <f>IF(N216="nulová",J216,0)</f>
        <v>0</v>
      </c>
      <c r="BJ216" s="17" t="s">
        <v>87</v>
      </c>
      <c r="BK216" s="230">
        <f>ROUND(I216*H216,2)</f>
        <v>0</v>
      </c>
      <c r="BL216" s="17" t="s">
        <v>142</v>
      </c>
      <c r="BM216" s="229" t="s">
        <v>265</v>
      </c>
    </row>
    <row r="217" s="2" customFormat="1">
      <c r="A217" s="38"/>
      <c r="B217" s="39"/>
      <c r="C217" s="40"/>
      <c r="D217" s="231" t="s">
        <v>143</v>
      </c>
      <c r="E217" s="40"/>
      <c r="F217" s="232" t="s">
        <v>259</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143</v>
      </c>
      <c r="AU217" s="17" t="s">
        <v>91</v>
      </c>
    </row>
    <row r="218" s="13" customFormat="1">
      <c r="A218" s="13"/>
      <c r="B218" s="236"/>
      <c r="C218" s="237"/>
      <c r="D218" s="231" t="s">
        <v>145</v>
      </c>
      <c r="E218" s="238" t="s">
        <v>1</v>
      </c>
      <c r="F218" s="239" t="s">
        <v>1147</v>
      </c>
      <c r="G218" s="237"/>
      <c r="H218" s="240">
        <v>33.939999999999998</v>
      </c>
      <c r="I218" s="241"/>
      <c r="J218" s="237"/>
      <c r="K218" s="237"/>
      <c r="L218" s="242"/>
      <c r="M218" s="243"/>
      <c r="N218" s="244"/>
      <c r="O218" s="244"/>
      <c r="P218" s="244"/>
      <c r="Q218" s="244"/>
      <c r="R218" s="244"/>
      <c r="S218" s="244"/>
      <c r="T218" s="245"/>
      <c r="U218" s="13"/>
      <c r="V218" s="13"/>
      <c r="W218" s="13"/>
      <c r="X218" s="13"/>
      <c r="Y218" s="13"/>
      <c r="Z218" s="13"/>
      <c r="AA218" s="13"/>
      <c r="AB218" s="13"/>
      <c r="AC218" s="13"/>
      <c r="AD218" s="13"/>
      <c r="AE218" s="13"/>
      <c r="AT218" s="246" t="s">
        <v>145</v>
      </c>
      <c r="AU218" s="246" t="s">
        <v>91</v>
      </c>
      <c r="AV218" s="13" t="s">
        <v>91</v>
      </c>
      <c r="AW218" s="13" t="s">
        <v>38</v>
      </c>
      <c r="AX218" s="13" t="s">
        <v>82</v>
      </c>
      <c r="AY218" s="246" t="s">
        <v>135</v>
      </c>
    </row>
    <row r="219" s="13" customFormat="1">
      <c r="A219" s="13"/>
      <c r="B219" s="236"/>
      <c r="C219" s="237"/>
      <c r="D219" s="231" t="s">
        <v>145</v>
      </c>
      <c r="E219" s="238" t="s">
        <v>1</v>
      </c>
      <c r="F219" s="239" t="s">
        <v>1148</v>
      </c>
      <c r="G219" s="237"/>
      <c r="H219" s="240">
        <v>3.0539999999999998</v>
      </c>
      <c r="I219" s="241"/>
      <c r="J219" s="237"/>
      <c r="K219" s="237"/>
      <c r="L219" s="242"/>
      <c r="M219" s="243"/>
      <c r="N219" s="244"/>
      <c r="O219" s="244"/>
      <c r="P219" s="244"/>
      <c r="Q219" s="244"/>
      <c r="R219" s="244"/>
      <c r="S219" s="244"/>
      <c r="T219" s="245"/>
      <c r="U219" s="13"/>
      <c r="V219" s="13"/>
      <c r="W219" s="13"/>
      <c r="X219" s="13"/>
      <c r="Y219" s="13"/>
      <c r="Z219" s="13"/>
      <c r="AA219" s="13"/>
      <c r="AB219" s="13"/>
      <c r="AC219" s="13"/>
      <c r="AD219" s="13"/>
      <c r="AE219" s="13"/>
      <c r="AT219" s="246" t="s">
        <v>145</v>
      </c>
      <c r="AU219" s="246" t="s">
        <v>91</v>
      </c>
      <c r="AV219" s="13" t="s">
        <v>91</v>
      </c>
      <c r="AW219" s="13" t="s">
        <v>38</v>
      </c>
      <c r="AX219" s="13" t="s">
        <v>82</v>
      </c>
      <c r="AY219" s="246" t="s">
        <v>135</v>
      </c>
    </row>
    <row r="220" s="14" customFormat="1">
      <c r="A220" s="14"/>
      <c r="B220" s="247"/>
      <c r="C220" s="248"/>
      <c r="D220" s="231" t="s">
        <v>145</v>
      </c>
      <c r="E220" s="249" t="s">
        <v>1</v>
      </c>
      <c r="F220" s="250" t="s">
        <v>147</v>
      </c>
      <c r="G220" s="248"/>
      <c r="H220" s="251">
        <v>36.994</v>
      </c>
      <c r="I220" s="252"/>
      <c r="J220" s="248"/>
      <c r="K220" s="248"/>
      <c r="L220" s="253"/>
      <c r="M220" s="254"/>
      <c r="N220" s="255"/>
      <c r="O220" s="255"/>
      <c r="P220" s="255"/>
      <c r="Q220" s="255"/>
      <c r="R220" s="255"/>
      <c r="S220" s="255"/>
      <c r="T220" s="256"/>
      <c r="U220" s="14"/>
      <c r="V220" s="14"/>
      <c r="W220" s="14"/>
      <c r="X220" s="14"/>
      <c r="Y220" s="14"/>
      <c r="Z220" s="14"/>
      <c r="AA220" s="14"/>
      <c r="AB220" s="14"/>
      <c r="AC220" s="14"/>
      <c r="AD220" s="14"/>
      <c r="AE220" s="14"/>
      <c r="AT220" s="257" t="s">
        <v>145</v>
      </c>
      <c r="AU220" s="257" t="s">
        <v>91</v>
      </c>
      <c r="AV220" s="14" t="s">
        <v>142</v>
      </c>
      <c r="AW220" s="14" t="s">
        <v>38</v>
      </c>
      <c r="AX220" s="14" t="s">
        <v>87</v>
      </c>
      <c r="AY220" s="257" t="s">
        <v>135</v>
      </c>
    </row>
    <row r="221" s="2" customFormat="1" ht="24.15" customHeight="1">
      <c r="A221" s="38"/>
      <c r="B221" s="39"/>
      <c r="C221" s="218" t="s">
        <v>7</v>
      </c>
      <c r="D221" s="218" t="s">
        <v>137</v>
      </c>
      <c r="E221" s="219" t="s">
        <v>266</v>
      </c>
      <c r="F221" s="220" t="s">
        <v>267</v>
      </c>
      <c r="G221" s="221" t="s">
        <v>140</v>
      </c>
      <c r="H221" s="222">
        <v>247.69999999999999</v>
      </c>
      <c r="I221" s="223"/>
      <c r="J221" s="224">
        <f>ROUND(I221*H221,2)</f>
        <v>0</v>
      </c>
      <c r="K221" s="220" t="s">
        <v>141</v>
      </c>
      <c r="L221" s="44"/>
      <c r="M221" s="225" t="s">
        <v>1</v>
      </c>
      <c r="N221" s="226" t="s">
        <v>47</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142</v>
      </c>
      <c r="AT221" s="229" t="s">
        <v>137</v>
      </c>
      <c r="AU221" s="229" t="s">
        <v>91</v>
      </c>
      <c r="AY221" s="17" t="s">
        <v>135</v>
      </c>
      <c r="BE221" s="230">
        <f>IF(N221="základní",J221,0)</f>
        <v>0</v>
      </c>
      <c r="BF221" s="230">
        <f>IF(N221="snížená",J221,0)</f>
        <v>0</v>
      </c>
      <c r="BG221" s="230">
        <f>IF(N221="zákl. přenesená",J221,0)</f>
        <v>0</v>
      </c>
      <c r="BH221" s="230">
        <f>IF(N221="sníž. přenesená",J221,0)</f>
        <v>0</v>
      </c>
      <c r="BI221" s="230">
        <f>IF(N221="nulová",J221,0)</f>
        <v>0</v>
      </c>
      <c r="BJ221" s="17" t="s">
        <v>87</v>
      </c>
      <c r="BK221" s="230">
        <f>ROUND(I221*H221,2)</f>
        <v>0</v>
      </c>
      <c r="BL221" s="17" t="s">
        <v>142</v>
      </c>
      <c r="BM221" s="229" t="s">
        <v>268</v>
      </c>
    </row>
    <row r="222" s="2" customFormat="1">
      <c r="A222" s="38"/>
      <c r="B222" s="39"/>
      <c r="C222" s="40"/>
      <c r="D222" s="231" t="s">
        <v>143</v>
      </c>
      <c r="E222" s="40"/>
      <c r="F222" s="232" t="s">
        <v>269</v>
      </c>
      <c r="G222" s="40"/>
      <c r="H222" s="40"/>
      <c r="I222" s="233"/>
      <c r="J222" s="40"/>
      <c r="K222" s="40"/>
      <c r="L222" s="44"/>
      <c r="M222" s="234"/>
      <c r="N222" s="235"/>
      <c r="O222" s="91"/>
      <c r="P222" s="91"/>
      <c r="Q222" s="91"/>
      <c r="R222" s="91"/>
      <c r="S222" s="91"/>
      <c r="T222" s="92"/>
      <c r="U222" s="38"/>
      <c r="V222" s="38"/>
      <c r="W222" s="38"/>
      <c r="X222" s="38"/>
      <c r="Y222" s="38"/>
      <c r="Z222" s="38"/>
      <c r="AA222" s="38"/>
      <c r="AB222" s="38"/>
      <c r="AC222" s="38"/>
      <c r="AD222" s="38"/>
      <c r="AE222" s="38"/>
      <c r="AT222" s="17" t="s">
        <v>143</v>
      </c>
      <c r="AU222" s="17" t="s">
        <v>91</v>
      </c>
    </row>
    <row r="223" s="13" customFormat="1">
      <c r="A223" s="13"/>
      <c r="B223" s="236"/>
      <c r="C223" s="237"/>
      <c r="D223" s="231" t="s">
        <v>145</v>
      </c>
      <c r="E223" s="238" t="s">
        <v>1</v>
      </c>
      <c r="F223" s="239" t="s">
        <v>1149</v>
      </c>
      <c r="G223" s="237"/>
      <c r="H223" s="240">
        <v>247.69999999999999</v>
      </c>
      <c r="I223" s="241"/>
      <c r="J223" s="237"/>
      <c r="K223" s="237"/>
      <c r="L223" s="242"/>
      <c r="M223" s="243"/>
      <c r="N223" s="244"/>
      <c r="O223" s="244"/>
      <c r="P223" s="244"/>
      <c r="Q223" s="244"/>
      <c r="R223" s="244"/>
      <c r="S223" s="244"/>
      <c r="T223" s="245"/>
      <c r="U223" s="13"/>
      <c r="V223" s="13"/>
      <c r="W223" s="13"/>
      <c r="X223" s="13"/>
      <c r="Y223" s="13"/>
      <c r="Z223" s="13"/>
      <c r="AA223" s="13"/>
      <c r="AB223" s="13"/>
      <c r="AC223" s="13"/>
      <c r="AD223" s="13"/>
      <c r="AE223" s="13"/>
      <c r="AT223" s="246" t="s">
        <v>145</v>
      </c>
      <c r="AU223" s="246" t="s">
        <v>91</v>
      </c>
      <c r="AV223" s="13" t="s">
        <v>91</v>
      </c>
      <c r="AW223" s="13" t="s">
        <v>38</v>
      </c>
      <c r="AX223" s="13" t="s">
        <v>82</v>
      </c>
      <c r="AY223" s="246" t="s">
        <v>135</v>
      </c>
    </row>
    <row r="224" s="14" customFormat="1">
      <c r="A224" s="14"/>
      <c r="B224" s="247"/>
      <c r="C224" s="248"/>
      <c r="D224" s="231" t="s">
        <v>145</v>
      </c>
      <c r="E224" s="249" t="s">
        <v>1</v>
      </c>
      <c r="F224" s="250" t="s">
        <v>147</v>
      </c>
      <c r="G224" s="248"/>
      <c r="H224" s="251">
        <v>247.69999999999999</v>
      </c>
      <c r="I224" s="252"/>
      <c r="J224" s="248"/>
      <c r="K224" s="248"/>
      <c r="L224" s="253"/>
      <c r="M224" s="254"/>
      <c r="N224" s="255"/>
      <c r="O224" s="255"/>
      <c r="P224" s="255"/>
      <c r="Q224" s="255"/>
      <c r="R224" s="255"/>
      <c r="S224" s="255"/>
      <c r="T224" s="256"/>
      <c r="U224" s="14"/>
      <c r="V224" s="14"/>
      <c r="W224" s="14"/>
      <c r="X224" s="14"/>
      <c r="Y224" s="14"/>
      <c r="Z224" s="14"/>
      <c r="AA224" s="14"/>
      <c r="AB224" s="14"/>
      <c r="AC224" s="14"/>
      <c r="AD224" s="14"/>
      <c r="AE224" s="14"/>
      <c r="AT224" s="257" t="s">
        <v>145</v>
      </c>
      <c r="AU224" s="257" t="s">
        <v>91</v>
      </c>
      <c r="AV224" s="14" t="s">
        <v>142</v>
      </c>
      <c r="AW224" s="14" t="s">
        <v>38</v>
      </c>
      <c r="AX224" s="14" t="s">
        <v>87</v>
      </c>
      <c r="AY224" s="257" t="s">
        <v>135</v>
      </c>
    </row>
    <row r="225" s="2" customFormat="1" ht="33" customHeight="1">
      <c r="A225" s="38"/>
      <c r="B225" s="39"/>
      <c r="C225" s="218" t="s">
        <v>205</v>
      </c>
      <c r="D225" s="218" t="s">
        <v>137</v>
      </c>
      <c r="E225" s="219" t="s">
        <v>271</v>
      </c>
      <c r="F225" s="220" t="s">
        <v>1150</v>
      </c>
      <c r="G225" s="221" t="s">
        <v>140</v>
      </c>
      <c r="H225" s="222">
        <v>164.28</v>
      </c>
      <c r="I225" s="223"/>
      <c r="J225" s="224">
        <f>ROUND(I225*H225,2)</f>
        <v>0</v>
      </c>
      <c r="K225" s="220" t="s">
        <v>141</v>
      </c>
      <c r="L225" s="44"/>
      <c r="M225" s="225" t="s">
        <v>1</v>
      </c>
      <c r="N225" s="226" t="s">
        <v>47</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142</v>
      </c>
      <c r="AT225" s="229" t="s">
        <v>137</v>
      </c>
      <c r="AU225" s="229" t="s">
        <v>91</v>
      </c>
      <c r="AY225" s="17" t="s">
        <v>135</v>
      </c>
      <c r="BE225" s="230">
        <f>IF(N225="základní",J225,0)</f>
        <v>0</v>
      </c>
      <c r="BF225" s="230">
        <f>IF(N225="snížená",J225,0)</f>
        <v>0</v>
      </c>
      <c r="BG225" s="230">
        <f>IF(N225="zákl. přenesená",J225,0)</f>
        <v>0</v>
      </c>
      <c r="BH225" s="230">
        <f>IF(N225="sníž. přenesená",J225,0)</f>
        <v>0</v>
      </c>
      <c r="BI225" s="230">
        <f>IF(N225="nulová",J225,0)</f>
        <v>0</v>
      </c>
      <c r="BJ225" s="17" t="s">
        <v>87</v>
      </c>
      <c r="BK225" s="230">
        <f>ROUND(I225*H225,2)</f>
        <v>0</v>
      </c>
      <c r="BL225" s="17" t="s">
        <v>142</v>
      </c>
      <c r="BM225" s="229" t="s">
        <v>273</v>
      </c>
    </row>
    <row r="226" s="2" customFormat="1">
      <c r="A226" s="38"/>
      <c r="B226" s="39"/>
      <c r="C226" s="40"/>
      <c r="D226" s="231" t="s">
        <v>143</v>
      </c>
      <c r="E226" s="40"/>
      <c r="F226" s="232" t="s">
        <v>274</v>
      </c>
      <c r="G226" s="40"/>
      <c r="H226" s="40"/>
      <c r="I226" s="233"/>
      <c r="J226" s="40"/>
      <c r="K226" s="40"/>
      <c r="L226" s="44"/>
      <c r="M226" s="234"/>
      <c r="N226" s="235"/>
      <c r="O226" s="91"/>
      <c r="P226" s="91"/>
      <c r="Q226" s="91"/>
      <c r="R226" s="91"/>
      <c r="S226" s="91"/>
      <c r="T226" s="92"/>
      <c r="U226" s="38"/>
      <c r="V226" s="38"/>
      <c r="W226" s="38"/>
      <c r="X226" s="38"/>
      <c r="Y226" s="38"/>
      <c r="Z226" s="38"/>
      <c r="AA226" s="38"/>
      <c r="AB226" s="38"/>
      <c r="AC226" s="38"/>
      <c r="AD226" s="38"/>
      <c r="AE226" s="38"/>
      <c r="AT226" s="17" t="s">
        <v>143</v>
      </c>
      <c r="AU226" s="17" t="s">
        <v>91</v>
      </c>
    </row>
    <row r="227" s="13" customFormat="1">
      <c r="A227" s="13"/>
      <c r="B227" s="236"/>
      <c r="C227" s="237"/>
      <c r="D227" s="231" t="s">
        <v>145</v>
      </c>
      <c r="E227" s="238" t="s">
        <v>1</v>
      </c>
      <c r="F227" s="239" t="s">
        <v>1151</v>
      </c>
      <c r="G227" s="237"/>
      <c r="H227" s="240">
        <v>86.5</v>
      </c>
      <c r="I227" s="241"/>
      <c r="J227" s="237"/>
      <c r="K227" s="237"/>
      <c r="L227" s="242"/>
      <c r="M227" s="243"/>
      <c r="N227" s="244"/>
      <c r="O227" s="244"/>
      <c r="P227" s="244"/>
      <c r="Q227" s="244"/>
      <c r="R227" s="244"/>
      <c r="S227" s="244"/>
      <c r="T227" s="245"/>
      <c r="U227" s="13"/>
      <c r="V227" s="13"/>
      <c r="W227" s="13"/>
      <c r="X227" s="13"/>
      <c r="Y227" s="13"/>
      <c r="Z227" s="13"/>
      <c r="AA227" s="13"/>
      <c r="AB227" s="13"/>
      <c r="AC227" s="13"/>
      <c r="AD227" s="13"/>
      <c r="AE227" s="13"/>
      <c r="AT227" s="246" t="s">
        <v>145</v>
      </c>
      <c r="AU227" s="246" t="s">
        <v>91</v>
      </c>
      <c r="AV227" s="13" t="s">
        <v>91</v>
      </c>
      <c r="AW227" s="13" t="s">
        <v>38</v>
      </c>
      <c r="AX227" s="13" t="s">
        <v>82</v>
      </c>
      <c r="AY227" s="246" t="s">
        <v>135</v>
      </c>
    </row>
    <row r="228" s="15" customFormat="1">
      <c r="A228" s="15"/>
      <c r="B228" s="259"/>
      <c r="C228" s="260"/>
      <c r="D228" s="231" t="s">
        <v>145</v>
      </c>
      <c r="E228" s="261" t="s">
        <v>1</v>
      </c>
      <c r="F228" s="262" t="s">
        <v>276</v>
      </c>
      <c r="G228" s="260"/>
      <c r="H228" s="263">
        <v>86.5</v>
      </c>
      <c r="I228" s="264"/>
      <c r="J228" s="260"/>
      <c r="K228" s="260"/>
      <c r="L228" s="265"/>
      <c r="M228" s="266"/>
      <c r="N228" s="267"/>
      <c r="O228" s="267"/>
      <c r="P228" s="267"/>
      <c r="Q228" s="267"/>
      <c r="R228" s="267"/>
      <c r="S228" s="267"/>
      <c r="T228" s="268"/>
      <c r="U228" s="15"/>
      <c r="V228" s="15"/>
      <c r="W228" s="15"/>
      <c r="X228" s="15"/>
      <c r="Y228" s="15"/>
      <c r="Z228" s="15"/>
      <c r="AA228" s="15"/>
      <c r="AB228" s="15"/>
      <c r="AC228" s="15"/>
      <c r="AD228" s="15"/>
      <c r="AE228" s="15"/>
      <c r="AT228" s="269" t="s">
        <v>145</v>
      </c>
      <c r="AU228" s="269" t="s">
        <v>91</v>
      </c>
      <c r="AV228" s="15" t="s">
        <v>94</v>
      </c>
      <c r="AW228" s="15" t="s">
        <v>38</v>
      </c>
      <c r="AX228" s="15" t="s">
        <v>82</v>
      </c>
      <c r="AY228" s="269" t="s">
        <v>135</v>
      </c>
    </row>
    <row r="229" s="13" customFormat="1">
      <c r="A229" s="13"/>
      <c r="B229" s="236"/>
      <c r="C229" s="237"/>
      <c r="D229" s="231" t="s">
        <v>145</v>
      </c>
      <c r="E229" s="238" t="s">
        <v>1</v>
      </c>
      <c r="F229" s="239" t="s">
        <v>1152</v>
      </c>
      <c r="G229" s="237"/>
      <c r="H229" s="240">
        <v>77.780000000000001</v>
      </c>
      <c r="I229" s="241"/>
      <c r="J229" s="237"/>
      <c r="K229" s="237"/>
      <c r="L229" s="242"/>
      <c r="M229" s="243"/>
      <c r="N229" s="244"/>
      <c r="O229" s="244"/>
      <c r="P229" s="244"/>
      <c r="Q229" s="244"/>
      <c r="R229" s="244"/>
      <c r="S229" s="244"/>
      <c r="T229" s="245"/>
      <c r="U229" s="13"/>
      <c r="V229" s="13"/>
      <c r="W229" s="13"/>
      <c r="X229" s="13"/>
      <c r="Y229" s="13"/>
      <c r="Z229" s="13"/>
      <c r="AA229" s="13"/>
      <c r="AB229" s="13"/>
      <c r="AC229" s="13"/>
      <c r="AD229" s="13"/>
      <c r="AE229" s="13"/>
      <c r="AT229" s="246" t="s">
        <v>145</v>
      </c>
      <c r="AU229" s="246" t="s">
        <v>91</v>
      </c>
      <c r="AV229" s="13" t="s">
        <v>91</v>
      </c>
      <c r="AW229" s="13" t="s">
        <v>38</v>
      </c>
      <c r="AX229" s="13" t="s">
        <v>82</v>
      </c>
      <c r="AY229" s="246" t="s">
        <v>135</v>
      </c>
    </row>
    <row r="230" s="15" customFormat="1">
      <c r="A230" s="15"/>
      <c r="B230" s="259"/>
      <c r="C230" s="260"/>
      <c r="D230" s="231" t="s">
        <v>145</v>
      </c>
      <c r="E230" s="261" t="s">
        <v>1</v>
      </c>
      <c r="F230" s="262" t="s">
        <v>1153</v>
      </c>
      <c r="G230" s="260"/>
      <c r="H230" s="263">
        <v>77.780000000000001</v>
      </c>
      <c r="I230" s="264"/>
      <c r="J230" s="260"/>
      <c r="K230" s="260"/>
      <c r="L230" s="265"/>
      <c r="M230" s="266"/>
      <c r="N230" s="267"/>
      <c r="O230" s="267"/>
      <c r="P230" s="267"/>
      <c r="Q230" s="267"/>
      <c r="R230" s="267"/>
      <c r="S230" s="267"/>
      <c r="T230" s="268"/>
      <c r="U230" s="15"/>
      <c r="V230" s="15"/>
      <c r="W230" s="15"/>
      <c r="X230" s="15"/>
      <c r="Y230" s="15"/>
      <c r="Z230" s="15"/>
      <c r="AA230" s="15"/>
      <c r="AB230" s="15"/>
      <c r="AC230" s="15"/>
      <c r="AD230" s="15"/>
      <c r="AE230" s="15"/>
      <c r="AT230" s="269" t="s">
        <v>145</v>
      </c>
      <c r="AU230" s="269" t="s">
        <v>91</v>
      </c>
      <c r="AV230" s="15" t="s">
        <v>94</v>
      </c>
      <c r="AW230" s="15" t="s">
        <v>38</v>
      </c>
      <c r="AX230" s="15" t="s">
        <v>82</v>
      </c>
      <c r="AY230" s="269" t="s">
        <v>135</v>
      </c>
    </row>
    <row r="231" s="14" customFormat="1">
      <c r="A231" s="14"/>
      <c r="B231" s="247"/>
      <c r="C231" s="248"/>
      <c r="D231" s="231" t="s">
        <v>145</v>
      </c>
      <c r="E231" s="249" t="s">
        <v>1</v>
      </c>
      <c r="F231" s="250" t="s">
        <v>147</v>
      </c>
      <c r="G231" s="248"/>
      <c r="H231" s="251">
        <v>164.28</v>
      </c>
      <c r="I231" s="252"/>
      <c r="J231" s="248"/>
      <c r="K231" s="248"/>
      <c r="L231" s="253"/>
      <c r="M231" s="254"/>
      <c r="N231" s="255"/>
      <c r="O231" s="255"/>
      <c r="P231" s="255"/>
      <c r="Q231" s="255"/>
      <c r="R231" s="255"/>
      <c r="S231" s="255"/>
      <c r="T231" s="256"/>
      <c r="U231" s="14"/>
      <c r="V231" s="14"/>
      <c r="W231" s="14"/>
      <c r="X231" s="14"/>
      <c r="Y231" s="14"/>
      <c r="Z231" s="14"/>
      <c r="AA231" s="14"/>
      <c r="AB231" s="14"/>
      <c r="AC231" s="14"/>
      <c r="AD231" s="14"/>
      <c r="AE231" s="14"/>
      <c r="AT231" s="257" t="s">
        <v>145</v>
      </c>
      <c r="AU231" s="257" t="s">
        <v>91</v>
      </c>
      <c r="AV231" s="14" t="s">
        <v>142</v>
      </c>
      <c r="AW231" s="14" t="s">
        <v>38</v>
      </c>
      <c r="AX231" s="14" t="s">
        <v>87</v>
      </c>
      <c r="AY231" s="257" t="s">
        <v>135</v>
      </c>
    </row>
    <row r="232" s="2" customFormat="1" ht="24.15" customHeight="1">
      <c r="A232" s="38"/>
      <c r="B232" s="39"/>
      <c r="C232" s="218" t="s">
        <v>277</v>
      </c>
      <c r="D232" s="218" t="s">
        <v>137</v>
      </c>
      <c r="E232" s="219" t="s">
        <v>278</v>
      </c>
      <c r="F232" s="220" t="s">
        <v>1154</v>
      </c>
      <c r="G232" s="221" t="s">
        <v>140</v>
      </c>
      <c r="H232" s="222">
        <v>86.5</v>
      </c>
      <c r="I232" s="223"/>
      <c r="J232" s="224">
        <f>ROUND(I232*H232,2)</f>
        <v>0</v>
      </c>
      <c r="K232" s="220" t="s">
        <v>141</v>
      </c>
      <c r="L232" s="44"/>
      <c r="M232" s="225" t="s">
        <v>1</v>
      </c>
      <c r="N232" s="226" t="s">
        <v>47</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142</v>
      </c>
      <c r="AT232" s="229" t="s">
        <v>137</v>
      </c>
      <c r="AU232" s="229" t="s">
        <v>91</v>
      </c>
      <c r="AY232" s="17" t="s">
        <v>135</v>
      </c>
      <c r="BE232" s="230">
        <f>IF(N232="základní",J232,0)</f>
        <v>0</v>
      </c>
      <c r="BF232" s="230">
        <f>IF(N232="snížená",J232,0)</f>
        <v>0</v>
      </c>
      <c r="BG232" s="230">
        <f>IF(N232="zákl. přenesená",J232,0)</f>
        <v>0</v>
      </c>
      <c r="BH232" s="230">
        <f>IF(N232="sníž. přenesená",J232,0)</f>
        <v>0</v>
      </c>
      <c r="BI232" s="230">
        <f>IF(N232="nulová",J232,0)</f>
        <v>0</v>
      </c>
      <c r="BJ232" s="17" t="s">
        <v>87</v>
      </c>
      <c r="BK232" s="230">
        <f>ROUND(I232*H232,2)</f>
        <v>0</v>
      </c>
      <c r="BL232" s="17" t="s">
        <v>142</v>
      </c>
      <c r="BM232" s="229" t="s">
        <v>280</v>
      </c>
    </row>
    <row r="233" s="2" customFormat="1">
      <c r="A233" s="38"/>
      <c r="B233" s="39"/>
      <c r="C233" s="40"/>
      <c r="D233" s="231" t="s">
        <v>143</v>
      </c>
      <c r="E233" s="40"/>
      <c r="F233" s="232" t="s">
        <v>281</v>
      </c>
      <c r="G233" s="40"/>
      <c r="H233" s="40"/>
      <c r="I233" s="233"/>
      <c r="J233" s="40"/>
      <c r="K233" s="40"/>
      <c r="L233" s="44"/>
      <c r="M233" s="234"/>
      <c r="N233" s="235"/>
      <c r="O233" s="91"/>
      <c r="P233" s="91"/>
      <c r="Q233" s="91"/>
      <c r="R233" s="91"/>
      <c r="S233" s="91"/>
      <c r="T233" s="92"/>
      <c r="U233" s="38"/>
      <c r="V233" s="38"/>
      <c r="W233" s="38"/>
      <c r="X233" s="38"/>
      <c r="Y233" s="38"/>
      <c r="Z233" s="38"/>
      <c r="AA233" s="38"/>
      <c r="AB233" s="38"/>
      <c r="AC233" s="38"/>
      <c r="AD233" s="38"/>
      <c r="AE233" s="38"/>
      <c r="AT233" s="17" t="s">
        <v>143</v>
      </c>
      <c r="AU233" s="17" t="s">
        <v>91</v>
      </c>
    </row>
    <row r="234" s="13" customFormat="1">
      <c r="A234" s="13"/>
      <c r="B234" s="236"/>
      <c r="C234" s="237"/>
      <c r="D234" s="231" t="s">
        <v>145</v>
      </c>
      <c r="E234" s="238" t="s">
        <v>1</v>
      </c>
      <c r="F234" s="239" t="s">
        <v>1151</v>
      </c>
      <c r="G234" s="237"/>
      <c r="H234" s="240">
        <v>86.5</v>
      </c>
      <c r="I234" s="241"/>
      <c r="J234" s="237"/>
      <c r="K234" s="237"/>
      <c r="L234" s="242"/>
      <c r="M234" s="243"/>
      <c r="N234" s="244"/>
      <c r="O234" s="244"/>
      <c r="P234" s="244"/>
      <c r="Q234" s="244"/>
      <c r="R234" s="244"/>
      <c r="S234" s="244"/>
      <c r="T234" s="245"/>
      <c r="U234" s="13"/>
      <c r="V234" s="13"/>
      <c r="W234" s="13"/>
      <c r="X234" s="13"/>
      <c r="Y234" s="13"/>
      <c r="Z234" s="13"/>
      <c r="AA234" s="13"/>
      <c r="AB234" s="13"/>
      <c r="AC234" s="13"/>
      <c r="AD234" s="13"/>
      <c r="AE234" s="13"/>
      <c r="AT234" s="246" t="s">
        <v>145</v>
      </c>
      <c r="AU234" s="246" t="s">
        <v>91</v>
      </c>
      <c r="AV234" s="13" t="s">
        <v>91</v>
      </c>
      <c r="AW234" s="13" t="s">
        <v>38</v>
      </c>
      <c r="AX234" s="13" t="s">
        <v>82</v>
      </c>
      <c r="AY234" s="246" t="s">
        <v>135</v>
      </c>
    </row>
    <row r="235" s="14" customFormat="1">
      <c r="A235" s="14"/>
      <c r="B235" s="247"/>
      <c r="C235" s="248"/>
      <c r="D235" s="231" t="s">
        <v>145</v>
      </c>
      <c r="E235" s="249" t="s">
        <v>1</v>
      </c>
      <c r="F235" s="250" t="s">
        <v>147</v>
      </c>
      <c r="G235" s="248"/>
      <c r="H235" s="251">
        <v>86.5</v>
      </c>
      <c r="I235" s="252"/>
      <c r="J235" s="248"/>
      <c r="K235" s="248"/>
      <c r="L235" s="253"/>
      <c r="M235" s="254"/>
      <c r="N235" s="255"/>
      <c r="O235" s="255"/>
      <c r="P235" s="255"/>
      <c r="Q235" s="255"/>
      <c r="R235" s="255"/>
      <c r="S235" s="255"/>
      <c r="T235" s="256"/>
      <c r="U235" s="14"/>
      <c r="V235" s="14"/>
      <c r="W235" s="14"/>
      <c r="X235" s="14"/>
      <c r="Y235" s="14"/>
      <c r="Z235" s="14"/>
      <c r="AA235" s="14"/>
      <c r="AB235" s="14"/>
      <c r="AC235" s="14"/>
      <c r="AD235" s="14"/>
      <c r="AE235" s="14"/>
      <c r="AT235" s="257" t="s">
        <v>145</v>
      </c>
      <c r="AU235" s="257" t="s">
        <v>91</v>
      </c>
      <c r="AV235" s="14" t="s">
        <v>142</v>
      </c>
      <c r="AW235" s="14" t="s">
        <v>38</v>
      </c>
      <c r="AX235" s="14" t="s">
        <v>87</v>
      </c>
      <c r="AY235" s="257" t="s">
        <v>135</v>
      </c>
    </row>
    <row r="236" s="2" customFormat="1" ht="24.15" customHeight="1">
      <c r="A236" s="38"/>
      <c r="B236" s="39"/>
      <c r="C236" s="218" t="s">
        <v>210</v>
      </c>
      <c r="D236" s="218" t="s">
        <v>137</v>
      </c>
      <c r="E236" s="219" t="s">
        <v>282</v>
      </c>
      <c r="F236" s="220" t="s">
        <v>1155</v>
      </c>
      <c r="G236" s="221" t="s">
        <v>140</v>
      </c>
      <c r="H236" s="222">
        <v>70</v>
      </c>
      <c r="I236" s="223"/>
      <c r="J236" s="224">
        <f>ROUND(I236*H236,2)</f>
        <v>0</v>
      </c>
      <c r="K236" s="220" t="s">
        <v>141</v>
      </c>
      <c r="L236" s="44"/>
      <c r="M236" s="225" t="s">
        <v>1</v>
      </c>
      <c r="N236" s="226" t="s">
        <v>47</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142</v>
      </c>
      <c r="AT236" s="229" t="s">
        <v>137</v>
      </c>
      <c r="AU236" s="229" t="s">
        <v>91</v>
      </c>
      <c r="AY236" s="17" t="s">
        <v>135</v>
      </c>
      <c r="BE236" s="230">
        <f>IF(N236="základní",J236,0)</f>
        <v>0</v>
      </c>
      <c r="BF236" s="230">
        <f>IF(N236="snížená",J236,0)</f>
        <v>0</v>
      </c>
      <c r="BG236" s="230">
        <f>IF(N236="zákl. přenesená",J236,0)</f>
        <v>0</v>
      </c>
      <c r="BH236" s="230">
        <f>IF(N236="sníž. přenesená",J236,0)</f>
        <v>0</v>
      </c>
      <c r="BI236" s="230">
        <f>IF(N236="nulová",J236,0)</f>
        <v>0</v>
      </c>
      <c r="BJ236" s="17" t="s">
        <v>87</v>
      </c>
      <c r="BK236" s="230">
        <f>ROUND(I236*H236,2)</f>
        <v>0</v>
      </c>
      <c r="BL236" s="17" t="s">
        <v>142</v>
      </c>
      <c r="BM236" s="229" t="s">
        <v>284</v>
      </c>
    </row>
    <row r="237" s="2" customFormat="1">
      <c r="A237" s="38"/>
      <c r="B237" s="39"/>
      <c r="C237" s="40"/>
      <c r="D237" s="231" t="s">
        <v>143</v>
      </c>
      <c r="E237" s="40"/>
      <c r="F237" s="232" t="s">
        <v>285</v>
      </c>
      <c r="G237" s="40"/>
      <c r="H237" s="40"/>
      <c r="I237" s="233"/>
      <c r="J237" s="40"/>
      <c r="K237" s="40"/>
      <c r="L237" s="44"/>
      <c r="M237" s="234"/>
      <c r="N237" s="235"/>
      <c r="O237" s="91"/>
      <c r="P237" s="91"/>
      <c r="Q237" s="91"/>
      <c r="R237" s="91"/>
      <c r="S237" s="91"/>
      <c r="T237" s="92"/>
      <c r="U237" s="38"/>
      <c r="V237" s="38"/>
      <c r="W237" s="38"/>
      <c r="X237" s="38"/>
      <c r="Y237" s="38"/>
      <c r="Z237" s="38"/>
      <c r="AA237" s="38"/>
      <c r="AB237" s="38"/>
      <c r="AC237" s="38"/>
      <c r="AD237" s="38"/>
      <c r="AE237" s="38"/>
      <c r="AT237" s="17" t="s">
        <v>143</v>
      </c>
      <c r="AU237" s="17" t="s">
        <v>91</v>
      </c>
    </row>
    <row r="238" s="13" customFormat="1">
      <c r="A238" s="13"/>
      <c r="B238" s="236"/>
      <c r="C238" s="237"/>
      <c r="D238" s="231" t="s">
        <v>145</v>
      </c>
      <c r="E238" s="238" t="s">
        <v>1</v>
      </c>
      <c r="F238" s="239" t="s">
        <v>349</v>
      </c>
      <c r="G238" s="237"/>
      <c r="H238" s="240">
        <v>70</v>
      </c>
      <c r="I238" s="241"/>
      <c r="J238" s="237"/>
      <c r="K238" s="237"/>
      <c r="L238" s="242"/>
      <c r="M238" s="243"/>
      <c r="N238" s="244"/>
      <c r="O238" s="244"/>
      <c r="P238" s="244"/>
      <c r="Q238" s="244"/>
      <c r="R238" s="244"/>
      <c r="S238" s="244"/>
      <c r="T238" s="245"/>
      <c r="U238" s="13"/>
      <c r="V238" s="13"/>
      <c r="W238" s="13"/>
      <c r="X238" s="13"/>
      <c r="Y238" s="13"/>
      <c r="Z238" s="13"/>
      <c r="AA238" s="13"/>
      <c r="AB238" s="13"/>
      <c r="AC238" s="13"/>
      <c r="AD238" s="13"/>
      <c r="AE238" s="13"/>
      <c r="AT238" s="246" t="s">
        <v>145</v>
      </c>
      <c r="AU238" s="246" t="s">
        <v>91</v>
      </c>
      <c r="AV238" s="13" t="s">
        <v>91</v>
      </c>
      <c r="AW238" s="13" t="s">
        <v>38</v>
      </c>
      <c r="AX238" s="13" t="s">
        <v>82</v>
      </c>
      <c r="AY238" s="246" t="s">
        <v>135</v>
      </c>
    </row>
    <row r="239" s="14" customFormat="1">
      <c r="A239" s="14"/>
      <c r="B239" s="247"/>
      <c r="C239" s="248"/>
      <c r="D239" s="231" t="s">
        <v>145</v>
      </c>
      <c r="E239" s="249" t="s">
        <v>1</v>
      </c>
      <c r="F239" s="250" t="s">
        <v>147</v>
      </c>
      <c r="G239" s="248"/>
      <c r="H239" s="251">
        <v>70</v>
      </c>
      <c r="I239" s="252"/>
      <c r="J239" s="248"/>
      <c r="K239" s="248"/>
      <c r="L239" s="253"/>
      <c r="M239" s="254"/>
      <c r="N239" s="255"/>
      <c r="O239" s="255"/>
      <c r="P239" s="255"/>
      <c r="Q239" s="255"/>
      <c r="R239" s="255"/>
      <c r="S239" s="255"/>
      <c r="T239" s="256"/>
      <c r="U239" s="14"/>
      <c r="V239" s="14"/>
      <c r="W239" s="14"/>
      <c r="X239" s="14"/>
      <c r="Y239" s="14"/>
      <c r="Z239" s="14"/>
      <c r="AA239" s="14"/>
      <c r="AB239" s="14"/>
      <c r="AC239" s="14"/>
      <c r="AD239" s="14"/>
      <c r="AE239" s="14"/>
      <c r="AT239" s="257" t="s">
        <v>145</v>
      </c>
      <c r="AU239" s="257" t="s">
        <v>91</v>
      </c>
      <c r="AV239" s="14" t="s">
        <v>142</v>
      </c>
      <c r="AW239" s="14" t="s">
        <v>38</v>
      </c>
      <c r="AX239" s="14" t="s">
        <v>87</v>
      </c>
      <c r="AY239" s="257" t="s">
        <v>135</v>
      </c>
    </row>
    <row r="240" s="2" customFormat="1" ht="16.5" customHeight="1">
      <c r="A240" s="38"/>
      <c r="B240" s="39"/>
      <c r="C240" s="270" t="s">
        <v>287</v>
      </c>
      <c r="D240" s="270" t="s">
        <v>257</v>
      </c>
      <c r="E240" s="271" t="s">
        <v>288</v>
      </c>
      <c r="F240" s="272" t="s">
        <v>289</v>
      </c>
      <c r="G240" s="273" t="s">
        <v>290</v>
      </c>
      <c r="H240" s="274">
        <v>4.0300000000000002</v>
      </c>
      <c r="I240" s="275"/>
      <c r="J240" s="276">
        <f>ROUND(I240*H240,2)</f>
        <v>0</v>
      </c>
      <c r="K240" s="272" t="s">
        <v>141</v>
      </c>
      <c r="L240" s="277"/>
      <c r="M240" s="278" t="s">
        <v>1</v>
      </c>
      <c r="N240" s="279" t="s">
        <v>47</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181</v>
      </c>
      <c r="AT240" s="229" t="s">
        <v>257</v>
      </c>
      <c r="AU240" s="229" t="s">
        <v>91</v>
      </c>
      <c r="AY240" s="17" t="s">
        <v>135</v>
      </c>
      <c r="BE240" s="230">
        <f>IF(N240="základní",J240,0)</f>
        <v>0</v>
      </c>
      <c r="BF240" s="230">
        <f>IF(N240="snížená",J240,0)</f>
        <v>0</v>
      </c>
      <c r="BG240" s="230">
        <f>IF(N240="zákl. přenesená",J240,0)</f>
        <v>0</v>
      </c>
      <c r="BH240" s="230">
        <f>IF(N240="sníž. přenesená",J240,0)</f>
        <v>0</v>
      </c>
      <c r="BI240" s="230">
        <f>IF(N240="nulová",J240,0)</f>
        <v>0</v>
      </c>
      <c r="BJ240" s="17" t="s">
        <v>87</v>
      </c>
      <c r="BK240" s="230">
        <f>ROUND(I240*H240,2)</f>
        <v>0</v>
      </c>
      <c r="BL240" s="17" t="s">
        <v>142</v>
      </c>
      <c r="BM240" s="229" t="s">
        <v>291</v>
      </c>
    </row>
    <row r="241" s="2" customFormat="1">
      <c r="A241" s="38"/>
      <c r="B241" s="39"/>
      <c r="C241" s="40"/>
      <c r="D241" s="231" t="s">
        <v>143</v>
      </c>
      <c r="E241" s="40"/>
      <c r="F241" s="232" t="s">
        <v>289</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143</v>
      </c>
      <c r="AU241" s="17" t="s">
        <v>91</v>
      </c>
    </row>
    <row r="242" s="13" customFormat="1">
      <c r="A242" s="13"/>
      <c r="B242" s="236"/>
      <c r="C242" s="237"/>
      <c r="D242" s="231" t="s">
        <v>145</v>
      </c>
      <c r="E242" s="238" t="s">
        <v>1</v>
      </c>
      <c r="F242" s="239" t="s">
        <v>1156</v>
      </c>
      <c r="G242" s="237"/>
      <c r="H242" s="240">
        <v>4.0300000000000002</v>
      </c>
      <c r="I242" s="241"/>
      <c r="J242" s="237"/>
      <c r="K242" s="237"/>
      <c r="L242" s="242"/>
      <c r="M242" s="243"/>
      <c r="N242" s="244"/>
      <c r="O242" s="244"/>
      <c r="P242" s="244"/>
      <c r="Q242" s="244"/>
      <c r="R242" s="244"/>
      <c r="S242" s="244"/>
      <c r="T242" s="245"/>
      <c r="U242" s="13"/>
      <c r="V242" s="13"/>
      <c r="W242" s="13"/>
      <c r="X242" s="13"/>
      <c r="Y242" s="13"/>
      <c r="Z242" s="13"/>
      <c r="AA242" s="13"/>
      <c r="AB242" s="13"/>
      <c r="AC242" s="13"/>
      <c r="AD242" s="13"/>
      <c r="AE242" s="13"/>
      <c r="AT242" s="246" t="s">
        <v>145</v>
      </c>
      <c r="AU242" s="246" t="s">
        <v>91</v>
      </c>
      <c r="AV242" s="13" t="s">
        <v>91</v>
      </c>
      <c r="AW242" s="13" t="s">
        <v>38</v>
      </c>
      <c r="AX242" s="13" t="s">
        <v>82</v>
      </c>
      <c r="AY242" s="246" t="s">
        <v>135</v>
      </c>
    </row>
    <row r="243" s="14" customFormat="1">
      <c r="A243" s="14"/>
      <c r="B243" s="247"/>
      <c r="C243" s="248"/>
      <c r="D243" s="231" t="s">
        <v>145</v>
      </c>
      <c r="E243" s="249" t="s">
        <v>1</v>
      </c>
      <c r="F243" s="250" t="s">
        <v>147</v>
      </c>
      <c r="G243" s="248"/>
      <c r="H243" s="251">
        <v>4.0300000000000002</v>
      </c>
      <c r="I243" s="252"/>
      <c r="J243" s="248"/>
      <c r="K243" s="248"/>
      <c r="L243" s="253"/>
      <c r="M243" s="254"/>
      <c r="N243" s="255"/>
      <c r="O243" s="255"/>
      <c r="P243" s="255"/>
      <c r="Q243" s="255"/>
      <c r="R243" s="255"/>
      <c r="S243" s="255"/>
      <c r="T243" s="256"/>
      <c r="U243" s="14"/>
      <c r="V243" s="14"/>
      <c r="W243" s="14"/>
      <c r="X243" s="14"/>
      <c r="Y243" s="14"/>
      <c r="Z243" s="14"/>
      <c r="AA243" s="14"/>
      <c r="AB243" s="14"/>
      <c r="AC243" s="14"/>
      <c r="AD243" s="14"/>
      <c r="AE243" s="14"/>
      <c r="AT243" s="257" t="s">
        <v>145</v>
      </c>
      <c r="AU243" s="257" t="s">
        <v>91</v>
      </c>
      <c r="AV243" s="14" t="s">
        <v>142</v>
      </c>
      <c r="AW243" s="14" t="s">
        <v>38</v>
      </c>
      <c r="AX243" s="14" t="s">
        <v>87</v>
      </c>
      <c r="AY243" s="257" t="s">
        <v>135</v>
      </c>
    </row>
    <row r="244" s="2" customFormat="1" ht="24.15" customHeight="1">
      <c r="A244" s="38"/>
      <c r="B244" s="39"/>
      <c r="C244" s="218" t="s">
        <v>216</v>
      </c>
      <c r="D244" s="218" t="s">
        <v>137</v>
      </c>
      <c r="E244" s="219" t="s">
        <v>294</v>
      </c>
      <c r="F244" s="220" t="s">
        <v>295</v>
      </c>
      <c r="G244" s="221" t="s">
        <v>140</v>
      </c>
      <c r="H244" s="222">
        <v>70</v>
      </c>
      <c r="I244" s="223"/>
      <c r="J244" s="224">
        <f>ROUND(I244*H244,2)</f>
        <v>0</v>
      </c>
      <c r="K244" s="220" t="s">
        <v>141</v>
      </c>
      <c r="L244" s="44"/>
      <c r="M244" s="225" t="s">
        <v>1</v>
      </c>
      <c r="N244" s="226" t="s">
        <v>47</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142</v>
      </c>
      <c r="AT244" s="229" t="s">
        <v>137</v>
      </c>
      <c r="AU244" s="229" t="s">
        <v>91</v>
      </c>
      <c r="AY244" s="17" t="s">
        <v>135</v>
      </c>
      <c r="BE244" s="230">
        <f>IF(N244="základní",J244,0)</f>
        <v>0</v>
      </c>
      <c r="BF244" s="230">
        <f>IF(N244="snížená",J244,0)</f>
        <v>0</v>
      </c>
      <c r="BG244" s="230">
        <f>IF(N244="zákl. přenesená",J244,0)</f>
        <v>0</v>
      </c>
      <c r="BH244" s="230">
        <f>IF(N244="sníž. přenesená",J244,0)</f>
        <v>0</v>
      </c>
      <c r="BI244" s="230">
        <f>IF(N244="nulová",J244,0)</f>
        <v>0</v>
      </c>
      <c r="BJ244" s="17" t="s">
        <v>87</v>
      </c>
      <c r="BK244" s="230">
        <f>ROUND(I244*H244,2)</f>
        <v>0</v>
      </c>
      <c r="BL244" s="17" t="s">
        <v>142</v>
      </c>
      <c r="BM244" s="229" t="s">
        <v>296</v>
      </c>
    </row>
    <row r="245" s="2" customFormat="1">
      <c r="A245" s="38"/>
      <c r="B245" s="39"/>
      <c r="C245" s="40"/>
      <c r="D245" s="231" t="s">
        <v>143</v>
      </c>
      <c r="E245" s="40"/>
      <c r="F245" s="232" t="s">
        <v>297</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143</v>
      </c>
      <c r="AU245" s="17" t="s">
        <v>91</v>
      </c>
    </row>
    <row r="246" s="13" customFormat="1">
      <c r="A246" s="13"/>
      <c r="B246" s="236"/>
      <c r="C246" s="237"/>
      <c r="D246" s="231" t="s">
        <v>145</v>
      </c>
      <c r="E246" s="238" t="s">
        <v>1</v>
      </c>
      <c r="F246" s="239" t="s">
        <v>349</v>
      </c>
      <c r="G246" s="237"/>
      <c r="H246" s="240">
        <v>70</v>
      </c>
      <c r="I246" s="241"/>
      <c r="J246" s="237"/>
      <c r="K246" s="237"/>
      <c r="L246" s="242"/>
      <c r="M246" s="243"/>
      <c r="N246" s="244"/>
      <c r="O246" s="244"/>
      <c r="P246" s="244"/>
      <c r="Q246" s="244"/>
      <c r="R246" s="244"/>
      <c r="S246" s="244"/>
      <c r="T246" s="245"/>
      <c r="U246" s="13"/>
      <c r="V246" s="13"/>
      <c r="W246" s="13"/>
      <c r="X246" s="13"/>
      <c r="Y246" s="13"/>
      <c r="Z246" s="13"/>
      <c r="AA246" s="13"/>
      <c r="AB246" s="13"/>
      <c r="AC246" s="13"/>
      <c r="AD246" s="13"/>
      <c r="AE246" s="13"/>
      <c r="AT246" s="246" t="s">
        <v>145</v>
      </c>
      <c r="AU246" s="246" t="s">
        <v>91</v>
      </c>
      <c r="AV246" s="13" t="s">
        <v>91</v>
      </c>
      <c r="AW246" s="13" t="s">
        <v>38</v>
      </c>
      <c r="AX246" s="13" t="s">
        <v>82</v>
      </c>
      <c r="AY246" s="246" t="s">
        <v>135</v>
      </c>
    </row>
    <row r="247" s="14" customFormat="1">
      <c r="A247" s="14"/>
      <c r="B247" s="247"/>
      <c r="C247" s="248"/>
      <c r="D247" s="231" t="s">
        <v>145</v>
      </c>
      <c r="E247" s="249" t="s">
        <v>1</v>
      </c>
      <c r="F247" s="250" t="s">
        <v>147</v>
      </c>
      <c r="G247" s="248"/>
      <c r="H247" s="251">
        <v>70</v>
      </c>
      <c r="I247" s="252"/>
      <c r="J247" s="248"/>
      <c r="K247" s="248"/>
      <c r="L247" s="253"/>
      <c r="M247" s="254"/>
      <c r="N247" s="255"/>
      <c r="O247" s="255"/>
      <c r="P247" s="255"/>
      <c r="Q247" s="255"/>
      <c r="R247" s="255"/>
      <c r="S247" s="255"/>
      <c r="T247" s="256"/>
      <c r="U247" s="14"/>
      <c r="V247" s="14"/>
      <c r="W247" s="14"/>
      <c r="X247" s="14"/>
      <c r="Y247" s="14"/>
      <c r="Z247" s="14"/>
      <c r="AA247" s="14"/>
      <c r="AB247" s="14"/>
      <c r="AC247" s="14"/>
      <c r="AD247" s="14"/>
      <c r="AE247" s="14"/>
      <c r="AT247" s="257" t="s">
        <v>145</v>
      </c>
      <c r="AU247" s="257" t="s">
        <v>91</v>
      </c>
      <c r="AV247" s="14" t="s">
        <v>142</v>
      </c>
      <c r="AW247" s="14" t="s">
        <v>38</v>
      </c>
      <c r="AX247" s="14" t="s">
        <v>87</v>
      </c>
      <c r="AY247" s="257" t="s">
        <v>135</v>
      </c>
    </row>
    <row r="248" s="2" customFormat="1" ht="44.25" customHeight="1">
      <c r="A248" s="38"/>
      <c r="B248" s="39"/>
      <c r="C248" s="218" t="s">
        <v>298</v>
      </c>
      <c r="D248" s="218" t="s">
        <v>137</v>
      </c>
      <c r="E248" s="219" t="s">
        <v>1157</v>
      </c>
      <c r="F248" s="220" t="s">
        <v>1158</v>
      </c>
      <c r="G248" s="221" t="s">
        <v>316</v>
      </c>
      <c r="H248" s="222">
        <v>1</v>
      </c>
      <c r="I248" s="223"/>
      <c r="J248" s="224">
        <f>ROUND(I248*H248,2)</f>
        <v>0</v>
      </c>
      <c r="K248" s="220" t="s">
        <v>1</v>
      </c>
      <c r="L248" s="44"/>
      <c r="M248" s="225" t="s">
        <v>1</v>
      </c>
      <c r="N248" s="226" t="s">
        <v>47</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142</v>
      </c>
      <c r="AT248" s="229" t="s">
        <v>137</v>
      </c>
      <c r="AU248" s="229" t="s">
        <v>91</v>
      </c>
      <c r="AY248" s="17" t="s">
        <v>135</v>
      </c>
      <c r="BE248" s="230">
        <f>IF(N248="základní",J248,0)</f>
        <v>0</v>
      </c>
      <c r="BF248" s="230">
        <f>IF(N248="snížená",J248,0)</f>
        <v>0</v>
      </c>
      <c r="BG248" s="230">
        <f>IF(N248="zákl. přenesená",J248,0)</f>
        <v>0</v>
      </c>
      <c r="BH248" s="230">
        <f>IF(N248="sníž. přenesená",J248,0)</f>
        <v>0</v>
      </c>
      <c r="BI248" s="230">
        <f>IF(N248="nulová",J248,0)</f>
        <v>0</v>
      </c>
      <c r="BJ248" s="17" t="s">
        <v>87</v>
      </c>
      <c r="BK248" s="230">
        <f>ROUND(I248*H248,2)</f>
        <v>0</v>
      </c>
      <c r="BL248" s="17" t="s">
        <v>142</v>
      </c>
      <c r="BM248" s="229" t="s">
        <v>301</v>
      </c>
    </row>
    <row r="249" s="2" customFormat="1">
      <c r="A249" s="38"/>
      <c r="B249" s="39"/>
      <c r="C249" s="40"/>
      <c r="D249" s="231" t="s">
        <v>143</v>
      </c>
      <c r="E249" s="40"/>
      <c r="F249" s="232" t="s">
        <v>1158</v>
      </c>
      <c r="G249" s="40"/>
      <c r="H249" s="40"/>
      <c r="I249" s="233"/>
      <c r="J249" s="40"/>
      <c r="K249" s="40"/>
      <c r="L249" s="44"/>
      <c r="M249" s="234"/>
      <c r="N249" s="235"/>
      <c r="O249" s="91"/>
      <c r="P249" s="91"/>
      <c r="Q249" s="91"/>
      <c r="R249" s="91"/>
      <c r="S249" s="91"/>
      <c r="T249" s="92"/>
      <c r="U249" s="38"/>
      <c r="V249" s="38"/>
      <c r="W249" s="38"/>
      <c r="X249" s="38"/>
      <c r="Y249" s="38"/>
      <c r="Z249" s="38"/>
      <c r="AA249" s="38"/>
      <c r="AB249" s="38"/>
      <c r="AC249" s="38"/>
      <c r="AD249" s="38"/>
      <c r="AE249" s="38"/>
      <c r="AT249" s="17" t="s">
        <v>143</v>
      </c>
      <c r="AU249" s="17" t="s">
        <v>91</v>
      </c>
    </row>
    <row r="250" s="13" customFormat="1">
      <c r="A250" s="13"/>
      <c r="B250" s="236"/>
      <c r="C250" s="237"/>
      <c r="D250" s="231" t="s">
        <v>145</v>
      </c>
      <c r="E250" s="238" t="s">
        <v>1</v>
      </c>
      <c r="F250" s="239" t="s">
        <v>87</v>
      </c>
      <c r="G250" s="237"/>
      <c r="H250" s="240">
        <v>1</v>
      </c>
      <c r="I250" s="241"/>
      <c r="J250" s="237"/>
      <c r="K250" s="237"/>
      <c r="L250" s="242"/>
      <c r="M250" s="243"/>
      <c r="N250" s="244"/>
      <c r="O250" s="244"/>
      <c r="P250" s="244"/>
      <c r="Q250" s="244"/>
      <c r="R250" s="244"/>
      <c r="S250" s="244"/>
      <c r="T250" s="245"/>
      <c r="U250" s="13"/>
      <c r="V250" s="13"/>
      <c r="W250" s="13"/>
      <c r="X250" s="13"/>
      <c r="Y250" s="13"/>
      <c r="Z250" s="13"/>
      <c r="AA250" s="13"/>
      <c r="AB250" s="13"/>
      <c r="AC250" s="13"/>
      <c r="AD250" s="13"/>
      <c r="AE250" s="13"/>
      <c r="AT250" s="246" t="s">
        <v>145</v>
      </c>
      <c r="AU250" s="246" t="s">
        <v>91</v>
      </c>
      <c r="AV250" s="13" t="s">
        <v>91</v>
      </c>
      <c r="AW250" s="13" t="s">
        <v>38</v>
      </c>
      <c r="AX250" s="13" t="s">
        <v>82</v>
      </c>
      <c r="AY250" s="246" t="s">
        <v>135</v>
      </c>
    </row>
    <row r="251" s="14" customFormat="1">
      <c r="A251" s="14"/>
      <c r="B251" s="247"/>
      <c r="C251" s="248"/>
      <c r="D251" s="231" t="s">
        <v>145</v>
      </c>
      <c r="E251" s="249" t="s">
        <v>1</v>
      </c>
      <c r="F251" s="250" t="s">
        <v>147</v>
      </c>
      <c r="G251" s="248"/>
      <c r="H251" s="251">
        <v>1</v>
      </c>
      <c r="I251" s="252"/>
      <c r="J251" s="248"/>
      <c r="K251" s="248"/>
      <c r="L251" s="253"/>
      <c r="M251" s="254"/>
      <c r="N251" s="255"/>
      <c r="O251" s="255"/>
      <c r="P251" s="255"/>
      <c r="Q251" s="255"/>
      <c r="R251" s="255"/>
      <c r="S251" s="255"/>
      <c r="T251" s="256"/>
      <c r="U251" s="14"/>
      <c r="V251" s="14"/>
      <c r="W251" s="14"/>
      <c r="X251" s="14"/>
      <c r="Y251" s="14"/>
      <c r="Z251" s="14"/>
      <c r="AA251" s="14"/>
      <c r="AB251" s="14"/>
      <c r="AC251" s="14"/>
      <c r="AD251" s="14"/>
      <c r="AE251" s="14"/>
      <c r="AT251" s="257" t="s">
        <v>145</v>
      </c>
      <c r="AU251" s="257" t="s">
        <v>91</v>
      </c>
      <c r="AV251" s="14" t="s">
        <v>142</v>
      </c>
      <c r="AW251" s="14" t="s">
        <v>38</v>
      </c>
      <c r="AX251" s="14" t="s">
        <v>87</v>
      </c>
      <c r="AY251" s="257" t="s">
        <v>135</v>
      </c>
    </row>
    <row r="252" s="2" customFormat="1" ht="33" customHeight="1">
      <c r="A252" s="38"/>
      <c r="B252" s="39"/>
      <c r="C252" s="218" t="s">
        <v>223</v>
      </c>
      <c r="D252" s="218" t="s">
        <v>137</v>
      </c>
      <c r="E252" s="219" t="s">
        <v>1159</v>
      </c>
      <c r="F252" s="220" t="s">
        <v>1160</v>
      </c>
      <c r="G252" s="221" t="s">
        <v>1161</v>
      </c>
      <c r="H252" s="222">
        <v>1</v>
      </c>
      <c r="I252" s="223"/>
      <c r="J252" s="224">
        <f>ROUND(I252*H252,2)</f>
        <v>0</v>
      </c>
      <c r="K252" s="220" t="s">
        <v>1</v>
      </c>
      <c r="L252" s="44"/>
      <c r="M252" s="225" t="s">
        <v>1</v>
      </c>
      <c r="N252" s="226" t="s">
        <v>47</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142</v>
      </c>
      <c r="AT252" s="229" t="s">
        <v>137</v>
      </c>
      <c r="AU252" s="229" t="s">
        <v>91</v>
      </c>
      <c r="AY252" s="17" t="s">
        <v>135</v>
      </c>
      <c r="BE252" s="230">
        <f>IF(N252="základní",J252,0)</f>
        <v>0</v>
      </c>
      <c r="BF252" s="230">
        <f>IF(N252="snížená",J252,0)</f>
        <v>0</v>
      </c>
      <c r="BG252" s="230">
        <f>IF(N252="zákl. přenesená",J252,0)</f>
        <v>0</v>
      </c>
      <c r="BH252" s="230">
        <f>IF(N252="sníž. přenesená",J252,0)</f>
        <v>0</v>
      </c>
      <c r="BI252" s="230">
        <f>IF(N252="nulová",J252,0)</f>
        <v>0</v>
      </c>
      <c r="BJ252" s="17" t="s">
        <v>87</v>
      </c>
      <c r="BK252" s="230">
        <f>ROUND(I252*H252,2)</f>
        <v>0</v>
      </c>
      <c r="BL252" s="17" t="s">
        <v>142</v>
      </c>
      <c r="BM252" s="229" t="s">
        <v>308</v>
      </c>
    </row>
    <row r="253" s="2" customFormat="1">
      <c r="A253" s="38"/>
      <c r="B253" s="39"/>
      <c r="C253" s="40"/>
      <c r="D253" s="231" t="s">
        <v>143</v>
      </c>
      <c r="E253" s="40"/>
      <c r="F253" s="232" t="s">
        <v>1162</v>
      </c>
      <c r="G253" s="40"/>
      <c r="H253" s="40"/>
      <c r="I253" s="233"/>
      <c r="J253" s="40"/>
      <c r="K253" s="40"/>
      <c r="L253" s="44"/>
      <c r="M253" s="234"/>
      <c r="N253" s="235"/>
      <c r="O253" s="91"/>
      <c r="P253" s="91"/>
      <c r="Q253" s="91"/>
      <c r="R253" s="91"/>
      <c r="S253" s="91"/>
      <c r="T253" s="92"/>
      <c r="U253" s="38"/>
      <c r="V253" s="38"/>
      <c r="W253" s="38"/>
      <c r="X253" s="38"/>
      <c r="Y253" s="38"/>
      <c r="Z253" s="38"/>
      <c r="AA253" s="38"/>
      <c r="AB253" s="38"/>
      <c r="AC253" s="38"/>
      <c r="AD253" s="38"/>
      <c r="AE253" s="38"/>
      <c r="AT253" s="17" t="s">
        <v>143</v>
      </c>
      <c r="AU253" s="17" t="s">
        <v>91</v>
      </c>
    </row>
    <row r="254" s="13" customFormat="1">
      <c r="A254" s="13"/>
      <c r="B254" s="236"/>
      <c r="C254" s="237"/>
      <c r="D254" s="231" t="s">
        <v>145</v>
      </c>
      <c r="E254" s="238" t="s">
        <v>1</v>
      </c>
      <c r="F254" s="239" t="s">
        <v>1163</v>
      </c>
      <c r="G254" s="237"/>
      <c r="H254" s="240">
        <v>1</v>
      </c>
      <c r="I254" s="241"/>
      <c r="J254" s="237"/>
      <c r="K254" s="237"/>
      <c r="L254" s="242"/>
      <c r="M254" s="243"/>
      <c r="N254" s="244"/>
      <c r="O254" s="244"/>
      <c r="P254" s="244"/>
      <c r="Q254" s="244"/>
      <c r="R254" s="244"/>
      <c r="S254" s="244"/>
      <c r="T254" s="245"/>
      <c r="U254" s="13"/>
      <c r="V254" s="13"/>
      <c r="W254" s="13"/>
      <c r="X254" s="13"/>
      <c r="Y254" s="13"/>
      <c r="Z254" s="13"/>
      <c r="AA254" s="13"/>
      <c r="AB254" s="13"/>
      <c r="AC254" s="13"/>
      <c r="AD254" s="13"/>
      <c r="AE254" s="13"/>
      <c r="AT254" s="246" t="s">
        <v>145</v>
      </c>
      <c r="AU254" s="246" t="s">
        <v>91</v>
      </c>
      <c r="AV254" s="13" t="s">
        <v>91</v>
      </c>
      <c r="AW254" s="13" t="s">
        <v>38</v>
      </c>
      <c r="AX254" s="13" t="s">
        <v>82</v>
      </c>
      <c r="AY254" s="246" t="s">
        <v>135</v>
      </c>
    </row>
    <row r="255" s="14" customFormat="1">
      <c r="A255" s="14"/>
      <c r="B255" s="247"/>
      <c r="C255" s="248"/>
      <c r="D255" s="231" t="s">
        <v>145</v>
      </c>
      <c r="E255" s="249" t="s">
        <v>1</v>
      </c>
      <c r="F255" s="250" t="s">
        <v>147</v>
      </c>
      <c r="G255" s="248"/>
      <c r="H255" s="251">
        <v>1</v>
      </c>
      <c r="I255" s="252"/>
      <c r="J255" s="248"/>
      <c r="K255" s="248"/>
      <c r="L255" s="253"/>
      <c r="M255" s="254"/>
      <c r="N255" s="255"/>
      <c r="O255" s="255"/>
      <c r="P255" s="255"/>
      <c r="Q255" s="255"/>
      <c r="R255" s="255"/>
      <c r="S255" s="255"/>
      <c r="T255" s="256"/>
      <c r="U255" s="14"/>
      <c r="V255" s="14"/>
      <c r="W255" s="14"/>
      <c r="X255" s="14"/>
      <c r="Y255" s="14"/>
      <c r="Z255" s="14"/>
      <c r="AA255" s="14"/>
      <c r="AB255" s="14"/>
      <c r="AC255" s="14"/>
      <c r="AD255" s="14"/>
      <c r="AE255" s="14"/>
      <c r="AT255" s="257" t="s">
        <v>145</v>
      </c>
      <c r="AU255" s="257" t="s">
        <v>91</v>
      </c>
      <c r="AV255" s="14" t="s">
        <v>142</v>
      </c>
      <c r="AW255" s="14" t="s">
        <v>38</v>
      </c>
      <c r="AX255" s="14" t="s">
        <v>87</v>
      </c>
      <c r="AY255" s="257" t="s">
        <v>135</v>
      </c>
    </row>
    <row r="256" s="2" customFormat="1" ht="24.15" customHeight="1">
      <c r="A256" s="38"/>
      <c r="B256" s="39"/>
      <c r="C256" s="218" t="s">
        <v>313</v>
      </c>
      <c r="D256" s="218" t="s">
        <v>137</v>
      </c>
      <c r="E256" s="219" t="s">
        <v>1164</v>
      </c>
      <c r="F256" s="220" t="s">
        <v>1165</v>
      </c>
      <c r="G256" s="221" t="s">
        <v>316</v>
      </c>
      <c r="H256" s="222">
        <v>5</v>
      </c>
      <c r="I256" s="223"/>
      <c r="J256" s="224">
        <f>ROUND(I256*H256,2)</f>
        <v>0</v>
      </c>
      <c r="K256" s="220" t="s">
        <v>141</v>
      </c>
      <c r="L256" s="44"/>
      <c r="M256" s="225" t="s">
        <v>1</v>
      </c>
      <c r="N256" s="226" t="s">
        <v>47</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142</v>
      </c>
      <c r="AT256" s="229" t="s">
        <v>137</v>
      </c>
      <c r="AU256" s="229" t="s">
        <v>91</v>
      </c>
      <c r="AY256" s="17" t="s">
        <v>135</v>
      </c>
      <c r="BE256" s="230">
        <f>IF(N256="základní",J256,0)</f>
        <v>0</v>
      </c>
      <c r="BF256" s="230">
        <f>IF(N256="snížená",J256,0)</f>
        <v>0</v>
      </c>
      <c r="BG256" s="230">
        <f>IF(N256="zákl. přenesená",J256,0)</f>
        <v>0</v>
      </c>
      <c r="BH256" s="230">
        <f>IF(N256="sníž. přenesená",J256,0)</f>
        <v>0</v>
      </c>
      <c r="BI256" s="230">
        <f>IF(N256="nulová",J256,0)</f>
        <v>0</v>
      </c>
      <c r="BJ256" s="17" t="s">
        <v>87</v>
      </c>
      <c r="BK256" s="230">
        <f>ROUND(I256*H256,2)</f>
        <v>0</v>
      </c>
      <c r="BL256" s="17" t="s">
        <v>142</v>
      </c>
      <c r="BM256" s="229" t="s">
        <v>317</v>
      </c>
    </row>
    <row r="257" s="2" customFormat="1">
      <c r="A257" s="38"/>
      <c r="B257" s="39"/>
      <c r="C257" s="40"/>
      <c r="D257" s="231" t="s">
        <v>143</v>
      </c>
      <c r="E257" s="40"/>
      <c r="F257" s="232" t="s">
        <v>1166</v>
      </c>
      <c r="G257" s="40"/>
      <c r="H257" s="40"/>
      <c r="I257" s="233"/>
      <c r="J257" s="40"/>
      <c r="K257" s="40"/>
      <c r="L257" s="44"/>
      <c r="M257" s="234"/>
      <c r="N257" s="235"/>
      <c r="O257" s="91"/>
      <c r="P257" s="91"/>
      <c r="Q257" s="91"/>
      <c r="R257" s="91"/>
      <c r="S257" s="91"/>
      <c r="T257" s="92"/>
      <c r="U257" s="38"/>
      <c r="V257" s="38"/>
      <c r="W257" s="38"/>
      <c r="X257" s="38"/>
      <c r="Y257" s="38"/>
      <c r="Z257" s="38"/>
      <c r="AA257" s="38"/>
      <c r="AB257" s="38"/>
      <c r="AC257" s="38"/>
      <c r="AD257" s="38"/>
      <c r="AE257" s="38"/>
      <c r="AT257" s="17" t="s">
        <v>143</v>
      </c>
      <c r="AU257" s="17" t="s">
        <v>91</v>
      </c>
    </row>
    <row r="258" s="13" customFormat="1">
      <c r="A258" s="13"/>
      <c r="B258" s="236"/>
      <c r="C258" s="237"/>
      <c r="D258" s="231" t="s">
        <v>145</v>
      </c>
      <c r="E258" s="238" t="s">
        <v>1</v>
      </c>
      <c r="F258" s="239" t="s">
        <v>163</v>
      </c>
      <c r="G258" s="237"/>
      <c r="H258" s="240">
        <v>5</v>
      </c>
      <c r="I258" s="241"/>
      <c r="J258" s="237"/>
      <c r="K258" s="237"/>
      <c r="L258" s="242"/>
      <c r="M258" s="243"/>
      <c r="N258" s="244"/>
      <c r="O258" s="244"/>
      <c r="P258" s="244"/>
      <c r="Q258" s="244"/>
      <c r="R258" s="244"/>
      <c r="S258" s="244"/>
      <c r="T258" s="245"/>
      <c r="U258" s="13"/>
      <c r="V258" s="13"/>
      <c r="W258" s="13"/>
      <c r="X258" s="13"/>
      <c r="Y258" s="13"/>
      <c r="Z258" s="13"/>
      <c r="AA258" s="13"/>
      <c r="AB258" s="13"/>
      <c r="AC258" s="13"/>
      <c r="AD258" s="13"/>
      <c r="AE258" s="13"/>
      <c r="AT258" s="246" t="s">
        <v>145</v>
      </c>
      <c r="AU258" s="246" t="s">
        <v>91</v>
      </c>
      <c r="AV258" s="13" t="s">
        <v>91</v>
      </c>
      <c r="AW258" s="13" t="s">
        <v>38</v>
      </c>
      <c r="AX258" s="13" t="s">
        <v>82</v>
      </c>
      <c r="AY258" s="246" t="s">
        <v>135</v>
      </c>
    </row>
    <row r="259" s="14" customFormat="1">
      <c r="A259" s="14"/>
      <c r="B259" s="247"/>
      <c r="C259" s="248"/>
      <c r="D259" s="231" t="s">
        <v>145</v>
      </c>
      <c r="E259" s="249" t="s">
        <v>1</v>
      </c>
      <c r="F259" s="250" t="s">
        <v>147</v>
      </c>
      <c r="G259" s="248"/>
      <c r="H259" s="251">
        <v>5</v>
      </c>
      <c r="I259" s="252"/>
      <c r="J259" s="248"/>
      <c r="K259" s="248"/>
      <c r="L259" s="253"/>
      <c r="M259" s="254"/>
      <c r="N259" s="255"/>
      <c r="O259" s="255"/>
      <c r="P259" s="255"/>
      <c r="Q259" s="255"/>
      <c r="R259" s="255"/>
      <c r="S259" s="255"/>
      <c r="T259" s="256"/>
      <c r="U259" s="14"/>
      <c r="V259" s="14"/>
      <c r="W259" s="14"/>
      <c r="X259" s="14"/>
      <c r="Y259" s="14"/>
      <c r="Z259" s="14"/>
      <c r="AA259" s="14"/>
      <c r="AB259" s="14"/>
      <c r="AC259" s="14"/>
      <c r="AD259" s="14"/>
      <c r="AE259" s="14"/>
      <c r="AT259" s="257" t="s">
        <v>145</v>
      </c>
      <c r="AU259" s="257" t="s">
        <v>91</v>
      </c>
      <c r="AV259" s="14" t="s">
        <v>142</v>
      </c>
      <c r="AW259" s="14" t="s">
        <v>38</v>
      </c>
      <c r="AX259" s="14" t="s">
        <v>87</v>
      </c>
      <c r="AY259" s="257" t="s">
        <v>135</v>
      </c>
    </row>
    <row r="260" s="2" customFormat="1" ht="24.15" customHeight="1">
      <c r="A260" s="38"/>
      <c r="B260" s="39"/>
      <c r="C260" s="218" t="s">
        <v>231</v>
      </c>
      <c r="D260" s="218" t="s">
        <v>137</v>
      </c>
      <c r="E260" s="219" t="s">
        <v>1167</v>
      </c>
      <c r="F260" s="220" t="s">
        <v>1168</v>
      </c>
      <c r="G260" s="221" t="s">
        <v>140</v>
      </c>
      <c r="H260" s="222">
        <v>11</v>
      </c>
      <c r="I260" s="223"/>
      <c r="J260" s="224">
        <f>ROUND(I260*H260,2)</f>
        <v>0</v>
      </c>
      <c r="K260" s="220" t="s">
        <v>141</v>
      </c>
      <c r="L260" s="44"/>
      <c r="M260" s="225" t="s">
        <v>1</v>
      </c>
      <c r="N260" s="226" t="s">
        <v>47</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142</v>
      </c>
      <c r="AT260" s="229" t="s">
        <v>137</v>
      </c>
      <c r="AU260" s="229" t="s">
        <v>91</v>
      </c>
      <c r="AY260" s="17" t="s">
        <v>135</v>
      </c>
      <c r="BE260" s="230">
        <f>IF(N260="základní",J260,0)</f>
        <v>0</v>
      </c>
      <c r="BF260" s="230">
        <f>IF(N260="snížená",J260,0)</f>
        <v>0</v>
      </c>
      <c r="BG260" s="230">
        <f>IF(N260="zákl. přenesená",J260,0)</f>
        <v>0</v>
      </c>
      <c r="BH260" s="230">
        <f>IF(N260="sníž. přenesená",J260,0)</f>
        <v>0</v>
      </c>
      <c r="BI260" s="230">
        <f>IF(N260="nulová",J260,0)</f>
        <v>0</v>
      </c>
      <c r="BJ260" s="17" t="s">
        <v>87</v>
      </c>
      <c r="BK260" s="230">
        <f>ROUND(I260*H260,2)</f>
        <v>0</v>
      </c>
      <c r="BL260" s="17" t="s">
        <v>142</v>
      </c>
      <c r="BM260" s="229" t="s">
        <v>321</v>
      </c>
    </row>
    <row r="261" s="2" customFormat="1">
      <c r="A261" s="38"/>
      <c r="B261" s="39"/>
      <c r="C261" s="40"/>
      <c r="D261" s="231" t="s">
        <v>143</v>
      </c>
      <c r="E261" s="40"/>
      <c r="F261" s="232" t="s">
        <v>1169</v>
      </c>
      <c r="G261" s="40"/>
      <c r="H261" s="40"/>
      <c r="I261" s="233"/>
      <c r="J261" s="40"/>
      <c r="K261" s="40"/>
      <c r="L261" s="44"/>
      <c r="M261" s="234"/>
      <c r="N261" s="235"/>
      <c r="O261" s="91"/>
      <c r="P261" s="91"/>
      <c r="Q261" s="91"/>
      <c r="R261" s="91"/>
      <c r="S261" s="91"/>
      <c r="T261" s="92"/>
      <c r="U261" s="38"/>
      <c r="V261" s="38"/>
      <c r="W261" s="38"/>
      <c r="X261" s="38"/>
      <c r="Y261" s="38"/>
      <c r="Z261" s="38"/>
      <c r="AA261" s="38"/>
      <c r="AB261" s="38"/>
      <c r="AC261" s="38"/>
      <c r="AD261" s="38"/>
      <c r="AE261" s="38"/>
      <c r="AT261" s="17" t="s">
        <v>143</v>
      </c>
      <c r="AU261" s="17" t="s">
        <v>91</v>
      </c>
    </row>
    <row r="262" s="13" customFormat="1">
      <c r="A262" s="13"/>
      <c r="B262" s="236"/>
      <c r="C262" s="237"/>
      <c r="D262" s="231" t="s">
        <v>145</v>
      </c>
      <c r="E262" s="238" t="s">
        <v>1</v>
      </c>
      <c r="F262" s="239" t="s">
        <v>1170</v>
      </c>
      <c r="G262" s="237"/>
      <c r="H262" s="240">
        <v>11</v>
      </c>
      <c r="I262" s="241"/>
      <c r="J262" s="237"/>
      <c r="K262" s="237"/>
      <c r="L262" s="242"/>
      <c r="M262" s="243"/>
      <c r="N262" s="244"/>
      <c r="O262" s="244"/>
      <c r="P262" s="244"/>
      <c r="Q262" s="244"/>
      <c r="R262" s="244"/>
      <c r="S262" s="244"/>
      <c r="T262" s="245"/>
      <c r="U262" s="13"/>
      <c r="V262" s="13"/>
      <c r="W262" s="13"/>
      <c r="X262" s="13"/>
      <c r="Y262" s="13"/>
      <c r="Z262" s="13"/>
      <c r="AA262" s="13"/>
      <c r="AB262" s="13"/>
      <c r="AC262" s="13"/>
      <c r="AD262" s="13"/>
      <c r="AE262" s="13"/>
      <c r="AT262" s="246" t="s">
        <v>145</v>
      </c>
      <c r="AU262" s="246" t="s">
        <v>91</v>
      </c>
      <c r="AV262" s="13" t="s">
        <v>91</v>
      </c>
      <c r="AW262" s="13" t="s">
        <v>38</v>
      </c>
      <c r="AX262" s="13" t="s">
        <v>82</v>
      </c>
      <c r="AY262" s="246" t="s">
        <v>135</v>
      </c>
    </row>
    <row r="263" s="14" customFormat="1">
      <c r="A263" s="14"/>
      <c r="B263" s="247"/>
      <c r="C263" s="248"/>
      <c r="D263" s="231" t="s">
        <v>145</v>
      </c>
      <c r="E263" s="249" t="s">
        <v>1</v>
      </c>
      <c r="F263" s="250" t="s">
        <v>147</v>
      </c>
      <c r="G263" s="248"/>
      <c r="H263" s="251">
        <v>11</v>
      </c>
      <c r="I263" s="252"/>
      <c r="J263" s="248"/>
      <c r="K263" s="248"/>
      <c r="L263" s="253"/>
      <c r="M263" s="254"/>
      <c r="N263" s="255"/>
      <c r="O263" s="255"/>
      <c r="P263" s="255"/>
      <c r="Q263" s="255"/>
      <c r="R263" s="255"/>
      <c r="S263" s="255"/>
      <c r="T263" s="256"/>
      <c r="U263" s="14"/>
      <c r="V263" s="14"/>
      <c r="W263" s="14"/>
      <c r="X263" s="14"/>
      <c r="Y263" s="14"/>
      <c r="Z263" s="14"/>
      <c r="AA263" s="14"/>
      <c r="AB263" s="14"/>
      <c r="AC263" s="14"/>
      <c r="AD263" s="14"/>
      <c r="AE263" s="14"/>
      <c r="AT263" s="257" t="s">
        <v>145</v>
      </c>
      <c r="AU263" s="257" t="s">
        <v>91</v>
      </c>
      <c r="AV263" s="14" t="s">
        <v>142</v>
      </c>
      <c r="AW263" s="14" t="s">
        <v>38</v>
      </c>
      <c r="AX263" s="14" t="s">
        <v>87</v>
      </c>
      <c r="AY263" s="257" t="s">
        <v>135</v>
      </c>
    </row>
    <row r="264" s="2" customFormat="1" ht="16.5" customHeight="1">
      <c r="A264" s="38"/>
      <c r="B264" s="39"/>
      <c r="C264" s="270" t="s">
        <v>323</v>
      </c>
      <c r="D264" s="270" t="s">
        <v>257</v>
      </c>
      <c r="E264" s="271" t="s">
        <v>1171</v>
      </c>
      <c r="F264" s="272" t="s">
        <v>1172</v>
      </c>
      <c r="G264" s="273" t="s">
        <v>184</v>
      </c>
      <c r="H264" s="274">
        <v>1.1100000000000001</v>
      </c>
      <c r="I264" s="275"/>
      <c r="J264" s="276">
        <f>ROUND(I264*H264,2)</f>
        <v>0</v>
      </c>
      <c r="K264" s="272" t="s">
        <v>141</v>
      </c>
      <c r="L264" s="277"/>
      <c r="M264" s="278" t="s">
        <v>1</v>
      </c>
      <c r="N264" s="279" t="s">
        <v>47</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181</v>
      </c>
      <c r="AT264" s="229" t="s">
        <v>257</v>
      </c>
      <c r="AU264" s="229" t="s">
        <v>91</v>
      </c>
      <c r="AY264" s="17" t="s">
        <v>135</v>
      </c>
      <c r="BE264" s="230">
        <f>IF(N264="základní",J264,0)</f>
        <v>0</v>
      </c>
      <c r="BF264" s="230">
        <f>IF(N264="snížená",J264,0)</f>
        <v>0</v>
      </c>
      <c r="BG264" s="230">
        <f>IF(N264="zákl. přenesená",J264,0)</f>
        <v>0</v>
      </c>
      <c r="BH264" s="230">
        <f>IF(N264="sníž. přenesená",J264,0)</f>
        <v>0</v>
      </c>
      <c r="BI264" s="230">
        <f>IF(N264="nulová",J264,0)</f>
        <v>0</v>
      </c>
      <c r="BJ264" s="17" t="s">
        <v>87</v>
      </c>
      <c r="BK264" s="230">
        <f>ROUND(I264*H264,2)</f>
        <v>0</v>
      </c>
      <c r="BL264" s="17" t="s">
        <v>142</v>
      </c>
      <c r="BM264" s="229" t="s">
        <v>326</v>
      </c>
    </row>
    <row r="265" s="2" customFormat="1">
      <c r="A265" s="38"/>
      <c r="B265" s="39"/>
      <c r="C265" s="40"/>
      <c r="D265" s="231" t="s">
        <v>143</v>
      </c>
      <c r="E265" s="40"/>
      <c r="F265" s="232" t="s">
        <v>1172</v>
      </c>
      <c r="G265" s="40"/>
      <c r="H265" s="40"/>
      <c r="I265" s="233"/>
      <c r="J265" s="40"/>
      <c r="K265" s="40"/>
      <c r="L265" s="44"/>
      <c r="M265" s="234"/>
      <c r="N265" s="235"/>
      <c r="O265" s="91"/>
      <c r="P265" s="91"/>
      <c r="Q265" s="91"/>
      <c r="R265" s="91"/>
      <c r="S265" s="91"/>
      <c r="T265" s="92"/>
      <c r="U265" s="38"/>
      <c r="V265" s="38"/>
      <c r="W265" s="38"/>
      <c r="X265" s="38"/>
      <c r="Y265" s="38"/>
      <c r="Z265" s="38"/>
      <c r="AA265" s="38"/>
      <c r="AB265" s="38"/>
      <c r="AC265" s="38"/>
      <c r="AD265" s="38"/>
      <c r="AE265" s="38"/>
      <c r="AT265" s="17" t="s">
        <v>143</v>
      </c>
      <c r="AU265" s="17" t="s">
        <v>91</v>
      </c>
    </row>
    <row r="266" s="13" customFormat="1">
      <c r="A266" s="13"/>
      <c r="B266" s="236"/>
      <c r="C266" s="237"/>
      <c r="D266" s="231" t="s">
        <v>145</v>
      </c>
      <c r="E266" s="238" t="s">
        <v>1</v>
      </c>
      <c r="F266" s="239" t="s">
        <v>1173</v>
      </c>
      <c r="G266" s="237"/>
      <c r="H266" s="240">
        <v>1.111</v>
      </c>
      <c r="I266" s="241"/>
      <c r="J266" s="237"/>
      <c r="K266" s="237"/>
      <c r="L266" s="242"/>
      <c r="M266" s="243"/>
      <c r="N266" s="244"/>
      <c r="O266" s="244"/>
      <c r="P266" s="244"/>
      <c r="Q266" s="244"/>
      <c r="R266" s="244"/>
      <c r="S266" s="244"/>
      <c r="T266" s="245"/>
      <c r="U266" s="13"/>
      <c r="V266" s="13"/>
      <c r="W266" s="13"/>
      <c r="X266" s="13"/>
      <c r="Y266" s="13"/>
      <c r="Z266" s="13"/>
      <c r="AA266" s="13"/>
      <c r="AB266" s="13"/>
      <c r="AC266" s="13"/>
      <c r="AD266" s="13"/>
      <c r="AE266" s="13"/>
      <c r="AT266" s="246" t="s">
        <v>145</v>
      </c>
      <c r="AU266" s="246" t="s">
        <v>91</v>
      </c>
      <c r="AV266" s="13" t="s">
        <v>91</v>
      </c>
      <c r="AW266" s="13" t="s">
        <v>38</v>
      </c>
      <c r="AX266" s="13" t="s">
        <v>82</v>
      </c>
      <c r="AY266" s="246" t="s">
        <v>135</v>
      </c>
    </row>
    <row r="267" s="14" customFormat="1">
      <c r="A267" s="14"/>
      <c r="B267" s="247"/>
      <c r="C267" s="248"/>
      <c r="D267" s="231" t="s">
        <v>145</v>
      </c>
      <c r="E267" s="249" t="s">
        <v>1</v>
      </c>
      <c r="F267" s="250" t="s">
        <v>147</v>
      </c>
      <c r="G267" s="248"/>
      <c r="H267" s="251">
        <v>1.111</v>
      </c>
      <c r="I267" s="252"/>
      <c r="J267" s="248"/>
      <c r="K267" s="248"/>
      <c r="L267" s="253"/>
      <c r="M267" s="254"/>
      <c r="N267" s="255"/>
      <c r="O267" s="255"/>
      <c r="P267" s="255"/>
      <c r="Q267" s="255"/>
      <c r="R267" s="255"/>
      <c r="S267" s="255"/>
      <c r="T267" s="256"/>
      <c r="U267" s="14"/>
      <c r="V267" s="14"/>
      <c r="W267" s="14"/>
      <c r="X267" s="14"/>
      <c r="Y267" s="14"/>
      <c r="Z267" s="14"/>
      <c r="AA267" s="14"/>
      <c r="AB267" s="14"/>
      <c r="AC267" s="14"/>
      <c r="AD267" s="14"/>
      <c r="AE267" s="14"/>
      <c r="AT267" s="257" t="s">
        <v>145</v>
      </c>
      <c r="AU267" s="257" t="s">
        <v>91</v>
      </c>
      <c r="AV267" s="14" t="s">
        <v>142</v>
      </c>
      <c r="AW267" s="14" t="s">
        <v>38</v>
      </c>
      <c r="AX267" s="14" t="s">
        <v>82</v>
      </c>
      <c r="AY267" s="257" t="s">
        <v>135</v>
      </c>
    </row>
    <row r="268" s="13" customFormat="1">
      <c r="A268" s="13"/>
      <c r="B268" s="236"/>
      <c r="C268" s="237"/>
      <c r="D268" s="231" t="s">
        <v>145</v>
      </c>
      <c r="E268" s="238" t="s">
        <v>1</v>
      </c>
      <c r="F268" s="239" t="s">
        <v>1174</v>
      </c>
      <c r="G268" s="237"/>
      <c r="H268" s="240">
        <v>1.1100000000000001</v>
      </c>
      <c r="I268" s="241"/>
      <c r="J268" s="237"/>
      <c r="K268" s="237"/>
      <c r="L268" s="242"/>
      <c r="M268" s="243"/>
      <c r="N268" s="244"/>
      <c r="O268" s="244"/>
      <c r="P268" s="244"/>
      <c r="Q268" s="244"/>
      <c r="R268" s="244"/>
      <c r="S268" s="244"/>
      <c r="T268" s="245"/>
      <c r="U268" s="13"/>
      <c r="V268" s="13"/>
      <c r="W268" s="13"/>
      <c r="X268" s="13"/>
      <c r="Y268" s="13"/>
      <c r="Z268" s="13"/>
      <c r="AA268" s="13"/>
      <c r="AB268" s="13"/>
      <c r="AC268" s="13"/>
      <c r="AD268" s="13"/>
      <c r="AE268" s="13"/>
      <c r="AT268" s="246" t="s">
        <v>145</v>
      </c>
      <c r="AU268" s="246" t="s">
        <v>91</v>
      </c>
      <c r="AV268" s="13" t="s">
        <v>91</v>
      </c>
      <c r="AW268" s="13" t="s">
        <v>38</v>
      </c>
      <c r="AX268" s="13" t="s">
        <v>82</v>
      </c>
      <c r="AY268" s="246" t="s">
        <v>135</v>
      </c>
    </row>
    <row r="269" s="14" customFormat="1">
      <c r="A269" s="14"/>
      <c r="B269" s="247"/>
      <c r="C269" s="248"/>
      <c r="D269" s="231" t="s">
        <v>145</v>
      </c>
      <c r="E269" s="249" t="s">
        <v>1</v>
      </c>
      <c r="F269" s="250" t="s">
        <v>147</v>
      </c>
      <c r="G269" s="248"/>
      <c r="H269" s="251">
        <v>1.1100000000000001</v>
      </c>
      <c r="I269" s="252"/>
      <c r="J269" s="248"/>
      <c r="K269" s="248"/>
      <c r="L269" s="253"/>
      <c r="M269" s="254"/>
      <c r="N269" s="255"/>
      <c r="O269" s="255"/>
      <c r="P269" s="255"/>
      <c r="Q269" s="255"/>
      <c r="R269" s="255"/>
      <c r="S269" s="255"/>
      <c r="T269" s="256"/>
      <c r="U269" s="14"/>
      <c r="V269" s="14"/>
      <c r="W269" s="14"/>
      <c r="X269" s="14"/>
      <c r="Y269" s="14"/>
      <c r="Z269" s="14"/>
      <c r="AA269" s="14"/>
      <c r="AB269" s="14"/>
      <c r="AC269" s="14"/>
      <c r="AD269" s="14"/>
      <c r="AE269" s="14"/>
      <c r="AT269" s="257" t="s">
        <v>145</v>
      </c>
      <c r="AU269" s="257" t="s">
        <v>91</v>
      </c>
      <c r="AV269" s="14" t="s">
        <v>142</v>
      </c>
      <c r="AW269" s="14" t="s">
        <v>38</v>
      </c>
      <c r="AX269" s="14" t="s">
        <v>87</v>
      </c>
      <c r="AY269" s="257" t="s">
        <v>135</v>
      </c>
    </row>
    <row r="270" s="2" customFormat="1" ht="16.5" customHeight="1">
      <c r="A270" s="38"/>
      <c r="B270" s="39"/>
      <c r="C270" s="218" t="s">
        <v>237</v>
      </c>
      <c r="D270" s="218" t="s">
        <v>137</v>
      </c>
      <c r="E270" s="219" t="s">
        <v>299</v>
      </c>
      <c r="F270" s="220" t="s">
        <v>300</v>
      </c>
      <c r="G270" s="221" t="s">
        <v>184</v>
      </c>
      <c r="H270" s="222">
        <v>0.11</v>
      </c>
      <c r="I270" s="223"/>
      <c r="J270" s="224">
        <f>ROUND(I270*H270,2)</f>
        <v>0</v>
      </c>
      <c r="K270" s="220" t="s">
        <v>141</v>
      </c>
      <c r="L270" s="44"/>
      <c r="M270" s="225" t="s">
        <v>1</v>
      </c>
      <c r="N270" s="226" t="s">
        <v>47</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142</v>
      </c>
      <c r="AT270" s="229" t="s">
        <v>137</v>
      </c>
      <c r="AU270" s="229" t="s">
        <v>91</v>
      </c>
      <c r="AY270" s="17" t="s">
        <v>135</v>
      </c>
      <c r="BE270" s="230">
        <f>IF(N270="základní",J270,0)</f>
        <v>0</v>
      </c>
      <c r="BF270" s="230">
        <f>IF(N270="snížená",J270,0)</f>
        <v>0</v>
      </c>
      <c r="BG270" s="230">
        <f>IF(N270="zákl. přenesená",J270,0)</f>
        <v>0</v>
      </c>
      <c r="BH270" s="230">
        <f>IF(N270="sníž. přenesená",J270,0)</f>
        <v>0</v>
      </c>
      <c r="BI270" s="230">
        <f>IF(N270="nulová",J270,0)</f>
        <v>0</v>
      </c>
      <c r="BJ270" s="17" t="s">
        <v>87</v>
      </c>
      <c r="BK270" s="230">
        <f>ROUND(I270*H270,2)</f>
        <v>0</v>
      </c>
      <c r="BL270" s="17" t="s">
        <v>142</v>
      </c>
      <c r="BM270" s="229" t="s">
        <v>330</v>
      </c>
    </row>
    <row r="271" s="2" customFormat="1">
      <c r="A271" s="38"/>
      <c r="B271" s="39"/>
      <c r="C271" s="40"/>
      <c r="D271" s="231" t="s">
        <v>143</v>
      </c>
      <c r="E271" s="40"/>
      <c r="F271" s="232" t="s">
        <v>302</v>
      </c>
      <c r="G271" s="40"/>
      <c r="H271" s="40"/>
      <c r="I271" s="233"/>
      <c r="J271" s="40"/>
      <c r="K271" s="40"/>
      <c r="L271" s="44"/>
      <c r="M271" s="234"/>
      <c r="N271" s="235"/>
      <c r="O271" s="91"/>
      <c r="P271" s="91"/>
      <c r="Q271" s="91"/>
      <c r="R271" s="91"/>
      <c r="S271" s="91"/>
      <c r="T271" s="92"/>
      <c r="U271" s="38"/>
      <c r="V271" s="38"/>
      <c r="W271" s="38"/>
      <c r="X271" s="38"/>
      <c r="Y271" s="38"/>
      <c r="Z271" s="38"/>
      <c r="AA271" s="38"/>
      <c r="AB271" s="38"/>
      <c r="AC271" s="38"/>
      <c r="AD271" s="38"/>
      <c r="AE271" s="38"/>
      <c r="AT271" s="17" t="s">
        <v>143</v>
      </c>
      <c r="AU271" s="17" t="s">
        <v>91</v>
      </c>
    </row>
    <row r="272" s="13" customFormat="1">
      <c r="A272" s="13"/>
      <c r="B272" s="236"/>
      <c r="C272" s="237"/>
      <c r="D272" s="231" t="s">
        <v>145</v>
      </c>
      <c r="E272" s="238" t="s">
        <v>1</v>
      </c>
      <c r="F272" s="239" t="s">
        <v>1175</v>
      </c>
      <c r="G272" s="237"/>
      <c r="H272" s="240">
        <v>0.11</v>
      </c>
      <c r="I272" s="241"/>
      <c r="J272" s="237"/>
      <c r="K272" s="237"/>
      <c r="L272" s="242"/>
      <c r="M272" s="243"/>
      <c r="N272" s="244"/>
      <c r="O272" s="244"/>
      <c r="P272" s="244"/>
      <c r="Q272" s="244"/>
      <c r="R272" s="244"/>
      <c r="S272" s="244"/>
      <c r="T272" s="245"/>
      <c r="U272" s="13"/>
      <c r="V272" s="13"/>
      <c r="W272" s="13"/>
      <c r="X272" s="13"/>
      <c r="Y272" s="13"/>
      <c r="Z272" s="13"/>
      <c r="AA272" s="13"/>
      <c r="AB272" s="13"/>
      <c r="AC272" s="13"/>
      <c r="AD272" s="13"/>
      <c r="AE272" s="13"/>
      <c r="AT272" s="246" t="s">
        <v>145</v>
      </c>
      <c r="AU272" s="246" t="s">
        <v>91</v>
      </c>
      <c r="AV272" s="13" t="s">
        <v>91</v>
      </c>
      <c r="AW272" s="13" t="s">
        <v>38</v>
      </c>
      <c r="AX272" s="13" t="s">
        <v>82</v>
      </c>
      <c r="AY272" s="246" t="s">
        <v>135</v>
      </c>
    </row>
    <row r="273" s="14" customFormat="1">
      <c r="A273" s="14"/>
      <c r="B273" s="247"/>
      <c r="C273" s="248"/>
      <c r="D273" s="231" t="s">
        <v>145</v>
      </c>
      <c r="E273" s="249" t="s">
        <v>1</v>
      </c>
      <c r="F273" s="250" t="s">
        <v>147</v>
      </c>
      <c r="G273" s="248"/>
      <c r="H273" s="251">
        <v>0.11</v>
      </c>
      <c r="I273" s="252"/>
      <c r="J273" s="248"/>
      <c r="K273" s="248"/>
      <c r="L273" s="253"/>
      <c r="M273" s="254"/>
      <c r="N273" s="255"/>
      <c r="O273" s="255"/>
      <c r="P273" s="255"/>
      <c r="Q273" s="255"/>
      <c r="R273" s="255"/>
      <c r="S273" s="255"/>
      <c r="T273" s="256"/>
      <c r="U273" s="14"/>
      <c r="V273" s="14"/>
      <c r="W273" s="14"/>
      <c r="X273" s="14"/>
      <c r="Y273" s="14"/>
      <c r="Z273" s="14"/>
      <c r="AA273" s="14"/>
      <c r="AB273" s="14"/>
      <c r="AC273" s="14"/>
      <c r="AD273" s="14"/>
      <c r="AE273" s="14"/>
      <c r="AT273" s="257" t="s">
        <v>145</v>
      </c>
      <c r="AU273" s="257" t="s">
        <v>91</v>
      </c>
      <c r="AV273" s="14" t="s">
        <v>142</v>
      </c>
      <c r="AW273" s="14" t="s">
        <v>38</v>
      </c>
      <c r="AX273" s="14" t="s">
        <v>87</v>
      </c>
      <c r="AY273" s="257" t="s">
        <v>135</v>
      </c>
    </row>
    <row r="274" s="2" customFormat="1" ht="16.5" customHeight="1">
      <c r="A274" s="38"/>
      <c r="B274" s="39"/>
      <c r="C274" s="218" t="s">
        <v>332</v>
      </c>
      <c r="D274" s="218" t="s">
        <v>137</v>
      </c>
      <c r="E274" s="219" t="s">
        <v>299</v>
      </c>
      <c r="F274" s="220" t="s">
        <v>300</v>
      </c>
      <c r="G274" s="221" t="s">
        <v>184</v>
      </c>
      <c r="H274" s="222">
        <v>0.80000000000000004</v>
      </c>
      <c r="I274" s="223"/>
      <c r="J274" s="224">
        <f>ROUND(I274*H274,2)</f>
        <v>0</v>
      </c>
      <c r="K274" s="220" t="s">
        <v>141</v>
      </c>
      <c r="L274" s="44"/>
      <c r="M274" s="225" t="s">
        <v>1</v>
      </c>
      <c r="N274" s="226" t="s">
        <v>47</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142</v>
      </c>
      <c r="AT274" s="229" t="s">
        <v>137</v>
      </c>
      <c r="AU274" s="229" t="s">
        <v>91</v>
      </c>
      <c r="AY274" s="17" t="s">
        <v>135</v>
      </c>
      <c r="BE274" s="230">
        <f>IF(N274="základní",J274,0)</f>
        <v>0</v>
      </c>
      <c r="BF274" s="230">
        <f>IF(N274="snížená",J274,0)</f>
        <v>0</v>
      </c>
      <c r="BG274" s="230">
        <f>IF(N274="zákl. přenesená",J274,0)</f>
        <v>0</v>
      </c>
      <c r="BH274" s="230">
        <f>IF(N274="sníž. přenesená",J274,0)</f>
        <v>0</v>
      </c>
      <c r="BI274" s="230">
        <f>IF(N274="nulová",J274,0)</f>
        <v>0</v>
      </c>
      <c r="BJ274" s="17" t="s">
        <v>87</v>
      </c>
      <c r="BK274" s="230">
        <f>ROUND(I274*H274,2)</f>
        <v>0</v>
      </c>
      <c r="BL274" s="17" t="s">
        <v>142</v>
      </c>
      <c r="BM274" s="229" t="s">
        <v>335</v>
      </c>
    </row>
    <row r="275" s="2" customFormat="1">
      <c r="A275" s="38"/>
      <c r="B275" s="39"/>
      <c r="C275" s="40"/>
      <c r="D275" s="231" t="s">
        <v>143</v>
      </c>
      <c r="E275" s="40"/>
      <c r="F275" s="232" t="s">
        <v>302</v>
      </c>
      <c r="G275" s="40"/>
      <c r="H275" s="40"/>
      <c r="I275" s="233"/>
      <c r="J275" s="40"/>
      <c r="K275" s="40"/>
      <c r="L275" s="44"/>
      <c r="M275" s="234"/>
      <c r="N275" s="235"/>
      <c r="O275" s="91"/>
      <c r="P275" s="91"/>
      <c r="Q275" s="91"/>
      <c r="R275" s="91"/>
      <c r="S275" s="91"/>
      <c r="T275" s="92"/>
      <c r="U275" s="38"/>
      <c r="V275" s="38"/>
      <c r="W275" s="38"/>
      <c r="X275" s="38"/>
      <c r="Y275" s="38"/>
      <c r="Z275" s="38"/>
      <c r="AA275" s="38"/>
      <c r="AB275" s="38"/>
      <c r="AC275" s="38"/>
      <c r="AD275" s="38"/>
      <c r="AE275" s="38"/>
      <c r="AT275" s="17" t="s">
        <v>143</v>
      </c>
      <c r="AU275" s="17" t="s">
        <v>91</v>
      </c>
    </row>
    <row r="276" s="13" customFormat="1">
      <c r="A276" s="13"/>
      <c r="B276" s="236"/>
      <c r="C276" s="237"/>
      <c r="D276" s="231" t="s">
        <v>145</v>
      </c>
      <c r="E276" s="238" t="s">
        <v>1</v>
      </c>
      <c r="F276" s="239" t="s">
        <v>1176</v>
      </c>
      <c r="G276" s="237"/>
      <c r="H276" s="240">
        <v>0.78300000000000003</v>
      </c>
      <c r="I276" s="241"/>
      <c r="J276" s="237"/>
      <c r="K276" s="237"/>
      <c r="L276" s="242"/>
      <c r="M276" s="243"/>
      <c r="N276" s="244"/>
      <c r="O276" s="244"/>
      <c r="P276" s="244"/>
      <c r="Q276" s="244"/>
      <c r="R276" s="244"/>
      <c r="S276" s="244"/>
      <c r="T276" s="245"/>
      <c r="U276" s="13"/>
      <c r="V276" s="13"/>
      <c r="W276" s="13"/>
      <c r="X276" s="13"/>
      <c r="Y276" s="13"/>
      <c r="Z276" s="13"/>
      <c r="AA276" s="13"/>
      <c r="AB276" s="13"/>
      <c r="AC276" s="13"/>
      <c r="AD276" s="13"/>
      <c r="AE276" s="13"/>
      <c r="AT276" s="246" t="s">
        <v>145</v>
      </c>
      <c r="AU276" s="246" t="s">
        <v>91</v>
      </c>
      <c r="AV276" s="13" t="s">
        <v>91</v>
      </c>
      <c r="AW276" s="13" t="s">
        <v>38</v>
      </c>
      <c r="AX276" s="13" t="s">
        <v>82</v>
      </c>
      <c r="AY276" s="246" t="s">
        <v>135</v>
      </c>
    </row>
    <row r="277" s="14" customFormat="1">
      <c r="A277" s="14"/>
      <c r="B277" s="247"/>
      <c r="C277" s="248"/>
      <c r="D277" s="231" t="s">
        <v>145</v>
      </c>
      <c r="E277" s="249" t="s">
        <v>1</v>
      </c>
      <c r="F277" s="250" t="s">
        <v>147</v>
      </c>
      <c r="G277" s="248"/>
      <c r="H277" s="251">
        <v>0.78300000000000003</v>
      </c>
      <c r="I277" s="252"/>
      <c r="J277" s="248"/>
      <c r="K277" s="248"/>
      <c r="L277" s="253"/>
      <c r="M277" s="254"/>
      <c r="N277" s="255"/>
      <c r="O277" s="255"/>
      <c r="P277" s="255"/>
      <c r="Q277" s="255"/>
      <c r="R277" s="255"/>
      <c r="S277" s="255"/>
      <c r="T277" s="256"/>
      <c r="U277" s="14"/>
      <c r="V277" s="14"/>
      <c r="W277" s="14"/>
      <c r="X277" s="14"/>
      <c r="Y277" s="14"/>
      <c r="Z277" s="14"/>
      <c r="AA277" s="14"/>
      <c r="AB277" s="14"/>
      <c r="AC277" s="14"/>
      <c r="AD277" s="14"/>
      <c r="AE277" s="14"/>
      <c r="AT277" s="257" t="s">
        <v>145</v>
      </c>
      <c r="AU277" s="257" t="s">
        <v>91</v>
      </c>
      <c r="AV277" s="14" t="s">
        <v>142</v>
      </c>
      <c r="AW277" s="14" t="s">
        <v>38</v>
      </c>
      <c r="AX277" s="14" t="s">
        <v>82</v>
      </c>
      <c r="AY277" s="257" t="s">
        <v>135</v>
      </c>
    </row>
    <row r="278" s="13" customFormat="1">
      <c r="A278" s="13"/>
      <c r="B278" s="236"/>
      <c r="C278" s="237"/>
      <c r="D278" s="231" t="s">
        <v>145</v>
      </c>
      <c r="E278" s="238" t="s">
        <v>1</v>
      </c>
      <c r="F278" s="239" t="s">
        <v>1177</v>
      </c>
      <c r="G278" s="237"/>
      <c r="H278" s="240">
        <v>0.80000000000000004</v>
      </c>
      <c r="I278" s="241"/>
      <c r="J278" s="237"/>
      <c r="K278" s="237"/>
      <c r="L278" s="242"/>
      <c r="M278" s="243"/>
      <c r="N278" s="244"/>
      <c r="O278" s="244"/>
      <c r="P278" s="244"/>
      <c r="Q278" s="244"/>
      <c r="R278" s="244"/>
      <c r="S278" s="244"/>
      <c r="T278" s="245"/>
      <c r="U278" s="13"/>
      <c r="V278" s="13"/>
      <c r="W278" s="13"/>
      <c r="X278" s="13"/>
      <c r="Y278" s="13"/>
      <c r="Z278" s="13"/>
      <c r="AA278" s="13"/>
      <c r="AB278" s="13"/>
      <c r="AC278" s="13"/>
      <c r="AD278" s="13"/>
      <c r="AE278" s="13"/>
      <c r="AT278" s="246" t="s">
        <v>145</v>
      </c>
      <c r="AU278" s="246" t="s">
        <v>91</v>
      </c>
      <c r="AV278" s="13" t="s">
        <v>91</v>
      </c>
      <c r="AW278" s="13" t="s">
        <v>38</v>
      </c>
      <c r="AX278" s="13" t="s">
        <v>82</v>
      </c>
      <c r="AY278" s="246" t="s">
        <v>135</v>
      </c>
    </row>
    <row r="279" s="14" customFormat="1">
      <c r="A279" s="14"/>
      <c r="B279" s="247"/>
      <c r="C279" s="248"/>
      <c r="D279" s="231" t="s">
        <v>145</v>
      </c>
      <c r="E279" s="249" t="s">
        <v>1</v>
      </c>
      <c r="F279" s="250" t="s">
        <v>147</v>
      </c>
      <c r="G279" s="248"/>
      <c r="H279" s="251">
        <v>0.80000000000000004</v>
      </c>
      <c r="I279" s="252"/>
      <c r="J279" s="248"/>
      <c r="K279" s="248"/>
      <c r="L279" s="253"/>
      <c r="M279" s="254"/>
      <c r="N279" s="255"/>
      <c r="O279" s="255"/>
      <c r="P279" s="255"/>
      <c r="Q279" s="255"/>
      <c r="R279" s="255"/>
      <c r="S279" s="255"/>
      <c r="T279" s="256"/>
      <c r="U279" s="14"/>
      <c r="V279" s="14"/>
      <c r="W279" s="14"/>
      <c r="X279" s="14"/>
      <c r="Y279" s="14"/>
      <c r="Z279" s="14"/>
      <c r="AA279" s="14"/>
      <c r="AB279" s="14"/>
      <c r="AC279" s="14"/>
      <c r="AD279" s="14"/>
      <c r="AE279" s="14"/>
      <c r="AT279" s="257" t="s">
        <v>145</v>
      </c>
      <c r="AU279" s="257" t="s">
        <v>91</v>
      </c>
      <c r="AV279" s="14" t="s">
        <v>142</v>
      </c>
      <c r="AW279" s="14" t="s">
        <v>38</v>
      </c>
      <c r="AX279" s="14" t="s">
        <v>87</v>
      </c>
      <c r="AY279" s="257" t="s">
        <v>135</v>
      </c>
    </row>
    <row r="280" s="12" customFormat="1" ht="22.8" customHeight="1">
      <c r="A280" s="12"/>
      <c r="B280" s="202"/>
      <c r="C280" s="203"/>
      <c r="D280" s="204" t="s">
        <v>81</v>
      </c>
      <c r="E280" s="216" t="s">
        <v>91</v>
      </c>
      <c r="F280" s="216" t="s">
        <v>1178</v>
      </c>
      <c r="G280" s="203"/>
      <c r="H280" s="203"/>
      <c r="I280" s="206"/>
      <c r="J280" s="217">
        <f>BK280</f>
        <v>0</v>
      </c>
      <c r="K280" s="203"/>
      <c r="L280" s="208"/>
      <c r="M280" s="209"/>
      <c r="N280" s="210"/>
      <c r="O280" s="210"/>
      <c r="P280" s="211">
        <f>SUM(P281:P294)</f>
        <v>0</v>
      </c>
      <c r="Q280" s="210"/>
      <c r="R280" s="211">
        <f>SUM(R281:R294)</f>
        <v>0</v>
      </c>
      <c r="S280" s="210"/>
      <c r="T280" s="212">
        <f>SUM(T281:T294)</f>
        <v>0</v>
      </c>
      <c r="U280" s="12"/>
      <c r="V280" s="12"/>
      <c r="W280" s="12"/>
      <c r="X280" s="12"/>
      <c r="Y280" s="12"/>
      <c r="Z280" s="12"/>
      <c r="AA280" s="12"/>
      <c r="AB280" s="12"/>
      <c r="AC280" s="12"/>
      <c r="AD280" s="12"/>
      <c r="AE280" s="12"/>
      <c r="AR280" s="213" t="s">
        <v>87</v>
      </c>
      <c r="AT280" s="214" t="s">
        <v>81</v>
      </c>
      <c r="AU280" s="214" t="s">
        <v>87</v>
      </c>
      <c r="AY280" s="213" t="s">
        <v>135</v>
      </c>
      <c r="BK280" s="215">
        <f>SUM(BK281:BK294)</f>
        <v>0</v>
      </c>
    </row>
    <row r="281" s="2" customFormat="1" ht="37.8" customHeight="1">
      <c r="A281" s="38"/>
      <c r="B281" s="39"/>
      <c r="C281" s="218" t="s">
        <v>242</v>
      </c>
      <c r="D281" s="218" t="s">
        <v>137</v>
      </c>
      <c r="E281" s="219" t="s">
        <v>1179</v>
      </c>
      <c r="F281" s="220" t="s">
        <v>1180</v>
      </c>
      <c r="G281" s="221" t="s">
        <v>177</v>
      </c>
      <c r="H281" s="222">
        <v>38</v>
      </c>
      <c r="I281" s="223"/>
      <c r="J281" s="224">
        <f>ROUND(I281*H281,2)</f>
        <v>0</v>
      </c>
      <c r="K281" s="220" t="s">
        <v>1</v>
      </c>
      <c r="L281" s="44"/>
      <c r="M281" s="225" t="s">
        <v>1</v>
      </c>
      <c r="N281" s="226" t="s">
        <v>47</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142</v>
      </c>
      <c r="AT281" s="229" t="s">
        <v>137</v>
      </c>
      <c r="AU281" s="229" t="s">
        <v>91</v>
      </c>
      <c r="AY281" s="17" t="s">
        <v>135</v>
      </c>
      <c r="BE281" s="230">
        <f>IF(N281="základní",J281,0)</f>
        <v>0</v>
      </c>
      <c r="BF281" s="230">
        <f>IF(N281="snížená",J281,0)</f>
        <v>0</v>
      </c>
      <c r="BG281" s="230">
        <f>IF(N281="zákl. přenesená",J281,0)</f>
        <v>0</v>
      </c>
      <c r="BH281" s="230">
        <f>IF(N281="sníž. přenesená",J281,0)</f>
        <v>0</v>
      </c>
      <c r="BI281" s="230">
        <f>IF(N281="nulová",J281,0)</f>
        <v>0</v>
      </c>
      <c r="BJ281" s="17" t="s">
        <v>87</v>
      </c>
      <c r="BK281" s="230">
        <f>ROUND(I281*H281,2)</f>
        <v>0</v>
      </c>
      <c r="BL281" s="17" t="s">
        <v>142</v>
      </c>
      <c r="BM281" s="229" t="s">
        <v>341</v>
      </c>
    </row>
    <row r="282" s="2" customFormat="1">
      <c r="A282" s="38"/>
      <c r="B282" s="39"/>
      <c r="C282" s="40"/>
      <c r="D282" s="231" t="s">
        <v>143</v>
      </c>
      <c r="E282" s="40"/>
      <c r="F282" s="232" t="s">
        <v>1181</v>
      </c>
      <c r="G282" s="40"/>
      <c r="H282" s="40"/>
      <c r="I282" s="233"/>
      <c r="J282" s="40"/>
      <c r="K282" s="40"/>
      <c r="L282" s="44"/>
      <c r="M282" s="234"/>
      <c r="N282" s="235"/>
      <c r="O282" s="91"/>
      <c r="P282" s="91"/>
      <c r="Q282" s="91"/>
      <c r="R282" s="91"/>
      <c r="S282" s="91"/>
      <c r="T282" s="92"/>
      <c r="U282" s="38"/>
      <c r="V282" s="38"/>
      <c r="W282" s="38"/>
      <c r="X282" s="38"/>
      <c r="Y282" s="38"/>
      <c r="Z282" s="38"/>
      <c r="AA282" s="38"/>
      <c r="AB282" s="38"/>
      <c r="AC282" s="38"/>
      <c r="AD282" s="38"/>
      <c r="AE282" s="38"/>
      <c r="AT282" s="17" t="s">
        <v>143</v>
      </c>
      <c r="AU282" s="17" t="s">
        <v>91</v>
      </c>
    </row>
    <row r="283" s="13" customFormat="1">
      <c r="A283" s="13"/>
      <c r="B283" s="236"/>
      <c r="C283" s="237"/>
      <c r="D283" s="231" t="s">
        <v>145</v>
      </c>
      <c r="E283" s="238" t="s">
        <v>1</v>
      </c>
      <c r="F283" s="239" t="s">
        <v>1182</v>
      </c>
      <c r="G283" s="237"/>
      <c r="H283" s="240">
        <v>38</v>
      </c>
      <c r="I283" s="241"/>
      <c r="J283" s="237"/>
      <c r="K283" s="237"/>
      <c r="L283" s="242"/>
      <c r="M283" s="243"/>
      <c r="N283" s="244"/>
      <c r="O283" s="244"/>
      <c r="P283" s="244"/>
      <c r="Q283" s="244"/>
      <c r="R283" s="244"/>
      <c r="S283" s="244"/>
      <c r="T283" s="245"/>
      <c r="U283" s="13"/>
      <c r="V283" s="13"/>
      <c r="W283" s="13"/>
      <c r="X283" s="13"/>
      <c r="Y283" s="13"/>
      <c r="Z283" s="13"/>
      <c r="AA283" s="13"/>
      <c r="AB283" s="13"/>
      <c r="AC283" s="13"/>
      <c r="AD283" s="13"/>
      <c r="AE283" s="13"/>
      <c r="AT283" s="246" t="s">
        <v>145</v>
      </c>
      <c r="AU283" s="246" t="s">
        <v>91</v>
      </c>
      <c r="AV283" s="13" t="s">
        <v>91</v>
      </c>
      <c r="AW283" s="13" t="s">
        <v>38</v>
      </c>
      <c r="AX283" s="13" t="s">
        <v>82</v>
      </c>
      <c r="AY283" s="246" t="s">
        <v>135</v>
      </c>
    </row>
    <row r="284" s="14" customFormat="1">
      <c r="A284" s="14"/>
      <c r="B284" s="247"/>
      <c r="C284" s="248"/>
      <c r="D284" s="231" t="s">
        <v>145</v>
      </c>
      <c r="E284" s="249" t="s">
        <v>1</v>
      </c>
      <c r="F284" s="250" t="s">
        <v>147</v>
      </c>
      <c r="G284" s="248"/>
      <c r="H284" s="251">
        <v>38</v>
      </c>
      <c r="I284" s="252"/>
      <c r="J284" s="248"/>
      <c r="K284" s="248"/>
      <c r="L284" s="253"/>
      <c r="M284" s="254"/>
      <c r="N284" s="255"/>
      <c r="O284" s="255"/>
      <c r="P284" s="255"/>
      <c r="Q284" s="255"/>
      <c r="R284" s="255"/>
      <c r="S284" s="255"/>
      <c r="T284" s="256"/>
      <c r="U284" s="14"/>
      <c r="V284" s="14"/>
      <c r="W284" s="14"/>
      <c r="X284" s="14"/>
      <c r="Y284" s="14"/>
      <c r="Z284" s="14"/>
      <c r="AA284" s="14"/>
      <c r="AB284" s="14"/>
      <c r="AC284" s="14"/>
      <c r="AD284" s="14"/>
      <c r="AE284" s="14"/>
      <c r="AT284" s="257" t="s">
        <v>145</v>
      </c>
      <c r="AU284" s="257" t="s">
        <v>91</v>
      </c>
      <c r="AV284" s="14" t="s">
        <v>142</v>
      </c>
      <c r="AW284" s="14" t="s">
        <v>38</v>
      </c>
      <c r="AX284" s="14" t="s">
        <v>87</v>
      </c>
      <c r="AY284" s="257" t="s">
        <v>135</v>
      </c>
    </row>
    <row r="285" s="2" customFormat="1" ht="24.15" customHeight="1">
      <c r="A285" s="38"/>
      <c r="B285" s="39"/>
      <c r="C285" s="218" t="s">
        <v>346</v>
      </c>
      <c r="D285" s="218" t="s">
        <v>137</v>
      </c>
      <c r="E285" s="219" t="s">
        <v>1183</v>
      </c>
      <c r="F285" s="220" t="s">
        <v>1184</v>
      </c>
      <c r="G285" s="221" t="s">
        <v>184</v>
      </c>
      <c r="H285" s="222">
        <v>2.1000000000000001</v>
      </c>
      <c r="I285" s="223"/>
      <c r="J285" s="224">
        <f>ROUND(I285*H285,2)</f>
        <v>0</v>
      </c>
      <c r="K285" s="220" t="s">
        <v>141</v>
      </c>
      <c r="L285" s="44"/>
      <c r="M285" s="225" t="s">
        <v>1</v>
      </c>
      <c r="N285" s="226" t="s">
        <v>47</v>
      </c>
      <c r="O285" s="91"/>
      <c r="P285" s="227">
        <f>O285*H285</f>
        <v>0</v>
      </c>
      <c r="Q285" s="227">
        <v>0</v>
      </c>
      <c r="R285" s="227">
        <f>Q285*H285</f>
        <v>0</v>
      </c>
      <c r="S285" s="227">
        <v>0</v>
      </c>
      <c r="T285" s="228">
        <f>S285*H285</f>
        <v>0</v>
      </c>
      <c r="U285" s="38"/>
      <c r="V285" s="38"/>
      <c r="W285" s="38"/>
      <c r="X285" s="38"/>
      <c r="Y285" s="38"/>
      <c r="Z285" s="38"/>
      <c r="AA285" s="38"/>
      <c r="AB285" s="38"/>
      <c r="AC285" s="38"/>
      <c r="AD285" s="38"/>
      <c r="AE285" s="38"/>
      <c r="AR285" s="229" t="s">
        <v>142</v>
      </c>
      <c r="AT285" s="229" t="s">
        <v>137</v>
      </c>
      <c r="AU285" s="229" t="s">
        <v>91</v>
      </c>
      <c r="AY285" s="17" t="s">
        <v>135</v>
      </c>
      <c r="BE285" s="230">
        <f>IF(N285="základní",J285,0)</f>
        <v>0</v>
      </c>
      <c r="BF285" s="230">
        <f>IF(N285="snížená",J285,0)</f>
        <v>0</v>
      </c>
      <c r="BG285" s="230">
        <f>IF(N285="zákl. přenesená",J285,0)</f>
        <v>0</v>
      </c>
      <c r="BH285" s="230">
        <f>IF(N285="sníž. přenesená",J285,0)</f>
        <v>0</v>
      </c>
      <c r="BI285" s="230">
        <f>IF(N285="nulová",J285,0)</f>
        <v>0</v>
      </c>
      <c r="BJ285" s="17" t="s">
        <v>87</v>
      </c>
      <c r="BK285" s="230">
        <f>ROUND(I285*H285,2)</f>
        <v>0</v>
      </c>
      <c r="BL285" s="17" t="s">
        <v>142</v>
      </c>
      <c r="BM285" s="229" t="s">
        <v>349</v>
      </c>
    </row>
    <row r="286" s="2" customFormat="1">
      <c r="A286" s="38"/>
      <c r="B286" s="39"/>
      <c r="C286" s="40"/>
      <c r="D286" s="231" t="s">
        <v>143</v>
      </c>
      <c r="E286" s="40"/>
      <c r="F286" s="232" t="s">
        <v>1185</v>
      </c>
      <c r="G286" s="40"/>
      <c r="H286" s="40"/>
      <c r="I286" s="233"/>
      <c r="J286" s="40"/>
      <c r="K286" s="40"/>
      <c r="L286" s="44"/>
      <c r="M286" s="234"/>
      <c r="N286" s="235"/>
      <c r="O286" s="91"/>
      <c r="P286" s="91"/>
      <c r="Q286" s="91"/>
      <c r="R286" s="91"/>
      <c r="S286" s="91"/>
      <c r="T286" s="92"/>
      <c r="U286" s="38"/>
      <c r="V286" s="38"/>
      <c r="W286" s="38"/>
      <c r="X286" s="38"/>
      <c r="Y286" s="38"/>
      <c r="Z286" s="38"/>
      <c r="AA286" s="38"/>
      <c r="AB286" s="38"/>
      <c r="AC286" s="38"/>
      <c r="AD286" s="38"/>
      <c r="AE286" s="38"/>
      <c r="AT286" s="17" t="s">
        <v>143</v>
      </c>
      <c r="AU286" s="17" t="s">
        <v>91</v>
      </c>
    </row>
    <row r="287" s="13" customFormat="1">
      <c r="A287" s="13"/>
      <c r="B287" s="236"/>
      <c r="C287" s="237"/>
      <c r="D287" s="231" t="s">
        <v>145</v>
      </c>
      <c r="E287" s="238" t="s">
        <v>1</v>
      </c>
      <c r="F287" s="239" t="s">
        <v>1186</v>
      </c>
      <c r="G287" s="237"/>
      <c r="H287" s="240">
        <v>2.1000000000000001</v>
      </c>
      <c r="I287" s="241"/>
      <c r="J287" s="237"/>
      <c r="K287" s="237"/>
      <c r="L287" s="242"/>
      <c r="M287" s="243"/>
      <c r="N287" s="244"/>
      <c r="O287" s="244"/>
      <c r="P287" s="244"/>
      <c r="Q287" s="244"/>
      <c r="R287" s="244"/>
      <c r="S287" s="244"/>
      <c r="T287" s="245"/>
      <c r="U287" s="13"/>
      <c r="V287" s="13"/>
      <c r="W287" s="13"/>
      <c r="X287" s="13"/>
      <c r="Y287" s="13"/>
      <c r="Z287" s="13"/>
      <c r="AA287" s="13"/>
      <c r="AB287" s="13"/>
      <c r="AC287" s="13"/>
      <c r="AD287" s="13"/>
      <c r="AE287" s="13"/>
      <c r="AT287" s="246" t="s">
        <v>145</v>
      </c>
      <c r="AU287" s="246" t="s">
        <v>91</v>
      </c>
      <c r="AV287" s="13" t="s">
        <v>91</v>
      </c>
      <c r="AW287" s="13" t="s">
        <v>38</v>
      </c>
      <c r="AX287" s="13" t="s">
        <v>82</v>
      </c>
      <c r="AY287" s="246" t="s">
        <v>135</v>
      </c>
    </row>
    <row r="288" s="14" customFormat="1">
      <c r="A288" s="14"/>
      <c r="B288" s="247"/>
      <c r="C288" s="248"/>
      <c r="D288" s="231" t="s">
        <v>145</v>
      </c>
      <c r="E288" s="249" t="s">
        <v>1</v>
      </c>
      <c r="F288" s="250" t="s">
        <v>147</v>
      </c>
      <c r="G288" s="248"/>
      <c r="H288" s="251">
        <v>2.1000000000000001</v>
      </c>
      <c r="I288" s="252"/>
      <c r="J288" s="248"/>
      <c r="K288" s="248"/>
      <c r="L288" s="253"/>
      <c r="M288" s="254"/>
      <c r="N288" s="255"/>
      <c r="O288" s="255"/>
      <c r="P288" s="255"/>
      <c r="Q288" s="255"/>
      <c r="R288" s="255"/>
      <c r="S288" s="255"/>
      <c r="T288" s="256"/>
      <c r="U288" s="14"/>
      <c r="V288" s="14"/>
      <c r="W288" s="14"/>
      <c r="X288" s="14"/>
      <c r="Y288" s="14"/>
      <c r="Z288" s="14"/>
      <c r="AA288" s="14"/>
      <c r="AB288" s="14"/>
      <c r="AC288" s="14"/>
      <c r="AD288" s="14"/>
      <c r="AE288" s="14"/>
      <c r="AT288" s="257" t="s">
        <v>145</v>
      </c>
      <c r="AU288" s="257" t="s">
        <v>91</v>
      </c>
      <c r="AV288" s="14" t="s">
        <v>142</v>
      </c>
      <c r="AW288" s="14" t="s">
        <v>38</v>
      </c>
      <c r="AX288" s="14" t="s">
        <v>87</v>
      </c>
      <c r="AY288" s="257" t="s">
        <v>135</v>
      </c>
    </row>
    <row r="289" s="2" customFormat="1" ht="24.15" customHeight="1">
      <c r="A289" s="38"/>
      <c r="B289" s="39"/>
      <c r="C289" s="218" t="s">
        <v>247</v>
      </c>
      <c r="D289" s="218" t="s">
        <v>137</v>
      </c>
      <c r="E289" s="219" t="s">
        <v>1187</v>
      </c>
      <c r="F289" s="220" t="s">
        <v>1188</v>
      </c>
      <c r="G289" s="221" t="s">
        <v>184</v>
      </c>
      <c r="H289" s="222">
        <v>0.70999999999999996</v>
      </c>
      <c r="I289" s="223"/>
      <c r="J289" s="224">
        <f>ROUND(I289*H289,2)</f>
        <v>0</v>
      </c>
      <c r="K289" s="220" t="s">
        <v>1</v>
      </c>
      <c r="L289" s="44"/>
      <c r="M289" s="225" t="s">
        <v>1</v>
      </c>
      <c r="N289" s="226" t="s">
        <v>47</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142</v>
      </c>
      <c r="AT289" s="229" t="s">
        <v>137</v>
      </c>
      <c r="AU289" s="229" t="s">
        <v>91</v>
      </c>
      <c r="AY289" s="17" t="s">
        <v>135</v>
      </c>
      <c r="BE289" s="230">
        <f>IF(N289="základní",J289,0)</f>
        <v>0</v>
      </c>
      <c r="BF289" s="230">
        <f>IF(N289="snížená",J289,0)</f>
        <v>0</v>
      </c>
      <c r="BG289" s="230">
        <f>IF(N289="zákl. přenesená",J289,0)</f>
        <v>0</v>
      </c>
      <c r="BH289" s="230">
        <f>IF(N289="sníž. přenesená",J289,0)</f>
        <v>0</v>
      </c>
      <c r="BI289" s="230">
        <f>IF(N289="nulová",J289,0)</f>
        <v>0</v>
      </c>
      <c r="BJ289" s="17" t="s">
        <v>87</v>
      </c>
      <c r="BK289" s="230">
        <f>ROUND(I289*H289,2)</f>
        <v>0</v>
      </c>
      <c r="BL289" s="17" t="s">
        <v>142</v>
      </c>
      <c r="BM289" s="229" t="s">
        <v>353</v>
      </c>
    </row>
    <row r="290" s="2" customFormat="1">
      <c r="A290" s="38"/>
      <c r="B290" s="39"/>
      <c r="C290" s="40"/>
      <c r="D290" s="231" t="s">
        <v>143</v>
      </c>
      <c r="E290" s="40"/>
      <c r="F290" s="232" t="s">
        <v>1189</v>
      </c>
      <c r="G290" s="40"/>
      <c r="H290" s="40"/>
      <c r="I290" s="233"/>
      <c r="J290" s="40"/>
      <c r="K290" s="40"/>
      <c r="L290" s="44"/>
      <c r="M290" s="234"/>
      <c r="N290" s="235"/>
      <c r="O290" s="91"/>
      <c r="P290" s="91"/>
      <c r="Q290" s="91"/>
      <c r="R290" s="91"/>
      <c r="S290" s="91"/>
      <c r="T290" s="92"/>
      <c r="U290" s="38"/>
      <c r="V290" s="38"/>
      <c r="W290" s="38"/>
      <c r="X290" s="38"/>
      <c r="Y290" s="38"/>
      <c r="Z290" s="38"/>
      <c r="AA290" s="38"/>
      <c r="AB290" s="38"/>
      <c r="AC290" s="38"/>
      <c r="AD290" s="38"/>
      <c r="AE290" s="38"/>
      <c r="AT290" s="17" t="s">
        <v>143</v>
      </c>
      <c r="AU290" s="17" t="s">
        <v>91</v>
      </c>
    </row>
    <row r="291" s="2" customFormat="1" ht="16.5" customHeight="1">
      <c r="A291" s="38"/>
      <c r="B291" s="39"/>
      <c r="C291" s="218" t="s">
        <v>356</v>
      </c>
      <c r="D291" s="218" t="s">
        <v>137</v>
      </c>
      <c r="E291" s="219" t="s">
        <v>1190</v>
      </c>
      <c r="F291" s="220" t="s">
        <v>1191</v>
      </c>
      <c r="G291" s="221" t="s">
        <v>230</v>
      </c>
      <c r="H291" s="222">
        <v>0.0060000000000000001</v>
      </c>
      <c r="I291" s="223"/>
      <c r="J291" s="224">
        <f>ROUND(I291*H291,2)</f>
        <v>0</v>
      </c>
      <c r="K291" s="220" t="s">
        <v>141</v>
      </c>
      <c r="L291" s="44"/>
      <c r="M291" s="225" t="s">
        <v>1</v>
      </c>
      <c r="N291" s="226" t="s">
        <v>47</v>
      </c>
      <c r="O291" s="91"/>
      <c r="P291" s="227">
        <f>O291*H291</f>
        <v>0</v>
      </c>
      <c r="Q291" s="227">
        <v>0</v>
      </c>
      <c r="R291" s="227">
        <f>Q291*H291</f>
        <v>0</v>
      </c>
      <c r="S291" s="227">
        <v>0</v>
      </c>
      <c r="T291" s="228">
        <f>S291*H291</f>
        <v>0</v>
      </c>
      <c r="U291" s="38"/>
      <c r="V291" s="38"/>
      <c r="W291" s="38"/>
      <c r="X291" s="38"/>
      <c r="Y291" s="38"/>
      <c r="Z291" s="38"/>
      <c r="AA291" s="38"/>
      <c r="AB291" s="38"/>
      <c r="AC291" s="38"/>
      <c r="AD291" s="38"/>
      <c r="AE291" s="38"/>
      <c r="AR291" s="229" t="s">
        <v>142</v>
      </c>
      <c r="AT291" s="229" t="s">
        <v>137</v>
      </c>
      <c r="AU291" s="229" t="s">
        <v>91</v>
      </c>
      <c r="AY291" s="17" t="s">
        <v>135</v>
      </c>
      <c r="BE291" s="230">
        <f>IF(N291="základní",J291,0)</f>
        <v>0</v>
      </c>
      <c r="BF291" s="230">
        <f>IF(N291="snížená",J291,0)</f>
        <v>0</v>
      </c>
      <c r="BG291" s="230">
        <f>IF(N291="zákl. přenesená",J291,0)</f>
        <v>0</v>
      </c>
      <c r="BH291" s="230">
        <f>IF(N291="sníž. přenesená",J291,0)</f>
        <v>0</v>
      </c>
      <c r="BI291" s="230">
        <f>IF(N291="nulová",J291,0)</f>
        <v>0</v>
      </c>
      <c r="BJ291" s="17" t="s">
        <v>87</v>
      </c>
      <c r="BK291" s="230">
        <f>ROUND(I291*H291,2)</f>
        <v>0</v>
      </c>
      <c r="BL291" s="17" t="s">
        <v>142</v>
      </c>
      <c r="BM291" s="229" t="s">
        <v>358</v>
      </c>
    </row>
    <row r="292" s="2" customFormat="1">
      <c r="A292" s="38"/>
      <c r="B292" s="39"/>
      <c r="C292" s="40"/>
      <c r="D292" s="231" t="s">
        <v>143</v>
      </c>
      <c r="E292" s="40"/>
      <c r="F292" s="232" t="s">
        <v>1192</v>
      </c>
      <c r="G292" s="40"/>
      <c r="H292" s="40"/>
      <c r="I292" s="233"/>
      <c r="J292" s="40"/>
      <c r="K292" s="40"/>
      <c r="L292" s="44"/>
      <c r="M292" s="234"/>
      <c r="N292" s="235"/>
      <c r="O292" s="91"/>
      <c r="P292" s="91"/>
      <c r="Q292" s="91"/>
      <c r="R292" s="91"/>
      <c r="S292" s="91"/>
      <c r="T292" s="92"/>
      <c r="U292" s="38"/>
      <c r="V292" s="38"/>
      <c r="W292" s="38"/>
      <c r="X292" s="38"/>
      <c r="Y292" s="38"/>
      <c r="Z292" s="38"/>
      <c r="AA292" s="38"/>
      <c r="AB292" s="38"/>
      <c r="AC292" s="38"/>
      <c r="AD292" s="38"/>
      <c r="AE292" s="38"/>
      <c r="AT292" s="17" t="s">
        <v>143</v>
      </c>
      <c r="AU292" s="17" t="s">
        <v>91</v>
      </c>
    </row>
    <row r="293" s="13" customFormat="1">
      <c r="A293" s="13"/>
      <c r="B293" s="236"/>
      <c r="C293" s="237"/>
      <c r="D293" s="231" t="s">
        <v>145</v>
      </c>
      <c r="E293" s="238" t="s">
        <v>1</v>
      </c>
      <c r="F293" s="239" t="s">
        <v>1193</v>
      </c>
      <c r="G293" s="237"/>
      <c r="H293" s="240">
        <v>0.0060000000000000001</v>
      </c>
      <c r="I293" s="241"/>
      <c r="J293" s="237"/>
      <c r="K293" s="237"/>
      <c r="L293" s="242"/>
      <c r="M293" s="243"/>
      <c r="N293" s="244"/>
      <c r="O293" s="244"/>
      <c r="P293" s="244"/>
      <c r="Q293" s="244"/>
      <c r="R293" s="244"/>
      <c r="S293" s="244"/>
      <c r="T293" s="245"/>
      <c r="U293" s="13"/>
      <c r="V293" s="13"/>
      <c r="W293" s="13"/>
      <c r="X293" s="13"/>
      <c r="Y293" s="13"/>
      <c r="Z293" s="13"/>
      <c r="AA293" s="13"/>
      <c r="AB293" s="13"/>
      <c r="AC293" s="13"/>
      <c r="AD293" s="13"/>
      <c r="AE293" s="13"/>
      <c r="AT293" s="246" t="s">
        <v>145</v>
      </c>
      <c r="AU293" s="246" t="s">
        <v>91</v>
      </c>
      <c r="AV293" s="13" t="s">
        <v>91</v>
      </c>
      <c r="AW293" s="13" t="s">
        <v>38</v>
      </c>
      <c r="AX293" s="13" t="s">
        <v>82</v>
      </c>
      <c r="AY293" s="246" t="s">
        <v>135</v>
      </c>
    </row>
    <row r="294" s="14" customFormat="1">
      <c r="A294" s="14"/>
      <c r="B294" s="247"/>
      <c r="C294" s="248"/>
      <c r="D294" s="231" t="s">
        <v>145</v>
      </c>
      <c r="E294" s="249" t="s">
        <v>1</v>
      </c>
      <c r="F294" s="250" t="s">
        <v>147</v>
      </c>
      <c r="G294" s="248"/>
      <c r="H294" s="251">
        <v>0.0060000000000000001</v>
      </c>
      <c r="I294" s="252"/>
      <c r="J294" s="248"/>
      <c r="K294" s="248"/>
      <c r="L294" s="253"/>
      <c r="M294" s="254"/>
      <c r="N294" s="255"/>
      <c r="O294" s="255"/>
      <c r="P294" s="255"/>
      <c r="Q294" s="255"/>
      <c r="R294" s="255"/>
      <c r="S294" s="255"/>
      <c r="T294" s="256"/>
      <c r="U294" s="14"/>
      <c r="V294" s="14"/>
      <c r="W294" s="14"/>
      <c r="X294" s="14"/>
      <c r="Y294" s="14"/>
      <c r="Z294" s="14"/>
      <c r="AA294" s="14"/>
      <c r="AB294" s="14"/>
      <c r="AC294" s="14"/>
      <c r="AD294" s="14"/>
      <c r="AE294" s="14"/>
      <c r="AT294" s="257" t="s">
        <v>145</v>
      </c>
      <c r="AU294" s="257" t="s">
        <v>91</v>
      </c>
      <c r="AV294" s="14" t="s">
        <v>142</v>
      </c>
      <c r="AW294" s="14" t="s">
        <v>38</v>
      </c>
      <c r="AX294" s="14" t="s">
        <v>87</v>
      </c>
      <c r="AY294" s="257" t="s">
        <v>135</v>
      </c>
    </row>
    <row r="295" s="12" customFormat="1" ht="22.8" customHeight="1">
      <c r="A295" s="12"/>
      <c r="B295" s="202"/>
      <c r="C295" s="203"/>
      <c r="D295" s="204" t="s">
        <v>81</v>
      </c>
      <c r="E295" s="216" t="s">
        <v>94</v>
      </c>
      <c r="F295" s="216" t="s">
        <v>897</v>
      </c>
      <c r="G295" s="203"/>
      <c r="H295" s="203"/>
      <c r="I295" s="206"/>
      <c r="J295" s="217">
        <f>BK295</f>
        <v>0</v>
      </c>
      <c r="K295" s="203"/>
      <c r="L295" s="208"/>
      <c r="M295" s="209"/>
      <c r="N295" s="210"/>
      <c r="O295" s="210"/>
      <c r="P295" s="211">
        <f>SUM(P296:P307)</f>
        <v>0</v>
      </c>
      <c r="Q295" s="210"/>
      <c r="R295" s="211">
        <f>SUM(R296:R307)</f>
        <v>0</v>
      </c>
      <c r="S295" s="210"/>
      <c r="T295" s="212">
        <f>SUM(T296:T307)</f>
        <v>0</v>
      </c>
      <c r="U295" s="12"/>
      <c r="V295" s="12"/>
      <c r="W295" s="12"/>
      <c r="X295" s="12"/>
      <c r="Y295" s="12"/>
      <c r="Z295" s="12"/>
      <c r="AA295" s="12"/>
      <c r="AB295" s="12"/>
      <c r="AC295" s="12"/>
      <c r="AD295" s="12"/>
      <c r="AE295" s="12"/>
      <c r="AR295" s="213" t="s">
        <v>87</v>
      </c>
      <c r="AT295" s="214" t="s">
        <v>81</v>
      </c>
      <c r="AU295" s="214" t="s">
        <v>87</v>
      </c>
      <c r="AY295" s="213" t="s">
        <v>135</v>
      </c>
      <c r="BK295" s="215">
        <f>SUM(BK296:BK307)</f>
        <v>0</v>
      </c>
    </row>
    <row r="296" s="2" customFormat="1" ht="24.15" customHeight="1">
      <c r="A296" s="38"/>
      <c r="B296" s="39"/>
      <c r="C296" s="218" t="s">
        <v>260</v>
      </c>
      <c r="D296" s="218" t="s">
        <v>137</v>
      </c>
      <c r="E296" s="219" t="s">
        <v>898</v>
      </c>
      <c r="F296" s="220" t="s">
        <v>899</v>
      </c>
      <c r="G296" s="221" t="s">
        <v>177</v>
      </c>
      <c r="H296" s="222">
        <v>16.199999999999999</v>
      </c>
      <c r="I296" s="223"/>
      <c r="J296" s="224">
        <f>ROUND(I296*H296,2)</f>
        <v>0</v>
      </c>
      <c r="K296" s="220" t="s">
        <v>141</v>
      </c>
      <c r="L296" s="44"/>
      <c r="M296" s="225" t="s">
        <v>1</v>
      </c>
      <c r="N296" s="226" t="s">
        <v>47</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142</v>
      </c>
      <c r="AT296" s="229" t="s">
        <v>137</v>
      </c>
      <c r="AU296" s="229" t="s">
        <v>91</v>
      </c>
      <c r="AY296" s="17" t="s">
        <v>135</v>
      </c>
      <c r="BE296" s="230">
        <f>IF(N296="základní",J296,0)</f>
        <v>0</v>
      </c>
      <c r="BF296" s="230">
        <f>IF(N296="snížená",J296,0)</f>
        <v>0</v>
      </c>
      <c r="BG296" s="230">
        <f>IF(N296="zákl. přenesená",J296,0)</f>
        <v>0</v>
      </c>
      <c r="BH296" s="230">
        <f>IF(N296="sníž. přenesená",J296,0)</f>
        <v>0</v>
      </c>
      <c r="BI296" s="230">
        <f>IF(N296="nulová",J296,0)</f>
        <v>0</v>
      </c>
      <c r="BJ296" s="17" t="s">
        <v>87</v>
      </c>
      <c r="BK296" s="230">
        <f>ROUND(I296*H296,2)</f>
        <v>0</v>
      </c>
      <c r="BL296" s="17" t="s">
        <v>142</v>
      </c>
      <c r="BM296" s="229" t="s">
        <v>363</v>
      </c>
    </row>
    <row r="297" s="2" customFormat="1">
      <c r="A297" s="38"/>
      <c r="B297" s="39"/>
      <c r="C297" s="40"/>
      <c r="D297" s="231" t="s">
        <v>143</v>
      </c>
      <c r="E297" s="40"/>
      <c r="F297" s="232" t="s">
        <v>900</v>
      </c>
      <c r="G297" s="40"/>
      <c r="H297" s="40"/>
      <c r="I297" s="233"/>
      <c r="J297" s="40"/>
      <c r="K297" s="40"/>
      <c r="L297" s="44"/>
      <c r="M297" s="234"/>
      <c r="N297" s="235"/>
      <c r="O297" s="91"/>
      <c r="P297" s="91"/>
      <c r="Q297" s="91"/>
      <c r="R297" s="91"/>
      <c r="S297" s="91"/>
      <c r="T297" s="92"/>
      <c r="U297" s="38"/>
      <c r="V297" s="38"/>
      <c r="W297" s="38"/>
      <c r="X297" s="38"/>
      <c r="Y297" s="38"/>
      <c r="Z297" s="38"/>
      <c r="AA297" s="38"/>
      <c r="AB297" s="38"/>
      <c r="AC297" s="38"/>
      <c r="AD297" s="38"/>
      <c r="AE297" s="38"/>
      <c r="AT297" s="17" t="s">
        <v>143</v>
      </c>
      <c r="AU297" s="17" t="s">
        <v>91</v>
      </c>
    </row>
    <row r="298" s="13" customFormat="1">
      <c r="A298" s="13"/>
      <c r="B298" s="236"/>
      <c r="C298" s="237"/>
      <c r="D298" s="231" t="s">
        <v>145</v>
      </c>
      <c r="E298" s="238" t="s">
        <v>1</v>
      </c>
      <c r="F298" s="239" t="s">
        <v>1194</v>
      </c>
      <c r="G298" s="237"/>
      <c r="H298" s="240">
        <v>16.199999999999999</v>
      </c>
      <c r="I298" s="241"/>
      <c r="J298" s="237"/>
      <c r="K298" s="237"/>
      <c r="L298" s="242"/>
      <c r="M298" s="243"/>
      <c r="N298" s="244"/>
      <c r="O298" s="244"/>
      <c r="P298" s="244"/>
      <c r="Q298" s="244"/>
      <c r="R298" s="244"/>
      <c r="S298" s="244"/>
      <c r="T298" s="245"/>
      <c r="U298" s="13"/>
      <c r="V298" s="13"/>
      <c r="W298" s="13"/>
      <c r="X298" s="13"/>
      <c r="Y298" s="13"/>
      <c r="Z298" s="13"/>
      <c r="AA298" s="13"/>
      <c r="AB298" s="13"/>
      <c r="AC298" s="13"/>
      <c r="AD298" s="13"/>
      <c r="AE298" s="13"/>
      <c r="AT298" s="246" t="s">
        <v>145</v>
      </c>
      <c r="AU298" s="246" t="s">
        <v>91</v>
      </c>
      <c r="AV298" s="13" t="s">
        <v>91</v>
      </c>
      <c r="AW298" s="13" t="s">
        <v>38</v>
      </c>
      <c r="AX298" s="13" t="s">
        <v>82</v>
      </c>
      <c r="AY298" s="246" t="s">
        <v>135</v>
      </c>
    </row>
    <row r="299" s="14" customFormat="1">
      <c r="A299" s="14"/>
      <c r="B299" s="247"/>
      <c r="C299" s="248"/>
      <c r="D299" s="231" t="s">
        <v>145</v>
      </c>
      <c r="E299" s="249" t="s">
        <v>1</v>
      </c>
      <c r="F299" s="250" t="s">
        <v>147</v>
      </c>
      <c r="G299" s="248"/>
      <c r="H299" s="251">
        <v>16.199999999999999</v>
      </c>
      <c r="I299" s="252"/>
      <c r="J299" s="248"/>
      <c r="K299" s="248"/>
      <c r="L299" s="253"/>
      <c r="M299" s="254"/>
      <c r="N299" s="255"/>
      <c r="O299" s="255"/>
      <c r="P299" s="255"/>
      <c r="Q299" s="255"/>
      <c r="R299" s="255"/>
      <c r="S299" s="255"/>
      <c r="T299" s="256"/>
      <c r="U299" s="14"/>
      <c r="V299" s="14"/>
      <c r="W299" s="14"/>
      <c r="X299" s="14"/>
      <c r="Y299" s="14"/>
      <c r="Z299" s="14"/>
      <c r="AA299" s="14"/>
      <c r="AB299" s="14"/>
      <c r="AC299" s="14"/>
      <c r="AD299" s="14"/>
      <c r="AE299" s="14"/>
      <c r="AT299" s="257" t="s">
        <v>145</v>
      </c>
      <c r="AU299" s="257" t="s">
        <v>91</v>
      </c>
      <c r="AV299" s="14" t="s">
        <v>142</v>
      </c>
      <c r="AW299" s="14" t="s">
        <v>38</v>
      </c>
      <c r="AX299" s="14" t="s">
        <v>87</v>
      </c>
      <c r="AY299" s="257" t="s">
        <v>135</v>
      </c>
    </row>
    <row r="300" s="2" customFormat="1" ht="24.15" customHeight="1">
      <c r="A300" s="38"/>
      <c r="B300" s="39"/>
      <c r="C300" s="270" t="s">
        <v>367</v>
      </c>
      <c r="D300" s="270" t="s">
        <v>257</v>
      </c>
      <c r="E300" s="271" t="s">
        <v>902</v>
      </c>
      <c r="F300" s="272" t="s">
        <v>903</v>
      </c>
      <c r="G300" s="273" t="s">
        <v>316</v>
      </c>
      <c r="H300" s="274">
        <v>103.27500000000001</v>
      </c>
      <c r="I300" s="275"/>
      <c r="J300" s="276">
        <f>ROUND(I300*H300,2)</f>
        <v>0</v>
      </c>
      <c r="K300" s="272" t="s">
        <v>1</v>
      </c>
      <c r="L300" s="277"/>
      <c r="M300" s="278" t="s">
        <v>1</v>
      </c>
      <c r="N300" s="279" t="s">
        <v>47</v>
      </c>
      <c r="O300" s="91"/>
      <c r="P300" s="227">
        <f>O300*H300</f>
        <v>0</v>
      </c>
      <c r="Q300" s="227">
        <v>0</v>
      </c>
      <c r="R300" s="227">
        <f>Q300*H300</f>
        <v>0</v>
      </c>
      <c r="S300" s="227">
        <v>0</v>
      </c>
      <c r="T300" s="228">
        <f>S300*H300</f>
        <v>0</v>
      </c>
      <c r="U300" s="38"/>
      <c r="V300" s="38"/>
      <c r="W300" s="38"/>
      <c r="X300" s="38"/>
      <c r="Y300" s="38"/>
      <c r="Z300" s="38"/>
      <c r="AA300" s="38"/>
      <c r="AB300" s="38"/>
      <c r="AC300" s="38"/>
      <c r="AD300" s="38"/>
      <c r="AE300" s="38"/>
      <c r="AR300" s="229" t="s">
        <v>181</v>
      </c>
      <c r="AT300" s="229" t="s">
        <v>257</v>
      </c>
      <c r="AU300" s="229" t="s">
        <v>91</v>
      </c>
      <c r="AY300" s="17" t="s">
        <v>135</v>
      </c>
      <c r="BE300" s="230">
        <f>IF(N300="základní",J300,0)</f>
        <v>0</v>
      </c>
      <c r="BF300" s="230">
        <f>IF(N300="snížená",J300,0)</f>
        <v>0</v>
      </c>
      <c r="BG300" s="230">
        <f>IF(N300="zákl. přenesená",J300,0)</f>
        <v>0</v>
      </c>
      <c r="BH300" s="230">
        <f>IF(N300="sníž. přenesená",J300,0)</f>
        <v>0</v>
      </c>
      <c r="BI300" s="230">
        <f>IF(N300="nulová",J300,0)</f>
        <v>0</v>
      </c>
      <c r="BJ300" s="17" t="s">
        <v>87</v>
      </c>
      <c r="BK300" s="230">
        <f>ROUND(I300*H300,2)</f>
        <v>0</v>
      </c>
      <c r="BL300" s="17" t="s">
        <v>142</v>
      </c>
      <c r="BM300" s="229" t="s">
        <v>370</v>
      </c>
    </row>
    <row r="301" s="2" customFormat="1">
      <c r="A301" s="38"/>
      <c r="B301" s="39"/>
      <c r="C301" s="40"/>
      <c r="D301" s="231" t="s">
        <v>143</v>
      </c>
      <c r="E301" s="40"/>
      <c r="F301" s="232" t="s">
        <v>903</v>
      </c>
      <c r="G301" s="40"/>
      <c r="H301" s="40"/>
      <c r="I301" s="233"/>
      <c r="J301" s="40"/>
      <c r="K301" s="40"/>
      <c r="L301" s="44"/>
      <c r="M301" s="234"/>
      <c r="N301" s="235"/>
      <c r="O301" s="91"/>
      <c r="P301" s="91"/>
      <c r="Q301" s="91"/>
      <c r="R301" s="91"/>
      <c r="S301" s="91"/>
      <c r="T301" s="92"/>
      <c r="U301" s="38"/>
      <c r="V301" s="38"/>
      <c r="W301" s="38"/>
      <c r="X301" s="38"/>
      <c r="Y301" s="38"/>
      <c r="Z301" s="38"/>
      <c r="AA301" s="38"/>
      <c r="AB301" s="38"/>
      <c r="AC301" s="38"/>
      <c r="AD301" s="38"/>
      <c r="AE301" s="38"/>
      <c r="AT301" s="17" t="s">
        <v>143</v>
      </c>
      <c r="AU301" s="17" t="s">
        <v>91</v>
      </c>
    </row>
    <row r="302" s="13" customFormat="1">
      <c r="A302" s="13"/>
      <c r="B302" s="236"/>
      <c r="C302" s="237"/>
      <c r="D302" s="231" t="s">
        <v>145</v>
      </c>
      <c r="E302" s="238" t="s">
        <v>1</v>
      </c>
      <c r="F302" s="239" t="s">
        <v>1195</v>
      </c>
      <c r="G302" s="237"/>
      <c r="H302" s="240">
        <v>103.27500000000001</v>
      </c>
      <c r="I302" s="241"/>
      <c r="J302" s="237"/>
      <c r="K302" s="237"/>
      <c r="L302" s="242"/>
      <c r="M302" s="243"/>
      <c r="N302" s="244"/>
      <c r="O302" s="244"/>
      <c r="P302" s="244"/>
      <c r="Q302" s="244"/>
      <c r="R302" s="244"/>
      <c r="S302" s="244"/>
      <c r="T302" s="245"/>
      <c r="U302" s="13"/>
      <c r="V302" s="13"/>
      <c r="W302" s="13"/>
      <c r="X302" s="13"/>
      <c r="Y302" s="13"/>
      <c r="Z302" s="13"/>
      <c r="AA302" s="13"/>
      <c r="AB302" s="13"/>
      <c r="AC302" s="13"/>
      <c r="AD302" s="13"/>
      <c r="AE302" s="13"/>
      <c r="AT302" s="246" t="s">
        <v>145</v>
      </c>
      <c r="AU302" s="246" t="s">
        <v>91</v>
      </c>
      <c r="AV302" s="13" t="s">
        <v>91</v>
      </c>
      <c r="AW302" s="13" t="s">
        <v>38</v>
      </c>
      <c r="AX302" s="13" t="s">
        <v>82</v>
      </c>
      <c r="AY302" s="246" t="s">
        <v>135</v>
      </c>
    </row>
    <row r="303" s="14" customFormat="1">
      <c r="A303" s="14"/>
      <c r="B303" s="247"/>
      <c r="C303" s="248"/>
      <c r="D303" s="231" t="s">
        <v>145</v>
      </c>
      <c r="E303" s="249" t="s">
        <v>1</v>
      </c>
      <c r="F303" s="250" t="s">
        <v>147</v>
      </c>
      <c r="G303" s="248"/>
      <c r="H303" s="251">
        <v>103.27500000000001</v>
      </c>
      <c r="I303" s="252"/>
      <c r="J303" s="248"/>
      <c r="K303" s="248"/>
      <c r="L303" s="253"/>
      <c r="M303" s="254"/>
      <c r="N303" s="255"/>
      <c r="O303" s="255"/>
      <c r="P303" s="255"/>
      <c r="Q303" s="255"/>
      <c r="R303" s="255"/>
      <c r="S303" s="255"/>
      <c r="T303" s="256"/>
      <c r="U303" s="14"/>
      <c r="V303" s="14"/>
      <c r="W303" s="14"/>
      <c r="X303" s="14"/>
      <c r="Y303" s="14"/>
      <c r="Z303" s="14"/>
      <c r="AA303" s="14"/>
      <c r="AB303" s="14"/>
      <c r="AC303" s="14"/>
      <c r="AD303" s="14"/>
      <c r="AE303" s="14"/>
      <c r="AT303" s="257" t="s">
        <v>145</v>
      </c>
      <c r="AU303" s="257" t="s">
        <v>91</v>
      </c>
      <c r="AV303" s="14" t="s">
        <v>142</v>
      </c>
      <c r="AW303" s="14" t="s">
        <v>38</v>
      </c>
      <c r="AX303" s="14" t="s">
        <v>87</v>
      </c>
      <c r="AY303" s="257" t="s">
        <v>135</v>
      </c>
    </row>
    <row r="304" s="2" customFormat="1" ht="16.5" customHeight="1">
      <c r="A304" s="38"/>
      <c r="B304" s="39"/>
      <c r="C304" s="218" t="s">
        <v>265</v>
      </c>
      <c r="D304" s="218" t="s">
        <v>137</v>
      </c>
      <c r="E304" s="219" t="s">
        <v>906</v>
      </c>
      <c r="F304" s="220" t="s">
        <v>907</v>
      </c>
      <c r="G304" s="221" t="s">
        <v>140</v>
      </c>
      <c r="H304" s="222">
        <v>9.7200000000000006</v>
      </c>
      <c r="I304" s="223"/>
      <c r="J304" s="224">
        <f>ROUND(I304*H304,2)</f>
        <v>0</v>
      </c>
      <c r="K304" s="220" t="s">
        <v>1</v>
      </c>
      <c r="L304" s="44"/>
      <c r="M304" s="225" t="s">
        <v>1</v>
      </c>
      <c r="N304" s="226" t="s">
        <v>47</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142</v>
      </c>
      <c r="AT304" s="229" t="s">
        <v>137</v>
      </c>
      <c r="AU304" s="229" t="s">
        <v>91</v>
      </c>
      <c r="AY304" s="17" t="s">
        <v>135</v>
      </c>
      <c r="BE304" s="230">
        <f>IF(N304="základní",J304,0)</f>
        <v>0</v>
      </c>
      <c r="BF304" s="230">
        <f>IF(N304="snížená",J304,0)</f>
        <v>0</v>
      </c>
      <c r="BG304" s="230">
        <f>IF(N304="zákl. přenesená",J304,0)</f>
        <v>0</v>
      </c>
      <c r="BH304" s="230">
        <f>IF(N304="sníž. přenesená",J304,0)</f>
        <v>0</v>
      </c>
      <c r="BI304" s="230">
        <f>IF(N304="nulová",J304,0)</f>
        <v>0</v>
      </c>
      <c r="BJ304" s="17" t="s">
        <v>87</v>
      </c>
      <c r="BK304" s="230">
        <f>ROUND(I304*H304,2)</f>
        <v>0</v>
      </c>
      <c r="BL304" s="17" t="s">
        <v>142</v>
      </c>
      <c r="BM304" s="229" t="s">
        <v>374</v>
      </c>
    </row>
    <row r="305" s="2" customFormat="1">
      <c r="A305" s="38"/>
      <c r="B305" s="39"/>
      <c r="C305" s="40"/>
      <c r="D305" s="231" t="s">
        <v>143</v>
      </c>
      <c r="E305" s="40"/>
      <c r="F305" s="232" t="s">
        <v>907</v>
      </c>
      <c r="G305" s="40"/>
      <c r="H305" s="40"/>
      <c r="I305" s="233"/>
      <c r="J305" s="40"/>
      <c r="K305" s="40"/>
      <c r="L305" s="44"/>
      <c r="M305" s="234"/>
      <c r="N305" s="235"/>
      <c r="O305" s="91"/>
      <c r="P305" s="91"/>
      <c r="Q305" s="91"/>
      <c r="R305" s="91"/>
      <c r="S305" s="91"/>
      <c r="T305" s="92"/>
      <c r="U305" s="38"/>
      <c r="V305" s="38"/>
      <c r="W305" s="38"/>
      <c r="X305" s="38"/>
      <c r="Y305" s="38"/>
      <c r="Z305" s="38"/>
      <c r="AA305" s="38"/>
      <c r="AB305" s="38"/>
      <c r="AC305" s="38"/>
      <c r="AD305" s="38"/>
      <c r="AE305" s="38"/>
      <c r="AT305" s="17" t="s">
        <v>143</v>
      </c>
      <c r="AU305" s="17" t="s">
        <v>91</v>
      </c>
    </row>
    <row r="306" s="13" customFormat="1">
      <c r="A306" s="13"/>
      <c r="B306" s="236"/>
      <c r="C306" s="237"/>
      <c r="D306" s="231" t="s">
        <v>145</v>
      </c>
      <c r="E306" s="238" t="s">
        <v>1</v>
      </c>
      <c r="F306" s="239" t="s">
        <v>1196</v>
      </c>
      <c r="G306" s="237"/>
      <c r="H306" s="240">
        <v>9.7200000000000006</v>
      </c>
      <c r="I306" s="241"/>
      <c r="J306" s="237"/>
      <c r="K306" s="237"/>
      <c r="L306" s="242"/>
      <c r="M306" s="243"/>
      <c r="N306" s="244"/>
      <c r="O306" s="244"/>
      <c r="P306" s="244"/>
      <c r="Q306" s="244"/>
      <c r="R306" s="244"/>
      <c r="S306" s="244"/>
      <c r="T306" s="245"/>
      <c r="U306" s="13"/>
      <c r="V306" s="13"/>
      <c r="W306" s="13"/>
      <c r="X306" s="13"/>
      <c r="Y306" s="13"/>
      <c r="Z306" s="13"/>
      <c r="AA306" s="13"/>
      <c r="AB306" s="13"/>
      <c r="AC306" s="13"/>
      <c r="AD306" s="13"/>
      <c r="AE306" s="13"/>
      <c r="AT306" s="246" t="s">
        <v>145</v>
      </c>
      <c r="AU306" s="246" t="s">
        <v>91</v>
      </c>
      <c r="AV306" s="13" t="s">
        <v>91</v>
      </c>
      <c r="AW306" s="13" t="s">
        <v>38</v>
      </c>
      <c r="AX306" s="13" t="s">
        <v>82</v>
      </c>
      <c r="AY306" s="246" t="s">
        <v>135</v>
      </c>
    </row>
    <row r="307" s="14" customFormat="1">
      <c r="A307" s="14"/>
      <c r="B307" s="247"/>
      <c r="C307" s="248"/>
      <c r="D307" s="231" t="s">
        <v>145</v>
      </c>
      <c r="E307" s="249" t="s">
        <v>1</v>
      </c>
      <c r="F307" s="250" t="s">
        <v>147</v>
      </c>
      <c r="G307" s="248"/>
      <c r="H307" s="251">
        <v>9.7200000000000006</v>
      </c>
      <c r="I307" s="252"/>
      <c r="J307" s="248"/>
      <c r="K307" s="248"/>
      <c r="L307" s="253"/>
      <c r="M307" s="254"/>
      <c r="N307" s="255"/>
      <c r="O307" s="255"/>
      <c r="P307" s="255"/>
      <c r="Q307" s="255"/>
      <c r="R307" s="255"/>
      <c r="S307" s="255"/>
      <c r="T307" s="256"/>
      <c r="U307" s="14"/>
      <c r="V307" s="14"/>
      <c r="W307" s="14"/>
      <c r="X307" s="14"/>
      <c r="Y307" s="14"/>
      <c r="Z307" s="14"/>
      <c r="AA307" s="14"/>
      <c r="AB307" s="14"/>
      <c r="AC307" s="14"/>
      <c r="AD307" s="14"/>
      <c r="AE307" s="14"/>
      <c r="AT307" s="257" t="s">
        <v>145</v>
      </c>
      <c r="AU307" s="257" t="s">
        <v>91</v>
      </c>
      <c r="AV307" s="14" t="s">
        <v>142</v>
      </c>
      <c r="AW307" s="14" t="s">
        <v>38</v>
      </c>
      <c r="AX307" s="14" t="s">
        <v>87</v>
      </c>
      <c r="AY307" s="257" t="s">
        <v>135</v>
      </c>
    </row>
    <row r="308" s="12" customFormat="1" ht="22.8" customHeight="1">
      <c r="A308" s="12"/>
      <c r="B308" s="202"/>
      <c r="C308" s="203"/>
      <c r="D308" s="204" t="s">
        <v>81</v>
      </c>
      <c r="E308" s="216" t="s">
        <v>142</v>
      </c>
      <c r="F308" s="216" t="s">
        <v>305</v>
      </c>
      <c r="G308" s="203"/>
      <c r="H308" s="203"/>
      <c r="I308" s="206"/>
      <c r="J308" s="217">
        <f>BK308</f>
        <v>0</v>
      </c>
      <c r="K308" s="203"/>
      <c r="L308" s="208"/>
      <c r="M308" s="209"/>
      <c r="N308" s="210"/>
      <c r="O308" s="210"/>
      <c r="P308" s="211">
        <f>SUM(P309:P365)</f>
        <v>0</v>
      </c>
      <c r="Q308" s="210"/>
      <c r="R308" s="211">
        <f>SUM(R309:R365)</f>
        <v>0</v>
      </c>
      <c r="S308" s="210"/>
      <c r="T308" s="212">
        <f>SUM(T309:T365)</f>
        <v>0</v>
      </c>
      <c r="U308" s="12"/>
      <c r="V308" s="12"/>
      <c r="W308" s="12"/>
      <c r="X308" s="12"/>
      <c r="Y308" s="12"/>
      <c r="Z308" s="12"/>
      <c r="AA308" s="12"/>
      <c r="AB308" s="12"/>
      <c r="AC308" s="12"/>
      <c r="AD308" s="12"/>
      <c r="AE308" s="12"/>
      <c r="AR308" s="213" t="s">
        <v>87</v>
      </c>
      <c r="AT308" s="214" t="s">
        <v>81</v>
      </c>
      <c r="AU308" s="214" t="s">
        <v>87</v>
      </c>
      <c r="AY308" s="213" t="s">
        <v>135</v>
      </c>
      <c r="BK308" s="215">
        <f>SUM(BK309:BK365)</f>
        <v>0</v>
      </c>
    </row>
    <row r="309" s="2" customFormat="1" ht="21.75" customHeight="1">
      <c r="A309" s="38"/>
      <c r="B309" s="39"/>
      <c r="C309" s="218" t="s">
        <v>377</v>
      </c>
      <c r="D309" s="218" t="s">
        <v>137</v>
      </c>
      <c r="E309" s="219" t="s">
        <v>1197</v>
      </c>
      <c r="F309" s="220" t="s">
        <v>1198</v>
      </c>
      <c r="G309" s="221" t="s">
        <v>177</v>
      </c>
      <c r="H309" s="222">
        <v>6.0499999999999998</v>
      </c>
      <c r="I309" s="223"/>
      <c r="J309" s="224">
        <f>ROUND(I309*H309,2)</f>
        <v>0</v>
      </c>
      <c r="K309" s="220" t="s">
        <v>141</v>
      </c>
      <c r="L309" s="44"/>
      <c r="M309" s="225" t="s">
        <v>1</v>
      </c>
      <c r="N309" s="226" t="s">
        <v>47</v>
      </c>
      <c r="O309" s="91"/>
      <c r="P309" s="227">
        <f>O309*H309</f>
        <v>0</v>
      </c>
      <c r="Q309" s="227">
        <v>0</v>
      </c>
      <c r="R309" s="227">
        <f>Q309*H309</f>
        <v>0</v>
      </c>
      <c r="S309" s="227">
        <v>0</v>
      </c>
      <c r="T309" s="228">
        <f>S309*H309</f>
        <v>0</v>
      </c>
      <c r="U309" s="38"/>
      <c r="V309" s="38"/>
      <c r="W309" s="38"/>
      <c r="X309" s="38"/>
      <c r="Y309" s="38"/>
      <c r="Z309" s="38"/>
      <c r="AA309" s="38"/>
      <c r="AB309" s="38"/>
      <c r="AC309" s="38"/>
      <c r="AD309" s="38"/>
      <c r="AE309" s="38"/>
      <c r="AR309" s="229" t="s">
        <v>142</v>
      </c>
      <c r="AT309" s="229" t="s">
        <v>137</v>
      </c>
      <c r="AU309" s="229" t="s">
        <v>91</v>
      </c>
      <c r="AY309" s="17" t="s">
        <v>135</v>
      </c>
      <c r="BE309" s="230">
        <f>IF(N309="základní",J309,0)</f>
        <v>0</v>
      </c>
      <c r="BF309" s="230">
        <f>IF(N309="snížená",J309,0)</f>
        <v>0</v>
      </c>
      <c r="BG309" s="230">
        <f>IF(N309="zákl. přenesená",J309,0)</f>
        <v>0</v>
      </c>
      <c r="BH309" s="230">
        <f>IF(N309="sníž. přenesená",J309,0)</f>
        <v>0</v>
      </c>
      <c r="BI309" s="230">
        <f>IF(N309="nulová",J309,0)</f>
        <v>0</v>
      </c>
      <c r="BJ309" s="17" t="s">
        <v>87</v>
      </c>
      <c r="BK309" s="230">
        <f>ROUND(I309*H309,2)</f>
        <v>0</v>
      </c>
      <c r="BL309" s="17" t="s">
        <v>142</v>
      </c>
      <c r="BM309" s="229" t="s">
        <v>380</v>
      </c>
    </row>
    <row r="310" s="2" customFormat="1">
      <c r="A310" s="38"/>
      <c r="B310" s="39"/>
      <c r="C310" s="40"/>
      <c r="D310" s="231" t="s">
        <v>143</v>
      </c>
      <c r="E310" s="40"/>
      <c r="F310" s="232" t="s">
        <v>1199</v>
      </c>
      <c r="G310" s="40"/>
      <c r="H310" s="40"/>
      <c r="I310" s="233"/>
      <c r="J310" s="40"/>
      <c r="K310" s="40"/>
      <c r="L310" s="44"/>
      <c r="M310" s="234"/>
      <c r="N310" s="235"/>
      <c r="O310" s="91"/>
      <c r="P310" s="91"/>
      <c r="Q310" s="91"/>
      <c r="R310" s="91"/>
      <c r="S310" s="91"/>
      <c r="T310" s="92"/>
      <c r="U310" s="38"/>
      <c r="V310" s="38"/>
      <c r="W310" s="38"/>
      <c r="X310" s="38"/>
      <c r="Y310" s="38"/>
      <c r="Z310" s="38"/>
      <c r="AA310" s="38"/>
      <c r="AB310" s="38"/>
      <c r="AC310" s="38"/>
      <c r="AD310" s="38"/>
      <c r="AE310" s="38"/>
      <c r="AT310" s="17" t="s">
        <v>143</v>
      </c>
      <c r="AU310" s="17" t="s">
        <v>91</v>
      </c>
    </row>
    <row r="311" s="13" customFormat="1">
      <c r="A311" s="13"/>
      <c r="B311" s="236"/>
      <c r="C311" s="237"/>
      <c r="D311" s="231" t="s">
        <v>145</v>
      </c>
      <c r="E311" s="238" t="s">
        <v>1</v>
      </c>
      <c r="F311" s="239" t="s">
        <v>1200</v>
      </c>
      <c r="G311" s="237"/>
      <c r="H311" s="240">
        <v>6.0499999999999998</v>
      </c>
      <c r="I311" s="241"/>
      <c r="J311" s="237"/>
      <c r="K311" s="237"/>
      <c r="L311" s="242"/>
      <c r="M311" s="243"/>
      <c r="N311" s="244"/>
      <c r="O311" s="244"/>
      <c r="P311" s="244"/>
      <c r="Q311" s="244"/>
      <c r="R311" s="244"/>
      <c r="S311" s="244"/>
      <c r="T311" s="245"/>
      <c r="U311" s="13"/>
      <c r="V311" s="13"/>
      <c r="W311" s="13"/>
      <c r="X311" s="13"/>
      <c r="Y311" s="13"/>
      <c r="Z311" s="13"/>
      <c r="AA311" s="13"/>
      <c r="AB311" s="13"/>
      <c r="AC311" s="13"/>
      <c r="AD311" s="13"/>
      <c r="AE311" s="13"/>
      <c r="AT311" s="246" t="s">
        <v>145</v>
      </c>
      <c r="AU311" s="246" t="s">
        <v>91</v>
      </c>
      <c r="AV311" s="13" t="s">
        <v>91</v>
      </c>
      <c r="AW311" s="13" t="s">
        <v>38</v>
      </c>
      <c r="AX311" s="13" t="s">
        <v>82</v>
      </c>
      <c r="AY311" s="246" t="s">
        <v>135</v>
      </c>
    </row>
    <row r="312" s="14" customFormat="1">
      <c r="A312" s="14"/>
      <c r="B312" s="247"/>
      <c r="C312" s="248"/>
      <c r="D312" s="231" t="s">
        <v>145</v>
      </c>
      <c r="E312" s="249" t="s">
        <v>1</v>
      </c>
      <c r="F312" s="250" t="s">
        <v>147</v>
      </c>
      <c r="G312" s="248"/>
      <c r="H312" s="251">
        <v>6.0499999999999998</v>
      </c>
      <c r="I312" s="252"/>
      <c r="J312" s="248"/>
      <c r="K312" s="248"/>
      <c r="L312" s="253"/>
      <c r="M312" s="254"/>
      <c r="N312" s="255"/>
      <c r="O312" s="255"/>
      <c r="P312" s="255"/>
      <c r="Q312" s="255"/>
      <c r="R312" s="255"/>
      <c r="S312" s="255"/>
      <c r="T312" s="256"/>
      <c r="U312" s="14"/>
      <c r="V312" s="14"/>
      <c r="W312" s="14"/>
      <c r="X312" s="14"/>
      <c r="Y312" s="14"/>
      <c r="Z312" s="14"/>
      <c r="AA312" s="14"/>
      <c r="AB312" s="14"/>
      <c r="AC312" s="14"/>
      <c r="AD312" s="14"/>
      <c r="AE312" s="14"/>
      <c r="AT312" s="257" t="s">
        <v>145</v>
      </c>
      <c r="AU312" s="257" t="s">
        <v>91</v>
      </c>
      <c r="AV312" s="14" t="s">
        <v>142</v>
      </c>
      <c r="AW312" s="14" t="s">
        <v>38</v>
      </c>
      <c r="AX312" s="14" t="s">
        <v>87</v>
      </c>
      <c r="AY312" s="257" t="s">
        <v>135</v>
      </c>
    </row>
    <row r="313" s="2" customFormat="1" ht="16.5" customHeight="1">
      <c r="A313" s="38"/>
      <c r="B313" s="39"/>
      <c r="C313" s="270" t="s">
        <v>268</v>
      </c>
      <c r="D313" s="270" t="s">
        <v>257</v>
      </c>
      <c r="E313" s="271" t="s">
        <v>1201</v>
      </c>
      <c r="F313" s="272" t="s">
        <v>1202</v>
      </c>
      <c r="G313" s="273" t="s">
        <v>316</v>
      </c>
      <c r="H313" s="274">
        <v>2.02</v>
      </c>
      <c r="I313" s="275"/>
      <c r="J313" s="276">
        <f>ROUND(I313*H313,2)</f>
        <v>0</v>
      </c>
      <c r="K313" s="272" t="s">
        <v>1</v>
      </c>
      <c r="L313" s="277"/>
      <c r="M313" s="278" t="s">
        <v>1</v>
      </c>
      <c r="N313" s="279" t="s">
        <v>47</v>
      </c>
      <c r="O313" s="91"/>
      <c r="P313" s="227">
        <f>O313*H313</f>
        <v>0</v>
      </c>
      <c r="Q313" s="227">
        <v>0</v>
      </c>
      <c r="R313" s="227">
        <f>Q313*H313</f>
        <v>0</v>
      </c>
      <c r="S313" s="227">
        <v>0</v>
      </c>
      <c r="T313" s="228">
        <f>S313*H313</f>
        <v>0</v>
      </c>
      <c r="U313" s="38"/>
      <c r="V313" s="38"/>
      <c r="W313" s="38"/>
      <c r="X313" s="38"/>
      <c r="Y313" s="38"/>
      <c r="Z313" s="38"/>
      <c r="AA313" s="38"/>
      <c r="AB313" s="38"/>
      <c r="AC313" s="38"/>
      <c r="AD313" s="38"/>
      <c r="AE313" s="38"/>
      <c r="AR313" s="229" t="s">
        <v>181</v>
      </c>
      <c r="AT313" s="229" t="s">
        <v>257</v>
      </c>
      <c r="AU313" s="229" t="s">
        <v>91</v>
      </c>
      <c r="AY313" s="17" t="s">
        <v>135</v>
      </c>
      <c r="BE313" s="230">
        <f>IF(N313="základní",J313,0)</f>
        <v>0</v>
      </c>
      <c r="BF313" s="230">
        <f>IF(N313="snížená",J313,0)</f>
        <v>0</v>
      </c>
      <c r="BG313" s="230">
        <f>IF(N313="zákl. přenesená",J313,0)</f>
        <v>0</v>
      </c>
      <c r="BH313" s="230">
        <f>IF(N313="sníž. přenesená",J313,0)</f>
        <v>0</v>
      </c>
      <c r="BI313" s="230">
        <f>IF(N313="nulová",J313,0)</f>
        <v>0</v>
      </c>
      <c r="BJ313" s="17" t="s">
        <v>87</v>
      </c>
      <c r="BK313" s="230">
        <f>ROUND(I313*H313,2)</f>
        <v>0</v>
      </c>
      <c r="BL313" s="17" t="s">
        <v>142</v>
      </c>
      <c r="BM313" s="229" t="s">
        <v>389</v>
      </c>
    </row>
    <row r="314" s="2" customFormat="1">
      <c r="A314" s="38"/>
      <c r="B314" s="39"/>
      <c r="C314" s="40"/>
      <c r="D314" s="231" t="s">
        <v>143</v>
      </c>
      <c r="E314" s="40"/>
      <c r="F314" s="232" t="s">
        <v>1202</v>
      </c>
      <c r="G314" s="40"/>
      <c r="H314" s="40"/>
      <c r="I314" s="233"/>
      <c r="J314" s="40"/>
      <c r="K314" s="40"/>
      <c r="L314" s="44"/>
      <c r="M314" s="234"/>
      <c r="N314" s="235"/>
      <c r="O314" s="91"/>
      <c r="P314" s="91"/>
      <c r="Q314" s="91"/>
      <c r="R314" s="91"/>
      <c r="S314" s="91"/>
      <c r="T314" s="92"/>
      <c r="U314" s="38"/>
      <c r="V314" s="38"/>
      <c r="W314" s="38"/>
      <c r="X314" s="38"/>
      <c r="Y314" s="38"/>
      <c r="Z314" s="38"/>
      <c r="AA314" s="38"/>
      <c r="AB314" s="38"/>
      <c r="AC314" s="38"/>
      <c r="AD314" s="38"/>
      <c r="AE314" s="38"/>
      <c r="AT314" s="17" t="s">
        <v>143</v>
      </c>
      <c r="AU314" s="17" t="s">
        <v>91</v>
      </c>
    </row>
    <row r="315" s="2" customFormat="1">
      <c r="A315" s="38"/>
      <c r="B315" s="39"/>
      <c r="C315" s="40"/>
      <c r="D315" s="231" t="s">
        <v>152</v>
      </c>
      <c r="E315" s="40"/>
      <c r="F315" s="258" t="s">
        <v>1203</v>
      </c>
      <c r="G315" s="40"/>
      <c r="H315" s="40"/>
      <c r="I315" s="233"/>
      <c r="J315" s="40"/>
      <c r="K315" s="40"/>
      <c r="L315" s="44"/>
      <c r="M315" s="234"/>
      <c r="N315" s="235"/>
      <c r="O315" s="91"/>
      <c r="P315" s="91"/>
      <c r="Q315" s="91"/>
      <c r="R315" s="91"/>
      <c r="S315" s="91"/>
      <c r="T315" s="92"/>
      <c r="U315" s="38"/>
      <c r="V315" s="38"/>
      <c r="W315" s="38"/>
      <c r="X315" s="38"/>
      <c r="Y315" s="38"/>
      <c r="Z315" s="38"/>
      <c r="AA315" s="38"/>
      <c r="AB315" s="38"/>
      <c r="AC315" s="38"/>
      <c r="AD315" s="38"/>
      <c r="AE315" s="38"/>
      <c r="AT315" s="17" t="s">
        <v>152</v>
      </c>
      <c r="AU315" s="17" t="s">
        <v>91</v>
      </c>
    </row>
    <row r="316" s="13" customFormat="1">
      <c r="A316" s="13"/>
      <c r="B316" s="236"/>
      <c r="C316" s="237"/>
      <c r="D316" s="231" t="s">
        <v>145</v>
      </c>
      <c r="E316" s="238" t="s">
        <v>1</v>
      </c>
      <c r="F316" s="239" t="s">
        <v>1204</v>
      </c>
      <c r="G316" s="237"/>
      <c r="H316" s="240">
        <v>2.02</v>
      </c>
      <c r="I316" s="241"/>
      <c r="J316" s="237"/>
      <c r="K316" s="237"/>
      <c r="L316" s="242"/>
      <c r="M316" s="243"/>
      <c r="N316" s="244"/>
      <c r="O316" s="244"/>
      <c r="P316" s="244"/>
      <c r="Q316" s="244"/>
      <c r="R316" s="244"/>
      <c r="S316" s="244"/>
      <c r="T316" s="245"/>
      <c r="U316" s="13"/>
      <c r="V316" s="13"/>
      <c r="W316" s="13"/>
      <c r="X316" s="13"/>
      <c r="Y316" s="13"/>
      <c r="Z316" s="13"/>
      <c r="AA316" s="13"/>
      <c r="AB316" s="13"/>
      <c r="AC316" s="13"/>
      <c r="AD316" s="13"/>
      <c r="AE316" s="13"/>
      <c r="AT316" s="246" t="s">
        <v>145</v>
      </c>
      <c r="AU316" s="246" t="s">
        <v>91</v>
      </c>
      <c r="AV316" s="13" t="s">
        <v>91</v>
      </c>
      <c r="AW316" s="13" t="s">
        <v>38</v>
      </c>
      <c r="AX316" s="13" t="s">
        <v>82</v>
      </c>
      <c r="AY316" s="246" t="s">
        <v>135</v>
      </c>
    </row>
    <row r="317" s="14" customFormat="1">
      <c r="A317" s="14"/>
      <c r="B317" s="247"/>
      <c r="C317" s="248"/>
      <c r="D317" s="231" t="s">
        <v>145</v>
      </c>
      <c r="E317" s="249" t="s">
        <v>1</v>
      </c>
      <c r="F317" s="250" t="s">
        <v>147</v>
      </c>
      <c r="G317" s="248"/>
      <c r="H317" s="251">
        <v>2.02</v>
      </c>
      <c r="I317" s="252"/>
      <c r="J317" s="248"/>
      <c r="K317" s="248"/>
      <c r="L317" s="253"/>
      <c r="M317" s="254"/>
      <c r="N317" s="255"/>
      <c r="O317" s="255"/>
      <c r="P317" s="255"/>
      <c r="Q317" s="255"/>
      <c r="R317" s="255"/>
      <c r="S317" s="255"/>
      <c r="T317" s="256"/>
      <c r="U317" s="14"/>
      <c r="V317" s="14"/>
      <c r="W317" s="14"/>
      <c r="X317" s="14"/>
      <c r="Y317" s="14"/>
      <c r="Z317" s="14"/>
      <c r="AA317" s="14"/>
      <c r="AB317" s="14"/>
      <c r="AC317" s="14"/>
      <c r="AD317" s="14"/>
      <c r="AE317" s="14"/>
      <c r="AT317" s="257" t="s">
        <v>145</v>
      </c>
      <c r="AU317" s="257" t="s">
        <v>91</v>
      </c>
      <c r="AV317" s="14" t="s">
        <v>142</v>
      </c>
      <c r="AW317" s="14" t="s">
        <v>38</v>
      </c>
      <c r="AX317" s="14" t="s">
        <v>87</v>
      </c>
      <c r="AY317" s="257" t="s">
        <v>135</v>
      </c>
    </row>
    <row r="318" s="2" customFormat="1" ht="16.5" customHeight="1">
      <c r="A318" s="38"/>
      <c r="B318" s="39"/>
      <c r="C318" s="270" t="s">
        <v>392</v>
      </c>
      <c r="D318" s="270" t="s">
        <v>257</v>
      </c>
      <c r="E318" s="271" t="s">
        <v>1205</v>
      </c>
      <c r="F318" s="272" t="s">
        <v>1206</v>
      </c>
      <c r="G318" s="273" t="s">
        <v>316</v>
      </c>
      <c r="H318" s="274">
        <v>3.0299999999999998</v>
      </c>
      <c r="I318" s="275"/>
      <c r="J318" s="276">
        <f>ROUND(I318*H318,2)</f>
        <v>0</v>
      </c>
      <c r="K318" s="272" t="s">
        <v>1</v>
      </c>
      <c r="L318" s="277"/>
      <c r="M318" s="278" t="s">
        <v>1</v>
      </c>
      <c r="N318" s="279" t="s">
        <v>47</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181</v>
      </c>
      <c r="AT318" s="229" t="s">
        <v>257</v>
      </c>
      <c r="AU318" s="229" t="s">
        <v>91</v>
      </c>
      <c r="AY318" s="17" t="s">
        <v>135</v>
      </c>
      <c r="BE318" s="230">
        <f>IF(N318="základní",J318,0)</f>
        <v>0</v>
      </c>
      <c r="BF318" s="230">
        <f>IF(N318="snížená",J318,0)</f>
        <v>0</v>
      </c>
      <c r="BG318" s="230">
        <f>IF(N318="zákl. přenesená",J318,0)</f>
        <v>0</v>
      </c>
      <c r="BH318" s="230">
        <f>IF(N318="sníž. přenesená",J318,0)</f>
        <v>0</v>
      </c>
      <c r="BI318" s="230">
        <f>IF(N318="nulová",J318,0)</f>
        <v>0</v>
      </c>
      <c r="BJ318" s="17" t="s">
        <v>87</v>
      </c>
      <c r="BK318" s="230">
        <f>ROUND(I318*H318,2)</f>
        <v>0</v>
      </c>
      <c r="BL318" s="17" t="s">
        <v>142</v>
      </c>
      <c r="BM318" s="229" t="s">
        <v>395</v>
      </c>
    </row>
    <row r="319" s="2" customFormat="1">
      <c r="A319" s="38"/>
      <c r="B319" s="39"/>
      <c r="C319" s="40"/>
      <c r="D319" s="231" t="s">
        <v>143</v>
      </c>
      <c r="E319" s="40"/>
      <c r="F319" s="232" t="s">
        <v>1206</v>
      </c>
      <c r="G319" s="40"/>
      <c r="H319" s="40"/>
      <c r="I319" s="233"/>
      <c r="J319" s="40"/>
      <c r="K319" s="40"/>
      <c r="L319" s="44"/>
      <c r="M319" s="234"/>
      <c r="N319" s="235"/>
      <c r="O319" s="91"/>
      <c r="P319" s="91"/>
      <c r="Q319" s="91"/>
      <c r="R319" s="91"/>
      <c r="S319" s="91"/>
      <c r="T319" s="92"/>
      <c r="U319" s="38"/>
      <c r="V319" s="38"/>
      <c r="W319" s="38"/>
      <c r="X319" s="38"/>
      <c r="Y319" s="38"/>
      <c r="Z319" s="38"/>
      <c r="AA319" s="38"/>
      <c r="AB319" s="38"/>
      <c r="AC319" s="38"/>
      <c r="AD319" s="38"/>
      <c r="AE319" s="38"/>
      <c r="AT319" s="17" t="s">
        <v>143</v>
      </c>
      <c r="AU319" s="17" t="s">
        <v>91</v>
      </c>
    </row>
    <row r="320" s="2" customFormat="1">
      <c r="A320" s="38"/>
      <c r="B320" s="39"/>
      <c r="C320" s="40"/>
      <c r="D320" s="231" t="s">
        <v>152</v>
      </c>
      <c r="E320" s="40"/>
      <c r="F320" s="258" t="s">
        <v>1203</v>
      </c>
      <c r="G320" s="40"/>
      <c r="H320" s="40"/>
      <c r="I320" s="233"/>
      <c r="J320" s="40"/>
      <c r="K320" s="40"/>
      <c r="L320" s="44"/>
      <c r="M320" s="234"/>
      <c r="N320" s="235"/>
      <c r="O320" s="91"/>
      <c r="P320" s="91"/>
      <c r="Q320" s="91"/>
      <c r="R320" s="91"/>
      <c r="S320" s="91"/>
      <c r="T320" s="92"/>
      <c r="U320" s="38"/>
      <c r="V320" s="38"/>
      <c r="W320" s="38"/>
      <c r="X320" s="38"/>
      <c r="Y320" s="38"/>
      <c r="Z320" s="38"/>
      <c r="AA320" s="38"/>
      <c r="AB320" s="38"/>
      <c r="AC320" s="38"/>
      <c r="AD320" s="38"/>
      <c r="AE320" s="38"/>
      <c r="AT320" s="17" t="s">
        <v>152</v>
      </c>
      <c r="AU320" s="17" t="s">
        <v>91</v>
      </c>
    </row>
    <row r="321" s="13" customFormat="1">
      <c r="A321" s="13"/>
      <c r="B321" s="236"/>
      <c r="C321" s="237"/>
      <c r="D321" s="231" t="s">
        <v>145</v>
      </c>
      <c r="E321" s="238" t="s">
        <v>1</v>
      </c>
      <c r="F321" s="239" t="s">
        <v>1207</v>
      </c>
      <c r="G321" s="237"/>
      <c r="H321" s="240">
        <v>3.0299999999999998</v>
      </c>
      <c r="I321" s="241"/>
      <c r="J321" s="237"/>
      <c r="K321" s="237"/>
      <c r="L321" s="242"/>
      <c r="M321" s="243"/>
      <c r="N321" s="244"/>
      <c r="O321" s="244"/>
      <c r="P321" s="244"/>
      <c r="Q321" s="244"/>
      <c r="R321" s="244"/>
      <c r="S321" s="244"/>
      <c r="T321" s="245"/>
      <c r="U321" s="13"/>
      <c r="V321" s="13"/>
      <c r="W321" s="13"/>
      <c r="X321" s="13"/>
      <c r="Y321" s="13"/>
      <c r="Z321" s="13"/>
      <c r="AA321" s="13"/>
      <c r="AB321" s="13"/>
      <c r="AC321" s="13"/>
      <c r="AD321" s="13"/>
      <c r="AE321" s="13"/>
      <c r="AT321" s="246" t="s">
        <v>145</v>
      </c>
      <c r="AU321" s="246" t="s">
        <v>91</v>
      </c>
      <c r="AV321" s="13" t="s">
        <v>91</v>
      </c>
      <c r="AW321" s="13" t="s">
        <v>38</v>
      </c>
      <c r="AX321" s="13" t="s">
        <v>82</v>
      </c>
      <c r="AY321" s="246" t="s">
        <v>135</v>
      </c>
    </row>
    <row r="322" s="14" customFormat="1">
      <c r="A322" s="14"/>
      <c r="B322" s="247"/>
      <c r="C322" s="248"/>
      <c r="D322" s="231" t="s">
        <v>145</v>
      </c>
      <c r="E322" s="249" t="s">
        <v>1</v>
      </c>
      <c r="F322" s="250" t="s">
        <v>147</v>
      </c>
      <c r="G322" s="248"/>
      <c r="H322" s="251">
        <v>3.0299999999999998</v>
      </c>
      <c r="I322" s="252"/>
      <c r="J322" s="248"/>
      <c r="K322" s="248"/>
      <c r="L322" s="253"/>
      <c r="M322" s="254"/>
      <c r="N322" s="255"/>
      <c r="O322" s="255"/>
      <c r="P322" s="255"/>
      <c r="Q322" s="255"/>
      <c r="R322" s="255"/>
      <c r="S322" s="255"/>
      <c r="T322" s="256"/>
      <c r="U322" s="14"/>
      <c r="V322" s="14"/>
      <c r="W322" s="14"/>
      <c r="X322" s="14"/>
      <c r="Y322" s="14"/>
      <c r="Z322" s="14"/>
      <c r="AA322" s="14"/>
      <c r="AB322" s="14"/>
      <c r="AC322" s="14"/>
      <c r="AD322" s="14"/>
      <c r="AE322" s="14"/>
      <c r="AT322" s="257" t="s">
        <v>145</v>
      </c>
      <c r="AU322" s="257" t="s">
        <v>91</v>
      </c>
      <c r="AV322" s="14" t="s">
        <v>142</v>
      </c>
      <c r="AW322" s="14" t="s">
        <v>38</v>
      </c>
      <c r="AX322" s="14" t="s">
        <v>87</v>
      </c>
      <c r="AY322" s="257" t="s">
        <v>135</v>
      </c>
    </row>
    <row r="323" s="2" customFormat="1" ht="24.15" customHeight="1">
      <c r="A323" s="38"/>
      <c r="B323" s="39"/>
      <c r="C323" s="218" t="s">
        <v>273</v>
      </c>
      <c r="D323" s="218" t="s">
        <v>137</v>
      </c>
      <c r="E323" s="219" t="s">
        <v>1208</v>
      </c>
      <c r="F323" s="220" t="s">
        <v>1209</v>
      </c>
      <c r="G323" s="221" t="s">
        <v>1161</v>
      </c>
      <c r="H323" s="222">
        <v>1</v>
      </c>
      <c r="I323" s="223"/>
      <c r="J323" s="224">
        <f>ROUND(I323*H323,2)</f>
        <v>0</v>
      </c>
      <c r="K323" s="220" t="s">
        <v>1</v>
      </c>
      <c r="L323" s="44"/>
      <c r="M323" s="225" t="s">
        <v>1</v>
      </c>
      <c r="N323" s="226" t="s">
        <v>47</v>
      </c>
      <c r="O323" s="91"/>
      <c r="P323" s="227">
        <f>O323*H323</f>
        <v>0</v>
      </c>
      <c r="Q323" s="227">
        <v>0</v>
      </c>
      <c r="R323" s="227">
        <f>Q323*H323</f>
        <v>0</v>
      </c>
      <c r="S323" s="227">
        <v>0</v>
      </c>
      <c r="T323" s="228">
        <f>S323*H323</f>
        <v>0</v>
      </c>
      <c r="U323" s="38"/>
      <c r="V323" s="38"/>
      <c r="W323" s="38"/>
      <c r="X323" s="38"/>
      <c r="Y323" s="38"/>
      <c r="Z323" s="38"/>
      <c r="AA323" s="38"/>
      <c r="AB323" s="38"/>
      <c r="AC323" s="38"/>
      <c r="AD323" s="38"/>
      <c r="AE323" s="38"/>
      <c r="AR323" s="229" t="s">
        <v>142</v>
      </c>
      <c r="AT323" s="229" t="s">
        <v>137</v>
      </c>
      <c r="AU323" s="229" t="s">
        <v>91</v>
      </c>
      <c r="AY323" s="17" t="s">
        <v>135</v>
      </c>
      <c r="BE323" s="230">
        <f>IF(N323="základní",J323,0)</f>
        <v>0</v>
      </c>
      <c r="BF323" s="230">
        <f>IF(N323="snížená",J323,0)</f>
        <v>0</v>
      </c>
      <c r="BG323" s="230">
        <f>IF(N323="zákl. přenesená",J323,0)</f>
        <v>0</v>
      </c>
      <c r="BH323" s="230">
        <f>IF(N323="sníž. přenesená",J323,0)</f>
        <v>0</v>
      </c>
      <c r="BI323" s="230">
        <f>IF(N323="nulová",J323,0)</f>
        <v>0</v>
      </c>
      <c r="BJ323" s="17" t="s">
        <v>87</v>
      </c>
      <c r="BK323" s="230">
        <f>ROUND(I323*H323,2)</f>
        <v>0</v>
      </c>
      <c r="BL323" s="17" t="s">
        <v>142</v>
      </c>
      <c r="BM323" s="229" t="s">
        <v>400</v>
      </c>
    </row>
    <row r="324" s="2" customFormat="1">
      <c r="A324" s="38"/>
      <c r="B324" s="39"/>
      <c r="C324" s="40"/>
      <c r="D324" s="231" t="s">
        <v>143</v>
      </c>
      <c r="E324" s="40"/>
      <c r="F324" s="232" t="s">
        <v>1210</v>
      </c>
      <c r="G324" s="40"/>
      <c r="H324" s="40"/>
      <c r="I324" s="233"/>
      <c r="J324" s="40"/>
      <c r="K324" s="40"/>
      <c r="L324" s="44"/>
      <c r="M324" s="234"/>
      <c r="N324" s="235"/>
      <c r="O324" s="91"/>
      <c r="P324" s="91"/>
      <c r="Q324" s="91"/>
      <c r="R324" s="91"/>
      <c r="S324" s="91"/>
      <c r="T324" s="92"/>
      <c r="U324" s="38"/>
      <c r="V324" s="38"/>
      <c r="W324" s="38"/>
      <c r="X324" s="38"/>
      <c r="Y324" s="38"/>
      <c r="Z324" s="38"/>
      <c r="AA324" s="38"/>
      <c r="AB324" s="38"/>
      <c r="AC324" s="38"/>
      <c r="AD324" s="38"/>
      <c r="AE324" s="38"/>
      <c r="AT324" s="17" t="s">
        <v>143</v>
      </c>
      <c r="AU324" s="17" t="s">
        <v>91</v>
      </c>
    </row>
    <row r="325" s="13" customFormat="1">
      <c r="A325" s="13"/>
      <c r="B325" s="236"/>
      <c r="C325" s="237"/>
      <c r="D325" s="231" t="s">
        <v>145</v>
      </c>
      <c r="E325" s="238" t="s">
        <v>1</v>
      </c>
      <c r="F325" s="239" t="s">
        <v>1211</v>
      </c>
      <c r="G325" s="237"/>
      <c r="H325" s="240">
        <v>1</v>
      </c>
      <c r="I325" s="241"/>
      <c r="J325" s="237"/>
      <c r="K325" s="237"/>
      <c r="L325" s="242"/>
      <c r="M325" s="243"/>
      <c r="N325" s="244"/>
      <c r="O325" s="244"/>
      <c r="P325" s="244"/>
      <c r="Q325" s="244"/>
      <c r="R325" s="244"/>
      <c r="S325" s="244"/>
      <c r="T325" s="245"/>
      <c r="U325" s="13"/>
      <c r="V325" s="13"/>
      <c r="W325" s="13"/>
      <c r="X325" s="13"/>
      <c r="Y325" s="13"/>
      <c r="Z325" s="13"/>
      <c r="AA325" s="13"/>
      <c r="AB325" s="13"/>
      <c r="AC325" s="13"/>
      <c r="AD325" s="13"/>
      <c r="AE325" s="13"/>
      <c r="AT325" s="246" t="s">
        <v>145</v>
      </c>
      <c r="AU325" s="246" t="s">
        <v>91</v>
      </c>
      <c r="AV325" s="13" t="s">
        <v>91</v>
      </c>
      <c r="AW325" s="13" t="s">
        <v>38</v>
      </c>
      <c r="AX325" s="13" t="s">
        <v>82</v>
      </c>
      <c r="AY325" s="246" t="s">
        <v>135</v>
      </c>
    </row>
    <row r="326" s="14" customFormat="1">
      <c r="A326" s="14"/>
      <c r="B326" s="247"/>
      <c r="C326" s="248"/>
      <c r="D326" s="231" t="s">
        <v>145</v>
      </c>
      <c r="E326" s="249" t="s">
        <v>1</v>
      </c>
      <c r="F326" s="250" t="s">
        <v>147</v>
      </c>
      <c r="G326" s="248"/>
      <c r="H326" s="251">
        <v>1</v>
      </c>
      <c r="I326" s="252"/>
      <c r="J326" s="248"/>
      <c r="K326" s="248"/>
      <c r="L326" s="253"/>
      <c r="M326" s="254"/>
      <c r="N326" s="255"/>
      <c r="O326" s="255"/>
      <c r="P326" s="255"/>
      <c r="Q326" s="255"/>
      <c r="R326" s="255"/>
      <c r="S326" s="255"/>
      <c r="T326" s="256"/>
      <c r="U326" s="14"/>
      <c r="V326" s="14"/>
      <c r="W326" s="14"/>
      <c r="X326" s="14"/>
      <c r="Y326" s="14"/>
      <c r="Z326" s="14"/>
      <c r="AA326" s="14"/>
      <c r="AB326" s="14"/>
      <c r="AC326" s="14"/>
      <c r="AD326" s="14"/>
      <c r="AE326" s="14"/>
      <c r="AT326" s="257" t="s">
        <v>145</v>
      </c>
      <c r="AU326" s="257" t="s">
        <v>91</v>
      </c>
      <c r="AV326" s="14" t="s">
        <v>142</v>
      </c>
      <c r="AW326" s="14" t="s">
        <v>38</v>
      </c>
      <c r="AX326" s="14" t="s">
        <v>87</v>
      </c>
      <c r="AY326" s="257" t="s">
        <v>135</v>
      </c>
    </row>
    <row r="327" s="2" customFormat="1" ht="24.15" customHeight="1">
      <c r="A327" s="38"/>
      <c r="B327" s="39"/>
      <c r="C327" s="218" t="s">
        <v>402</v>
      </c>
      <c r="D327" s="218" t="s">
        <v>137</v>
      </c>
      <c r="E327" s="219" t="s">
        <v>1212</v>
      </c>
      <c r="F327" s="220" t="s">
        <v>1213</v>
      </c>
      <c r="G327" s="221" t="s">
        <v>140</v>
      </c>
      <c r="H327" s="222">
        <v>11.4</v>
      </c>
      <c r="I327" s="223"/>
      <c r="J327" s="224">
        <f>ROUND(I327*H327,2)</f>
        <v>0</v>
      </c>
      <c r="K327" s="220" t="s">
        <v>1</v>
      </c>
      <c r="L327" s="44"/>
      <c r="M327" s="225" t="s">
        <v>1</v>
      </c>
      <c r="N327" s="226" t="s">
        <v>47</v>
      </c>
      <c r="O327" s="91"/>
      <c r="P327" s="227">
        <f>O327*H327</f>
        <v>0</v>
      </c>
      <c r="Q327" s="227">
        <v>0</v>
      </c>
      <c r="R327" s="227">
        <f>Q327*H327</f>
        <v>0</v>
      </c>
      <c r="S327" s="227">
        <v>0</v>
      </c>
      <c r="T327" s="228">
        <f>S327*H327</f>
        <v>0</v>
      </c>
      <c r="U327" s="38"/>
      <c r="V327" s="38"/>
      <c r="W327" s="38"/>
      <c r="X327" s="38"/>
      <c r="Y327" s="38"/>
      <c r="Z327" s="38"/>
      <c r="AA327" s="38"/>
      <c r="AB327" s="38"/>
      <c r="AC327" s="38"/>
      <c r="AD327" s="38"/>
      <c r="AE327" s="38"/>
      <c r="AR327" s="229" t="s">
        <v>142</v>
      </c>
      <c r="AT327" s="229" t="s">
        <v>137</v>
      </c>
      <c r="AU327" s="229" t="s">
        <v>91</v>
      </c>
      <c r="AY327" s="17" t="s">
        <v>135</v>
      </c>
      <c r="BE327" s="230">
        <f>IF(N327="základní",J327,0)</f>
        <v>0</v>
      </c>
      <c r="BF327" s="230">
        <f>IF(N327="snížená",J327,0)</f>
        <v>0</v>
      </c>
      <c r="BG327" s="230">
        <f>IF(N327="zákl. přenesená",J327,0)</f>
        <v>0</v>
      </c>
      <c r="BH327" s="230">
        <f>IF(N327="sníž. přenesená",J327,0)</f>
        <v>0</v>
      </c>
      <c r="BI327" s="230">
        <f>IF(N327="nulová",J327,0)</f>
        <v>0</v>
      </c>
      <c r="BJ327" s="17" t="s">
        <v>87</v>
      </c>
      <c r="BK327" s="230">
        <f>ROUND(I327*H327,2)</f>
        <v>0</v>
      </c>
      <c r="BL327" s="17" t="s">
        <v>142</v>
      </c>
      <c r="BM327" s="229" t="s">
        <v>405</v>
      </c>
    </row>
    <row r="328" s="2" customFormat="1">
      <c r="A328" s="38"/>
      <c r="B328" s="39"/>
      <c r="C328" s="40"/>
      <c r="D328" s="231" t="s">
        <v>143</v>
      </c>
      <c r="E328" s="40"/>
      <c r="F328" s="232" t="s">
        <v>1214</v>
      </c>
      <c r="G328" s="40"/>
      <c r="H328" s="40"/>
      <c r="I328" s="233"/>
      <c r="J328" s="40"/>
      <c r="K328" s="40"/>
      <c r="L328" s="44"/>
      <c r="M328" s="234"/>
      <c r="N328" s="235"/>
      <c r="O328" s="91"/>
      <c r="P328" s="91"/>
      <c r="Q328" s="91"/>
      <c r="R328" s="91"/>
      <c r="S328" s="91"/>
      <c r="T328" s="92"/>
      <c r="U328" s="38"/>
      <c r="V328" s="38"/>
      <c r="W328" s="38"/>
      <c r="X328" s="38"/>
      <c r="Y328" s="38"/>
      <c r="Z328" s="38"/>
      <c r="AA328" s="38"/>
      <c r="AB328" s="38"/>
      <c r="AC328" s="38"/>
      <c r="AD328" s="38"/>
      <c r="AE328" s="38"/>
      <c r="AT328" s="17" t="s">
        <v>143</v>
      </c>
      <c r="AU328" s="17" t="s">
        <v>91</v>
      </c>
    </row>
    <row r="329" s="13" customFormat="1">
      <c r="A329" s="13"/>
      <c r="B329" s="236"/>
      <c r="C329" s="237"/>
      <c r="D329" s="231" t="s">
        <v>145</v>
      </c>
      <c r="E329" s="238" t="s">
        <v>1</v>
      </c>
      <c r="F329" s="239" t="s">
        <v>1215</v>
      </c>
      <c r="G329" s="237"/>
      <c r="H329" s="240">
        <v>11.4</v>
      </c>
      <c r="I329" s="241"/>
      <c r="J329" s="237"/>
      <c r="K329" s="237"/>
      <c r="L329" s="242"/>
      <c r="M329" s="243"/>
      <c r="N329" s="244"/>
      <c r="O329" s="244"/>
      <c r="P329" s="244"/>
      <c r="Q329" s="244"/>
      <c r="R329" s="244"/>
      <c r="S329" s="244"/>
      <c r="T329" s="245"/>
      <c r="U329" s="13"/>
      <c r="V329" s="13"/>
      <c r="W329" s="13"/>
      <c r="X329" s="13"/>
      <c r="Y329" s="13"/>
      <c r="Z329" s="13"/>
      <c r="AA329" s="13"/>
      <c r="AB329" s="13"/>
      <c r="AC329" s="13"/>
      <c r="AD329" s="13"/>
      <c r="AE329" s="13"/>
      <c r="AT329" s="246" t="s">
        <v>145</v>
      </c>
      <c r="AU329" s="246" t="s">
        <v>91</v>
      </c>
      <c r="AV329" s="13" t="s">
        <v>91</v>
      </c>
      <c r="AW329" s="13" t="s">
        <v>38</v>
      </c>
      <c r="AX329" s="13" t="s">
        <v>82</v>
      </c>
      <c r="AY329" s="246" t="s">
        <v>135</v>
      </c>
    </row>
    <row r="330" s="14" customFormat="1">
      <c r="A330" s="14"/>
      <c r="B330" s="247"/>
      <c r="C330" s="248"/>
      <c r="D330" s="231" t="s">
        <v>145</v>
      </c>
      <c r="E330" s="249" t="s">
        <v>1</v>
      </c>
      <c r="F330" s="250" t="s">
        <v>147</v>
      </c>
      <c r="G330" s="248"/>
      <c r="H330" s="251">
        <v>11.4</v>
      </c>
      <c r="I330" s="252"/>
      <c r="J330" s="248"/>
      <c r="K330" s="248"/>
      <c r="L330" s="253"/>
      <c r="M330" s="254"/>
      <c r="N330" s="255"/>
      <c r="O330" s="255"/>
      <c r="P330" s="255"/>
      <c r="Q330" s="255"/>
      <c r="R330" s="255"/>
      <c r="S330" s="255"/>
      <c r="T330" s="256"/>
      <c r="U330" s="14"/>
      <c r="V330" s="14"/>
      <c r="W330" s="14"/>
      <c r="X330" s="14"/>
      <c r="Y330" s="14"/>
      <c r="Z330" s="14"/>
      <c r="AA330" s="14"/>
      <c r="AB330" s="14"/>
      <c r="AC330" s="14"/>
      <c r="AD330" s="14"/>
      <c r="AE330" s="14"/>
      <c r="AT330" s="257" t="s">
        <v>145</v>
      </c>
      <c r="AU330" s="257" t="s">
        <v>91</v>
      </c>
      <c r="AV330" s="14" t="s">
        <v>142</v>
      </c>
      <c r="AW330" s="14" t="s">
        <v>38</v>
      </c>
      <c r="AX330" s="14" t="s">
        <v>87</v>
      </c>
      <c r="AY330" s="257" t="s">
        <v>135</v>
      </c>
    </row>
    <row r="331" s="2" customFormat="1" ht="24.15" customHeight="1">
      <c r="A331" s="38"/>
      <c r="B331" s="39"/>
      <c r="C331" s="218" t="s">
        <v>280</v>
      </c>
      <c r="D331" s="218" t="s">
        <v>137</v>
      </c>
      <c r="E331" s="219" t="s">
        <v>1216</v>
      </c>
      <c r="F331" s="220" t="s">
        <v>1217</v>
      </c>
      <c r="G331" s="221" t="s">
        <v>140</v>
      </c>
      <c r="H331" s="222">
        <v>8</v>
      </c>
      <c r="I331" s="223"/>
      <c r="J331" s="224">
        <f>ROUND(I331*H331,2)</f>
        <v>0</v>
      </c>
      <c r="K331" s="220" t="s">
        <v>141</v>
      </c>
      <c r="L331" s="44"/>
      <c r="M331" s="225" t="s">
        <v>1</v>
      </c>
      <c r="N331" s="226" t="s">
        <v>47</v>
      </c>
      <c r="O331" s="91"/>
      <c r="P331" s="227">
        <f>O331*H331</f>
        <v>0</v>
      </c>
      <c r="Q331" s="227">
        <v>0</v>
      </c>
      <c r="R331" s="227">
        <f>Q331*H331</f>
        <v>0</v>
      </c>
      <c r="S331" s="227">
        <v>0</v>
      </c>
      <c r="T331" s="228">
        <f>S331*H331</f>
        <v>0</v>
      </c>
      <c r="U331" s="38"/>
      <c r="V331" s="38"/>
      <c r="W331" s="38"/>
      <c r="X331" s="38"/>
      <c r="Y331" s="38"/>
      <c r="Z331" s="38"/>
      <c r="AA331" s="38"/>
      <c r="AB331" s="38"/>
      <c r="AC331" s="38"/>
      <c r="AD331" s="38"/>
      <c r="AE331" s="38"/>
      <c r="AR331" s="229" t="s">
        <v>142</v>
      </c>
      <c r="AT331" s="229" t="s">
        <v>137</v>
      </c>
      <c r="AU331" s="229" t="s">
        <v>91</v>
      </c>
      <c r="AY331" s="17" t="s">
        <v>135</v>
      </c>
      <c r="BE331" s="230">
        <f>IF(N331="základní",J331,0)</f>
        <v>0</v>
      </c>
      <c r="BF331" s="230">
        <f>IF(N331="snížená",J331,0)</f>
        <v>0</v>
      </c>
      <c r="BG331" s="230">
        <f>IF(N331="zákl. přenesená",J331,0)</f>
        <v>0</v>
      </c>
      <c r="BH331" s="230">
        <f>IF(N331="sníž. přenesená",J331,0)</f>
        <v>0</v>
      </c>
      <c r="BI331" s="230">
        <f>IF(N331="nulová",J331,0)</f>
        <v>0</v>
      </c>
      <c r="BJ331" s="17" t="s">
        <v>87</v>
      </c>
      <c r="BK331" s="230">
        <f>ROUND(I331*H331,2)</f>
        <v>0</v>
      </c>
      <c r="BL331" s="17" t="s">
        <v>142</v>
      </c>
      <c r="BM331" s="229" t="s">
        <v>412</v>
      </c>
    </row>
    <row r="332" s="2" customFormat="1">
      <c r="A332" s="38"/>
      <c r="B332" s="39"/>
      <c r="C332" s="40"/>
      <c r="D332" s="231" t="s">
        <v>143</v>
      </c>
      <c r="E332" s="40"/>
      <c r="F332" s="232" t="s">
        <v>1218</v>
      </c>
      <c r="G332" s="40"/>
      <c r="H332" s="40"/>
      <c r="I332" s="233"/>
      <c r="J332" s="40"/>
      <c r="K332" s="40"/>
      <c r="L332" s="44"/>
      <c r="M332" s="234"/>
      <c r="N332" s="235"/>
      <c r="O332" s="91"/>
      <c r="P332" s="91"/>
      <c r="Q332" s="91"/>
      <c r="R332" s="91"/>
      <c r="S332" s="91"/>
      <c r="T332" s="92"/>
      <c r="U332" s="38"/>
      <c r="V332" s="38"/>
      <c r="W332" s="38"/>
      <c r="X332" s="38"/>
      <c r="Y332" s="38"/>
      <c r="Z332" s="38"/>
      <c r="AA332" s="38"/>
      <c r="AB332" s="38"/>
      <c r="AC332" s="38"/>
      <c r="AD332" s="38"/>
      <c r="AE332" s="38"/>
      <c r="AT332" s="17" t="s">
        <v>143</v>
      </c>
      <c r="AU332" s="17" t="s">
        <v>91</v>
      </c>
    </row>
    <row r="333" s="2" customFormat="1" ht="16.5" customHeight="1">
      <c r="A333" s="38"/>
      <c r="B333" s="39"/>
      <c r="C333" s="218" t="s">
        <v>414</v>
      </c>
      <c r="D333" s="218" t="s">
        <v>137</v>
      </c>
      <c r="E333" s="219" t="s">
        <v>306</v>
      </c>
      <c r="F333" s="220" t="s">
        <v>909</v>
      </c>
      <c r="G333" s="221" t="s">
        <v>184</v>
      </c>
      <c r="H333" s="222">
        <v>0.079000000000000001</v>
      </c>
      <c r="I333" s="223"/>
      <c r="J333" s="224">
        <f>ROUND(I333*H333,2)</f>
        <v>0</v>
      </c>
      <c r="K333" s="220" t="s">
        <v>141</v>
      </c>
      <c r="L333" s="44"/>
      <c r="M333" s="225" t="s">
        <v>1</v>
      </c>
      <c r="N333" s="226" t="s">
        <v>47</v>
      </c>
      <c r="O333" s="91"/>
      <c r="P333" s="227">
        <f>O333*H333</f>
        <v>0</v>
      </c>
      <c r="Q333" s="227">
        <v>0</v>
      </c>
      <c r="R333" s="227">
        <f>Q333*H333</f>
        <v>0</v>
      </c>
      <c r="S333" s="227">
        <v>0</v>
      </c>
      <c r="T333" s="228">
        <f>S333*H333</f>
        <v>0</v>
      </c>
      <c r="U333" s="38"/>
      <c r="V333" s="38"/>
      <c r="W333" s="38"/>
      <c r="X333" s="38"/>
      <c r="Y333" s="38"/>
      <c r="Z333" s="38"/>
      <c r="AA333" s="38"/>
      <c r="AB333" s="38"/>
      <c r="AC333" s="38"/>
      <c r="AD333" s="38"/>
      <c r="AE333" s="38"/>
      <c r="AR333" s="229" t="s">
        <v>142</v>
      </c>
      <c r="AT333" s="229" t="s">
        <v>137</v>
      </c>
      <c r="AU333" s="229" t="s">
        <v>91</v>
      </c>
      <c r="AY333" s="17" t="s">
        <v>135</v>
      </c>
      <c r="BE333" s="230">
        <f>IF(N333="základní",J333,0)</f>
        <v>0</v>
      </c>
      <c r="BF333" s="230">
        <f>IF(N333="snížená",J333,0)</f>
        <v>0</v>
      </c>
      <c r="BG333" s="230">
        <f>IF(N333="zákl. přenesená",J333,0)</f>
        <v>0</v>
      </c>
      <c r="BH333" s="230">
        <f>IF(N333="sníž. přenesená",J333,0)</f>
        <v>0</v>
      </c>
      <c r="BI333" s="230">
        <f>IF(N333="nulová",J333,0)</f>
        <v>0</v>
      </c>
      <c r="BJ333" s="17" t="s">
        <v>87</v>
      </c>
      <c r="BK333" s="230">
        <f>ROUND(I333*H333,2)</f>
        <v>0</v>
      </c>
      <c r="BL333" s="17" t="s">
        <v>142</v>
      </c>
      <c r="BM333" s="229" t="s">
        <v>417</v>
      </c>
    </row>
    <row r="334" s="2" customFormat="1">
      <c r="A334" s="38"/>
      <c r="B334" s="39"/>
      <c r="C334" s="40"/>
      <c r="D334" s="231" t="s">
        <v>143</v>
      </c>
      <c r="E334" s="40"/>
      <c r="F334" s="232" t="s">
        <v>309</v>
      </c>
      <c r="G334" s="40"/>
      <c r="H334" s="40"/>
      <c r="I334" s="233"/>
      <c r="J334" s="40"/>
      <c r="K334" s="40"/>
      <c r="L334" s="44"/>
      <c r="M334" s="234"/>
      <c r="N334" s="235"/>
      <c r="O334" s="91"/>
      <c r="P334" s="91"/>
      <c r="Q334" s="91"/>
      <c r="R334" s="91"/>
      <c r="S334" s="91"/>
      <c r="T334" s="92"/>
      <c r="U334" s="38"/>
      <c r="V334" s="38"/>
      <c r="W334" s="38"/>
      <c r="X334" s="38"/>
      <c r="Y334" s="38"/>
      <c r="Z334" s="38"/>
      <c r="AA334" s="38"/>
      <c r="AB334" s="38"/>
      <c r="AC334" s="38"/>
      <c r="AD334" s="38"/>
      <c r="AE334" s="38"/>
      <c r="AT334" s="17" t="s">
        <v>143</v>
      </c>
      <c r="AU334" s="17" t="s">
        <v>91</v>
      </c>
    </row>
    <row r="335" s="13" customFormat="1">
      <c r="A335" s="13"/>
      <c r="B335" s="236"/>
      <c r="C335" s="237"/>
      <c r="D335" s="231" t="s">
        <v>145</v>
      </c>
      <c r="E335" s="238" t="s">
        <v>1</v>
      </c>
      <c r="F335" s="239" t="s">
        <v>1219</v>
      </c>
      <c r="G335" s="237"/>
      <c r="H335" s="240">
        <v>0.079000000000000001</v>
      </c>
      <c r="I335" s="241"/>
      <c r="J335" s="237"/>
      <c r="K335" s="237"/>
      <c r="L335" s="242"/>
      <c r="M335" s="243"/>
      <c r="N335" s="244"/>
      <c r="O335" s="244"/>
      <c r="P335" s="244"/>
      <c r="Q335" s="244"/>
      <c r="R335" s="244"/>
      <c r="S335" s="244"/>
      <c r="T335" s="245"/>
      <c r="U335" s="13"/>
      <c r="V335" s="13"/>
      <c r="W335" s="13"/>
      <c r="X335" s="13"/>
      <c r="Y335" s="13"/>
      <c r="Z335" s="13"/>
      <c r="AA335" s="13"/>
      <c r="AB335" s="13"/>
      <c r="AC335" s="13"/>
      <c r="AD335" s="13"/>
      <c r="AE335" s="13"/>
      <c r="AT335" s="246" t="s">
        <v>145</v>
      </c>
      <c r="AU335" s="246" t="s">
        <v>91</v>
      </c>
      <c r="AV335" s="13" t="s">
        <v>91</v>
      </c>
      <c r="AW335" s="13" t="s">
        <v>38</v>
      </c>
      <c r="AX335" s="13" t="s">
        <v>82</v>
      </c>
      <c r="AY335" s="246" t="s">
        <v>135</v>
      </c>
    </row>
    <row r="336" s="14" customFormat="1">
      <c r="A336" s="14"/>
      <c r="B336" s="247"/>
      <c r="C336" s="248"/>
      <c r="D336" s="231" t="s">
        <v>145</v>
      </c>
      <c r="E336" s="249" t="s">
        <v>1</v>
      </c>
      <c r="F336" s="250" t="s">
        <v>147</v>
      </c>
      <c r="G336" s="248"/>
      <c r="H336" s="251">
        <v>0.079000000000000001</v>
      </c>
      <c r="I336" s="252"/>
      <c r="J336" s="248"/>
      <c r="K336" s="248"/>
      <c r="L336" s="253"/>
      <c r="M336" s="254"/>
      <c r="N336" s="255"/>
      <c r="O336" s="255"/>
      <c r="P336" s="255"/>
      <c r="Q336" s="255"/>
      <c r="R336" s="255"/>
      <c r="S336" s="255"/>
      <c r="T336" s="256"/>
      <c r="U336" s="14"/>
      <c r="V336" s="14"/>
      <c r="W336" s="14"/>
      <c r="X336" s="14"/>
      <c r="Y336" s="14"/>
      <c r="Z336" s="14"/>
      <c r="AA336" s="14"/>
      <c r="AB336" s="14"/>
      <c r="AC336" s="14"/>
      <c r="AD336" s="14"/>
      <c r="AE336" s="14"/>
      <c r="AT336" s="257" t="s">
        <v>145</v>
      </c>
      <c r="AU336" s="257" t="s">
        <v>91</v>
      </c>
      <c r="AV336" s="14" t="s">
        <v>142</v>
      </c>
      <c r="AW336" s="14" t="s">
        <v>38</v>
      </c>
      <c r="AX336" s="14" t="s">
        <v>87</v>
      </c>
      <c r="AY336" s="257" t="s">
        <v>135</v>
      </c>
    </row>
    <row r="337" s="2" customFormat="1" ht="24.15" customHeight="1">
      <c r="A337" s="38"/>
      <c r="B337" s="39"/>
      <c r="C337" s="218" t="s">
        <v>284</v>
      </c>
      <c r="D337" s="218" t="s">
        <v>137</v>
      </c>
      <c r="E337" s="219" t="s">
        <v>911</v>
      </c>
      <c r="F337" s="220" t="s">
        <v>912</v>
      </c>
      <c r="G337" s="221" t="s">
        <v>316</v>
      </c>
      <c r="H337" s="222">
        <v>3</v>
      </c>
      <c r="I337" s="223"/>
      <c r="J337" s="224">
        <f>ROUND(I337*H337,2)</f>
        <v>0</v>
      </c>
      <c r="K337" s="220" t="s">
        <v>141</v>
      </c>
      <c r="L337" s="44"/>
      <c r="M337" s="225" t="s">
        <v>1</v>
      </c>
      <c r="N337" s="226" t="s">
        <v>47</v>
      </c>
      <c r="O337" s="91"/>
      <c r="P337" s="227">
        <f>O337*H337</f>
        <v>0</v>
      </c>
      <c r="Q337" s="227">
        <v>0</v>
      </c>
      <c r="R337" s="227">
        <f>Q337*H337</f>
        <v>0</v>
      </c>
      <c r="S337" s="227">
        <v>0</v>
      </c>
      <c r="T337" s="228">
        <f>S337*H337</f>
        <v>0</v>
      </c>
      <c r="U337" s="38"/>
      <c r="V337" s="38"/>
      <c r="W337" s="38"/>
      <c r="X337" s="38"/>
      <c r="Y337" s="38"/>
      <c r="Z337" s="38"/>
      <c r="AA337" s="38"/>
      <c r="AB337" s="38"/>
      <c r="AC337" s="38"/>
      <c r="AD337" s="38"/>
      <c r="AE337" s="38"/>
      <c r="AR337" s="229" t="s">
        <v>142</v>
      </c>
      <c r="AT337" s="229" t="s">
        <v>137</v>
      </c>
      <c r="AU337" s="229" t="s">
        <v>91</v>
      </c>
      <c r="AY337" s="17" t="s">
        <v>135</v>
      </c>
      <c r="BE337" s="230">
        <f>IF(N337="základní",J337,0)</f>
        <v>0</v>
      </c>
      <c r="BF337" s="230">
        <f>IF(N337="snížená",J337,0)</f>
        <v>0</v>
      </c>
      <c r="BG337" s="230">
        <f>IF(N337="zákl. přenesená",J337,0)</f>
        <v>0</v>
      </c>
      <c r="BH337" s="230">
        <f>IF(N337="sníž. přenesená",J337,0)</f>
        <v>0</v>
      </c>
      <c r="BI337" s="230">
        <f>IF(N337="nulová",J337,0)</f>
        <v>0</v>
      </c>
      <c r="BJ337" s="17" t="s">
        <v>87</v>
      </c>
      <c r="BK337" s="230">
        <f>ROUND(I337*H337,2)</f>
        <v>0</v>
      </c>
      <c r="BL337" s="17" t="s">
        <v>142</v>
      </c>
      <c r="BM337" s="229" t="s">
        <v>421</v>
      </c>
    </row>
    <row r="338" s="2" customFormat="1">
      <c r="A338" s="38"/>
      <c r="B338" s="39"/>
      <c r="C338" s="40"/>
      <c r="D338" s="231" t="s">
        <v>143</v>
      </c>
      <c r="E338" s="40"/>
      <c r="F338" s="232" t="s">
        <v>913</v>
      </c>
      <c r="G338" s="40"/>
      <c r="H338" s="40"/>
      <c r="I338" s="233"/>
      <c r="J338" s="40"/>
      <c r="K338" s="40"/>
      <c r="L338" s="44"/>
      <c r="M338" s="234"/>
      <c r="N338" s="235"/>
      <c r="O338" s="91"/>
      <c r="P338" s="91"/>
      <c r="Q338" s="91"/>
      <c r="R338" s="91"/>
      <c r="S338" s="91"/>
      <c r="T338" s="92"/>
      <c r="U338" s="38"/>
      <c r="V338" s="38"/>
      <c r="W338" s="38"/>
      <c r="X338" s="38"/>
      <c r="Y338" s="38"/>
      <c r="Z338" s="38"/>
      <c r="AA338" s="38"/>
      <c r="AB338" s="38"/>
      <c r="AC338" s="38"/>
      <c r="AD338" s="38"/>
      <c r="AE338" s="38"/>
      <c r="AT338" s="17" t="s">
        <v>143</v>
      </c>
      <c r="AU338" s="17" t="s">
        <v>91</v>
      </c>
    </row>
    <row r="339" s="13" customFormat="1">
      <c r="A339" s="13"/>
      <c r="B339" s="236"/>
      <c r="C339" s="237"/>
      <c r="D339" s="231" t="s">
        <v>145</v>
      </c>
      <c r="E339" s="238" t="s">
        <v>1</v>
      </c>
      <c r="F339" s="239" t="s">
        <v>94</v>
      </c>
      <c r="G339" s="237"/>
      <c r="H339" s="240">
        <v>3</v>
      </c>
      <c r="I339" s="241"/>
      <c r="J339" s="237"/>
      <c r="K339" s="237"/>
      <c r="L339" s="242"/>
      <c r="M339" s="243"/>
      <c r="N339" s="244"/>
      <c r="O339" s="244"/>
      <c r="P339" s="244"/>
      <c r="Q339" s="244"/>
      <c r="R339" s="244"/>
      <c r="S339" s="244"/>
      <c r="T339" s="245"/>
      <c r="U339" s="13"/>
      <c r="V339" s="13"/>
      <c r="W339" s="13"/>
      <c r="X339" s="13"/>
      <c r="Y339" s="13"/>
      <c r="Z339" s="13"/>
      <c r="AA339" s="13"/>
      <c r="AB339" s="13"/>
      <c r="AC339" s="13"/>
      <c r="AD339" s="13"/>
      <c r="AE339" s="13"/>
      <c r="AT339" s="246" t="s">
        <v>145</v>
      </c>
      <c r="AU339" s="246" t="s">
        <v>91</v>
      </c>
      <c r="AV339" s="13" t="s">
        <v>91</v>
      </c>
      <c r="AW339" s="13" t="s">
        <v>38</v>
      </c>
      <c r="AX339" s="13" t="s">
        <v>82</v>
      </c>
      <c r="AY339" s="246" t="s">
        <v>135</v>
      </c>
    </row>
    <row r="340" s="14" customFormat="1">
      <c r="A340" s="14"/>
      <c r="B340" s="247"/>
      <c r="C340" s="248"/>
      <c r="D340" s="231" t="s">
        <v>145</v>
      </c>
      <c r="E340" s="249" t="s">
        <v>1</v>
      </c>
      <c r="F340" s="250" t="s">
        <v>147</v>
      </c>
      <c r="G340" s="248"/>
      <c r="H340" s="251">
        <v>3</v>
      </c>
      <c r="I340" s="252"/>
      <c r="J340" s="248"/>
      <c r="K340" s="248"/>
      <c r="L340" s="253"/>
      <c r="M340" s="254"/>
      <c r="N340" s="255"/>
      <c r="O340" s="255"/>
      <c r="P340" s="255"/>
      <c r="Q340" s="255"/>
      <c r="R340" s="255"/>
      <c r="S340" s="255"/>
      <c r="T340" s="256"/>
      <c r="U340" s="14"/>
      <c r="V340" s="14"/>
      <c r="W340" s="14"/>
      <c r="X340" s="14"/>
      <c r="Y340" s="14"/>
      <c r="Z340" s="14"/>
      <c r="AA340" s="14"/>
      <c r="AB340" s="14"/>
      <c r="AC340" s="14"/>
      <c r="AD340" s="14"/>
      <c r="AE340" s="14"/>
      <c r="AT340" s="257" t="s">
        <v>145</v>
      </c>
      <c r="AU340" s="257" t="s">
        <v>91</v>
      </c>
      <c r="AV340" s="14" t="s">
        <v>142</v>
      </c>
      <c r="AW340" s="14" t="s">
        <v>38</v>
      </c>
      <c r="AX340" s="14" t="s">
        <v>87</v>
      </c>
      <c r="AY340" s="257" t="s">
        <v>135</v>
      </c>
    </row>
    <row r="341" s="2" customFormat="1" ht="24.15" customHeight="1">
      <c r="A341" s="38"/>
      <c r="B341" s="39"/>
      <c r="C341" s="270" t="s">
        <v>424</v>
      </c>
      <c r="D341" s="270" t="s">
        <v>257</v>
      </c>
      <c r="E341" s="271" t="s">
        <v>319</v>
      </c>
      <c r="F341" s="272" t="s">
        <v>320</v>
      </c>
      <c r="G341" s="273" t="s">
        <v>316</v>
      </c>
      <c r="H341" s="274">
        <v>1.01</v>
      </c>
      <c r="I341" s="275"/>
      <c r="J341" s="276">
        <f>ROUND(I341*H341,2)</f>
        <v>0</v>
      </c>
      <c r="K341" s="272" t="s">
        <v>141</v>
      </c>
      <c r="L341" s="277"/>
      <c r="M341" s="278" t="s">
        <v>1</v>
      </c>
      <c r="N341" s="279" t="s">
        <v>47</v>
      </c>
      <c r="O341" s="91"/>
      <c r="P341" s="227">
        <f>O341*H341</f>
        <v>0</v>
      </c>
      <c r="Q341" s="227">
        <v>0</v>
      </c>
      <c r="R341" s="227">
        <f>Q341*H341</f>
        <v>0</v>
      </c>
      <c r="S341" s="227">
        <v>0</v>
      </c>
      <c r="T341" s="228">
        <f>S341*H341</f>
        <v>0</v>
      </c>
      <c r="U341" s="38"/>
      <c r="V341" s="38"/>
      <c r="W341" s="38"/>
      <c r="X341" s="38"/>
      <c r="Y341" s="38"/>
      <c r="Z341" s="38"/>
      <c r="AA341" s="38"/>
      <c r="AB341" s="38"/>
      <c r="AC341" s="38"/>
      <c r="AD341" s="38"/>
      <c r="AE341" s="38"/>
      <c r="AR341" s="229" t="s">
        <v>181</v>
      </c>
      <c r="AT341" s="229" t="s">
        <v>257</v>
      </c>
      <c r="AU341" s="229" t="s">
        <v>91</v>
      </c>
      <c r="AY341" s="17" t="s">
        <v>135</v>
      </c>
      <c r="BE341" s="230">
        <f>IF(N341="základní",J341,0)</f>
        <v>0</v>
      </c>
      <c r="BF341" s="230">
        <f>IF(N341="snížená",J341,0)</f>
        <v>0</v>
      </c>
      <c r="BG341" s="230">
        <f>IF(N341="zákl. přenesená",J341,0)</f>
        <v>0</v>
      </c>
      <c r="BH341" s="230">
        <f>IF(N341="sníž. přenesená",J341,0)</f>
        <v>0</v>
      </c>
      <c r="BI341" s="230">
        <f>IF(N341="nulová",J341,0)</f>
        <v>0</v>
      </c>
      <c r="BJ341" s="17" t="s">
        <v>87</v>
      </c>
      <c r="BK341" s="230">
        <f>ROUND(I341*H341,2)</f>
        <v>0</v>
      </c>
      <c r="BL341" s="17" t="s">
        <v>142</v>
      </c>
      <c r="BM341" s="229" t="s">
        <v>427</v>
      </c>
    </row>
    <row r="342" s="2" customFormat="1">
      <c r="A342" s="38"/>
      <c r="B342" s="39"/>
      <c r="C342" s="40"/>
      <c r="D342" s="231" t="s">
        <v>143</v>
      </c>
      <c r="E342" s="40"/>
      <c r="F342" s="232" t="s">
        <v>320</v>
      </c>
      <c r="G342" s="40"/>
      <c r="H342" s="40"/>
      <c r="I342" s="233"/>
      <c r="J342" s="40"/>
      <c r="K342" s="40"/>
      <c r="L342" s="44"/>
      <c r="M342" s="234"/>
      <c r="N342" s="235"/>
      <c r="O342" s="91"/>
      <c r="P342" s="91"/>
      <c r="Q342" s="91"/>
      <c r="R342" s="91"/>
      <c r="S342" s="91"/>
      <c r="T342" s="92"/>
      <c r="U342" s="38"/>
      <c r="V342" s="38"/>
      <c r="W342" s="38"/>
      <c r="X342" s="38"/>
      <c r="Y342" s="38"/>
      <c r="Z342" s="38"/>
      <c r="AA342" s="38"/>
      <c r="AB342" s="38"/>
      <c r="AC342" s="38"/>
      <c r="AD342" s="38"/>
      <c r="AE342" s="38"/>
      <c r="AT342" s="17" t="s">
        <v>143</v>
      </c>
      <c r="AU342" s="17" t="s">
        <v>91</v>
      </c>
    </row>
    <row r="343" s="13" customFormat="1">
      <c r="A343" s="13"/>
      <c r="B343" s="236"/>
      <c r="C343" s="237"/>
      <c r="D343" s="231" t="s">
        <v>145</v>
      </c>
      <c r="E343" s="238" t="s">
        <v>1</v>
      </c>
      <c r="F343" s="239" t="s">
        <v>999</v>
      </c>
      <c r="G343" s="237"/>
      <c r="H343" s="240">
        <v>1.01</v>
      </c>
      <c r="I343" s="241"/>
      <c r="J343" s="237"/>
      <c r="K343" s="237"/>
      <c r="L343" s="242"/>
      <c r="M343" s="243"/>
      <c r="N343" s="244"/>
      <c r="O343" s="244"/>
      <c r="P343" s="244"/>
      <c r="Q343" s="244"/>
      <c r="R343" s="244"/>
      <c r="S343" s="244"/>
      <c r="T343" s="245"/>
      <c r="U343" s="13"/>
      <c r="V343" s="13"/>
      <c r="W343" s="13"/>
      <c r="X343" s="13"/>
      <c r="Y343" s="13"/>
      <c r="Z343" s="13"/>
      <c r="AA343" s="13"/>
      <c r="AB343" s="13"/>
      <c r="AC343" s="13"/>
      <c r="AD343" s="13"/>
      <c r="AE343" s="13"/>
      <c r="AT343" s="246" t="s">
        <v>145</v>
      </c>
      <c r="AU343" s="246" t="s">
        <v>91</v>
      </c>
      <c r="AV343" s="13" t="s">
        <v>91</v>
      </c>
      <c r="AW343" s="13" t="s">
        <v>38</v>
      </c>
      <c r="AX343" s="13" t="s">
        <v>82</v>
      </c>
      <c r="AY343" s="246" t="s">
        <v>135</v>
      </c>
    </row>
    <row r="344" s="14" customFormat="1">
      <c r="A344" s="14"/>
      <c r="B344" s="247"/>
      <c r="C344" s="248"/>
      <c r="D344" s="231" t="s">
        <v>145</v>
      </c>
      <c r="E344" s="249" t="s">
        <v>1</v>
      </c>
      <c r="F344" s="250" t="s">
        <v>147</v>
      </c>
      <c r="G344" s="248"/>
      <c r="H344" s="251">
        <v>1.01</v>
      </c>
      <c r="I344" s="252"/>
      <c r="J344" s="248"/>
      <c r="K344" s="248"/>
      <c r="L344" s="253"/>
      <c r="M344" s="254"/>
      <c r="N344" s="255"/>
      <c r="O344" s="255"/>
      <c r="P344" s="255"/>
      <c r="Q344" s="255"/>
      <c r="R344" s="255"/>
      <c r="S344" s="255"/>
      <c r="T344" s="256"/>
      <c r="U344" s="14"/>
      <c r="V344" s="14"/>
      <c r="W344" s="14"/>
      <c r="X344" s="14"/>
      <c r="Y344" s="14"/>
      <c r="Z344" s="14"/>
      <c r="AA344" s="14"/>
      <c r="AB344" s="14"/>
      <c r="AC344" s="14"/>
      <c r="AD344" s="14"/>
      <c r="AE344" s="14"/>
      <c r="AT344" s="257" t="s">
        <v>145</v>
      </c>
      <c r="AU344" s="257" t="s">
        <v>91</v>
      </c>
      <c r="AV344" s="14" t="s">
        <v>142</v>
      </c>
      <c r="AW344" s="14" t="s">
        <v>38</v>
      </c>
      <c r="AX344" s="14" t="s">
        <v>87</v>
      </c>
      <c r="AY344" s="257" t="s">
        <v>135</v>
      </c>
    </row>
    <row r="345" s="2" customFormat="1" ht="21.75" customHeight="1">
      <c r="A345" s="38"/>
      <c r="B345" s="39"/>
      <c r="C345" s="270" t="s">
        <v>291</v>
      </c>
      <c r="D345" s="270" t="s">
        <v>257</v>
      </c>
      <c r="E345" s="271" t="s">
        <v>914</v>
      </c>
      <c r="F345" s="272" t="s">
        <v>915</v>
      </c>
      <c r="G345" s="273" t="s">
        <v>316</v>
      </c>
      <c r="H345" s="274">
        <v>2.02</v>
      </c>
      <c r="I345" s="275"/>
      <c r="J345" s="276">
        <f>ROUND(I345*H345,2)</f>
        <v>0</v>
      </c>
      <c r="K345" s="272" t="s">
        <v>1</v>
      </c>
      <c r="L345" s="277"/>
      <c r="M345" s="278" t="s">
        <v>1</v>
      </c>
      <c r="N345" s="279" t="s">
        <v>47</v>
      </c>
      <c r="O345" s="91"/>
      <c r="P345" s="227">
        <f>O345*H345</f>
        <v>0</v>
      </c>
      <c r="Q345" s="227">
        <v>0</v>
      </c>
      <c r="R345" s="227">
        <f>Q345*H345</f>
        <v>0</v>
      </c>
      <c r="S345" s="227">
        <v>0</v>
      </c>
      <c r="T345" s="228">
        <f>S345*H345</f>
        <v>0</v>
      </c>
      <c r="U345" s="38"/>
      <c r="V345" s="38"/>
      <c r="W345" s="38"/>
      <c r="X345" s="38"/>
      <c r="Y345" s="38"/>
      <c r="Z345" s="38"/>
      <c r="AA345" s="38"/>
      <c r="AB345" s="38"/>
      <c r="AC345" s="38"/>
      <c r="AD345" s="38"/>
      <c r="AE345" s="38"/>
      <c r="AR345" s="229" t="s">
        <v>181</v>
      </c>
      <c r="AT345" s="229" t="s">
        <v>257</v>
      </c>
      <c r="AU345" s="229" t="s">
        <v>91</v>
      </c>
      <c r="AY345" s="17" t="s">
        <v>135</v>
      </c>
      <c r="BE345" s="230">
        <f>IF(N345="základní",J345,0)</f>
        <v>0</v>
      </c>
      <c r="BF345" s="230">
        <f>IF(N345="snížená",J345,0)</f>
        <v>0</v>
      </c>
      <c r="BG345" s="230">
        <f>IF(N345="zákl. přenesená",J345,0)</f>
        <v>0</v>
      </c>
      <c r="BH345" s="230">
        <f>IF(N345="sníž. přenesená",J345,0)</f>
        <v>0</v>
      </c>
      <c r="BI345" s="230">
        <f>IF(N345="nulová",J345,0)</f>
        <v>0</v>
      </c>
      <c r="BJ345" s="17" t="s">
        <v>87</v>
      </c>
      <c r="BK345" s="230">
        <f>ROUND(I345*H345,2)</f>
        <v>0</v>
      </c>
      <c r="BL345" s="17" t="s">
        <v>142</v>
      </c>
      <c r="BM345" s="229" t="s">
        <v>431</v>
      </c>
    </row>
    <row r="346" s="2" customFormat="1">
      <c r="A346" s="38"/>
      <c r="B346" s="39"/>
      <c r="C346" s="40"/>
      <c r="D346" s="231" t="s">
        <v>143</v>
      </c>
      <c r="E346" s="40"/>
      <c r="F346" s="232" t="s">
        <v>915</v>
      </c>
      <c r="G346" s="40"/>
      <c r="H346" s="40"/>
      <c r="I346" s="233"/>
      <c r="J346" s="40"/>
      <c r="K346" s="40"/>
      <c r="L346" s="44"/>
      <c r="M346" s="234"/>
      <c r="N346" s="235"/>
      <c r="O346" s="91"/>
      <c r="P346" s="91"/>
      <c r="Q346" s="91"/>
      <c r="R346" s="91"/>
      <c r="S346" s="91"/>
      <c r="T346" s="92"/>
      <c r="U346" s="38"/>
      <c r="V346" s="38"/>
      <c r="W346" s="38"/>
      <c r="X346" s="38"/>
      <c r="Y346" s="38"/>
      <c r="Z346" s="38"/>
      <c r="AA346" s="38"/>
      <c r="AB346" s="38"/>
      <c r="AC346" s="38"/>
      <c r="AD346" s="38"/>
      <c r="AE346" s="38"/>
      <c r="AT346" s="17" t="s">
        <v>143</v>
      </c>
      <c r="AU346" s="17" t="s">
        <v>91</v>
      </c>
    </row>
    <row r="347" s="13" customFormat="1">
      <c r="A347" s="13"/>
      <c r="B347" s="236"/>
      <c r="C347" s="237"/>
      <c r="D347" s="231" t="s">
        <v>145</v>
      </c>
      <c r="E347" s="238" t="s">
        <v>1</v>
      </c>
      <c r="F347" s="239" t="s">
        <v>1220</v>
      </c>
      <c r="G347" s="237"/>
      <c r="H347" s="240">
        <v>2.02</v>
      </c>
      <c r="I347" s="241"/>
      <c r="J347" s="237"/>
      <c r="K347" s="237"/>
      <c r="L347" s="242"/>
      <c r="M347" s="243"/>
      <c r="N347" s="244"/>
      <c r="O347" s="244"/>
      <c r="P347" s="244"/>
      <c r="Q347" s="244"/>
      <c r="R347" s="244"/>
      <c r="S347" s="244"/>
      <c r="T347" s="245"/>
      <c r="U347" s="13"/>
      <c r="V347" s="13"/>
      <c r="W347" s="13"/>
      <c r="X347" s="13"/>
      <c r="Y347" s="13"/>
      <c r="Z347" s="13"/>
      <c r="AA347" s="13"/>
      <c r="AB347" s="13"/>
      <c r="AC347" s="13"/>
      <c r="AD347" s="13"/>
      <c r="AE347" s="13"/>
      <c r="AT347" s="246" t="s">
        <v>145</v>
      </c>
      <c r="AU347" s="246" t="s">
        <v>91</v>
      </c>
      <c r="AV347" s="13" t="s">
        <v>91</v>
      </c>
      <c r="AW347" s="13" t="s">
        <v>38</v>
      </c>
      <c r="AX347" s="13" t="s">
        <v>82</v>
      </c>
      <c r="AY347" s="246" t="s">
        <v>135</v>
      </c>
    </row>
    <row r="348" s="14" customFormat="1">
      <c r="A348" s="14"/>
      <c r="B348" s="247"/>
      <c r="C348" s="248"/>
      <c r="D348" s="231" t="s">
        <v>145</v>
      </c>
      <c r="E348" s="249" t="s">
        <v>1</v>
      </c>
      <c r="F348" s="250" t="s">
        <v>147</v>
      </c>
      <c r="G348" s="248"/>
      <c r="H348" s="251">
        <v>2.02</v>
      </c>
      <c r="I348" s="252"/>
      <c r="J348" s="248"/>
      <c r="K348" s="248"/>
      <c r="L348" s="253"/>
      <c r="M348" s="254"/>
      <c r="N348" s="255"/>
      <c r="O348" s="255"/>
      <c r="P348" s="255"/>
      <c r="Q348" s="255"/>
      <c r="R348" s="255"/>
      <c r="S348" s="255"/>
      <c r="T348" s="256"/>
      <c r="U348" s="14"/>
      <c r="V348" s="14"/>
      <c r="W348" s="14"/>
      <c r="X348" s="14"/>
      <c r="Y348" s="14"/>
      <c r="Z348" s="14"/>
      <c r="AA348" s="14"/>
      <c r="AB348" s="14"/>
      <c r="AC348" s="14"/>
      <c r="AD348" s="14"/>
      <c r="AE348" s="14"/>
      <c r="AT348" s="257" t="s">
        <v>145</v>
      </c>
      <c r="AU348" s="257" t="s">
        <v>91</v>
      </c>
      <c r="AV348" s="14" t="s">
        <v>142</v>
      </c>
      <c r="AW348" s="14" t="s">
        <v>38</v>
      </c>
      <c r="AX348" s="14" t="s">
        <v>87</v>
      </c>
      <c r="AY348" s="257" t="s">
        <v>135</v>
      </c>
    </row>
    <row r="349" s="2" customFormat="1" ht="33" customHeight="1">
      <c r="A349" s="38"/>
      <c r="B349" s="39"/>
      <c r="C349" s="218" t="s">
        <v>433</v>
      </c>
      <c r="D349" s="218" t="s">
        <v>137</v>
      </c>
      <c r="E349" s="219" t="s">
        <v>333</v>
      </c>
      <c r="F349" s="220" t="s">
        <v>917</v>
      </c>
      <c r="G349" s="221" t="s">
        <v>184</v>
      </c>
      <c r="H349" s="222">
        <v>0.079000000000000001</v>
      </c>
      <c r="I349" s="223"/>
      <c r="J349" s="224">
        <f>ROUND(I349*H349,2)</f>
        <v>0</v>
      </c>
      <c r="K349" s="220" t="s">
        <v>141</v>
      </c>
      <c r="L349" s="44"/>
      <c r="M349" s="225" t="s">
        <v>1</v>
      </c>
      <c r="N349" s="226" t="s">
        <v>47</v>
      </c>
      <c r="O349" s="91"/>
      <c r="P349" s="227">
        <f>O349*H349</f>
        <v>0</v>
      </c>
      <c r="Q349" s="227">
        <v>0</v>
      </c>
      <c r="R349" s="227">
        <f>Q349*H349</f>
        <v>0</v>
      </c>
      <c r="S349" s="227">
        <v>0</v>
      </c>
      <c r="T349" s="228">
        <f>S349*H349</f>
        <v>0</v>
      </c>
      <c r="U349" s="38"/>
      <c r="V349" s="38"/>
      <c r="W349" s="38"/>
      <c r="X349" s="38"/>
      <c r="Y349" s="38"/>
      <c r="Z349" s="38"/>
      <c r="AA349" s="38"/>
      <c r="AB349" s="38"/>
      <c r="AC349" s="38"/>
      <c r="AD349" s="38"/>
      <c r="AE349" s="38"/>
      <c r="AR349" s="229" t="s">
        <v>142</v>
      </c>
      <c r="AT349" s="229" t="s">
        <v>137</v>
      </c>
      <c r="AU349" s="229" t="s">
        <v>91</v>
      </c>
      <c r="AY349" s="17" t="s">
        <v>135</v>
      </c>
      <c r="BE349" s="230">
        <f>IF(N349="základní",J349,0)</f>
        <v>0</v>
      </c>
      <c r="BF349" s="230">
        <f>IF(N349="snížená",J349,0)</f>
        <v>0</v>
      </c>
      <c r="BG349" s="230">
        <f>IF(N349="zákl. přenesená",J349,0)</f>
        <v>0</v>
      </c>
      <c r="BH349" s="230">
        <f>IF(N349="sníž. přenesená",J349,0)</f>
        <v>0</v>
      </c>
      <c r="BI349" s="230">
        <f>IF(N349="nulová",J349,0)</f>
        <v>0</v>
      </c>
      <c r="BJ349" s="17" t="s">
        <v>87</v>
      </c>
      <c r="BK349" s="230">
        <f>ROUND(I349*H349,2)</f>
        <v>0</v>
      </c>
      <c r="BL349" s="17" t="s">
        <v>142</v>
      </c>
      <c r="BM349" s="229" t="s">
        <v>436</v>
      </c>
    </row>
    <row r="350" s="2" customFormat="1">
      <c r="A350" s="38"/>
      <c r="B350" s="39"/>
      <c r="C350" s="40"/>
      <c r="D350" s="231" t="s">
        <v>143</v>
      </c>
      <c r="E350" s="40"/>
      <c r="F350" s="232" t="s">
        <v>918</v>
      </c>
      <c r="G350" s="40"/>
      <c r="H350" s="40"/>
      <c r="I350" s="233"/>
      <c r="J350" s="40"/>
      <c r="K350" s="40"/>
      <c r="L350" s="44"/>
      <c r="M350" s="234"/>
      <c r="N350" s="235"/>
      <c r="O350" s="91"/>
      <c r="P350" s="91"/>
      <c r="Q350" s="91"/>
      <c r="R350" s="91"/>
      <c r="S350" s="91"/>
      <c r="T350" s="92"/>
      <c r="U350" s="38"/>
      <c r="V350" s="38"/>
      <c r="W350" s="38"/>
      <c r="X350" s="38"/>
      <c r="Y350" s="38"/>
      <c r="Z350" s="38"/>
      <c r="AA350" s="38"/>
      <c r="AB350" s="38"/>
      <c r="AC350" s="38"/>
      <c r="AD350" s="38"/>
      <c r="AE350" s="38"/>
      <c r="AT350" s="17" t="s">
        <v>143</v>
      </c>
      <c r="AU350" s="17" t="s">
        <v>91</v>
      </c>
    </row>
    <row r="351" s="13" customFormat="1">
      <c r="A351" s="13"/>
      <c r="B351" s="236"/>
      <c r="C351" s="237"/>
      <c r="D351" s="231" t="s">
        <v>145</v>
      </c>
      <c r="E351" s="238" t="s">
        <v>1</v>
      </c>
      <c r="F351" s="239" t="s">
        <v>1221</v>
      </c>
      <c r="G351" s="237"/>
      <c r="H351" s="240">
        <v>0.079000000000000001</v>
      </c>
      <c r="I351" s="241"/>
      <c r="J351" s="237"/>
      <c r="K351" s="237"/>
      <c r="L351" s="242"/>
      <c r="M351" s="243"/>
      <c r="N351" s="244"/>
      <c r="O351" s="244"/>
      <c r="P351" s="244"/>
      <c r="Q351" s="244"/>
      <c r="R351" s="244"/>
      <c r="S351" s="244"/>
      <c r="T351" s="245"/>
      <c r="U351" s="13"/>
      <c r="V351" s="13"/>
      <c r="W351" s="13"/>
      <c r="X351" s="13"/>
      <c r="Y351" s="13"/>
      <c r="Z351" s="13"/>
      <c r="AA351" s="13"/>
      <c r="AB351" s="13"/>
      <c r="AC351" s="13"/>
      <c r="AD351" s="13"/>
      <c r="AE351" s="13"/>
      <c r="AT351" s="246" t="s">
        <v>145</v>
      </c>
      <c r="AU351" s="246" t="s">
        <v>91</v>
      </c>
      <c r="AV351" s="13" t="s">
        <v>91</v>
      </c>
      <c r="AW351" s="13" t="s">
        <v>38</v>
      </c>
      <c r="AX351" s="13" t="s">
        <v>82</v>
      </c>
      <c r="AY351" s="246" t="s">
        <v>135</v>
      </c>
    </row>
    <row r="352" s="14" customFormat="1">
      <c r="A352" s="14"/>
      <c r="B352" s="247"/>
      <c r="C352" s="248"/>
      <c r="D352" s="231" t="s">
        <v>145</v>
      </c>
      <c r="E352" s="249" t="s">
        <v>1</v>
      </c>
      <c r="F352" s="250" t="s">
        <v>147</v>
      </c>
      <c r="G352" s="248"/>
      <c r="H352" s="251">
        <v>0.079000000000000001</v>
      </c>
      <c r="I352" s="252"/>
      <c r="J352" s="248"/>
      <c r="K352" s="248"/>
      <c r="L352" s="253"/>
      <c r="M352" s="254"/>
      <c r="N352" s="255"/>
      <c r="O352" s="255"/>
      <c r="P352" s="255"/>
      <c r="Q352" s="255"/>
      <c r="R352" s="255"/>
      <c r="S352" s="255"/>
      <c r="T352" s="256"/>
      <c r="U352" s="14"/>
      <c r="V352" s="14"/>
      <c r="W352" s="14"/>
      <c r="X352" s="14"/>
      <c r="Y352" s="14"/>
      <c r="Z352" s="14"/>
      <c r="AA352" s="14"/>
      <c r="AB352" s="14"/>
      <c r="AC352" s="14"/>
      <c r="AD352" s="14"/>
      <c r="AE352" s="14"/>
      <c r="AT352" s="257" t="s">
        <v>145</v>
      </c>
      <c r="AU352" s="257" t="s">
        <v>91</v>
      </c>
      <c r="AV352" s="14" t="s">
        <v>142</v>
      </c>
      <c r="AW352" s="14" t="s">
        <v>38</v>
      </c>
      <c r="AX352" s="14" t="s">
        <v>87</v>
      </c>
      <c r="AY352" s="257" t="s">
        <v>135</v>
      </c>
    </row>
    <row r="353" s="2" customFormat="1" ht="33" customHeight="1">
      <c r="A353" s="38"/>
      <c r="B353" s="39"/>
      <c r="C353" s="218" t="s">
        <v>296</v>
      </c>
      <c r="D353" s="218" t="s">
        <v>137</v>
      </c>
      <c r="E353" s="219" t="s">
        <v>339</v>
      </c>
      <c r="F353" s="220" t="s">
        <v>340</v>
      </c>
      <c r="G353" s="221" t="s">
        <v>140</v>
      </c>
      <c r="H353" s="222">
        <v>0.59999999999999998</v>
      </c>
      <c r="I353" s="223"/>
      <c r="J353" s="224">
        <f>ROUND(I353*H353,2)</f>
        <v>0</v>
      </c>
      <c r="K353" s="220" t="s">
        <v>141</v>
      </c>
      <c r="L353" s="44"/>
      <c r="M353" s="225" t="s">
        <v>1</v>
      </c>
      <c r="N353" s="226" t="s">
        <v>47</v>
      </c>
      <c r="O353" s="91"/>
      <c r="P353" s="227">
        <f>O353*H353</f>
        <v>0</v>
      </c>
      <c r="Q353" s="227">
        <v>0</v>
      </c>
      <c r="R353" s="227">
        <f>Q353*H353</f>
        <v>0</v>
      </c>
      <c r="S353" s="227">
        <v>0</v>
      </c>
      <c r="T353" s="228">
        <f>S353*H353</f>
        <v>0</v>
      </c>
      <c r="U353" s="38"/>
      <c r="V353" s="38"/>
      <c r="W353" s="38"/>
      <c r="X353" s="38"/>
      <c r="Y353" s="38"/>
      <c r="Z353" s="38"/>
      <c r="AA353" s="38"/>
      <c r="AB353" s="38"/>
      <c r="AC353" s="38"/>
      <c r="AD353" s="38"/>
      <c r="AE353" s="38"/>
      <c r="AR353" s="229" t="s">
        <v>142</v>
      </c>
      <c r="AT353" s="229" t="s">
        <v>137</v>
      </c>
      <c r="AU353" s="229" t="s">
        <v>91</v>
      </c>
      <c r="AY353" s="17" t="s">
        <v>135</v>
      </c>
      <c r="BE353" s="230">
        <f>IF(N353="základní",J353,0)</f>
        <v>0</v>
      </c>
      <c r="BF353" s="230">
        <f>IF(N353="snížená",J353,0)</f>
        <v>0</v>
      </c>
      <c r="BG353" s="230">
        <f>IF(N353="zákl. přenesená",J353,0)</f>
        <v>0</v>
      </c>
      <c r="BH353" s="230">
        <f>IF(N353="sníž. přenesená",J353,0)</f>
        <v>0</v>
      </c>
      <c r="BI353" s="230">
        <f>IF(N353="nulová",J353,0)</f>
        <v>0</v>
      </c>
      <c r="BJ353" s="17" t="s">
        <v>87</v>
      </c>
      <c r="BK353" s="230">
        <f>ROUND(I353*H353,2)</f>
        <v>0</v>
      </c>
      <c r="BL353" s="17" t="s">
        <v>142</v>
      </c>
      <c r="BM353" s="229" t="s">
        <v>444</v>
      </c>
    </row>
    <row r="354" s="2" customFormat="1">
      <c r="A354" s="38"/>
      <c r="B354" s="39"/>
      <c r="C354" s="40"/>
      <c r="D354" s="231" t="s">
        <v>143</v>
      </c>
      <c r="E354" s="40"/>
      <c r="F354" s="232" t="s">
        <v>342</v>
      </c>
      <c r="G354" s="40"/>
      <c r="H354" s="40"/>
      <c r="I354" s="233"/>
      <c r="J354" s="40"/>
      <c r="K354" s="40"/>
      <c r="L354" s="44"/>
      <c r="M354" s="234"/>
      <c r="N354" s="235"/>
      <c r="O354" s="91"/>
      <c r="P354" s="91"/>
      <c r="Q354" s="91"/>
      <c r="R354" s="91"/>
      <c r="S354" s="91"/>
      <c r="T354" s="92"/>
      <c r="U354" s="38"/>
      <c r="V354" s="38"/>
      <c r="W354" s="38"/>
      <c r="X354" s="38"/>
      <c r="Y354" s="38"/>
      <c r="Z354" s="38"/>
      <c r="AA354" s="38"/>
      <c r="AB354" s="38"/>
      <c r="AC354" s="38"/>
      <c r="AD354" s="38"/>
      <c r="AE354" s="38"/>
      <c r="AT354" s="17" t="s">
        <v>143</v>
      </c>
      <c r="AU354" s="17" t="s">
        <v>91</v>
      </c>
    </row>
    <row r="355" s="13" customFormat="1">
      <c r="A355" s="13"/>
      <c r="B355" s="236"/>
      <c r="C355" s="237"/>
      <c r="D355" s="231" t="s">
        <v>145</v>
      </c>
      <c r="E355" s="238" t="s">
        <v>1</v>
      </c>
      <c r="F355" s="239" t="s">
        <v>1222</v>
      </c>
      <c r="G355" s="237"/>
      <c r="H355" s="240">
        <v>0.59999999999999998</v>
      </c>
      <c r="I355" s="241"/>
      <c r="J355" s="237"/>
      <c r="K355" s="237"/>
      <c r="L355" s="242"/>
      <c r="M355" s="243"/>
      <c r="N355" s="244"/>
      <c r="O355" s="244"/>
      <c r="P355" s="244"/>
      <c r="Q355" s="244"/>
      <c r="R355" s="244"/>
      <c r="S355" s="244"/>
      <c r="T355" s="245"/>
      <c r="U355" s="13"/>
      <c r="V355" s="13"/>
      <c r="W355" s="13"/>
      <c r="X355" s="13"/>
      <c r="Y355" s="13"/>
      <c r="Z355" s="13"/>
      <c r="AA355" s="13"/>
      <c r="AB355" s="13"/>
      <c r="AC355" s="13"/>
      <c r="AD355" s="13"/>
      <c r="AE355" s="13"/>
      <c r="AT355" s="246" t="s">
        <v>145</v>
      </c>
      <c r="AU355" s="246" t="s">
        <v>91</v>
      </c>
      <c r="AV355" s="13" t="s">
        <v>91</v>
      </c>
      <c r="AW355" s="13" t="s">
        <v>38</v>
      </c>
      <c r="AX355" s="13" t="s">
        <v>82</v>
      </c>
      <c r="AY355" s="246" t="s">
        <v>135</v>
      </c>
    </row>
    <row r="356" s="14" customFormat="1">
      <c r="A356" s="14"/>
      <c r="B356" s="247"/>
      <c r="C356" s="248"/>
      <c r="D356" s="231" t="s">
        <v>145</v>
      </c>
      <c r="E356" s="249" t="s">
        <v>1</v>
      </c>
      <c r="F356" s="250" t="s">
        <v>147</v>
      </c>
      <c r="G356" s="248"/>
      <c r="H356" s="251">
        <v>0.59999999999999998</v>
      </c>
      <c r="I356" s="252"/>
      <c r="J356" s="248"/>
      <c r="K356" s="248"/>
      <c r="L356" s="253"/>
      <c r="M356" s="254"/>
      <c r="N356" s="255"/>
      <c r="O356" s="255"/>
      <c r="P356" s="255"/>
      <c r="Q356" s="255"/>
      <c r="R356" s="255"/>
      <c r="S356" s="255"/>
      <c r="T356" s="256"/>
      <c r="U356" s="14"/>
      <c r="V356" s="14"/>
      <c r="W356" s="14"/>
      <c r="X356" s="14"/>
      <c r="Y356" s="14"/>
      <c r="Z356" s="14"/>
      <c r="AA356" s="14"/>
      <c r="AB356" s="14"/>
      <c r="AC356" s="14"/>
      <c r="AD356" s="14"/>
      <c r="AE356" s="14"/>
      <c r="AT356" s="257" t="s">
        <v>145</v>
      </c>
      <c r="AU356" s="257" t="s">
        <v>91</v>
      </c>
      <c r="AV356" s="14" t="s">
        <v>142</v>
      </c>
      <c r="AW356" s="14" t="s">
        <v>38</v>
      </c>
      <c r="AX356" s="14" t="s">
        <v>87</v>
      </c>
      <c r="AY356" s="257" t="s">
        <v>135</v>
      </c>
    </row>
    <row r="357" s="2" customFormat="1" ht="37.8" customHeight="1">
      <c r="A357" s="38"/>
      <c r="B357" s="39"/>
      <c r="C357" s="218" t="s">
        <v>446</v>
      </c>
      <c r="D357" s="218" t="s">
        <v>137</v>
      </c>
      <c r="E357" s="219" t="s">
        <v>347</v>
      </c>
      <c r="F357" s="220" t="s">
        <v>348</v>
      </c>
      <c r="G357" s="221" t="s">
        <v>140</v>
      </c>
      <c r="H357" s="222">
        <v>0.59999999999999998</v>
      </c>
      <c r="I357" s="223"/>
      <c r="J357" s="224">
        <f>ROUND(I357*H357,2)</f>
        <v>0</v>
      </c>
      <c r="K357" s="220" t="s">
        <v>141</v>
      </c>
      <c r="L357" s="44"/>
      <c r="M357" s="225" t="s">
        <v>1</v>
      </c>
      <c r="N357" s="226" t="s">
        <v>47</v>
      </c>
      <c r="O357" s="91"/>
      <c r="P357" s="227">
        <f>O357*H357</f>
        <v>0</v>
      </c>
      <c r="Q357" s="227">
        <v>0</v>
      </c>
      <c r="R357" s="227">
        <f>Q357*H357</f>
        <v>0</v>
      </c>
      <c r="S357" s="227">
        <v>0</v>
      </c>
      <c r="T357" s="228">
        <f>S357*H357</f>
        <v>0</v>
      </c>
      <c r="U357" s="38"/>
      <c r="V357" s="38"/>
      <c r="W357" s="38"/>
      <c r="X357" s="38"/>
      <c r="Y357" s="38"/>
      <c r="Z357" s="38"/>
      <c r="AA357" s="38"/>
      <c r="AB357" s="38"/>
      <c r="AC357" s="38"/>
      <c r="AD357" s="38"/>
      <c r="AE357" s="38"/>
      <c r="AR357" s="229" t="s">
        <v>142</v>
      </c>
      <c r="AT357" s="229" t="s">
        <v>137</v>
      </c>
      <c r="AU357" s="229" t="s">
        <v>91</v>
      </c>
      <c r="AY357" s="17" t="s">
        <v>135</v>
      </c>
      <c r="BE357" s="230">
        <f>IF(N357="základní",J357,0)</f>
        <v>0</v>
      </c>
      <c r="BF357" s="230">
        <f>IF(N357="snížená",J357,0)</f>
        <v>0</v>
      </c>
      <c r="BG357" s="230">
        <f>IF(N357="zákl. přenesená",J357,0)</f>
        <v>0</v>
      </c>
      <c r="BH357" s="230">
        <f>IF(N357="sníž. přenesená",J357,0)</f>
        <v>0</v>
      </c>
      <c r="BI357" s="230">
        <f>IF(N357="nulová",J357,0)</f>
        <v>0</v>
      </c>
      <c r="BJ357" s="17" t="s">
        <v>87</v>
      </c>
      <c r="BK357" s="230">
        <f>ROUND(I357*H357,2)</f>
        <v>0</v>
      </c>
      <c r="BL357" s="17" t="s">
        <v>142</v>
      </c>
      <c r="BM357" s="229" t="s">
        <v>449</v>
      </c>
    </row>
    <row r="358" s="2" customFormat="1">
      <c r="A358" s="38"/>
      <c r="B358" s="39"/>
      <c r="C358" s="40"/>
      <c r="D358" s="231" t="s">
        <v>143</v>
      </c>
      <c r="E358" s="40"/>
      <c r="F358" s="232" t="s">
        <v>350</v>
      </c>
      <c r="G358" s="40"/>
      <c r="H358" s="40"/>
      <c r="I358" s="233"/>
      <c r="J358" s="40"/>
      <c r="K358" s="40"/>
      <c r="L358" s="44"/>
      <c r="M358" s="234"/>
      <c r="N358" s="235"/>
      <c r="O358" s="91"/>
      <c r="P358" s="91"/>
      <c r="Q358" s="91"/>
      <c r="R358" s="91"/>
      <c r="S358" s="91"/>
      <c r="T358" s="92"/>
      <c r="U358" s="38"/>
      <c r="V358" s="38"/>
      <c r="W358" s="38"/>
      <c r="X358" s="38"/>
      <c r="Y358" s="38"/>
      <c r="Z358" s="38"/>
      <c r="AA358" s="38"/>
      <c r="AB358" s="38"/>
      <c r="AC358" s="38"/>
      <c r="AD358" s="38"/>
      <c r="AE358" s="38"/>
      <c r="AT358" s="17" t="s">
        <v>143</v>
      </c>
      <c r="AU358" s="17" t="s">
        <v>91</v>
      </c>
    </row>
    <row r="359" s="13" customFormat="1">
      <c r="A359" s="13"/>
      <c r="B359" s="236"/>
      <c r="C359" s="237"/>
      <c r="D359" s="231" t="s">
        <v>145</v>
      </c>
      <c r="E359" s="238" t="s">
        <v>1</v>
      </c>
      <c r="F359" s="239" t="s">
        <v>1223</v>
      </c>
      <c r="G359" s="237"/>
      <c r="H359" s="240">
        <v>0.59999999999999998</v>
      </c>
      <c r="I359" s="241"/>
      <c r="J359" s="237"/>
      <c r="K359" s="237"/>
      <c r="L359" s="242"/>
      <c r="M359" s="243"/>
      <c r="N359" s="244"/>
      <c r="O359" s="244"/>
      <c r="P359" s="244"/>
      <c r="Q359" s="244"/>
      <c r="R359" s="244"/>
      <c r="S359" s="244"/>
      <c r="T359" s="245"/>
      <c r="U359" s="13"/>
      <c r="V359" s="13"/>
      <c r="W359" s="13"/>
      <c r="X359" s="13"/>
      <c r="Y359" s="13"/>
      <c r="Z359" s="13"/>
      <c r="AA359" s="13"/>
      <c r="AB359" s="13"/>
      <c r="AC359" s="13"/>
      <c r="AD359" s="13"/>
      <c r="AE359" s="13"/>
      <c r="AT359" s="246" t="s">
        <v>145</v>
      </c>
      <c r="AU359" s="246" t="s">
        <v>91</v>
      </c>
      <c r="AV359" s="13" t="s">
        <v>91</v>
      </c>
      <c r="AW359" s="13" t="s">
        <v>38</v>
      </c>
      <c r="AX359" s="13" t="s">
        <v>82</v>
      </c>
      <c r="AY359" s="246" t="s">
        <v>135</v>
      </c>
    </row>
    <row r="360" s="14" customFormat="1">
      <c r="A360" s="14"/>
      <c r="B360" s="247"/>
      <c r="C360" s="248"/>
      <c r="D360" s="231" t="s">
        <v>145</v>
      </c>
      <c r="E360" s="249" t="s">
        <v>1</v>
      </c>
      <c r="F360" s="250" t="s">
        <v>147</v>
      </c>
      <c r="G360" s="248"/>
      <c r="H360" s="251">
        <v>0.59999999999999998</v>
      </c>
      <c r="I360" s="252"/>
      <c r="J360" s="248"/>
      <c r="K360" s="248"/>
      <c r="L360" s="253"/>
      <c r="M360" s="254"/>
      <c r="N360" s="255"/>
      <c r="O360" s="255"/>
      <c r="P360" s="255"/>
      <c r="Q360" s="255"/>
      <c r="R360" s="255"/>
      <c r="S360" s="255"/>
      <c r="T360" s="256"/>
      <c r="U360" s="14"/>
      <c r="V360" s="14"/>
      <c r="W360" s="14"/>
      <c r="X360" s="14"/>
      <c r="Y360" s="14"/>
      <c r="Z360" s="14"/>
      <c r="AA360" s="14"/>
      <c r="AB360" s="14"/>
      <c r="AC360" s="14"/>
      <c r="AD360" s="14"/>
      <c r="AE360" s="14"/>
      <c r="AT360" s="257" t="s">
        <v>145</v>
      </c>
      <c r="AU360" s="257" t="s">
        <v>91</v>
      </c>
      <c r="AV360" s="14" t="s">
        <v>142</v>
      </c>
      <c r="AW360" s="14" t="s">
        <v>38</v>
      </c>
      <c r="AX360" s="14" t="s">
        <v>87</v>
      </c>
      <c r="AY360" s="257" t="s">
        <v>135</v>
      </c>
    </row>
    <row r="361" s="2" customFormat="1" ht="24.15" customHeight="1">
      <c r="A361" s="38"/>
      <c r="B361" s="39"/>
      <c r="C361" s="218" t="s">
        <v>301</v>
      </c>
      <c r="D361" s="218" t="s">
        <v>137</v>
      </c>
      <c r="E361" s="219" t="s">
        <v>1224</v>
      </c>
      <c r="F361" s="220" t="s">
        <v>1225</v>
      </c>
      <c r="G361" s="221" t="s">
        <v>140</v>
      </c>
      <c r="H361" s="222">
        <v>8</v>
      </c>
      <c r="I361" s="223"/>
      <c r="J361" s="224">
        <f>ROUND(I361*H361,2)</f>
        <v>0</v>
      </c>
      <c r="K361" s="220" t="s">
        <v>1</v>
      </c>
      <c r="L361" s="44"/>
      <c r="M361" s="225" t="s">
        <v>1</v>
      </c>
      <c r="N361" s="226" t="s">
        <v>47</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142</v>
      </c>
      <c r="AT361" s="229" t="s">
        <v>137</v>
      </c>
      <c r="AU361" s="229" t="s">
        <v>91</v>
      </c>
      <c r="AY361" s="17" t="s">
        <v>135</v>
      </c>
      <c r="BE361" s="230">
        <f>IF(N361="základní",J361,0)</f>
        <v>0</v>
      </c>
      <c r="BF361" s="230">
        <f>IF(N361="snížená",J361,0)</f>
        <v>0</v>
      </c>
      <c r="BG361" s="230">
        <f>IF(N361="zákl. přenesená",J361,0)</f>
        <v>0</v>
      </c>
      <c r="BH361" s="230">
        <f>IF(N361="sníž. přenesená",J361,0)</f>
        <v>0</v>
      </c>
      <c r="BI361" s="230">
        <f>IF(N361="nulová",J361,0)</f>
        <v>0</v>
      </c>
      <c r="BJ361" s="17" t="s">
        <v>87</v>
      </c>
      <c r="BK361" s="230">
        <f>ROUND(I361*H361,2)</f>
        <v>0</v>
      </c>
      <c r="BL361" s="17" t="s">
        <v>142</v>
      </c>
      <c r="BM361" s="229" t="s">
        <v>456</v>
      </c>
    </row>
    <row r="362" s="2" customFormat="1">
      <c r="A362" s="38"/>
      <c r="B362" s="39"/>
      <c r="C362" s="40"/>
      <c r="D362" s="231" t="s">
        <v>143</v>
      </c>
      <c r="E362" s="40"/>
      <c r="F362" s="232" t="s">
        <v>1226</v>
      </c>
      <c r="G362" s="40"/>
      <c r="H362" s="40"/>
      <c r="I362" s="233"/>
      <c r="J362" s="40"/>
      <c r="K362" s="40"/>
      <c r="L362" s="44"/>
      <c r="M362" s="234"/>
      <c r="N362" s="235"/>
      <c r="O362" s="91"/>
      <c r="P362" s="91"/>
      <c r="Q362" s="91"/>
      <c r="R362" s="91"/>
      <c r="S362" s="91"/>
      <c r="T362" s="92"/>
      <c r="U362" s="38"/>
      <c r="V362" s="38"/>
      <c r="W362" s="38"/>
      <c r="X362" s="38"/>
      <c r="Y362" s="38"/>
      <c r="Z362" s="38"/>
      <c r="AA362" s="38"/>
      <c r="AB362" s="38"/>
      <c r="AC362" s="38"/>
      <c r="AD362" s="38"/>
      <c r="AE362" s="38"/>
      <c r="AT362" s="17" t="s">
        <v>143</v>
      </c>
      <c r="AU362" s="17" t="s">
        <v>91</v>
      </c>
    </row>
    <row r="363" s="2" customFormat="1">
      <c r="A363" s="38"/>
      <c r="B363" s="39"/>
      <c r="C363" s="40"/>
      <c r="D363" s="231" t="s">
        <v>152</v>
      </c>
      <c r="E363" s="40"/>
      <c r="F363" s="258" t="s">
        <v>1227</v>
      </c>
      <c r="G363" s="40"/>
      <c r="H363" s="40"/>
      <c r="I363" s="233"/>
      <c r="J363" s="40"/>
      <c r="K363" s="40"/>
      <c r="L363" s="44"/>
      <c r="M363" s="234"/>
      <c r="N363" s="235"/>
      <c r="O363" s="91"/>
      <c r="P363" s="91"/>
      <c r="Q363" s="91"/>
      <c r="R363" s="91"/>
      <c r="S363" s="91"/>
      <c r="T363" s="92"/>
      <c r="U363" s="38"/>
      <c r="V363" s="38"/>
      <c r="W363" s="38"/>
      <c r="X363" s="38"/>
      <c r="Y363" s="38"/>
      <c r="Z363" s="38"/>
      <c r="AA363" s="38"/>
      <c r="AB363" s="38"/>
      <c r="AC363" s="38"/>
      <c r="AD363" s="38"/>
      <c r="AE363" s="38"/>
      <c r="AT363" s="17" t="s">
        <v>152</v>
      </c>
      <c r="AU363" s="17" t="s">
        <v>91</v>
      </c>
    </row>
    <row r="364" s="13" customFormat="1">
      <c r="A364" s="13"/>
      <c r="B364" s="236"/>
      <c r="C364" s="237"/>
      <c r="D364" s="231" t="s">
        <v>145</v>
      </c>
      <c r="E364" s="238" t="s">
        <v>1</v>
      </c>
      <c r="F364" s="239" t="s">
        <v>1228</v>
      </c>
      <c r="G364" s="237"/>
      <c r="H364" s="240">
        <v>8</v>
      </c>
      <c r="I364" s="241"/>
      <c r="J364" s="237"/>
      <c r="K364" s="237"/>
      <c r="L364" s="242"/>
      <c r="M364" s="243"/>
      <c r="N364" s="244"/>
      <c r="O364" s="244"/>
      <c r="P364" s="244"/>
      <c r="Q364" s="244"/>
      <c r="R364" s="244"/>
      <c r="S364" s="244"/>
      <c r="T364" s="245"/>
      <c r="U364" s="13"/>
      <c r="V364" s="13"/>
      <c r="W364" s="13"/>
      <c r="X364" s="13"/>
      <c r="Y364" s="13"/>
      <c r="Z364" s="13"/>
      <c r="AA364" s="13"/>
      <c r="AB364" s="13"/>
      <c r="AC364" s="13"/>
      <c r="AD364" s="13"/>
      <c r="AE364" s="13"/>
      <c r="AT364" s="246" t="s">
        <v>145</v>
      </c>
      <c r="AU364" s="246" t="s">
        <v>91</v>
      </c>
      <c r="AV364" s="13" t="s">
        <v>91</v>
      </c>
      <c r="AW364" s="13" t="s">
        <v>38</v>
      </c>
      <c r="AX364" s="13" t="s">
        <v>82</v>
      </c>
      <c r="AY364" s="246" t="s">
        <v>135</v>
      </c>
    </row>
    <row r="365" s="14" customFormat="1">
      <c r="A365" s="14"/>
      <c r="B365" s="247"/>
      <c r="C365" s="248"/>
      <c r="D365" s="231" t="s">
        <v>145</v>
      </c>
      <c r="E365" s="249" t="s">
        <v>1</v>
      </c>
      <c r="F365" s="250" t="s">
        <v>147</v>
      </c>
      <c r="G365" s="248"/>
      <c r="H365" s="251">
        <v>8</v>
      </c>
      <c r="I365" s="252"/>
      <c r="J365" s="248"/>
      <c r="K365" s="248"/>
      <c r="L365" s="253"/>
      <c r="M365" s="254"/>
      <c r="N365" s="255"/>
      <c r="O365" s="255"/>
      <c r="P365" s="255"/>
      <c r="Q365" s="255"/>
      <c r="R365" s="255"/>
      <c r="S365" s="255"/>
      <c r="T365" s="256"/>
      <c r="U365" s="14"/>
      <c r="V365" s="14"/>
      <c r="W365" s="14"/>
      <c r="X365" s="14"/>
      <c r="Y365" s="14"/>
      <c r="Z365" s="14"/>
      <c r="AA365" s="14"/>
      <c r="AB365" s="14"/>
      <c r="AC365" s="14"/>
      <c r="AD365" s="14"/>
      <c r="AE365" s="14"/>
      <c r="AT365" s="257" t="s">
        <v>145</v>
      </c>
      <c r="AU365" s="257" t="s">
        <v>91</v>
      </c>
      <c r="AV365" s="14" t="s">
        <v>142</v>
      </c>
      <c r="AW365" s="14" t="s">
        <v>38</v>
      </c>
      <c r="AX365" s="14" t="s">
        <v>87</v>
      </c>
      <c r="AY365" s="257" t="s">
        <v>135</v>
      </c>
    </row>
    <row r="366" s="12" customFormat="1" ht="22.8" customHeight="1">
      <c r="A366" s="12"/>
      <c r="B366" s="202"/>
      <c r="C366" s="203"/>
      <c r="D366" s="204" t="s">
        <v>81</v>
      </c>
      <c r="E366" s="216" t="s">
        <v>163</v>
      </c>
      <c r="F366" s="216" t="s">
        <v>922</v>
      </c>
      <c r="G366" s="203"/>
      <c r="H366" s="203"/>
      <c r="I366" s="206"/>
      <c r="J366" s="217">
        <f>BK366</f>
        <v>0</v>
      </c>
      <c r="K366" s="203"/>
      <c r="L366" s="208"/>
      <c r="M366" s="209"/>
      <c r="N366" s="210"/>
      <c r="O366" s="210"/>
      <c r="P366" s="211">
        <f>SUM(P367:P460)</f>
        <v>0</v>
      </c>
      <c r="Q366" s="210"/>
      <c r="R366" s="211">
        <f>SUM(R367:R460)</f>
        <v>0</v>
      </c>
      <c r="S366" s="210"/>
      <c r="T366" s="212">
        <f>SUM(T367:T460)</f>
        <v>0</v>
      </c>
      <c r="U366" s="12"/>
      <c r="V366" s="12"/>
      <c r="W366" s="12"/>
      <c r="X366" s="12"/>
      <c r="Y366" s="12"/>
      <c r="Z366" s="12"/>
      <c r="AA366" s="12"/>
      <c r="AB366" s="12"/>
      <c r="AC366" s="12"/>
      <c r="AD366" s="12"/>
      <c r="AE366" s="12"/>
      <c r="AR366" s="213" t="s">
        <v>87</v>
      </c>
      <c r="AT366" s="214" t="s">
        <v>81</v>
      </c>
      <c r="AU366" s="214" t="s">
        <v>87</v>
      </c>
      <c r="AY366" s="213" t="s">
        <v>135</v>
      </c>
      <c r="BK366" s="215">
        <f>SUM(BK367:BK460)</f>
        <v>0</v>
      </c>
    </row>
    <row r="367" s="2" customFormat="1" ht="21.75" customHeight="1">
      <c r="A367" s="38"/>
      <c r="B367" s="39"/>
      <c r="C367" s="218" t="s">
        <v>461</v>
      </c>
      <c r="D367" s="218" t="s">
        <v>137</v>
      </c>
      <c r="E367" s="219" t="s">
        <v>923</v>
      </c>
      <c r="F367" s="220" t="s">
        <v>924</v>
      </c>
      <c r="G367" s="221" t="s">
        <v>140</v>
      </c>
      <c r="H367" s="222">
        <v>188.09999999999999</v>
      </c>
      <c r="I367" s="223"/>
      <c r="J367" s="224">
        <f>ROUND(I367*H367,2)</f>
        <v>0</v>
      </c>
      <c r="K367" s="220" t="s">
        <v>1</v>
      </c>
      <c r="L367" s="44"/>
      <c r="M367" s="225" t="s">
        <v>1</v>
      </c>
      <c r="N367" s="226" t="s">
        <v>47</v>
      </c>
      <c r="O367" s="91"/>
      <c r="P367" s="227">
        <f>O367*H367</f>
        <v>0</v>
      </c>
      <c r="Q367" s="227">
        <v>0</v>
      </c>
      <c r="R367" s="227">
        <f>Q367*H367</f>
        <v>0</v>
      </c>
      <c r="S367" s="227">
        <v>0</v>
      </c>
      <c r="T367" s="228">
        <f>S367*H367</f>
        <v>0</v>
      </c>
      <c r="U367" s="38"/>
      <c r="V367" s="38"/>
      <c r="W367" s="38"/>
      <c r="X367" s="38"/>
      <c r="Y367" s="38"/>
      <c r="Z367" s="38"/>
      <c r="AA367" s="38"/>
      <c r="AB367" s="38"/>
      <c r="AC367" s="38"/>
      <c r="AD367" s="38"/>
      <c r="AE367" s="38"/>
      <c r="AR367" s="229" t="s">
        <v>142</v>
      </c>
      <c r="AT367" s="229" t="s">
        <v>137</v>
      </c>
      <c r="AU367" s="229" t="s">
        <v>91</v>
      </c>
      <c r="AY367" s="17" t="s">
        <v>135</v>
      </c>
      <c r="BE367" s="230">
        <f>IF(N367="základní",J367,0)</f>
        <v>0</v>
      </c>
      <c r="BF367" s="230">
        <f>IF(N367="snížená",J367,0)</f>
        <v>0</v>
      </c>
      <c r="BG367" s="230">
        <f>IF(N367="zákl. přenesená",J367,0)</f>
        <v>0</v>
      </c>
      <c r="BH367" s="230">
        <f>IF(N367="sníž. přenesená",J367,0)</f>
        <v>0</v>
      </c>
      <c r="BI367" s="230">
        <f>IF(N367="nulová",J367,0)</f>
        <v>0</v>
      </c>
      <c r="BJ367" s="17" t="s">
        <v>87</v>
      </c>
      <c r="BK367" s="230">
        <f>ROUND(I367*H367,2)</f>
        <v>0</v>
      </c>
      <c r="BL367" s="17" t="s">
        <v>142</v>
      </c>
      <c r="BM367" s="229" t="s">
        <v>464</v>
      </c>
    </row>
    <row r="368" s="2" customFormat="1">
      <c r="A368" s="38"/>
      <c r="B368" s="39"/>
      <c r="C368" s="40"/>
      <c r="D368" s="231" t="s">
        <v>143</v>
      </c>
      <c r="E368" s="40"/>
      <c r="F368" s="232" t="s">
        <v>925</v>
      </c>
      <c r="G368" s="40"/>
      <c r="H368" s="40"/>
      <c r="I368" s="233"/>
      <c r="J368" s="40"/>
      <c r="K368" s="40"/>
      <c r="L368" s="44"/>
      <c r="M368" s="234"/>
      <c r="N368" s="235"/>
      <c r="O368" s="91"/>
      <c r="P368" s="91"/>
      <c r="Q368" s="91"/>
      <c r="R368" s="91"/>
      <c r="S368" s="91"/>
      <c r="T368" s="92"/>
      <c r="U368" s="38"/>
      <c r="V368" s="38"/>
      <c r="W368" s="38"/>
      <c r="X368" s="38"/>
      <c r="Y368" s="38"/>
      <c r="Z368" s="38"/>
      <c r="AA368" s="38"/>
      <c r="AB368" s="38"/>
      <c r="AC368" s="38"/>
      <c r="AD368" s="38"/>
      <c r="AE368" s="38"/>
      <c r="AT368" s="17" t="s">
        <v>143</v>
      </c>
      <c r="AU368" s="17" t="s">
        <v>91</v>
      </c>
    </row>
    <row r="369" s="13" customFormat="1">
      <c r="A369" s="13"/>
      <c r="B369" s="236"/>
      <c r="C369" s="237"/>
      <c r="D369" s="231" t="s">
        <v>145</v>
      </c>
      <c r="E369" s="238" t="s">
        <v>1</v>
      </c>
      <c r="F369" s="239" t="s">
        <v>1229</v>
      </c>
      <c r="G369" s="237"/>
      <c r="H369" s="240">
        <v>188.09999999999999</v>
      </c>
      <c r="I369" s="241"/>
      <c r="J369" s="237"/>
      <c r="K369" s="237"/>
      <c r="L369" s="242"/>
      <c r="M369" s="243"/>
      <c r="N369" s="244"/>
      <c r="O369" s="244"/>
      <c r="P369" s="244"/>
      <c r="Q369" s="244"/>
      <c r="R369" s="244"/>
      <c r="S369" s="244"/>
      <c r="T369" s="245"/>
      <c r="U369" s="13"/>
      <c r="V369" s="13"/>
      <c r="W369" s="13"/>
      <c r="X369" s="13"/>
      <c r="Y369" s="13"/>
      <c r="Z369" s="13"/>
      <c r="AA369" s="13"/>
      <c r="AB369" s="13"/>
      <c r="AC369" s="13"/>
      <c r="AD369" s="13"/>
      <c r="AE369" s="13"/>
      <c r="AT369" s="246" t="s">
        <v>145</v>
      </c>
      <c r="AU369" s="246" t="s">
        <v>91</v>
      </c>
      <c r="AV369" s="13" t="s">
        <v>91</v>
      </c>
      <c r="AW369" s="13" t="s">
        <v>38</v>
      </c>
      <c r="AX369" s="13" t="s">
        <v>82</v>
      </c>
      <c r="AY369" s="246" t="s">
        <v>135</v>
      </c>
    </row>
    <row r="370" s="14" customFormat="1">
      <c r="A370" s="14"/>
      <c r="B370" s="247"/>
      <c r="C370" s="248"/>
      <c r="D370" s="231" t="s">
        <v>145</v>
      </c>
      <c r="E370" s="249" t="s">
        <v>1</v>
      </c>
      <c r="F370" s="250" t="s">
        <v>147</v>
      </c>
      <c r="G370" s="248"/>
      <c r="H370" s="251">
        <v>188.09999999999999</v>
      </c>
      <c r="I370" s="252"/>
      <c r="J370" s="248"/>
      <c r="K370" s="248"/>
      <c r="L370" s="253"/>
      <c r="M370" s="254"/>
      <c r="N370" s="255"/>
      <c r="O370" s="255"/>
      <c r="P370" s="255"/>
      <c r="Q370" s="255"/>
      <c r="R370" s="255"/>
      <c r="S370" s="255"/>
      <c r="T370" s="256"/>
      <c r="U370" s="14"/>
      <c r="V370" s="14"/>
      <c r="W370" s="14"/>
      <c r="X370" s="14"/>
      <c r="Y370" s="14"/>
      <c r="Z370" s="14"/>
      <c r="AA370" s="14"/>
      <c r="AB370" s="14"/>
      <c r="AC370" s="14"/>
      <c r="AD370" s="14"/>
      <c r="AE370" s="14"/>
      <c r="AT370" s="257" t="s">
        <v>145</v>
      </c>
      <c r="AU370" s="257" t="s">
        <v>91</v>
      </c>
      <c r="AV370" s="14" t="s">
        <v>142</v>
      </c>
      <c r="AW370" s="14" t="s">
        <v>38</v>
      </c>
      <c r="AX370" s="14" t="s">
        <v>87</v>
      </c>
      <c r="AY370" s="257" t="s">
        <v>135</v>
      </c>
    </row>
    <row r="371" s="2" customFormat="1" ht="21.75" customHeight="1">
      <c r="A371" s="38"/>
      <c r="B371" s="39"/>
      <c r="C371" s="218" t="s">
        <v>308</v>
      </c>
      <c r="D371" s="218" t="s">
        <v>137</v>
      </c>
      <c r="E371" s="219" t="s">
        <v>1230</v>
      </c>
      <c r="F371" s="220" t="s">
        <v>1231</v>
      </c>
      <c r="G371" s="221" t="s">
        <v>140</v>
      </c>
      <c r="H371" s="222">
        <v>69.400000000000006</v>
      </c>
      <c r="I371" s="223"/>
      <c r="J371" s="224">
        <f>ROUND(I371*H371,2)</f>
        <v>0</v>
      </c>
      <c r="K371" s="220" t="s">
        <v>141</v>
      </c>
      <c r="L371" s="44"/>
      <c r="M371" s="225" t="s">
        <v>1</v>
      </c>
      <c r="N371" s="226" t="s">
        <v>47</v>
      </c>
      <c r="O371" s="91"/>
      <c r="P371" s="227">
        <f>O371*H371</f>
        <v>0</v>
      </c>
      <c r="Q371" s="227">
        <v>0</v>
      </c>
      <c r="R371" s="227">
        <f>Q371*H371</f>
        <v>0</v>
      </c>
      <c r="S371" s="227">
        <v>0</v>
      </c>
      <c r="T371" s="228">
        <f>S371*H371</f>
        <v>0</v>
      </c>
      <c r="U371" s="38"/>
      <c r="V371" s="38"/>
      <c r="W371" s="38"/>
      <c r="X371" s="38"/>
      <c r="Y371" s="38"/>
      <c r="Z371" s="38"/>
      <c r="AA371" s="38"/>
      <c r="AB371" s="38"/>
      <c r="AC371" s="38"/>
      <c r="AD371" s="38"/>
      <c r="AE371" s="38"/>
      <c r="AR371" s="229" t="s">
        <v>142</v>
      </c>
      <c r="AT371" s="229" t="s">
        <v>137</v>
      </c>
      <c r="AU371" s="229" t="s">
        <v>91</v>
      </c>
      <c r="AY371" s="17" t="s">
        <v>135</v>
      </c>
      <c r="BE371" s="230">
        <f>IF(N371="základní",J371,0)</f>
        <v>0</v>
      </c>
      <c r="BF371" s="230">
        <f>IF(N371="snížená",J371,0)</f>
        <v>0</v>
      </c>
      <c r="BG371" s="230">
        <f>IF(N371="zákl. přenesená",J371,0)</f>
        <v>0</v>
      </c>
      <c r="BH371" s="230">
        <f>IF(N371="sníž. přenesená",J371,0)</f>
        <v>0</v>
      </c>
      <c r="BI371" s="230">
        <f>IF(N371="nulová",J371,0)</f>
        <v>0</v>
      </c>
      <c r="BJ371" s="17" t="s">
        <v>87</v>
      </c>
      <c r="BK371" s="230">
        <f>ROUND(I371*H371,2)</f>
        <v>0</v>
      </c>
      <c r="BL371" s="17" t="s">
        <v>142</v>
      </c>
      <c r="BM371" s="229" t="s">
        <v>468</v>
      </c>
    </row>
    <row r="372" s="2" customFormat="1">
      <c r="A372" s="38"/>
      <c r="B372" s="39"/>
      <c r="C372" s="40"/>
      <c r="D372" s="231" t="s">
        <v>143</v>
      </c>
      <c r="E372" s="40"/>
      <c r="F372" s="232" t="s">
        <v>1232</v>
      </c>
      <c r="G372" s="40"/>
      <c r="H372" s="40"/>
      <c r="I372" s="233"/>
      <c r="J372" s="40"/>
      <c r="K372" s="40"/>
      <c r="L372" s="44"/>
      <c r="M372" s="234"/>
      <c r="N372" s="235"/>
      <c r="O372" s="91"/>
      <c r="P372" s="91"/>
      <c r="Q372" s="91"/>
      <c r="R372" s="91"/>
      <c r="S372" s="91"/>
      <c r="T372" s="92"/>
      <c r="U372" s="38"/>
      <c r="V372" s="38"/>
      <c r="W372" s="38"/>
      <c r="X372" s="38"/>
      <c r="Y372" s="38"/>
      <c r="Z372" s="38"/>
      <c r="AA372" s="38"/>
      <c r="AB372" s="38"/>
      <c r="AC372" s="38"/>
      <c r="AD372" s="38"/>
      <c r="AE372" s="38"/>
      <c r="AT372" s="17" t="s">
        <v>143</v>
      </c>
      <c r="AU372" s="17" t="s">
        <v>91</v>
      </c>
    </row>
    <row r="373" s="13" customFormat="1">
      <c r="A373" s="13"/>
      <c r="B373" s="236"/>
      <c r="C373" s="237"/>
      <c r="D373" s="231" t="s">
        <v>145</v>
      </c>
      <c r="E373" s="238" t="s">
        <v>1</v>
      </c>
      <c r="F373" s="239" t="s">
        <v>1233</v>
      </c>
      <c r="G373" s="237"/>
      <c r="H373" s="240">
        <v>69.400000000000006</v>
      </c>
      <c r="I373" s="241"/>
      <c r="J373" s="237"/>
      <c r="K373" s="237"/>
      <c r="L373" s="242"/>
      <c r="M373" s="243"/>
      <c r="N373" s="244"/>
      <c r="O373" s="244"/>
      <c r="P373" s="244"/>
      <c r="Q373" s="244"/>
      <c r="R373" s="244"/>
      <c r="S373" s="244"/>
      <c r="T373" s="245"/>
      <c r="U373" s="13"/>
      <c r="V373" s="13"/>
      <c r="W373" s="13"/>
      <c r="X373" s="13"/>
      <c r="Y373" s="13"/>
      <c r="Z373" s="13"/>
      <c r="AA373" s="13"/>
      <c r="AB373" s="13"/>
      <c r="AC373" s="13"/>
      <c r="AD373" s="13"/>
      <c r="AE373" s="13"/>
      <c r="AT373" s="246" t="s">
        <v>145</v>
      </c>
      <c r="AU373" s="246" t="s">
        <v>91</v>
      </c>
      <c r="AV373" s="13" t="s">
        <v>91</v>
      </c>
      <c r="AW373" s="13" t="s">
        <v>38</v>
      </c>
      <c r="AX373" s="13" t="s">
        <v>82</v>
      </c>
      <c r="AY373" s="246" t="s">
        <v>135</v>
      </c>
    </row>
    <row r="374" s="14" customFormat="1">
      <c r="A374" s="14"/>
      <c r="B374" s="247"/>
      <c r="C374" s="248"/>
      <c r="D374" s="231" t="s">
        <v>145</v>
      </c>
      <c r="E374" s="249" t="s">
        <v>1</v>
      </c>
      <c r="F374" s="250" t="s">
        <v>147</v>
      </c>
      <c r="G374" s="248"/>
      <c r="H374" s="251">
        <v>69.400000000000006</v>
      </c>
      <c r="I374" s="252"/>
      <c r="J374" s="248"/>
      <c r="K374" s="248"/>
      <c r="L374" s="253"/>
      <c r="M374" s="254"/>
      <c r="N374" s="255"/>
      <c r="O374" s="255"/>
      <c r="P374" s="255"/>
      <c r="Q374" s="255"/>
      <c r="R374" s="255"/>
      <c r="S374" s="255"/>
      <c r="T374" s="256"/>
      <c r="U374" s="14"/>
      <c r="V374" s="14"/>
      <c r="W374" s="14"/>
      <c r="X374" s="14"/>
      <c r="Y374" s="14"/>
      <c r="Z374" s="14"/>
      <c r="AA374" s="14"/>
      <c r="AB374" s="14"/>
      <c r="AC374" s="14"/>
      <c r="AD374" s="14"/>
      <c r="AE374" s="14"/>
      <c r="AT374" s="257" t="s">
        <v>145</v>
      </c>
      <c r="AU374" s="257" t="s">
        <v>91</v>
      </c>
      <c r="AV374" s="14" t="s">
        <v>142</v>
      </c>
      <c r="AW374" s="14" t="s">
        <v>38</v>
      </c>
      <c r="AX374" s="14" t="s">
        <v>87</v>
      </c>
      <c r="AY374" s="257" t="s">
        <v>135</v>
      </c>
    </row>
    <row r="375" s="2" customFormat="1" ht="21.75" customHeight="1">
      <c r="A375" s="38"/>
      <c r="B375" s="39"/>
      <c r="C375" s="218" t="s">
        <v>471</v>
      </c>
      <c r="D375" s="218" t="s">
        <v>137</v>
      </c>
      <c r="E375" s="219" t="s">
        <v>932</v>
      </c>
      <c r="F375" s="220" t="s">
        <v>933</v>
      </c>
      <c r="G375" s="221" t="s">
        <v>140</v>
      </c>
      <c r="H375" s="222">
        <v>48.899999999999999</v>
      </c>
      <c r="I375" s="223"/>
      <c r="J375" s="224">
        <f>ROUND(I375*H375,2)</f>
        <v>0</v>
      </c>
      <c r="K375" s="220" t="s">
        <v>141</v>
      </c>
      <c r="L375" s="44"/>
      <c r="M375" s="225" t="s">
        <v>1</v>
      </c>
      <c r="N375" s="226" t="s">
        <v>47</v>
      </c>
      <c r="O375" s="91"/>
      <c r="P375" s="227">
        <f>O375*H375</f>
        <v>0</v>
      </c>
      <c r="Q375" s="227">
        <v>0</v>
      </c>
      <c r="R375" s="227">
        <f>Q375*H375</f>
        <v>0</v>
      </c>
      <c r="S375" s="227">
        <v>0</v>
      </c>
      <c r="T375" s="228">
        <f>S375*H375</f>
        <v>0</v>
      </c>
      <c r="U375" s="38"/>
      <c r="V375" s="38"/>
      <c r="W375" s="38"/>
      <c r="X375" s="38"/>
      <c r="Y375" s="38"/>
      <c r="Z375" s="38"/>
      <c r="AA375" s="38"/>
      <c r="AB375" s="38"/>
      <c r="AC375" s="38"/>
      <c r="AD375" s="38"/>
      <c r="AE375" s="38"/>
      <c r="AR375" s="229" t="s">
        <v>142</v>
      </c>
      <c r="AT375" s="229" t="s">
        <v>137</v>
      </c>
      <c r="AU375" s="229" t="s">
        <v>91</v>
      </c>
      <c r="AY375" s="17" t="s">
        <v>135</v>
      </c>
      <c r="BE375" s="230">
        <f>IF(N375="základní",J375,0)</f>
        <v>0</v>
      </c>
      <c r="BF375" s="230">
        <f>IF(N375="snížená",J375,0)</f>
        <v>0</v>
      </c>
      <c r="BG375" s="230">
        <f>IF(N375="zákl. přenesená",J375,0)</f>
        <v>0</v>
      </c>
      <c r="BH375" s="230">
        <f>IF(N375="sníž. přenesená",J375,0)</f>
        <v>0</v>
      </c>
      <c r="BI375" s="230">
        <f>IF(N375="nulová",J375,0)</f>
        <v>0</v>
      </c>
      <c r="BJ375" s="17" t="s">
        <v>87</v>
      </c>
      <c r="BK375" s="230">
        <f>ROUND(I375*H375,2)</f>
        <v>0</v>
      </c>
      <c r="BL375" s="17" t="s">
        <v>142</v>
      </c>
      <c r="BM375" s="229" t="s">
        <v>474</v>
      </c>
    </row>
    <row r="376" s="2" customFormat="1">
      <c r="A376" s="38"/>
      <c r="B376" s="39"/>
      <c r="C376" s="40"/>
      <c r="D376" s="231" t="s">
        <v>143</v>
      </c>
      <c r="E376" s="40"/>
      <c r="F376" s="232" t="s">
        <v>934</v>
      </c>
      <c r="G376" s="40"/>
      <c r="H376" s="40"/>
      <c r="I376" s="233"/>
      <c r="J376" s="40"/>
      <c r="K376" s="40"/>
      <c r="L376" s="44"/>
      <c r="M376" s="234"/>
      <c r="N376" s="235"/>
      <c r="O376" s="91"/>
      <c r="P376" s="91"/>
      <c r="Q376" s="91"/>
      <c r="R376" s="91"/>
      <c r="S376" s="91"/>
      <c r="T376" s="92"/>
      <c r="U376" s="38"/>
      <c r="V376" s="38"/>
      <c r="W376" s="38"/>
      <c r="X376" s="38"/>
      <c r="Y376" s="38"/>
      <c r="Z376" s="38"/>
      <c r="AA376" s="38"/>
      <c r="AB376" s="38"/>
      <c r="AC376" s="38"/>
      <c r="AD376" s="38"/>
      <c r="AE376" s="38"/>
      <c r="AT376" s="17" t="s">
        <v>143</v>
      </c>
      <c r="AU376" s="17" t="s">
        <v>91</v>
      </c>
    </row>
    <row r="377" s="13" customFormat="1">
      <c r="A377" s="13"/>
      <c r="B377" s="236"/>
      <c r="C377" s="237"/>
      <c r="D377" s="231" t="s">
        <v>145</v>
      </c>
      <c r="E377" s="238" t="s">
        <v>1</v>
      </c>
      <c r="F377" s="239" t="s">
        <v>1234</v>
      </c>
      <c r="G377" s="237"/>
      <c r="H377" s="240">
        <v>48.899999999999999</v>
      </c>
      <c r="I377" s="241"/>
      <c r="J377" s="237"/>
      <c r="K377" s="237"/>
      <c r="L377" s="242"/>
      <c r="M377" s="243"/>
      <c r="N377" s="244"/>
      <c r="O377" s="244"/>
      <c r="P377" s="244"/>
      <c r="Q377" s="244"/>
      <c r="R377" s="244"/>
      <c r="S377" s="244"/>
      <c r="T377" s="245"/>
      <c r="U377" s="13"/>
      <c r="V377" s="13"/>
      <c r="W377" s="13"/>
      <c r="X377" s="13"/>
      <c r="Y377" s="13"/>
      <c r="Z377" s="13"/>
      <c r="AA377" s="13"/>
      <c r="AB377" s="13"/>
      <c r="AC377" s="13"/>
      <c r="AD377" s="13"/>
      <c r="AE377" s="13"/>
      <c r="AT377" s="246" t="s">
        <v>145</v>
      </c>
      <c r="AU377" s="246" t="s">
        <v>91</v>
      </c>
      <c r="AV377" s="13" t="s">
        <v>91</v>
      </c>
      <c r="AW377" s="13" t="s">
        <v>38</v>
      </c>
      <c r="AX377" s="13" t="s">
        <v>82</v>
      </c>
      <c r="AY377" s="246" t="s">
        <v>135</v>
      </c>
    </row>
    <row r="378" s="14" customFormat="1">
      <c r="A378" s="14"/>
      <c r="B378" s="247"/>
      <c r="C378" s="248"/>
      <c r="D378" s="231" t="s">
        <v>145</v>
      </c>
      <c r="E378" s="249" t="s">
        <v>1</v>
      </c>
      <c r="F378" s="250" t="s">
        <v>147</v>
      </c>
      <c r="G378" s="248"/>
      <c r="H378" s="251">
        <v>48.899999999999999</v>
      </c>
      <c r="I378" s="252"/>
      <c r="J378" s="248"/>
      <c r="K378" s="248"/>
      <c r="L378" s="253"/>
      <c r="M378" s="254"/>
      <c r="N378" s="255"/>
      <c r="O378" s="255"/>
      <c r="P378" s="255"/>
      <c r="Q378" s="255"/>
      <c r="R378" s="255"/>
      <c r="S378" s="255"/>
      <c r="T378" s="256"/>
      <c r="U378" s="14"/>
      <c r="V378" s="14"/>
      <c r="W378" s="14"/>
      <c r="X378" s="14"/>
      <c r="Y378" s="14"/>
      <c r="Z378" s="14"/>
      <c r="AA378" s="14"/>
      <c r="AB378" s="14"/>
      <c r="AC378" s="14"/>
      <c r="AD378" s="14"/>
      <c r="AE378" s="14"/>
      <c r="AT378" s="257" t="s">
        <v>145</v>
      </c>
      <c r="AU378" s="257" t="s">
        <v>91</v>
      </c>
      <c r="AV378" s="14" t="s">
        <v>142</v>
      </c>
      <c r="AW378" s="14" t="s">
        <v>38</v>
      </c>
      <c r="AX378" s="14" t="s">
        <v>87</v>
      </c>
      <c r="AY378" s="257" t="s">
        <v>135</v>
      </c>
    </row>
    <row r="379" s="2" customFormat="1" ht="24.15" customHeight="1">
      <c r="A379" s="38"/>
      <c r="B379" s="39"/>
      <c r="C379" s="218" t="s">
        <v>317</v>
      </c>
      <c r="D379" s="218" t="s">
        <v>137</v>
      </c>
      <c r="E379" s="219" t="s">
        <v>378</v>
      </c>
      <c r="F379" s="220" t="s">
        <v>936</v>
      </c>
      <c r="G379" s="221" t="s">
        <v>140</v>
      </c>
      <c r="H379" s="222">
        <v>132.09999999999999</v>
      </c>
      <c r="I379" s="223"/>
      <c r="J379" s="224">
        <f>ROUND(I379*H379,2)</f>
        <v>0</v>
      </c>
      <c r="K379" s="220" t="s">
        <v>141</v>
      </c>
      <c r="L379" s="44"/>
      <c r="M379" s="225" t="s">
        <v>1</v>
      </c>
      <c r="N379" s="226" t="s">
        <v>47</v>
      </c>
      <c r="O379" s="91"/>
      <c r="P379" s="227">
        <f>O379*H379</f>
        <v>0</v>
      </c>
      <c r="Q379" s="227">
        <v>0</v>
      </c>
      <c r="R379" s="227">
        <f>Q379*H379</f>
        <v>0</v>
      </c>
      <c r="S379" s="227">
        <v>0</v>
      </c>
      <c r="T379" s="228">
        <f>S379*H379</f>
        <v>0</v>
      </c>
      <c r="U379" s="38"/>
      <c r="V379" s="38"/>
      <c r="W379" s="38"/>
      <c r="X379" s="38"/>
      <c r="Y379" s="38"/>
      <c r="Z379" s="38"/>
      <c r="AA379" s="38"/>
      <c r="AB379" s="38"/>
      <c r="AC379" s="38"/>
      <c r="AD379" s="38"/>
      <c r="AE379" s="38"/>
      <c r="AR379" s="229" t="s">
        <v>142</v>
      </c>
      <c r="AT379" s="229" t="s">
        <v>137</v>
      </c>
      <c r="AU379" s="229" t="s">
        <v>91</v>
      </c>
      <c r="AY379" s="17" t="s">
        <v>135</v>
      </c>
      <c r="BE379" s="230">
        <f>IF(N379="základní",J379,0)</f>
        <v>0</v>
      </c>
      <c r="BF379" s="230">
        <f>IF(N379="snížená",J379,0)</f>
        <v>0</v>
      </c>
      <c r="BG379" s="230">
        <f>IF(N379="zákl. přenesená",J379,0)</f>
        <v>0</v>
      </c>
      <c r="BH379" s="230">
        <f>IF(N379="sníž. přenesená",J379,0)</f>
        <v>0</v>
      </c>
      <c r="BI379" s="230">
        <f>IF(N379="nulová",J379,0)</f>
        <v>0</v>
      </c>
      <c r="BJ379" s="17" t="s">
        <v>87</v>
      </c>
      <c r="BK379" s="230">
        <f>ROUND(I379*H379,2)</f>
        <v>0</v>
      </c>
      <c r="BL379" s="17" t="s">
        <v>142</v>
      </c>
      <c r="BM379" s="229" t="s">
        <v>479</v>
      </c>
    </row>
    <row r="380" s="2" customFormat="1">
      <c r="A380" s="38"/>
      <c r="B380" s="39"/>
      <c r="C380" s="40"/>
      <c r="D380" s="231" t="s">
        <v>143</v>
      </c>
      <c r="E380" s="40"/>
      <c r="F380" s="232" t="s">
        <v>937</v>
      </c>
      <c r="G380" s="40"/>
      <c r="H380" s="40"/>
      <c r="I380" s="233"/>
      <c r="J380" s="40"/>
      <c r="K380" s="40"/>
      <c r="L380" s="44"/>
      <c r="M380" s="234"/>
      <c r="N380" s="235"/>
      <c r="O380" s="91"/>
      <c r="P380" s="91"/>
      <c r="Q380" s="91"/>
      <c r="R380" s="91"/>
      <c r="S380" s="91"/>
      <c r="T380" s="92"/>
      <c r="U380" s="38"/>
      <c r="V380" s="38"/>
      <c r="W380" s="38"/>
      <c r="X380" s="38"/>
      <c r="Y380" s="38"/>
      <c r="Z380" s="38"/>
      <c r="AA380" s="38"/>
      <c r="AB380" s="38"/>
      <c r="AC380" s="38"/>
      <c r="AD380" s="38"/>
      <c r="AE380" s="38"/>
      <c r="AT380" s="17" t="s">
        <v>143</v>
      </c>
      <c r="AU380" s="17" t="s">
        <v>91</v>
      </c>
    </row>
    <row r="381" s="13" customFormat="1">
      <c r="A381" s="13"/>
      <c r="B381" s="236"/>
      <c r="C381" s="237"/>
      <c r="D381" s="231" t="s">
        <v>145</v>
      </c>
      <c r="E381" s="238" t="s">
        <v>1</v>
      </c>
      <c r="F381" s="239" t="s">
        <v>1235</v>
      </c>
      <c r="G381" s="237"/>
      <c r="H381" s="240">
        <v>132.09999999999999</v>
      </c>
      <c r="I381" s="241"/>
      <c r="J381" s="237"/>
      <c r="K381" s="237"/>
      <c r="L381" s="242"/>
      <c r="M381" s="243"/>
      <c r="N381" s="244"/>
      <c r="O381" s="244"/>
      <c r="P381" s="244"/>
      <c r="Q381" s="244"/>
      <c r="R381" s="244"/>
      <c r="S381" s="244"/>
      <c r="T381" s="245"/>
      <c r="U381" s="13"/>
      <c r="V381" s="13"/>
      <c r="W381" s="13"/>
      <c r="X381" s="13"/>
      <c r="Y381" s="13"/>
      <c r="Z381" s="13"/>
      <c r="AA381" s="13"/>
      <c r="AB381" s="13"/>
      <c r="AC381" s="13"/>
      <c r="AD381" s="13"/>
      <c r="AE381" s="13"/>
      <c r="AT381" s="246" t="s">
        <v>145</v>
      </c>
      <c r="AU381" s="246" t="s">
        <v>91</v>
      </c>
      <c r="AV381" s="13" t="s">
        <v>91</v>
      </c>
      <c r="AW381" s="13" t="s">
        <v>38</v>
      </c>
      <c r="AX381" s="13" t="s">
        <v>82</v>
      </c>
      <c r="AY381" s="246" t="s">
        <v>135</v>
      </c>
    </row>
    <row r="382" s="14" customFormat="1">
      <c r="A382" s="14"/>
      <c r="B382" s="247"/>
      <c r="C382" s="248"/>
      <c r="D382" s="231" t="s">
        <v>145</v>
      </c>
      <c r="E382" s="249" t="s">
        <v>1</v>
      </c>
      <c r="F382" s="250" t="s">
        <v>147</v>
      </c>
      <c r="G382" s="248"/>
      <c r="H382" s="251">
        <v>132.09999999999999</v>
      </c>
      <c r="I382" s="252"/>
      <c r="J382" s="248"/>
      <c r="K382" s="248"/>
      <c r="L382" s="253"/>
      <c r="M382" s="254"/>
      <c r="N382" s="255"/>
      <c r="O382" s="255"/>
      <c r="P382" s="255"/>
      <c r="Q382" s="255"/>
      <c r="R382" s="255"/>
      <c r="S382" s="255"/>
      <c r="T382" s="256"/>
      <c r="U382" s="14"/>
      <c r="V382" s="14"/>
      <c r="W382" s="14"/>
      <c r="X382" s="14"/>
      <c r="Y382" s="14"/>
      <c r="Z382" s="14"/>
      <c r="AA382" s="14"/>
      <c r="AB382" s="14"/>
      <c r="AC382" s="14"/>
      <c r="AD382" s="14"/>
      <c r="AE382" s="14"/>
      <c r="AT382" s="257" t="s">
        <v>145</v>
      </c>
      <c r="AU382" s="257" t="s">
        <v>91</v>
      </c>
      <c r="AV382" s="14" t="s">
        <v>142</v>
      </c>
      <c r="AW382" s="14" t="s">
        <v>38</v>
      </c>
      <c r="AX382" s="14" t="s">
        <v>87</v>
      </c>
      <c r="AY382" s="257" t="s">
        <v>135</v>
      </c>
    </row>
    <row r="383" s="2" customFormat="1" ht="33" customHeight="1">
      <c r="A383" s="38"/>
      <c r="B383" s="39"/>
      <c r="C383" s="218" t="s">
        <v>481</v>
      </c>
      <c r="D383" s="218" t="s">
        <v>137</v>
      </c>
      <c r="E383" s="219" t="s">
        <v>1236</v>
      </c>
      <c r="F383" s="220" t="s">
        <v>1237</v>
      </c>
      <c r="G383" s="221" t="s">
        <v>140</v>
      </c>
      <c r="H383" s="222">
        <v>47.5</v>
      </c>
      <c r="I383" s="223"/>
      <c r="J383" s="224">
        <f>ROUND(I383*H383,2)</f>
        <v>0</v>
      </c>
      <c r="K383" s="220" t="s">
        <v>141</v>
      </c>
      <c r="L383" s="44"/>
      <c r="M383" s="225" t="s">
        <v>1</v>
      </c>
      <c r="N383" s="226" t="s">
        <v>47</v>
      </c>
      <c r="O383" s="91"/>
      <c r="P383" s="227">
        <f>O383*H383</f>
        <v>0</v>
      </c>
      <c r="Q383" s="227">
        <v>0</v>
      </c>
      <c r="R383" s="227">
        <f>Q383*H383</f>
        <v>0</v>
      </c>
      <c r="S383" s="227">
        <v>0</v>
      </c>
      <c r="T383" s="228">
        <f>S383*H383</f>
        <v>0</v>
      </c>
      <c r="U383" s="38"/>
      <c r="V383" s="38"/>
      <c r="W383" s="38"/>
      <c r="X383" s="38"/>
      <c r="Y383" s="38"/>
      <c r="Z383" s="38"/>
      <c r="AA383" s="38"/>
      <c r="AB383" s="38"/>
      <c r="AC383" s="38"/>
      <c r="AD383" s="38"/>
      <c r="AE383" s="38"/>
      <c r="AR383" s="229" t="s">
        <v>142</v>
      </c>
      <c r="AT383" s="229" t="s">
        <v>137</v>
      </c>
      <c r="AU383" s="229" t="s">
        <v>91</v>
      </c>
      <c r="AY383" s="17" t="s">
        <v>135</v>
      </c>
      <c r="BE383" s="230">
        <f>IF(N383="základní",J383,0)</f>
        <v>0</v>
      </c>
      <c r="BF383" s="230">
        <f>IF(N383="snížená",J383,0)</f>
        <v>0</v>
      </c>
      <c r="BG383" s="230">
        <f>IF(N383="zákl. přenesená",J383,0)</f>
        <v>0</v>
      </c>
      <c r="BH383" s="230">
        <f>IF(N383="sníž. přenesená",J383,0)</f>
        <v>0</v>
      </c>
      <c r="BI383" s="230">
        <f>IF(N383="nulová",J383,0)</f>
        <v>0</v>
      </c>
      <c r="BJ383" s="17" t="s">
        <v>87</v>
      </c>
      <c r="BK383" s="230">
        <f>ROUND(I383*H383,2)</f>
        <v>0</v>
      </c>
      <c r="BL383" s="17" t="s">
        <v>142</v>
      </c>
      <c r="BM383" s="229" t="s">
        <v>484</v>
      </c>
    </row>
    <row r="384" s="2" customFormat="1">
      <c r="A384" s="38"/>
      <c r="B384" s="39"/>
      <c r="C384" s="40"/>
      <c r="D384" s="231" t="s">
        <v>143</v>
      </c>
      <c r="E384" s="40"/>
      <c r="F384" s="232" t="s">
        <v>1238</v>
      </c>
      <c r="G384" s="40"/>
      <c r="H384" s="40"/>
      <c r="I384" s="233"/>
      <c r="J384" s="40"/>
      <c r="K384" s="40"/>
      <c r="L384" s="44"/>
      <c r="M384" s="234"/>
      <c r="N384" s="235"/>
      <c r="O384" s="91"/>
      <c r="P384" s="91"/>
      <c r="Q384" s="91"/>
      <c r="R384" s="91"/>
      <c r="S384" s="91"/>
      <c r="T384" s="92"/>
      <c r="U384" s="38"/>
      <c r="V384" s="38"/>
      <c r="W384" s="38"/>
      <c r="X384" s="38"/>
      <c r="Y384" s="38"/>
      <c r="Z384" s="38"/>
      <c r="AA384" s="38"/>
      <c r="AB384" s="38"/>
      <c r="AC384" s="38"/>
      <c r="AD384" s="38"/>
      <c r="AE384" s="38"/>
      <c r="AT384" s="17" t="s">
        <v>143</v>
      </c>
      <c r="AU384" s="17" t="s">
        <v>91</v>
      </c>
    </row>
    <row r="385" s="13" customFormat="1">
      <c r="A385" s="13"/>
      <c r="B385" s="236"/>
      <c r="C385" s="237"/>
      <c r="D385" s="231" t="s">
        <v>145</v>
      </c>
      <c r="E385" s="238" t="s">
        <v>1</v>
      </c>
      <c r="F385" s="239" t="s">
        <v>1239</v>
      </c>
      <c r="G385" s="237"/>
      <c r="H385" s="240">
        <v>47.5</v>
      </c>
      <c r="I385" s="241"/>
      <c r="J385" s="237"/>
      <c r="K385" s="237"/>
      <c r="L385" s="242"/>
      <c r="M385" s="243"/>
      <c r="N385" s="244"/>
      <c r="O385" s="244"/>
      <c r="P385" s="244"/>
      <c r="Q385" s="244"/>
      <c r="R385" s="244"/>
      <c r="S385" s="244"/>
      <c r="T385" s="245"/>
      <c r="U385" s="13"/>
      <c r="V385" s="13"/>
      <c r="W385" s="13"/>
      <c r="X385" s="13"/>
      <c r="Y385" s="13"/>
      <c r="Z385" s="13"/>
      <c r="AA385" s="13"/>
      <c r="AB385" s="13"/>
      <c r="AC385" s="13"/>
      <c r="AD385" s="13"/>
      <c r="AE385" s="13"/>
      <c r="AT385" s="246" t="s">
        <v>145</v>
      </c>
      <c r="AU385" s="246" t="s">
        <v>91</v>
      </c>
      <c r="AV385" s="13" t="s">
        <v>91</v>
      </c>
      <c r="AW385" s="13" t="s">
        <v>38</v>
      </c>
      <c r="AX385" s="13" t="s">
        <v>82</v>
      </c>
      <c r="AY385" s="246" t="s">
        <v>135</v>
      </c>
    </row>
    <row r="386" s="14" customFormat="1">
      <c r="A386" s="14"/>
      <c r="B386" s="247"/>
      <c r="C386" s="248"/>
      <c r="D386" s="231" t="s">
        <v>145</v>
      </c>
      <c r="E386" s="249" t="s">
        <v>1</v>
      </c>
      <c r="F386" s="250" t="s">
        <v>147</v>
      </c>
      <c r="G386" s="248"/>
      <c r="H386" s="251">
        <v>47.5</v>
      </c>
      <c r="I386" s="252"/>
      <c r="J386" s="248"/>
      <c r="K386" s="248"/>
      <c r="L386" s="253"/>
      <c r="M386" s="254"/>
      <c r="N386" s="255"/>
      <c r="O386" s="255"/>
      <c r="P386" s="255"/>
      <c r="Q386" s="255"/>
      <c r="R386" s="255"/>
      <c r="S386" s="255"/>
      <c r="T386" s="256"/>
      <c r="U386" s="14"/>
      <c r="V386" s="14"/>
      <c r="W386" s="14"/>
      <c r="X386" s="14"/>
      <c r="Y386" s="14"/>
      <c r="Z386" s="14"/>
      <c r="AA386" s="14"/>
      <c r="AB386" s="14"/>
      <c r="AC386" s="14"/>
      <c r="AD386" s="14"/>
      <c r="AE386" s="14"/>
      <c r="AT386" s="257" t="s">
        <v>145</v>
      </c>
      <c r="AU386" s="257" t="s">
        <v>91</v>
      </c>
      <c r="AV386" s="14" t="s">
        <v>142</v>
      </c>
      <c r="AW386" s="14" t="s">
        <v>38</v>
      </c>
      <c r="AX386" s="14" t="s">
        <v>87</v>
      </c>
      <c r="AY386" s="257" t="s">
        <v>135</v>
      </c>
    </row>
    <row r="387" s="2" customFormat="1" ht="24.15" customHeight="1">
      <c r="A387" s="38"/>
      <c r="B387" s="39"/>
      <c r="C387" s="218" t="s">
        <v>321</v>
      </c>
      <c r="D387" s="218" t="s">
        <v>137</v>
      </c>
      <c r="E387" s="219" t="s">
        <v>1240</v>
      </c>
      <c r="F387" s="220" t="s">
        <v>1241</v>
      </c>
      <c r="G387" s="221" t="s">
        <v>140</v>
      </c>
      <c r="H387" s="222">
        <v>66.900000000000006</v>
      </c>
      <c r="I387" s="223"/>
      <c r="J387" s="224">
        <f>ROUND(I387*H387,2)</f>
        <v>0</v>
      </c>
      <c r="K387" s="220" t="s">
        <v>141</v>
      </c>
      <c r="L387" s="44"/>
      <c r="M387" s="225" t="s">
        <v>1</v>
      </c>
      <c r="N387" s="226" t="s">
        <v>47</v>
      </c>
      <c r="O387" s="91"/>
      <c r="P387" s="227">
        <f>O387*H387</f>
        <v>0</v>
      </c>
      <c r="Q387" s="227">
        <v>0</v>
      </c>
      <c r="R387" s="227">
        <f>Q387*H387</f>
        <v>0</v>
      </c>
      <c r="S387" s="227">
        <v>0</v>
      </c>
      <c r="T387" s="228">
        <f>S387*H387</f>
        <v>0</v>
      </c>
      <c r="U387" s="38"/>
      <c r="V387" s="38"/>
      <c r="W387" s="38"/>
      <c r="X387" s="38"/>
      <c r="Y387" s="38"/>
      <c r="Z387" s="38"/>
      <c r="AA387" s="38"/>
      <c r="AB387" s="38"/>
      <c r="AC387" s="38"/>
      <c r="AD387" s="38"/>
      <c r="AE387" s="38"/>
      <c r="AR387" s="229" t="s">
        <v>142</v>
      </c>
      <c r="AT387" s="229" t="s">
        <v>137</v>
      </c>
      <c r="AU387" s="229" t="s">
        <v>91</v>
      </c>
      <c r="AY387" s="17" t="s">
        <v>135</v>
      </c>
      <c r="BE387" s="230">
        <f>IF(N387="základní",J387,0)</f>
        <v>0</v>
      </c>
      <c r="BF387" s="230">
        <f>IF(N387="snížená",J387,0)</f>
        <v>0</v>
      </c>
      <c r="BG387" s="230">
        <f>IF(N387="zákl. přenesená",J387,0)</f>
        <v>0</v>
      </c>
      <c r="BH387" s="230">
        <f>IF(N387="sníž. přenesená",J387,0)</f>
        <v>0</v>
      </c>
      <c r="BI387" s="230">
        <f>IF(N387="nulová",J387,0)</f>
        <v>0</v>
      </c>
      <c r="BJ387" s="17" t="s">
        <v>87</v>
      </c>
      <c r="BK387" s="230">
        <f>ROUND(I387*H387,2)</f>
        <v>0</v>
      </c>
      <c r="BL387" s="17" t="s">
        <v>142</v>
      </c>
      <c r="BM387" s="229" t="s">
        <v>488</v>
      </c>
    </row>
    <row r="388" s="2" customFormat="1">
      <c r="A388" s="38"/>
      <c r="B388" s="39"/>
      <c r="C388" s="40"/>
      <c r="D388" s="231" t="s">
        <v>143</v>
      </c>
      <c r="E388" s="40"/>
      <c r="F388" s="232" t="s">
        <v>1242</v>
      </c>
      <c r="G388" s="40"/>
      <c r="H388" s="40"/>
      <c r="I388" s="233"/>
      <c r="J388" s="40"/>
      <c r="K388" s="40"/>
      <c r="L388" s="44"/>
      <c r="M388" s="234"/>
      <c r="N388" s="235"/>
      <c r="O388" s="91"/>
      <c r="P388" s="91"/>
      <c r="Q388" s="91"/>
      <c r="R388" s="91"/>
      <c r="S388" s="91"/>
      <c r="T388" s="92"/>
      <c r="U388" s="38"/>
      <c r="V388" s="38"/>
      <c r="W388" s="38"/>
      <c r="X388" s="38"/>
      <c r="Y388" s="38"/>
      <c r="Z388" s="38"/>
      <c r="AA388" s="38"/>
      <c r="AB388" s="38"/>
      <c r="AC388" s="38"/>
      <c r="AD388" s="38"/>
      <c r="AE388" s="38"/>
      <c r="AT388" s="17" t="s">
        <v>143</v>
      </c>
      <c r="AU388" s="17" t="s">
        <v>91</v>
      </c>
    </row>
    <row r="389" s="13" customFormat="1">
      <c r="A389" s="13"/>
      <c r="B389" s="236"/>
      <c r="C389" s="237"/>
      <c r="D389" s="231" t="s">
        <v>145</v>
      </c>
      <c r="E389" s="238" t="s">
        <v>1</v>
      </c>
      <c r="F389" s="239" t="s">
        <v>1243</v>
      </c>
      <c r="G389" s="237"/>
      <c r="H389" s="240">
        <v>66.900000000000006</v>
      </c>
      <c r="I389" s="241"/>
      <c r="J389" s="237"/>
      <c r="K389" s="237"/>
      <c r="L389" s="242"/>
      <c r="M389" s="243"/>
      <c r="N389" s="244"/>
      <c r="O389" s="244"/>
      <c r="P389" s="244"/>
      <c r="Q389" s="244"/>
      <c r="R389" s="244"/>
      <c r="S389" s="244"/>
      <c r="T389" s="245"/>
      <c r="U389" s="13"/>
      <c r="V389" s="13"/>
      <c r="W389" s="13"/>
      <c r="X389" s="13"/>
      <c r="Y389" s="13"/>
      <c r="Z389" s="13"/>
      <c r="AA389" s="13"/>
      <c r="AB389" s="13"/>
      <c r="AC389" s="13"/>
      <c r="AD389" s="13"/>
      <c r="AE389" s="13"/>
      <c r="AT389" s="246" t="s">
        <v>145</v>
      </c>
      <c r="AU389" s="246" t="s">
        <v>91</v>
      </c>
      <c r="AV389" s="13" t="s">
        <v>91</v>
      </c>
      <c r="AW389" s="13" t="s">
        <v>38</v>
      </c>
      <c r="AX389" s="13" t="s">
        <v>82</v>
      </c>
      <c r="AY389" s="246" t="s">
        <v>135</v>
      </c>
    </row>
    <row r="390" s="14" customFormat="1">
      <c r="A390" s="14"/>
      <c r="B390" s="247"/>
      <c r="C390" s="248"/>
      <c r="D390" s="231" t="s">
        <v>145</v>
      </c>
      <c r="E390" s="249" t="s">
        <v>1</v>
      </c>
      <c r="F390" s="250" t="s">
        <v>147</v>
      </c>
      <c r="G390" s="248"/>
      <c r="H390" s="251">
        <v>66.900000000000006</v>
      </c>
      <c r="I390" s="252"/>
      <c r="J390" s="248"/>
      <c r="K390" s="248"/>
      <c r="L390" s="253"/>
      <c r="M390" s="254"/>
      <c r="N390" s="255"/>
      <c r="O390" s="255"/>
      <c r="P390" s="255"/>
      <c r="Q390" s="255"/>
      <c r="R390" s="255"/>
      <c r="S390" s="255"/>
      <c r="T390" s="256"/>
      <c r="U390" s="14"/>
      <c r="V390" s="14"/>
      <c r="W390" s="14"/>
      <c r="X390" s="14"/>
      <c r="Y390" s="14"/>
      <c r="Z390" s="14"/>
      <c r="AA390" s="14"/>
      <c r="AB390" s="14"/>
      <c r="AC390" s="14"/>
      <c r="AD390" s="14"/>
      <c r="AE390" s="14"/>
      <c r="AT390" s="257" t="s">
        <v>145</v>
      </c>
      <c r="AU390" s="257" t="s">
        <v>91</v>
      </c>
      <c r="AV390" s="14" t="s">
        <v>142</v>
      </c>
      <c r="AW390" s="14" t="s">
        <v>38</v>
      </c>
      <c r="AX390" s="14" t="s">
        <v>87</v>
      </c>
      <c r="AY390" s="257" t="s">
        <v>135</v>
      </c>
    </row>
    <row r="391" s="2" customFormat="1" ht="24.15" customHeight="1">
      <c r="A391" s="38"/>
      <c r="B391" s="39"/>
      <c r="C391" s="218" t="s">
        <v>489</v>
      </c>
      <c r="D391" s="218" t="s">
        <v>137</v>
      </c>
      <c r="E391" s="219" t="s">
        <v>1244</v>
      </c>
      <c r="F391" s="220" t="s">
        <v>1245</v>
      </c>
      <c r="G391" s="221" t="s">
        <v>140</v>
      </c>
      <c r="H391" s="222">
        <v>47.5</v>
      </c>
      <c r="I391" s="223"/>
      <c r="J391" s="224">
        <f>ROUND(I391*H391,2)</f>
        <v>0</v>
      </c>
      <c r="K391" s="220" t="s">
        <v>141</v>
      </c>
      <c r="L391" s="44"/>
      <c r="M391" s="225" t="s">
        <v>1</v>
      </c>
      <c r="N391" s="226" t="s">
        <v>47</v>
      </c>
      <c r="O391" s="91"/>
      <c r="P391" s="227">
        <f>O391*H391</f>
        <v>0</v>
      </c>
      <c r="Q391" s="227">
        <v>0</v>
      </c>
      <c r="R391" s="227">
        <f>Q391*H391</f>
        <v>0</v>
      </c>
      <c r="S391" s="227">
        <v>0</v>
      </c>
      <c r="T391" s="228">
        <f>S391*H391</f>
        <v>0</v>
      </c>
      <c r="U391" s="38"/>
      <c r="V391" s="38"/>
      <c r="W391" s="38"/>
      <c r="X391" s="38"/>
      <c r="Y391" s="38"/>
      <c r="Z391" s="38"/>
      <c r="AA391" s="38"/>
      <c r="AB391" s="38"/>
      <c r="AC391" s="38"/>
      <c r="AD391" s="38"/>
      <c r="AE391" s="38"/>
      <c r="AR391" s="229" t="s">
        <v>142</v>
      </c>
      <c r="AT391" s="229" t="s">
        <v>137</v>
      </c>
      <c r="AU391" s="229" t="s">
        <v>91</v>
      </c>
      <c r="AY391" s="17" t="s">
        <v>135</v>
      </c>
      <c r="BE391" s="230">
        <f>IF(N391="základní",J391,0)</f>
        <v>0</v>
      </c>
      <c r="BF391" s="230">
        <f>IF(N391="snížená",J391,0)</f>
        <v>0</v>
      </c>
      <c r="BG391" s="230">
        <f>IF(N391="zákl. přenesená",J391,0)</f>
        <v>0</v>
      </c>
      <c r="BH391" s="230">
        <f>IF(N391="sníž. přenesená",J391,0)</f>
        <v>0</v>
      </c>
      <c r="BI391" s="230">
        <f>IF(N391="nulová",J391,0)</f>
        <v>0</v>
      </c>
      <c r="BJ391" s="17" t="s">
        <v>87</v>
      </c>
      <c r="BK391" s="230">
        <f>ROUND(I391*H391,2)</f>
        <v>0</v>
      </c>
      <c r="BL391" s="17" t="s">
        <v>142</v>
      </c>
      <c r="BM391" s="229" t="s">
        <v>492</v>
      </c>
    </row>
    <row r="392" s="2" customFormat="1">
      <c r="A392" s="38"/>
      <c r="B392" s="39"/>
      <c r="C392" s="40"/>
      <c r="D392" s="231" t="s">
        <v>143</v>
      </c>
      <c r="E392" s="40"/>
      <c r="F392" s="232" t="s">
        <v>1246</v>
      </c>
      <c r="G392" s="40"/>
      <c r="H392" s="40"/>
      <c r="I392" s="233"/>
      <c r="J392" s="40"/>
      <c r="K392" s="40"/>
      <c r="L392" s="44"/>
      <c r="M392" s="234"/>
      <c r="N392" s="235"/>
      <c r="O392" s="91"/>
      <c r="P392" s="91"/>
      <c r="Q392" s="91"/>
      <c r="R392" s="91"/>
      <c r="S392" s="91"/>
      <c r="T392" s="92"/>
      <c r="U392" s="38"/>
      <c r="V392" s="38"/>
      <c r="W392" s="38"/>
      <c r="X392" s="38"/>
      <c r="Y392" s="38"/>
      <c r="Z392" s="38"/>
      <c r="AA392" s="38"/>
      <c r="AB392" s="38"/>
      <c r="AC392" s="38"/>
      <c r="AD392" s="38"/>
      <c r="AE392" s="38"/>
      <c r="AT392" s="17" t="s">
        <v>143</v>
      </c>
      <c r="AU392" s="17" t="s">
        <v>91</v>
      </c>
    </row>
    <row r="393" s="13" customFormat="1">
      <c r="A393" s="13"/>
      <c r="B393" s="236"/>
      <c r="C393" s="237"/>
      <c r="D393" s="231" t="s">
        <v>145</v>
      </c>
      <c r="E393" s="238" t="s">
        <v>1</v>
      </c>
      <c r="F393" s="239" t="s">
        <v>1247</v>
      </c>
      <c r="G393" s="237"/>
      <c r="H393" s="240">
        <v>47.5</v>
      </c>
      <c r="I393" s="241"/>
      <c r="J393" s="237"/>
      <c r="K393" s="237"/>
      <c r="L393" s="242"/>
      <c r="M393" s="243"/>
      <c r="N393" s="244"/>
      <c r="O393" s="244"/>
      <c r="P393" s="244"/>
      <c r="Q393" s="244"/>
      <c r="R393" s="244"/>
      <c r="S393" s="244"/>
      <c r="T393" s="245"/>
      <c r="U393" s="13"/>
      <c r="V393" s="13"/>
      <c r="W393" s="13"/>
      <c r="X393" s="13"/>
      <c r="Y393" s="13"/>
      <c r="Z393" s="13"/>
      <c r="AA393" s="13"/>
      <c r="AB393" s="13"/>
      <c r="AC393" s="13"/>
      <c r="AD393" s="13"/>
      <c r="AE393" s="13"/>
      <c r="AT393" s="246" t="s">
        <v>145</v>
      </c>
      <c r="AU393" s="246" t="s">
        <v>91</v>
      </c>
      <c r="AV393" s="13" t="s">
        <v>91</v>
      </c>
      <c r="AW393" s="13" t="s">
        <v>38</v>
      </c>
      <c r="AX393" s="13" t="s">
        <v>82</v>
      </c>
      <c r="AY393" s="246" t="s">
        <v>135</v>
      </c>
    </row>
    <row r="394" s="15" customFormat="1">
      <c r="A394" s="15"/>
      <c r="B394" s="259"/>
      <c r="C394" s="260"/>
      <c r="D394" s="231" t="s">
        <v>145</v>
      </c>
      <c r="E394" s="261" t="s">
        <v>1</v>
      </c>
      <c r="F394" s="262" t="s">
        <v>1248</v>
      </c>
      <c r="G394" s="260"/>
      <c r="H394" s="263">
        <v>47.5</v>
      </c>
      <c r="I394" s="264"/>
      <c r="J394" s="260"/>
      <c r="K394" s="260"/>
      <c r="L394" s="265"/>
      <c r="M394" s="266"/>
      <c r="N394" s="267"/>
      <c r="O394" s="267"/>
      <c r="P394" s="267"/>
      <c r="Q394" s="267"/>
      <c r="R394" s="267"/>
      <c r="S394" s="267"/>
      <c r="T394" s="268"/>
      <c r="U394" s="15"/>
      <c r="V394" s="15"/>
      <c r="W394" s="15"/>
      <c r="X394" s="15"/>
      <c r="Y394" s="15"/>
      <c r="Z394" s="15"/>
      <c r="AA394" s="15"/>
      <c r="AB394" s="15"/>
      <c r="AC394" s="15"/>
      <c r="AD394" s="15"/>
      <c r="AE394" s="15"/>
      <c r="AT394" s="269" t="s">
        <v>145</v>
      </c>
      <c r="AU394" s="269" t="s">
        <v>91</v>
      </c>
      <c r="AV394" s="15" t="s">
        <v>94</v>
      </c>
      <c r="AW394" s="15" t="s">
        <v>38</v>
      </c>
      <c r="AX394" s="15" t="s">
        <v>82</v>
      </c>
      <c r="AY394" s="269" t="s">
        <v>135</v>
      </c>
    </row>
    <row r="395" s="14" customFormat="1">
      <c r="A395" s="14"/>
      <c r="B395" s="247"/>
      <c r="C395" s="248"/>
      <c r="D395" s="231" t="s">
        <v>145</v>
      </c>
      <c r="E395" s="249" t="s">
        <v>1</v>
      </c>
      <c r="F395" s="250" t="s">
        <v>147</v>
      </c>
      <c r="G395" s="248"/>
      <c r="H395" s="251">
        <v>47.5</v>
      </c>
      <c r="I395" s="252"/>
      <c r="J395" s="248"/>
      <c r="K395" s="248"/>
      <c r="L395" s="253"/>
      <c r="M395" s="254"/>
      <c r="N395" s="255"/>
      <c r="O395" s="255"/>
      <c r="P395" s="255"/>
      <c r="Q395" s="255"/>
      <c r="R395" s="255"/>
      <c r="S395" s="255"/>
      <c r="T395" s="256"/>
      <c r="U395" s="14"/>
      <c r="V395" s="14"/>
      <c r="W395" s="14"/>
      <c r="X395" s="14"/>
      <c r="Y395" s="14"/>
      <c r="Z395" s="14"/>
      <c r="AA395" s="14"/>
      <c r="AB395" s="14"/>
      <c r="AC395" s="14"/>
      <c r="AD395" s="14"/>
      <c r="AE395" s="14"/>
      <c r="AT395" s="257" t="s">
        <v>145</v>
      </c>
      <c r="AU395" s="257" t="s">
        <v>91</v>
      </c>
      <c r="AV395" s="14" t="s">
        <v>142</v>
      </c>
      <c r="AW395" s="14" t="s">
        <v>38</v>
      </c>
      <c r="AX395" s="14" t="s">
        <v>87</v>
      </c>
      <c r="AY395" s="257" t="s">
        <v>135</v>
      </c>
    </row>
    <row r="396" s="2" customFormat="1" ht="24.15" customHeight="1">
      <c r="A396" s="38"/>
      <c r="B396" s="39"/>
      <c r="C396" s="218" t="s">
        <v>326</v>
      </c>
      <c r="D396" s="218" t="s">
        <v>137</v>
      </c>
      <c r="E396" s="219" t="s">
        <v>939</v>
      </c>
      <c r="F396" s="220" t="s">
        <v>940</v>
      </c>
      <c r="G396" s="221" t="s">
        <v>140</v>
      </c>
      <c r="H396" s="222">
        <v>11.6</v>
      </c>
      <c r="I396" s="223"/>
      <c r="J396" s="224">
        <f>ROUND(I396*H396,2)</f>
        <v>0</v>
      </c>
      <c r="K396" s="220" t="s">
        <v>141</v>
      </c>
      <c r="L396" s="44"/>
      <c r="M396" s="225" t="s">
        <v>1</v>
      </c>
      <c r="N396" s="226" t="s">
        <v>47</v>
      </c>
      <c r="O396" s="91"/>
      <c r="P396" s="227">
        <f>O396*H396</f>
        <v>0</v>
      </c>
      <c r="Q396" s="227">
        <v>0</v>
      </c>
      <c r="R396" s="227">
        <f>Q396*H396</f>
        <v>0</v>
      </c>
      <c r="S396" s="227">
        <v>0</v>
      </c>
      <c r="T396" s="228">
        <f>S396*H396</f>
        <v>0</v>
      </c>
      <c r="U396" s="38"/>
      <c r="V396" s="38"/>
      <c r="W396" s="38"/>
      <c r="X396" s="38"/>
      <c r="Y396" s="38"/>
      <c r="Z396" s="38"/>
      <c r="AA396" s="38"/>
      <c r="AB396" s="38"/>
      <c r="AC396" s="38"/>
      <c r="AD396" s="38"/>
      <c r="AE396" s="38"/>
      <c r="AR396" s="229" t="s">
        <v>142</v>
      </c>
      <c r="AT396" s="229" t="s">
        <v>137</v>
      </c>
      <c r="AU396" s="229" t="s">
        <v>91</v>
      </c>
      <c r="AY396" s="17" t="s">
        <v>135</v>
      </c>
      <c r="BE396" s="230">
        <f>IF(N396="základní",J396,0)</f>
        <v>0</v>
      </c>
      <c r="BF396" s="230">
        <f>IF(N396="snížená",J396,0)</f>
        <v>0</v>
      </c>
      <c r="BG396" s="230">
        <f>IF(N396="zákl. přenesená",J396,0)</f>
        <v>0</v>
      </c>
      <c r="BH396" s="230">
        <f>IF(N396="sníž. přenesená",J396,0)</f>
        <v>0</v>
      </c>
      <c r="BI396" s="230">
        <f>IF(N396="nulová",J396,0)</f>
        <v>0</v>
      </c>
      <c r="BJ396" s="17" t="s">
        <v>87</v>
      </c>
      <c r="BK396" s="230">
        <f>ROUND(I396*H396,2)</f>
        <v>0</v>
      </c>
      <c r="BL396" s="17" t="s">
        <v>142</v>
      </c>
      <c r="BM396" s="229" t="s">
        <v>497</v>
      </c>
    </row>
    <row r="397" s="2" customFormat="1">
      <c r="A397" s="38"/>
      <c r="B397" s="39"/>
      <c r="C397" s="40"/>
      <c r="D397" s="231" t="s">
        <v>143</v>
      </c>
      <c r="E397" s="40"/>
      <c r="F397" s="232" t="s">
        <v>941</v>
      </c>
      <c r="G397" s="40"/>
      <c r="H397" s="40"/>
      <c r="I397" s="233"/>
      <c r="J397" s="40"/>
      <c r="K397" s="40"/>
      <c r="L397" s="44"/>
      <c r="M397" s="234"/>
      <c r="N397" s="235"/>
      <c r="O397" s="91"/>
      <c r="P397" s="91"/>
      <c r="Q397" s="91"/>
      <c r="R397" s="91"/>
      <c r="S397" s="91"/>
      <c r="T397" s="92"/>
      <c r="U397" s="38"/>
      <c r="V397" s="38"/>
      <c r="W397" s="38"/>
      <c r="X397" s="38"/>
      <c r="Y397" s="38"/>
      <c r="Z397" s="38"/>
      <c r="AA397" s="38"/>
      <c r="AB397" s="38"/>
      <c r="AC397" s="38"/>
      <c r="AD397" s="38"/>
      <c r="AE397" s="38"/>
      <c r="AT397" s="17" t="s">
        <v>143</v>
      </c>
      <c r="AU397" s="17" t="s">
        <v>91</v>
      </c>
    </row>
    <row r="398" s="13" customFormat="1">
      <c r="A398" s="13"/>
      <c r="B398" s="236"/>
      <c r="C398" s="237"/>
      <c r="D398" s="231" t="s">
        <v>145</v>
      </c>
      <c r="E398" s="238" t="s">
        <v>1</v>
      </c>
      <c r="F398" s="239" t="s">
        <v>1249</v>
      </c>
      <c r="G398" s="237"/>
      <c r="H398" s="240">
        <v>11.6</v>
      </c>
      <c r="I398" s="241"/>
      <c r="J398" s="237"/>
      <c r="K398" s="237"/>
      <c r="L398" s="242"/>
      <c r="M398" s="243"/>
      <c r="N398" s="244"/>
      <c r="O398" s="244"/>
      <c r="P398" s="244"/>
      <c r="Q398" s="244"/>
      <c r="R398" s="244"/>
      <c r="S398" s="244"/>
      <c r="T398" s="245"/>
      <c r="U398" s="13"/>
      <c r="V398" s="13"/>
      <c r="W398" s="13"/>
      <c r="X398" s="13"/>
      <c r="Y398" s="13"/>
      <c r="Z398" s="13"/>
      <c r="AA398" s="13"/>
      <c r="AB398" s="13"/>
      <c r="AC398" s="13"/>
      <c r="AD398" s="13"/>
      <c r="AE398" s="13"/>
      <c r="AT398" s="246" t="s">
        <v>145</v>
      </c>
      <c r="AU398" s="246" t="s">
        <v>91</v>
      </c>
      <c r="AV398" s="13" t="s">
        <v>91</v>
      </c>
      <c r="AW398" s="13" t="s">
        <v>38</v>
      </c>
      <c r="AX398" s="13" t="s">
        <v>82</v>
      </c>
      <c r="AY398" s="246" t="s">
        <v>135</v>
      </c>
    </row>
    <row r="399" s="14" customFormat="1">
      <c r="A399" s="14"/>
      <c r="B399" s="247"/>
      <c r="C399" s="248"/>
      <c r="D399" s="231" t="s">
        <v>145</v>
      </c>
      <c r="E399" s="249" t="s">
        <v>1</v>
      </c>
      <c r="F399" s="250" t="s">
        <v>147</v>
      </c>
      <c r="G399" s="248"/>
      <c r="H399" s="251">
        <v>11.6</v>
      </c>
      <c r="I399" s="252"/>
      <c r="J399" s="248"/>
      <c r="K399" s="248"/>
      <c r="L399" s="253"/>
      <c r="M399" s="254"/>
      <c r="N399" s="255"/>
      <c r="O399" s="255"/>
      <c r="P399" s="255"/>
      <c r="Q399" s="255"/>
      <c r="R399" s="255"/>
      <c r="S399" s="255"/>
      <c r="T399" s="256"/>
      <c r="U399" s="14"/>
      <c r="V399" s="14"/>
      <c r="W399" s="14"/>
      <c r="X399" s="14"/>
      <c r="Y399" s="14"/>
      <c r="Z399" s="14"/>
      <c r="AA399" s="14"/>
      <c r="AB399" s="14"/>
      <c r="AC399" s="14"/>
      <c r="AD399" s="14"/>
      <c r="AE399" s="14"/>
      <c r="AT399" s="257" t="s">
        <v>145</v>
      </c>
      <c r="AU399" s="257" t="s">
        <v>91</v>
      </c>
      <c r="AV399" s="14" t="s">
        <v>142</v>
      </c>
      <c r="AW399" s="14" t="s">
        <v>38</v>
      </c>
      <c r="AX399" s="14" t="s">
        <v>87</v>
      </c>
      <c r="AY399" s="257" t="s">
        <v>135</v>
      </c>
    </row>
    <row r="400" s="2" customFormat="1" ht="24.15" customHeight="1">
      <c r="A400" s="38"/>
      <c r="B400" s="39"/>
      <c r="C400" s="218" t="s">
        <v>500</v>
      </c>
      <c r="D400" s="218" t="s">
        <v>137</v>
      </c>
      <c r="E400" s="219" t="s">
        <v>1250</v>
      </c>
      <c r="F400" s="220" t="s">
        <v>1251</v>
      </c>
      <c r="G400" s="221" t="s">
        <v>140</v>
      </c>
      <c r="H400" s="222">
        <v>35.299999999999997</v>
      </c>
      <c r="I400" s="223"/>
      <c r="J400" s="224">
        <f>ROUND(I400*H400,2)</f>
        <v>0</v>
      </c>
      <c r="K400" s="220" t="s">
        <v>141</v>
      </c>
      <c r="L400" s="44"/>
      <c r="M400" s="225" t="s">
        <v>1</v>
      </c>
      <c r="N400" s="226" t="s">
        <v>47</v>
      </c>
      <c r="O400" s="91"/>
      <c r="P400" s="227">
        <f>O400*H400</f>
        <v>0</v>
      </c>
      <c r="Q400" s="227">
        <v>0</v>
      </c>
      <c r="R400" s="227">
        <f>Q400*H400</f>
        <v>0</v>
      </c>
      <c r="S400" s="227">
        <v>0</v>
      </c>
      <c r="T400" s="228">
        <f>S400*H400</f>
        <v>0</v>
      </c>
      <c r="U400" s="38"/>
      <c r="V400" s="38"/>
      <c r="W400" s="38"/>
      <c r="X400" s="38"/>
      <c r="Y400" s="38"/>
      <c r="Z400" s="38"/>
      <c r="AA400" s="38"/>
      <c r="AB400" s="38"/>
      <c r="AC400" s="38"/>
      <c r="AD400" s="38"/>
      <c r="AE400" s="38"/>
      <c r="AR400" s="229" t="s">
        <v>142</v>
      </c>
      <c r="AT400" s="229" t="s">
        <v>137</v>
      </c>
      <c r="AU400" s="229" t="s">
        <v>91</v>
      </c>
      <c r="AY400" s="17" t="s">
        <v>135</v>
      </c>
      <c r="BE400" s="230">
        <f>IF(N400="základní",J400,0)</f>
        <v>0</v>
      </c>
      <c r="BF400" s="230">
        <f>IF(N400="snížená",J400,0)</f>
        <v>0</v>
      </c>
      <c r="BG400" s="230">
        <f>IF(N400="zákl. přenesená",J400,0)</f>
        <v>0</v>
      </c>
      <c r="BH400" s="230">
        <f>IF(N400="sníž. přenesená",J400,0)</f>
        <v>0</v>
      </c>
      <c r="BI400" s="230">
        <f>IF(N400="nulová",J400,0)</f>
        <v>0</v>
      </c>
      <c r="BJ400" s="17" t="s">
        <v>87</v>
      </c>
      <c r="BK400" s="230">
        <f>ROUND(I400*H400,2)</f>
        <v>0</v>
      </c>
      <c r="BL400" s="17" t="s">
        <v>142</v>
      </c>
      <c r="BM400" s="229" t="s">
        <v>503</v>
      </c>
    </row>
    <row r="401" s="2" customFormat="1">
      <c r="A401" s="38"/>
      <c r="B401" s="39"/>
      <c r="C401" s="40"/>
      <c r="D401" s="231" t="s">
        <v>143</v>
      </c>
      <c r="E401" s="40"/>
      <c r="F401" s="232" t="s">
        <v>1252</v>
      </c>
      <c r="G401" s="40"/>
      <c r="H401" s="40"/>
      <c r="I401" s="233"/>
      <c r="J401" s="40"/>
      <c r="K401" s="40"/>
      <c r="L401" s="44"/>
      <c r="M401" s="234"/>
      <c r="N401" s="235"/>
      <c r="O401" s="91"/>
      <c r="P401" s="91"/>
      <c r="Q401" s="91"/>
      <c r="R401" s="91"/>
      <c r="S401" s="91"/>
      <c r="T401" s="92"/>
      <c r="U401" s="38"/>
      <c r="V401" s="38"/>
      <c r="W401" s="38"/>
      <c r="X401" s="38"/>
      <c r="Y401" s="38"/>
      <c r="Z401" s="38"/>
      <c r="AA401" s="38"/>
      <c r="AB401" s="38"/>
      <c r="AC401" s="38"/>
      <c r="AD401" s="38"/>
      <c r="AE401" s="38"/>
      <c r="AT401" s="17" t="s">
        <v>143</v>
      </c>
      <c r="AU401" s="17" t="s">
        <v>91</v>
      </c>
    </row>
    <row r="402" s="13" customFormat="1">
      <c r="A402" s="13"/>
      <c r="B402" s="236"/>
      <c r="C402" s="237"/>
      <c r="D402" s="231" t="s">
        <v>145</v>
      </c>
      <c r="E402" s="238" t="s">
        <v>1</v>
      </c>
      <c r="F402" s="239" t="s">
        <v>1253</v>
      </c>
      <c r="G402" s="237"/>
      <c r="H402" s="240">
        <v>35.299999999999997</v>
      </c>
      <c r="I402" s="241"/>
      <c r="J402" s="237"/>
      <c r="K402" s="237"/>
      <c r="L402" s="242"/>
      <c r="M402" s="243"/>
      <c r="N402" s="244"/>
      <c r="O402" s="244"/>
      <c r="P402" s="244"/>
      <c r="Q402" s="244"/>
      <c r="R402" s="244"/>
      <c r="S402" s="244"/>
      <c r="T402" s="245"/>
      <c r="U402" s="13"/>
      <c r="V402" s="13"/>
      <c r="W402" s="13"/>
      <c r="X402" s="13"/>
      <c r="Y402" s="13"/>
      <c r="Z402" s="13"/>
      <c r="AA402" s="13"/>
      <c r="AB402" s="13"/>
      <c r="AC402" s="13"/>
      <c r="AD402" s="13"/>
      <c r="AE402" s="13"/>
      <c r="AT402" s="246" t="s">
        <v>145</v>
      </c>
      <c r="AU402" s="246" t="s">
        <v>91</v>
      </c>
      <c r="AV402" s="13" t="s">
        <v>91</v>
      </c>
      <c r="AW402" s="13" t="s">
        <v>38</v>
      </c>
      <c r="AX402" s="13" t="s">
        <v>82</v>
      </c>
      <c r="AY402" s="246" t="s">
        <v>135</v>
      </c>
    </row>
    <row r="403" s="14" customFormat="1">
      <c r="A403" s="14"/>
      <c r="B403" s="247"/>
      <c r="C403" s="248"/>
      <c r="D403" s="231" t="s">
        <v>145</v>
      </c>
      <c r="E403" s="249" t="s">
        <v>1</v>
      </c>
      <c r="F403" s="250" t="s">
        <v>147</v>
      </c>
      <c r="G403" s="248"/>
      <c r="H403" s="251">
        <v>35.299999999999997</v>
      </c>
      <c r="I403" s="252"/>
      <c r="J403" s="248"/>
      <c r="K403" s="248"/>
      <c r="L403" s="253"/>
      <c r="M403" s="254"/>
      <c r="N403" s="255"/>
      <c r="O403" s="255"/>
      <c r="P403" s="255"/>
      <c r="Q403" s="255"/>
      <c r="R403" s="255"/>
      <c r="S403" s="255"/>
      <c r="T403" s="256"/>
      <c r="U403" s="14"/>
      <c r="V403" s="14"/>
      <c r="W403" s="14"/>
      <c r="X403" s="14"/>
      <c r="Y403" s="14"/>
      <c r="Z403" s="14"/>
      <c r="AA403" s="14"/>
      <c r="AB403" s="14"/>
      <c r="AC403" s="14"/>
      <c r="AD403" s="14"/>
      <c r="AE403" s="14"/>
      <c r="AT403" s="257" t="s">
        <v>145</v>
      </c>
      <c r="AU403" s="257" t="s">
        <v>91</v>
      </c>
      <c r="AV403" s="14" t="s">
        <v>142</v>
      </c>
      <c r="AW403" s="14" t="s">
        <v>38</v>
      </c>
      <c r="AX403" s="14" t="s">
        <v>87</v>
      </c>
      <c r="AY403" s="257" t="s">
        <v>135</v>
      </c>
    </row>
    <row r="404" s="2" customFormat="1" ht="24.15" customHeight="1">
      <c r="A404" s="38"/>
      <c r="B404" s="39"/>
      <c r="C404" s="218" t="s">
        <v>330</v>
      </c>
      <c r="D404" s="218" t="s">
        <v>137</v>
      </c>
      <c r="E404" s="219" t="s">
        <v>403</v>
      </c>
      <c r="F404" s="220" t="s">
        <v>1254</v>
      </c>
      <c r="G404" s="221" t="s">
        <v>140</v>
      </c>
      <c r="H404" s="222">
        <v>66.900000000000006</v>
      </c>
      <c r="I404" s="223"/>
      <c r="J404" s="224">
        <f>ROUND(I404*H404,2)</f>
        <v>0</v>
      </c>
      <c r="K404" s="220" t="s">
        <v>141</v>
      </c>
      <c r="L404" s="44"/>
      <c r="M404" s="225" t="s">
        <v>1</v>
      </c>
      <c r="N404" s="226" t="s">
        <v>47</v>
      </c>
      <c r="O404" s="91"/>
      <c r="P404" s="227">
        <f>O404*H404</f>
        <v>0</v>
      </c>
      <c r="Q404" s="227">
        <v>0</v>
      </c>
      <c r="R404" s="227">
        <f>Q404*H404</f>
        <v>0</v>
      </c>
      <c r="S404" s="227">
        <v>0</v>
      </c>
      <c r="T404" s="228">
        <f>S404*H404</f>
        <v>0</v>
      </c>
      <c r="U404" s="38"/>
      <c r="V404" s="38"/>
      <c r="W404" s="38"/>
      <c r="X404" s="38"/>
      <c r="Y404" s="38"/>
      <c r="Z404" s="38"/>
      <c r="AA404" s="38"/>
      <c r="AB404" s="38"/>
      <c r="AC404" s="38"/>
      <c r="AD404" s="38"/>
      <c r="AE404" s="38"/>
      <c r="AR404" s="229" t="s">
        <v>142</v>
      </c>
      <c r="AT404" s="229" t="s">
        <v>137</v>
      </c>
      <c r="AU404" s="229" t="s">
        <v>91</v>
      </c>
      <c r="AY404" s="17" t="s">
        <v>135</v>
      </c>
      <c r="BE404" s="230">
        <f>IF(N404="základní",J404,0)</f>
        <v>0</v>
      </c>
      <c r="BF404" s="230">
        <f>IF(N404="snížená",J404,0)</f>
        <v>0</v>
      </c>
      <c r="BG404" s="230">
        <f>IF(N404="zákl. přenesená",J404,0)</f>
        <v>0</v>
      </c>
      <c r="BH404" s="230">
        <f>IF(N404="sníž. přenesená",J404,0)</f>
        <v>0</v>
      </c>
      <c r="BI404" s="230">
        <f>IF(N404="nulová",J404,0)</f>
        <v>0</v>
      </c>
      <c r="BJ404" s="17" t="s">
        <v>87</v>
      </c>
      <c r="BK404" s="230">
        <f>ROUND(I404*H404,2)</f>
        <v>0</v>
      </c>
      <c r="BL404" s="17" t="s">
        <v>142</v>
      </c>
      <c r="BM404" s="229" t="s">
        <v>507</v>
      </c>
    </row>
    <row r="405" s="2" customFormat="1">
      <c r="A405" s="38"/>
      <c r="B405" s="39"/>
      <c r="C405" s="40"/>
      <c r="D405" s="231" t="s">
        <v>143</v>
      </c>
      <c r="E405" s="40"/>
      <c r="F405" s="232" t="s">
        <v>1255</v>
      </c>
      <c r="G405" s="40"/>
      <c r="H405" s="40"/>
      <c r="I405" s="233"/>
      <c r="J405" s="40"/>
      <c r="K405" s="40"/>
      <c r="L405" s="44"/>
      <c r="M405" s="234"/>
      <c r="N405" s="235"/>
      <c r="O405" s="91"/>
      <c r="P405" s="91"/>
      <c r="Q405" s="91"/>
      <c r="R405" s="91"/>
      <c r="S405" s="91"/>
      <c r="T405" s="92"/>
      <c r="U405" s="38"/>
      <c r="V405" s="38"/>
      <c r="W405" s="38"/>
      <c r="X405" s="38"/>
      <c r="Y405" s="38"/>
      <c r="Z405" s="38"/>
      <c r="AA405" s="38"/>
      <c r="AB405" s="38"/>
      <c r="AC405" s="38"/>
      <c r="AD405" s="38"/>
      <c r="AE405" s="38"/>
      <c r="AT405" s="17" t="s">
        <v>143</v>
      </c>
      <c r="AU405" s="17" t="s">
        <v>91</v>
      </c>
    </row>
    <row r="406" s="2" customFormat="1">
      <c r="A406" s="38"/>
      <c r="B406" s="39"/>
      <c r="C406" s="40"/>
      <c r="D406" s="231" t="s">
        <v>152</v>
      </c>
      <c r="E406" s="40"/>
      <c r="F406" s="258" t="s">
        <v>1256</v>
      </c>
      <c r="G406" s="40"/>
      <c r="H406" s="40"/>
      <c r="I406" s="233"/>
      <c r="J406" s="40"/>
      <c r="K406" s="40"/>
      <c r="L406" s="44"/>
      <c r="M406" s="234"/>
      <c r="N406" s="235"/>
      <c r="O406" s="91"/>
      <c r="P406" s="91"/>
      <c r="Q406" s="91"/>
      <c r="R406" s="91"/>
      <c r="S406" s="91"/>
      <c r="T406" s="92"/>
      <c r="U406" s="38"/>
      <c r="V406" s="38"/>
      <c r="W406" s="38"/>
      <c r="X406" s="38"/>
      <c r="Y406" s="38"/>
      <c r="Z406" s="38"/>
      <c r="AA406" s="38"/>
      <c r="AB406" s="38"/>
      <c r="AC406" s="38"/>
      <c r="AD406" s="38"/>
      <c r="AE406" s="38"/>
      <c r="AT406" s="17" t="s">
        <v>152</v>
      </c>
      <c r="AU406" s="17" t="s">
        <v>91</v>
      </c>
    </row>
    <row r="407" s="13" customFormat="1">
      <c r="A407" s="13"/>
      <c r="B407" s="236"/>
      <c r="C407" s="237"/>
      <c r="D407" s="231" t="s">
        <v>145</v>
      </c>
      <c r="E407" s="238" t="s">
        <v>1</v>
      </c>
      <c r="F407" s="239" t="s">
        <v>1257</v>
      </c>
      <c r="G407" s="237"/>
      <c r="H407" s="240">
        <v>66.900000000000006</v>
      </c>
      <c r="I407" s="241"/>
      <c r="J407" s="237"/>
      <c r="K407" s="237"/>
      <c r="L407" s="242"/>
      <c r="M407" s="243"/>
      <c r="N407" s="244"/>
      <c r="O407" s="244"/>
      <c r="P407" s="244"/>
      <c r="Q407" s="244"/>
      <c r="R407" s="244"/>
      <c r="S407" s="244"/>
      <c r="T407" s="245"/>
      <c r="U407" s="13"/>
      <c r="V407" s="13"/>
      <c r="W407" s="13"/>
      <c r="X407" s="13"/>
      <c r="Y407" s="13"/>
      <c r="Z407" s="13"/>
      <c r="AA407" s="13"/>
      <c r="AB407" s="13"/>
      <c r="AC407" s="13"/>
      <c r="AD407" s="13"/>
      <c r="AE407" s="13"/>
      <c r="AT407" s="246" t="s">
        <v>145</v>
      </c>
      <c r="AU407" s="246" t="s">
        <v>91</v>
      </c>
      <c r="AV407" s="13" t="s">
        <v>91</v>
      </c>
      <c r="AW407" s="13" t="s">
        <v>38</v>
      </c>
      <c r="AX407" s="13" t="s">
        <v>82</v>
      </c>
      <c r="AY407" s="246" t="s">
        <v>135</v>
      </c>
    </row>
    <row r="408" s="14" customFormat="1">
      <c r="A408" s="14"/>
      <c r="B408" s="247"/>
      <c r="C408" s="248"/>
      <c r="D408" s="231" t="s">
        <v>145</v>
      </c>
      <c r="E408" s="249" t="s">
        <v>1</v>
      </c>
      <c r="F408" s="250" t="s">
        <v>147</v>
      </c>
      <c r="G408" s="248"/>
      <c r="H408" s="251">
        <v>66.900000000000006</v>
      </c>
      <c r="I408" s="252"/>
      <c r="J408" s="248"/>
      <c r="K408" s="248"/>
      <c r="L408" s="253"/>
      <c r="M408" s="254"/>
      <c r="N408" s="255"/>
      <c r="O408" s="255"/>
      <c r="P408" s="255"/>
      <c r="Q408" s="255"/>
      <c r="R408" s="255"/>
      <c r="S408" s="255"/>
      <c r="T408" s="256"/>
      <c r="U408" s="14"/>
      <c r="V408" s="14"/>
      <c r="W408" s="14"/>
      <c r="X408" s="14"/>
      <c r="Y408" s="14"/>
      <c r="Z408" s="14"/>
      <c r="AA408" s="14"/>
      <c r="AB408" s="14"/>
      <c r="AC408" s="14"/>
      <c r="AD408" s="14"/>
      <c r="AE408" s="14"/>
      <c r="AT408" s="257" t="s">
        <v>145</v>
      </c>
      <c r="AU408" s="257" t="s">
        <v>91</v>
      </c>
      <c r="AV408" s="14" t="s">
        <v>142</v>
      </c>
      <c r="AW408" s="14" t="s">
        <v>38</v>
      </c>
      <c r="AX408" s="14" t="s">
        <v>87</v>
      </c>
      <c r="AY408" s="257" t="s">
        <v>135</v>
      </c>
    </row>
    <row r="409" s="2" customFormat="1" ht="24.15" customHeight="1">
      <c r="A409" s="38"/>
      <c r="B409" s="39"/>
      <c r="C409" s="218" t="s">
        <v>509</v>
      </c>
      <c r="D409" s="218" t="s">
        <v>137</v>
      </c>
      <c r="E409" s="219" t="s">
        <v>410</v>
      </c>
      <c r="F409" s="220" t="s">
        <v>1258</v>
      </c>
      <c r="G409" s="221" t="s">
        <v>140</v>
      </c>
      <c r="H409" s="222">
        <v>114.40000000000001</v>
      </c>
      <c r="I409" s="223"/>
      <c r="J409" s="224">
        <f>ROUND(I409*H409,2)</f>
        <v>0</v>
      </c>
      <c r="K409" s="220" t="s">
        <v>141</v>
      </c>
      <c r="L409" s="44"/>
      <c r="M409" s="225" t="s">
        <v>1</v>
      </c>
      <c r="N409" s="226" t="s">
        <v>47</v>
      </c>
      <c r="O409" s="91"/>
      <c r="P409" s="227">
        <f>O409*H409</f>
        <v>0</v>
      </c>
      <c r="Q409" s="227">
        <v>0</v>
      </c>
      <c r="R409" s="227">
        <f>Q409*H409</f>
        <v>0</v>
      </c>
      <c r="S409" s="227">
        <v>0</v>
      </c>
      <c r="T409" s="228">
        <f>S409*H409</f>
        <v>0</v>
      </c>
      <c r="U409" s="38"/>
      <c r="V409" s="38"/>
      <c r="W409" s="38"/>
      <c r="X409" s="38"/>
      <c r="Y409" s="38"/>
      <c r="Z409" s="38"/>
      <c r="AA409" s="38"/>
      <c r="AB409" s="38"/>
      <c r="AC409" s="38"/>
      <c r="AD409" s="38"/>
      <c r="AE409" s="38"/>
      <c r="AR409" s="229" t="s">
        <v>142</v>
      </c>
      <c r="AT409" s="229" t="s">
        <v>137</v>
      </c>
      <c r="AU409" s="229" t="s">
        <v>91</v>
      </c>
      <c r="AY409" s="17" t="s">
        <v>135</v>
      </c>
      <c r="BE409" s="230">
        <f>IF(N409="základní",J409,0)</f>
        <v>0</v>
      </c>
      <c r="BF409" s="230">
        <f>IF(N409="snížená",J409,0)</f>
        <v>0</v>
      </c>
      <c r="BG409" s="230">
        <f>IF(N409="zákl. přenesená",J409,0)</f>
        <v>0</v>
      </c>
      <c r="BH409" s="230">
        <f>IF(N409="sníž. přenesená",J409,0)</f>
        <v>0</v>
      </c>
      <c r="BI409" s="230">
        <f>IF(N409="nulová",J409,0)</f>
        <v>0</v>
      </c>
      <c r="BJ409" s="17" t="s">
        <v>87</v>
      </c>
      <c r="BK409" s="230">
        <f>ROUND(I409*H409,2)</f>
        <v>0</v>
      </c>
      <c r="BL409" s="17" t="s">
        <v>142</v>
      </c>
      <c r="BM409" s="229" t="s">
        <v>512</v>
      </c>
    </row>
    <row r="410" s="2" customFormat="1">
      <c r="A410" s="38"/>
      <c r="B410" s="39"/>
      <c r="C410" s="40"/>
      <c r="D410" s="231" t="s">
        <v>143</v>
      </c>
      <c r="E410" s="40"/>
      <c r="F410" s="232" t="s">
        <v>1259</v>
      </c>
      <c r="G410" s="40"/>
      <c r="H410" s="40"/>
      <c r="I410" s="233"/>
      <c r="J410" s="40"/>
      <c r="K410" s="40"/>
      <c r="L410" s="44"/>
      <c r="M410" s="234"/>
      <c r="N410" s="235"/>
      <c r="O410" s="91"/>
      <c r="P410" s="91"/>
      <c r="Q410" s="91"/>
      <c r="R410" s="91"/>
      <c r="S410" s="91"/>
      <c r="T410" s="92"/>
      <c r="U410" s="38"/>
      <c r="V410" s="38"/>
      <c r="W410" s="38"/>
      <c r="X410" s="38"/>
      <c r="Y410" s="38"/>
      <c r="Z410" s="38"/>
      <c r="AA410" s="38"/>
      <c r="AB410" s="38"/>
      <c r="AC410" s="38"/>
      <c r="AD410" s="38"/>
      <c r="AE410" s="38"/>
      <c r="AT410" s="17" t="s">
        <v>143</v>
      </c>
      <c r="AU410" s="17" t="s">
        <v>91</v>
      </c>
    </row>
    <row r="411" s="13" customFormat="1">
      <c r="A411" s="13"/>
      <c r="B411" s="236"/>
      <c r="C411" s="237"/>
      <c r="D411" s="231" t="s">
        <v>145</v>
      </c>
      <c r="E411" s="238" t="s">
        <v>1</v>
      </c>
      <c r="F411" s="239" t="s">
        <v>1260</v>
      </c>
      <c r="G411" s="237"/>
      <c r="H411" s="240">
        <v>114.40000000000001</v>
      </c>
      <c r="I411" s="241"/>
      <c r="J411" s="237"/>
      <c r="K411" s="237"/>
      <c r="L411" s="242"/>
      <c r="M411" s="243"/>
      <c r="N411" s="244"/>
      <c r="O411" s="244"/>
      <c r="P411" s="244"/>
      <c r="Q411" s="244"/>
      <c r="R411" s="244"/>
      <c r="S411" s="244"/>
      <c r="T411" s="245"/>
      <c r="U411" s="13"/>
      <c r="V411" s="13"/>
      <c r="W411" s="13"/>
      <c r="X411" s="13"/>
      <c r="Y411" s="13"/>
      <c r="Z411" s="13"/>
      <c r="AA411" s="13"/>
      <c r="AB411" s="13"/>
      <c r="AC411" s="13"/>
      <c r="AD411" s="13"/>
      <c r="AE411" s="13"/>
      <c r="AT411" s="246" t="s">
        <v>145</v>
      </c>
      <c r="AU411" s="246" t="s">
        <v>91</v>
      </c>
      <c r="AV411" s="13" t="s">
        <v>91</v>
      </c>
      <c r="AW411" s="13" t="s">
        <v>38</v>
      </c>
      <c r="AX411" s="13" t="s">
        <v>82</v>
      </c>
      <c r="AY411" s="246" t="s">
        <v>135</v>
      </c>
    </row>
    <row r="412" s="14" customFormat="1">
      <c r="A412" s="14"/>
      <c r="B412" s="247"/>
      <c r="C412" s="248"/>
      <c r="D412" s="231" t="s">
        <v>145</v>
      </c>
      <c r="E412" s="249" t="s">
        <v>1</v>
      </c>
      <c r="F412" s="250" t="s">
        <v>147</v>
      </c>
      <c r="G412" s="248"/>
      <c r="H412" s="251">
        <v>114.40000000000001</v>
      </c>
      <c r="I412" s="252"/>
      <c r="J412" s="248"/>
      <c r="K412" s="248"/>
      <c r="L412" s="253"/>
      <c r="M412" s="254"/>
      <c r="N412" s="255"/>
      <c r="O412" s="255"/>
      <c r="P412" s="255"/>
      <c r="Q412" s="255"/>
      <c r="R412" s="255"/>
      <c r="S412" s="255"/>
      <c r="T412" s="256"/>
      <c r="U412" s="14"/>
      <c r="V412" s="14"/>
      <c r="W412" s="14"/>
      <c r="X412" s="14"/>
      <c r="Y412" s="14"/>
      <c r="Z412" s="14"/>
      <c r="AA412" s="14"/>
      <c r="AB412" s="14"/>
      <c r="AC412" s="14"/>
      <c r="AD412" s="14"/>
      <c r="AE412" s="14"/>
      <c r="AT412" s="257" t="s">
        <v>145</v>
      </c>
      <c r="AU412" s="257" t="s">
        <v>91</v>
      </c>
      <c r="AV412" s="14" t="s">
        <v>142</v>
      </c>
      <c r="AW412" s="14" t="s">
        <v>38</v>
      </c>
      <c r="AX412" s="14" t="s">
        <v>87</v>
      </c>
      <c r="AY412" s="257" t="s">
        <v>135</v>
      </c>
    </row>
    <row r="413" s="2" customFormat="1" ht="24.15" customHeight="1">
      <c r="A413" s="38"/>
      <c r="B413" s="39"/>
      <c r="C413" s="218" t="s">
        <v>335</v>
      </c>
      <c r="D413" s="218" t="s">
        <v>137</v>
      </c>
      <c r="E413" s="219" t="s">
        <v>415</v>
      </c>
      <c r="F413" s="220" t="s">
        <v>416</v>
      </c>
      <c r="G413" s="221" t="s">
        <v>140</v>
      </c>
      <c r="H413" s="222">
        <v>131.5</v>
      </c>
      <c r="I413" s="223"/>
      <c r="J413" s="224">
        <f>ROUND(I413*H413,2)</f>
        <v>0</v>
      </c>
      <c r="K413" s="220" t="s">
        <v>141</v>
      </c>
      <c r="L413" s="44"/>
      <c r="M413" s="225" t="s">
        <v>1</v>
      </c>
      <c r="N413" s="226" t="s">
        <v>47</v>
      </c>
      <c r="O413" s="91"/>
      <c r="P413" s="227">
        <f>O413*H413</f>
        <v>0</v>
      </c>
      <c r="Q413" s="227">
        <v>0</v>
      </c>
      <c r="R413" s="227">
        <f>Q413*H413</f>
        <v>0</v>
      </c>
      <c r="S413" s="227">
        <v>0</v>
      </c>
      <c r="T413" s="228">
        <f>S413*H413</f>
        <v>0</v>
      </c>
      <c r="U413" s="38"/>
      <c r="V413" s="38"/>
      <c r="W413" s="38"/>
      <c r="X413" s="38"/>
      <c r="Y413" s="38"/>
      <c r="Z413" s="38"/>
      <c r="AA413" s="38"/>
      <c r="AB413" s="38"/>
      <c r="AC413" s="38"/>
      <c r="AD413" s="38"/>
      <c r="AE413" s="38"/>
      <c r="AR413" s="229" t="s">
        <v>142</v>
      </c>
      <c r="AT413" s="229" t="s">
        <v>137</v>
      </c>
      <c r="AU413" s="229" t="s">
        <v>91</v>
      </c>
      <c r="AY413" s="17" t="s">
        <v>135</v>
      </c>
      <c r="BE413" s="230">
        <f>IF(N413="základní",J413,0)</f>
        <v>0</v>
      </c>
      <c r="BF413" s="230">
        <f>IF(N413="snížená",J413,0)</f>
        <v>0</v>
      </c>
      <c r="BG413" s="230">
        <f>IF(N413="zákl. přenesená",J413,0)</f>
        <v>0</v>
      </c>
      <c r="BH413" s="230">
        <f>IF(N413="sníž. přenesená",J413,0)</f>
        <v>0</v>
      </c>
      <c r="BI413" s="230">
        <f>IF(N413="nulová",J413,0)</f>
        <v>0</v>
      </c>
      <c r="BJ413" s="17" t="s">
        <v>87</v>
      </c>
      <c r="BK413" s="230">
        <f>ROUND(I413*H413,2)</f>
        <v>0</v>
      </c>
      <c r="BL413" s="17" t="s">
        <v>142</v>
      </c>
      <c r="BM413" s="229" t="s">
        <v>515</v>
      </c>
    </row>
    <row r="414" s="2" customFormat="1">
      <c r="A414" s="38"/>
      <c r="B414" s="39"/>
      <c r="C414" s="40"/>
      <c r="D414" s="231" t="s">
        <v>143</v>
      </c>
      <c r="E414" s="40"/>
      <c r="F414" s="232" t="s">
        <v>418</v>
      </c>
      <c r="G414" s="40"/>
      <c r="H414" s="40"/>
      <c r="I414" s="233"/>
      <c r="J414" s="40"/>
      <c r="K414" s="40"/>
      <c r="L414" s="44"/>
      <c r="M414" s="234"/>
      <c r="N414" s="235"/>
      <c r="O414" s="91"/>
      <c r="P414" s="91"/>
      <c r="Q414" s="91"/>
      <c r="R414" s="91"/>
      <c r="S414" s="91"/>
      <c r="T414" s="92"/>
      <c r="U414" s="38"/>
      <c r="V414" s="38"/>
      <c r="W414" s="38"/>
      <c r="X414" s="38"/>
      <c r="Y414" s="38"/>
      <c r="Z414" s="38"/>
      <c r="AA414" s="38"/>
      <c r="AB414" s="38"/>
      <c r="AC414" s="38"/>
      <c r="AD414" s="38"/>
      <c r="AE414" s="38"/>
      <c r="AT414" s="17" t="s">
        <v>143</v>
      </c>
      <c r="AU414" s="17" t="s">
        <v>91</v>
      </c>
    </row>
    <row r="415" s="13" customFormat="1">
      <c r="A415" s="13"/>
      <c r="B415" s="236"/>
      <c r="C415" s="237"/>
      <c r="D415" s="231" t="s">
        <v>145</v>
      </c>
      <c r="E415" s="238" t="s">
        <v>1</v>
      </c>
      <c r="F415" s="239" t="s">
        <v>1261</v>
      </c>
      <c r="G415" s="237"/>
      <c r="H415" s="240">
        <v>131.5</v>
      </c>
      <c r="I415" s="241"/>
      <c r="J415" s="237"/>
      <c r="K415" s="237"/>
      <c r="L415" s="242"/>
      <c r="M415" s="243"/>
      <c r="N415" s="244"/>
      <c r="O415" s="244"/>
      <c r="P415" s="244"/>
      <c r="Q415" s="244"/>
      <c r="R415" s="244"/>
      <c r="S415" s="244"/>
      <c r="T415" s="245"/>
      <c r="U415" s="13"/>
      <c r="V415" s="13"/>
      <c r="W415" s="13"/>
      <c r="X415" s="13"/>
      <c r="Y415" s="13"/>
      <c r="Z415" s="13"/>
      <c r="AA415" s="13"/>
      <c r="AB415" s="13"/>
      <c r="AC415" s="13"/>
      <c r="AD415" s="13"/>
      <c r="AE415" s="13"/>
      <c r="AT415" s="246" t="s">
        <v>145</v>
      </c>
      <c r="AU415" s="246" t="s">
        <v>91</v>
      </c>
      <c r="AV415" s="13" t="s">
        <v>91</v>
      </c>
      <c r="AW415" s="13" t="s">
        <v>38</v>
      </c>
      <c r="AX415" s="13" t="s">
        <v>82</v>
      </c>
      <c r="AY415" s="246" t="s">
        <v>135</v>
      </c>
    </row>
    <row r="416" s="14" customFormat="1">
      <c r="A416" s="14"/>
      <c r="B416" s="247"/>
      <c r="C416" s="248"/>
      <c r="D416" s="231" t="s">
        <v>145</v>
      </c>
      <c r="E416" s="249" t="s">
        <v>1</v>
      </c>
      <c r="F416" s="250" t="s">
        <v>147</v>
      </c>
      <c r="G416" s="248"/>
      <c r="H416" s="251">
        <v>131.5</v>
      </c>
      <c r="I416" s="252"/>
      <c r="J416" s="248"/>
      <c r="K416" s="248"/>
      <c r="L416" s="253"/>
      <c r="M416" s="254"/>
      <c r="N416" s="255"/>
      <c r="O416" s="255"/>
      <c r="P416" s="255"/>
      <c r="Q416" s="255"/>
      <c r="R416" s="255"/>
      <c r="S416" s="255"/>
      <c r="T416" s="256"/>
      <c r="U416" s="14"/>
      <c r="V416" s="14"/>
      <c r="W416" s="14"/>
      <c r="X416" s="14"/>
      <c r="Y416" s="14"/>
      <c r="Z416" s="14"/>
      <c r="AA416" s="14"/>
      <c r="AB416" s="14"/>
      <c r="AC416" s="14"/>
      <c r="AD416" s="14"/>
      <c r="AE416" s="14"/>
      <c r="AT416" s="257" t="s">
        <v>145</v>
      </c>
      <c r="AU416" s="257" t="s">
        <v>91</v>
      </c>
      <c r="AV416" s="14" t="s">
        <v>142</v>
      </c>
      <c r="AW416" s="14" t="s">
        <v>38</v>
      </c>
      <c r="AX416" s="14" t="s">
        <v>87</v>
      </c>
      <c r="AY416" s="257" t="s">
        <v>135</v>
      </c>
    </row>
    <row r="417" s="2" customFormat="1" ht="33" customHeight="1">
      <c r="A417" s="38"/>
      <c r="B417" s="39"/>
      <c r="C417" s="218" t="s">
        <v>517</v>
      </c>
      <c r="D417" s="218" t="s">
        <v>137</v>
      </c>
      <c r="E417" s="219" t="s">
        <v>425</v>
      </c>
      <c r="F417" s="220" t="s">
        <v>1262</v>
      </c>
      <c r="G417" s="221" t="s">
        <v>140</v>
      </c>
      <c r="H417" s="222">
        <v>131.5</v>
      </c>
      <c r="I417" s="223"/>
      <c r="J417" s="224">
        <f>ROUND(I417*H417,2)</f>
        <v>0</v>
      </c>
      <c r="K417" s="220" t="s">
        <v>141</v>
      </c>
      <c r="L417" s="44"/>
      <c r="M417" s="225" t="s">
        <v>1</v>
      </c>
      <c r="N417" s="226" t="s">
        <v>47</v>
      </c>
      <c r="O417" s="91"/>
      <c r="P417" s="227">
        <f>O417*H417</f>
        <v>0</v>
      </c>
      <c r="Q417" s="227">
        <v>0</v>
      </c>
      <c r="R417" s="227">
        <f>Q417*H417</f>
        <v>0</v>
      </c>
      <c r="S417" s="227">
        <v>0</v>
      </c>
      <c r="T417" s="228">
        <f>S417*H417</f>
        <v>0</v>
      </c>
      <c r="U417" s="38"/>
      <c r="V417" s="38"/>
      <c r="W417" s="38"/>
      <c r="X417" s="38"/>
      <c r="Y417" s="38"/>
      <c r="Z417" s="38"/>
      <c r="AA417" s="38"/>
      <c r="AB417" s="38"/>
      <c r="AC417" s="38"/>
      <c r="AD417" s="38"/>
      <c r="AE417" s="38"/>
      <c r="AR417" s="229" t="s">
        <v>142</v>
      </c>
      <c r="AT417" s="229" t="s">
        <v>137</v>
      </c>
      <c r="AU417" s="229" t="s">
        <v>91</v>
      </c>
      <c r="AY417" s="17" t="s">
        <v>135</v>
      </c>
      <c r="BE417" s="230">
        <f>IF(N417="základní",J417,0)</f>
        <v>0</v>
      </c>
      <c r="BF417" s="230">
        <f>IF(N417="snížená",J417,0)</f>
        <v>0</v>
      </c>
      <c r="BG417" s="230">
        <f>IF(N417="zákl. přenesená",J417,0)</f>
        <v>0</v>
      </c>
      <c r="BH417" s="230">
        <f>IF(N417="sníž. přenesená",J417,0)</f>
        <v>0</v>
      </c>
      <c r="BI417" s="230">
        <f>IF(N417="nulová",J417,0)</f>
        <v>0</v>
      </c>
      <c r="BJ417" s="17" t="s">
        <v>87</v>
      </c>
      <c r="BK417" s="230">
        <f>ROUND(I417*H417,2)</f>
        <v>0</v>
      </c>
      <c r="BL417" s="17" t="s">
        <v>142</v>
      </c>
      <c r="BM417" s="229" t="s">
        <v>520</v>
      </c>
    </row>
    <row r="418" s="2" customFormat="1">
      <c r="A418" s="38"/>
      <c r="B418" s="39"/>
      <c r="C418" s="40"/>
      <c r="D418" s="231" t="s">
        <v>143</v>
      </c>
      <c r="E418" s="40"/>
      <c r="F418" s="232" t="s">
        <v>1263</v>
      </c>
      <c r="G418" s="40"/>
      <c r="H418" s="40"/>
      <c r="I418" s="233"/>
      <c r="J418" s="40"/>
      <c r="K418" s="40"/>
      <c r="L418" s="44"/>
      <c r="M418" s="234"/>
      <c r="N418" s="235"/>
      <c r="O418" s="91"/>
      <c r="P418" s="91"/>
      <c r="Q418" s="91"/>
      <c r="R418" s="91"/>
      <c r="S418" s="91"/>
      <c r="T418" s="92"/>
      <c r="U418" s="38"/>
      <c r="V418" s="38"/>
      <c r="W418" s="38"/>
      <c r="X418" s="38"/>
      <c r="Y418" s="38"/>
      <c r="Z418" s="38"/>
      <c r="AA418" s="38"/>
      <c r="AB418" s="38"/>
      <c r="AC418" s="38"/>
      <c r="AD418" s="38"/>
      <c r="AE418" s="38"/>
      <c r="AT418" s="17" t="s">
        <v>143</v>
      </c>
      <c r="AU418" s="17" t="s">
        <v>91</v>
      </c>
    </row>
    <row r="419" s="2" customFormat="1">
      <c r="A419" s="38"/>
      <c r="B419" s="39"/>
      <c r="C419" s="40"/>
      <c r="D419" s="231" t="s">
        <v>152</v>
      </c>
      <c r="E419" s="40"/>
      <c r="F419" s="258" t="s">
        <v>1264</v>
      </c>
      <c r="G419" s="40"/>
      <c r="H419" s="40"/>
      <c r="I419" s="233"/>
      <c r="J419" s="40"/>
      <c r="K419" s="40"/>
      <c r="L419" s="44"/>
      <c r="M419" s="234"/>
      <c r="N419" s="235"/>
      <c r="O419" s="91"/>
      <c r="P419" s="91"/>
      <c r="Q419" s="91"/>
      <c r="R419" s="91"/>
      <c r="S419" s="91"/>
      <c r="T419" s="92"/>
      <c r="U419" s="38"/>
      <c r="V419" s="38"/>
      <c r="W419" s="38"/>
      <c r="X419" s="38"/>
      <c r="Y419" s="38"/>
      <c r="Z419" s="38"/>
      <c r="AA419" s="38"/>
      <c r="AB419" s="38"/>
      <c r="AC419" s="38"/>
      <c r="AD419" s="38"/>
      <c r="AE419" s="38"/>
      <c r="AT419" s="17" t="s">
        <v>152</v>
      </c>
      <c r="AU419" s="17" t="s">
        <v>91</v>
      </c>
    </row>
    <row r="420" s="13" customFormat="1">
      <c r="A420" s="13"/>
      <c r="B420" s="236"/>
      <c r="C420" s="237"/>
      <c r="D420" s="231" t="s">
        <v>145</v>
      </c>
      <c r="E420" s="238" t="s">
        <v>1</v>
      </c>
      <c r="F420" s="239" t="s">
        <v>1261</v>
      </c>
      <c r="G420" s="237"/>
      <c r="H420" s="240">
        <v>131.5</v>
      </c>
      <c r="I420" s="241"/>
      <c r="J420" s="237"/>
      <c r="K420" s="237"/>
      <c r="L420" s="242"/>
      <c r="M420" s="243"/>
      <c r="N420" s="244"/>
      <c r="O420" s="244"/>
      <c r="P420" s="244"/>
      <c r="Q420" s="244"/>
      <c r="R420" s="244"/>
      <c r="S420" s="244"/>
      <c r="T420" s="245"/>
      <c r="U420" s="13"/>
      <c r="V420" s="13"/>
      <c r="W420" s="13"/>
      <c r="X420" s="13"/>
      <c r="Y420" s="13"/>
      <c r="Z420" s="13"/>
      <c r="AA420" s="13"/>
      <c r="AB420" s="13"/>
      <c r="AC420" s="13"/>
      <c r="AD420" s="13"/>
      <c r="AE420" s="13"/>
      <c r="AT420" s="246" t="s">
        <v>145</v>
      </c>
      <c r="AU420" s="246" t="s">
        <v>91</v>
      </c>
      <c r="AV420" s="13" t="s">
        <v>91</v>
      </c>
      <c r="AW420" s="13" t="s">
        <v>38</v>
      </c>
      <c r="AX420" s="13" t="s">
        <v>82</v>
      </c>
      <c r="AY420" s="246" t="s">
        <v>135</v>
      </c>
    </row>
    <row r="421" s="14" customFormat="1">
      <c r="A421" s="14"/>
      <c r="B421" s="247"/>
      <c r="C421" s="248"/>
      <c r="D421" s="231" t="s">
        <v>145</v>
      </c>
      <c r="E421" s="249" t="s">
        <v>1</v>
      </c>
      <c r="F421" s="250" t="s">
        <v>147</v>
      </c>
      <c r="G421" s="248"/>
      <c r="H421" s="251">
        <v>131.5</v>
      </c>
      <c r="I421" s="252"/>
      <c r="J421" s="248"/>
      <c r="K421" s="248"/>
      <c r="L421" s="253"/>
      <c r="M421" s="254"/>
      <c r="N421" s="255"/>
      <c r="O421" s="255"/>
      <c r="P421" s="255"/>
      <c r="Q421" s="255"/>
      <c r="R421" s="255"/>
      <c r="S421" s="255"/>
      <c r="T421" s="256"/>
      <c r="U421" s="14"/>
      <c r="V421" s="14"/>
      <c r="W421" s="14"/>
      <c r="X421" s="14"/>
      <c r="Y421" s="14"/>
      <c r="Z421" s="14"/>
      <c r="AA421" s="14"/>
      <c r="AB421" s="14"/>
      <c r="AC421" s="14"/>
      <c r="AD421" s="14"/>
      <c r="AE421" s="14"/>
      <c r="AT421" s="257" t="s">
        <v>145</v>
      </c>
      <c r="AU421" s="257" t="s">
        <v>91</v>
      </c>
      <c r="AV421" s="14" t="s">
        <v>142</v>
      </c>
      <c r="AW421" s="14" t="s">
        <v>38</v>
      </c>
      <c r="AX421" s="14" t="s">
        <v>87</v>
      </c>
      <c r="AY421" s="257" t="s">
        <v>135</v>
      </c>
    </row>
    <row r="422" s="2" customFormat="1" ht="24.15" customHeight="1">
      <c r="A422" s="38"/>
      <c r="B422" s="39"/>
      <c r="C422" s="218" t="s">
        <v>341</v>
      </c>
      <c r="D422" s="218" t="s">
        <v>137</v>
      </c>
      <c r="E422" s="219" t="s">
        <v>944</v>
      </c>
      <c r="F422" s="220" t="s">
        <v>945</v>
      </c>
      <c r="G422" s="221" t="s">
        <v>140</v>
      </c>
      <c r="H422" s="222">
        <v>1.3999999999999999</v>
      </c>
      <c r="I422" s="223"/>
      <c r="J422" s="224">
        <f>ROUND(I422*H422,2)</f>
        <v>0</v>
      </c>
      <c r="K422" s="220" t="s">
        <v>141</v>
      </c>
      <c r="L422" s="44"/>
      <c r="M422" s="225" t="s">
        <v>1</v>
      </c>
      <c r="N422" s="226" t="s">
        <v>47</v>
      </c>
      <c r="O422" s="91"/>
      <c r="P422" s="227">
        <f>O422*H422</f>
        <v>0</v>
      </c>
      <c r="Q422" s="227">
        <v>0</v>
      </c>
      <c r="R422" s="227">
        <f>Q422*H422</f>
        <v>0</v>
      </c>
      <c r="S422" s="227">
        <v>0</v>
      </c>
      <c r="T422" s="228">
        <f>S422*H422</f>
        <v>0</v>
      </c>
      <c r="U422" s="38"/>
      <c r="V422" s="38"/>
      <c r="W422" s="38"/>
      <c r="X422" s="38"/>
      <c r="Y422" s="38"/>
      <c r="Z422" s="38"/>
      <c r="AA422" s="38"/>
      <c r="AB422" s="38"/>
      <c r="AC422" s="38"/>
      <c r="AD422" s="38"/>
      <c r="AE422" s="38"/>
      <c r="AR422" s="229" t="s">
        <v>142</v>
      </c>
      <c r="AT422" s="229" t="s">
        <v>137</v>
      </c>
      <c r="AU422" s="229" t="s">
        <v>91</v>
      </c>
      <c r="AY422" s="17" t="s">
        <v>135</v>
      </c>
      <c r="BE422" s="230">
        <f>IF(N422="základní",J422,0)</f>
        <v>0</v>
      </c>
      <c r="BF422" s="230">
        <f>IF(N422="snížená",J422,0)</f>
        <v>0</v>
      </c>
      <c r="BG422" s="230">
        <f>IF(N422="zákl. přenesená",J422,0)</f>
        <v>0</v>
      </c>
      <c r="BH422" s="230">
        <f>IF(N422="sníž. přenesená",J422,0)</f>
        <v>0</v>
      </c>
      <c r="BI422" s="230">
        <f>IF(N422="nulová",J422,0)</f>
        <v>0</v>
      </c>
      <c r="BJ422" s="17" t="s">
        <v>87</v>
      </c>
      <c r="BK422" s="230">
        <f>ROUND(I422*H422,2)</f>
        <v>0</v>
      </c>
      <c r="BL422" s="17" t="s">
        <v>142</v>
      </c>
      <c r="BM422" s="229" t="s">
        <v>525</v>
      </c>
    </row>
    <row r="423" s="2" customFormat="1">
      <c r="A423" s="38"/>
      <c r="B423" s="39"/>
      <c r="C423" s="40"/>
      <c r="D423" s="231" t="s">
        <v>143</v>
      </c>
      <c r="E423" s="40"/>
      <c r="F423" s="232" t="s">
        <v>946</v>
      </c>
      <c r="G423" s="40"/>
      <c r="H423" s="40"/>
      <c r="I423" s="233"/>
      <c r="J423" s="40"/>
      <c r="K423" s="40"/>
      <c r="L423" s="44"/>
      <c r="M423" s="234"/>
      <c r="N423" s="235"/>
      <c r="O423" s="91"/>
      <c r="P423" s="91"/>
      <c r="Q423" s="91"/>
      <c r="R423" s="91"/>
      <c r="S423" s="91"/>
      <c r="T423" s="92"/>
      <c r="U423" s="38"/>
      <c r="V423" s="38"/>
      <c r="W423" s="38"/>
      <c r="X423" s="38"/>
      <c r="Y423" s="38"/>
      <c r="Z423" s="38"/>
      <c r="AA423" s="38"/>
      <c r="AB423" s="38"/>
      <c r="AC423" s="38"/>
      <c r="AD423" s="38"/>
      <c r="AE423" s="38"/>
      <c r="AT423" s="17" t="s">
        <v>143</v>
      </c>
      <c r="AU423" s="17" t="s">
        <v>91</v>
      </c>
    </row>
    <row r="424" s="13" customFormat="1">
      <c r="A424" s="13"/>
      <c r="B424" s="236"/>
      <c r="C424" s="237"/>
      <c r="D424" s="231" t="s">
        <v>145</v>
      </c>
      <c r="E424" s="238" t="s">
        <v>1</v>
      </c>
      <c r="F424" s="239" t="s">
        <v>1265</v>
      </c>
      <c r="G424" s="237"/>
      <c r="H424" s="240">
        <v>1.3999999999999999</v>
      </c>
      <c r="I424" s="241"/>
      <c r="J424" s="237"/>
      <c r="K424" s="237"/>
      <c r="L424" s="242"/>
      <c r="M424" s="243"/>
      <c r="N424" s="244"/>
      <c r="O424" s="244"/>
      <c r="P424" s="244"/>
      <c r="Q424" s="244"/>
      <c r="R424" s="244"/>
      <c r="S424" s="244"/>
      <c r="T424" s="245"/>
      <c r="U424" s="13"/>
      <c r="V424" s="13"/>
      <c r="W424" s="13"/>
      <c r="X424" s="13"/>
      <c r="Y424" s="13"/>
      <c r="Z424" s="13"/>
      <c r="AA424" s="13"/>
      <c r="AB424" s="13"/>
      <c r="AC424" s="13"/>
      <c r="AD424" s="13"/>
      <c r="AE424" s="13"/>
      <c r="AT424" s="246" t="s">
        <v>145</v>
      </c>
      <c r="AU424" s="246" t="s">
        <v>91</v>
      </c>
      <c r="AV424" s="13" t="s">
        <v>91</v>
      </c>
      <c r="AW424" s="13" t="s">
        <v>38</v>
      </c>
      <c r="AX424" s="13" t="s">
        <v>82</v>
      </c>
      <c r="AY424" s="246" t="s">
        <v>135</v>
      </c>
    </row>
    <row r="425" s="14" customFormat="1">
      <c r="A425" s="14"/>
      <c r="B425" s="247"/>
      <c r="C425" s="248"/>
      <c r="D425" s="231" t="s">
        <v>145</v>
      </c>
      <c r="E425" s="249" t="s">
        <v>1</v>
      </c>
      <c r="F425" s="250" t="s">
        <v>147</v>
      </c>
      <c r="G425" s="248"/>
      <c r="H425" s="251">
        <v>1.3999999999999999</v>
      </c>
      <c r="I425" s="252"/>
      <c r="J425" s="248"/>
      <c r="K425" s="248"/>
      <c r="L425" s="253"/>
      <c r="M425" s="254"/>
      <c r="N425" s="255"/>
      <c r="O425" s="255"/>
      <c r="P425" s="255"/>
      <c r="Q425" s="255"/>
      <c r="R425" s="255"/>
      <c r="S425" s="255"/>
      <c r="T425" s="256"/>
      <c r="U425" s="14"/>
      <c r="V425" s="14"/>
      <c r="W425" s="14"/>
      <c r="X425" s="14"/>
      <c r="Y425" s="14"/>
      <c r="Z425" s="14"/>
      <c r="AA425" s="14"/>
      <c r="AB425" s="14"/>
      <c r="AC425" s="14"/>
      <c r="AD425" s="14"/>
      <c r="AE425" s="14"/>
      <c r="AT425" s="257" t="s">
        <v>145</v>
      </c>
      <c r="AU425" s="257" t="s">
        <v>91</v>
      </c>
      <c r="AV425" s="14" t="s">
        <v>142</v>
      </c>
      <c r="AW425" s="14" t="s">
        <v>38</v>
      </c>
      <c r="AX425" s="14" t="s">
        <v>87</v>
      </c>
      <c r="AY425" s="257" t="s">
        <v>135</v>
      </c>
    </row>
    <row r="426" s="2" customFormat="1" ht="16.5" customHeight="1">
      <c r="A426" s="38"/>
      <c r="B426" s="39"/>
      <c r="C426" s="270" t="s">
        <v>527</v>
      </c>
      <c r="D426" s="270" t="s">
        <v>257</v>
      </c>
      <c r="E426" s="271" t="s">
        <v>949</v>
      </c>
      <c r="F426" s="272" t="s">
        <v>950</v>
      </c>
      <c r="G426" s="273" t="s">
        <v>140</v>
      </c>
      <c r="H426" s="274">
        <v>1.4279999999999999</v>
      </c>
      <c r="I426" s="275"/>
      <c r="J426" s="276">
        <f>ROUND(I426*H426,2)</f>
        <v>0</v>
      </c>
      <c r="K426" s="272" t="s">
        <v>141</v>
      </c>
      <c r="L426" s="277"/>
      <c r="M426" s="278" t="s">
        <v>1</v>
      </c>
      <c r="N426" s="279" t="s">
        <v>47</v>
      </c>
      <c r="O426" s="91"/>
      <c r="P426" s="227">
        <f>O426*H426</f>
        <v>0</v>
      </c>
      <c r="Q426" s="227">
        <v>0</v>
      </c>
      <c r="R426" s="227">
        <f>Q426*H426</f>
        <v>0</v>
      </c>
      <c r="S426" s="227">
        <v>0</v>
      </c>
      <c r="T426" s="228">
        <f>S426*H426</f>
        <v>0</v>
      </c>
      <c r="U426" s="38"/>
      <c r="V426" s="38"/>
      <c r="W426" s="38"/>
      <c r="X426" s="38"/>
      <c r="Y426" s="38"/>
      <c r="Z426" s="38"/>
      <c r="AA426" s="38"/>
      <c r="AB426" s="38"/>
      <c r="AC426" s="38"/>
      <c r="AD426" s="38"/>
      <c r="AE426" s="38"/>
      <c r="AR426" s="229" t="s">
        <v>181</v>
      </c>
      <c r="AT426" s="229" t="s">
        <v>257</v>
      </c>
      <c r="AU426" s="229" t="s">
        <v>91</v>
      </c>
      <c r="AY426" s="17" t="s">
        <v>135</v>
      </c>
      <c r="BE426" s="230">
        <f>IF(N426="základní",J426,0)</f>
        <v>0</v>
      </c>
      <c r="BF426" s="230">
        <f>IF(N426="snížená",J426,0)</f>
        <v>0</v>
      </c>
      <c r="BG426" s="230">
        <f>IF(N426="zákl. přenesená",J426,0)</f>
        <v>0</v>
      </c>
      <c r="BH426" s="230">
        <f>IF(N426="sníž. přenesená",J426,0)</f>
        <v>0</v>
      </c>
      <c r="BI426" s="230">
        <f>IF(N426="nulová",J426,0)</f>
        <v>0</v>
      </c>
      <c r="BJ426" s="17" t="s">
        <v>87</v>
      </c>
      <c r="BK426" s="230">
        <f>ROUND(I426*H426,2)</f>
        <v>0</v>
      </c>
      <c r="BL426" s="17" t="s">
        <v>142</v>
      </c>
      <c r="BM426" s="229" t="s">
        <v>530</v>
      </c>
    </row>
    <row r="427" s="2" customFormat="1">
      <c r="A427" s="38"/>
      <c r="B427" s="39"/>
      <c r="C427" s="40"/>
      <c r="D427" s="231" t="s">
        <v>143</v>
      </c>
      <c r="E427" s="40"/>
      <c r="F427" s="232" t="s">
        <v>950</v>
      </c>
      <c r="G427" s="40"/>
      <c r="H427" s="40"/>
      <c r="I427" s="233"/>
      <c r="J427" s="40"/>
      <c r="K427" s="40"/>
      <c r="L427" s="44"/>
      <c r="M427" s="234"/>
      <c r="N427" s="235"/>
      <c r="O427" s="91"/>
      <c r="P427" s="91"/>
      <c r="Q427" s="91"/>
      <c r="R427" s="91"/>
      <c r="S427" s="91"/>
      <c r="T427" s="92"/>
      <c r="U427" s="38"/>
      <c r="V427" s="38"/>
      <c r="W427" s="38"/>
      <c r="X427" s="38"/>
      <c r="Y427" s="38"/>
      <c r="Z427" s="38"/>
      <c r="AA427" s="38"/>
      <c r="AB427" s="38"/>
      <c r="AC427" s="38"/>
      <c r="AD427" s="38"/>
      <c r="AE427" s="38"/>
      <c r="AT427" s="17" t="s">
        <v>143</v>
      </c>
      <c r="AU427" s="17" t="s">
        <v>91</v>
      </c>
    </row>
    <row r="428" s="13" customFormat="1">
      <c r="A428" s="13"/>
      <c r="B428" s="236"/>
      <c r="C428" s="237"/>
      <c r="D428" s="231" t="s">
        <v>145</v>
      </c>
      <c r="E428" s="238" t="s">
        <v>1</v>
      </c>
      <c r="F428" s="239" t="s">
        <v>1266</v>
      </c>
      <c r="G428" s="237"/>
      <c r="H428" s="240">
        <v>1.4279999999999999</v>
      </c>
      <c r="I428" s="241"/>
      <c r="J428" s="237"/>
      <c r="K428" s="237"/>
      <c r="L428" s="242"/>
      <c r="M428" s="243"/>
      <c r="N428" s="244"/>
      <c r="O428" s="244"/>
      <c r="P428" s="244"/>
      <c r="Q428" s="244"/>
      <c r="R428" s="244"/>
      <c r="S428" s="244"/>
      <c r="T428" s="245"/>
      <c r="U428" s="13"/>
      <c r="V428" s="13"/>
      <c r="W428" s="13"/>
      <c r="X428" s="13"/>
      <c r="Y428" s="13"/>
      <c r="Z428" s="13"/>
      <c r="AA428" s="13"/>
      <c r="AB428" s="13"/>
      <c r="AC428" s="13"/>
      <c r="AD428" s="13"/>
      <c r="AE428" s="13"/>
      <c r="AT428" s="246" t="s">
        <v>145</v>
      </c>
      <c r="AU428" s="246" t="s">
        <v>91</v>
      </c>
      <c r="AV428" s="13" t="s">
        <v>91</v>
      </c>
      <c r="AW428" s="13" t="s">
        <v>38</v>
      </c>
      <c r="AX428" s="13" t="s">
        <v>82</v>
      </c>
      <c r="AY428" s="246" t="s">
        <v>135</v>
      </c>
    </row>
    <row r="429" s="14" customFormat="1">
      <c r="A429" s="14"/>
      <c r="B429" s="247"/>
      <c r="C429" s="248"/>
      <c r="D429" s="231" t="s">
        <v>145</v>
      </c>
      <c r="E429" s="249" t="s">
        <v>1</v>
      </c>
      <c r="F429" s="250" t="s">
        <v>147</v>
      </c>
      <c r="G429" s="248"/>
      <c r="H429" s="251">
        <v>1.4279999999999999</v>
      </c>
      <c r="I429" s="252"/>
      <c r="J429" s="248"/>
      <c r="K429" s="248"/>
      <c r="L429" s="253"/>
      <c r="M429" s="254"/>
      <c r="N429" s="255"/>
      <c r="O429" s="255"/>
      <c r="P429" s="255"/>
      <c r="Q429" s="255"/>
      <c r="R429" s="255"/>
      <c r="S429" s="255"/>
      <c r="T429" s="256"/>
      <c r="U429" s="14"/>
      <c r="V429" s="14"/>
      <c r="W429" s="14"/>
      <c r="X429" s="14"/>
      <c r="Y429" s="14"/>
      <c r="Z429" s="14"/>
      <c r="AA429" s="14"/>
      <c r="AB429" s="14"/>
      <c r="AC429" s="14"/>
      <c r="AD429" s="14"/>
      <c r="AE429" s="14"/>
      <c r="AT429" s="257" t="s">
        <v>145</v>
      </c>
      <c r="AU429" s="257" t="s">
        <v>91</v>
      </c>
      <c r="AV429" s="14" t="s">
        <v>142</v>
      </c>
      <c r="AW429" s="14" t="s">
        <v>38</v>
      </c>
      <c r="AX429" s="14" t="s">
        <v>87</v>
      </c>
      <c r="AY429" s="257" t="s">
        <v>135</v>
      </c>
    </row>
    <row r="430" s="2" customFormat="1" ht="24.15" customHeight="1">
      <c r="A430" s="38"/>
      <c r="B430" s="39"/>
      <c r="C430" s="218" t="s">
        <v>349</v>
      </c>
      <c r="D430" s="218" t="s">
        <v>137</v>
      </c>
      <c r="E430" s="219" t="s">
        <v>952</v>
      </c>
      <c r="F430" s="220" t="s">
        <v>953</v>
      </c>
      <c r="G430" s="221" t="s">
        <v>140</v>
      </c>
      <c r="H430" s="222">
        <v>69.400000000000006</v>
      </c>
      <c r="I430" s="223"/>
      <c r="J430" s="224">
        <f>ROUND(I430*H430,2)</f>
        <v>0</v>
      </c>
      <c r="K430" s="220" t="s">
        <v>141</v>
      </c>
      <c r="L430" s="44"/>
      <c r="M430" s="225" t="s">
        <v>1</v>
      </c>
      <c r="N430" s="226" t="s">
        <v>47</v>
      </c>
      <c r="O430" s="91"/>
      <c r="P430" s="227">
        <f>O430*H430</f>
        <v>0</v>
      </c>
      <c r="Q430" s="227">
        <v>0</v>
      </c>
      <c r="R430" s="227">
        <f>Q430*H430</f>
        <v>0</v>
      </c>
      <c r="S430" s="227">
        <v>0</v>
      </c>
      <c r="T430" s="228">
        <f>S430*H430</f>
        <v>0</v>
      </c>
      <c r="U430" s="38"/>
      <c r="V430" s="38"/>
      <c r="W430" s="38"/>
      <c r="X430" s="38"/>
      <c r="Y430" s="38"/>
      <c r="Z430" s="38"/>
      <c r="AA430" s="38"/>
      <c r="AB430" s="38"/>
      <c r="AC430" s="38"/>
      <c r="AD430" s="38"/>
      <c r="AE430" s="38"/>
      <c r="AR430" s="229" t="s">
        <v>142</v>
      </c>
      <c r="AT430" s="229" t="s">
        <v>137</v>
      </c>
      <c r="AU430" s="229" t="s">
        <v>91</v>
      </c>
      <c r="AY430" s="17" t="s">
        <v>135</v>
      </c>
      <c r="BE430" s="230">
        <f>IF(N430="základní",J430,0)</f>
        <v>0</v>
      </c>
      <c r="BF430" s="230">
        <f>IF(N430="snížená",J430,0)</f>
        <v>0</v>
      </c>
      <c r="BG430" s="230">
        <f>IF(N430="zákl. přenesená",J430,0)</f>
        <v>0</v>
      </c>
      <c r="BH430" s="230">
        <f>IF(N430="sníž. přenesená",J430,0)</f>
        <v>0</v>
      </c>
      <c r="BI430" s="230">
        <f>IF(N430="nulová",J430,0)</f>
        <v>0</v>
      </c>
      <c r="BJ430" s="17" t="s">
        <v>87</v>
      </c>
      <c r="BK430" s="230">
        <f>ROUND(I430*H430,2)</f>
        <v>0</v>
      </c>
      <c r="BL430" s="17" t="s">
        <v>142</v>
      </c>
      <c r="BM430" s="229" t="s">
        <v>534</v>
      </c>
    </row>
    <row r="431" s="2" customFormat="1">
      <c r="A431" s="38"/>
      <c r="B431" s="39"/>
      <c r="C431" s="40"/>
      <c r="D431" s="231" t="s">
        <v>143</v>
      </c>
      <c r="E431" s="40"/>
      <c r="F431" s="232" t="s">
        <v>954</v>
      </c>
      <c r="G431" s="40"/>
      <c r="H431" s="40"/>
      <c r="I431" s="233"/>
      <c r="J431" s="40"/>
      <c r="K431" s="40"/>
      <c r="L431" s="44"/>
      <c r="M431" s="234"/>
      <c r="N431" s="235"/>
      <c r="O431" s="91"/>
      <c r="P431" s="91"/>
      <c r="Q431" s="91"/>
      <c r="R431" s="91"/>
      <c r="S431" s="91"/>
      <c r="T431" s="92"/>
      <c r="U431" s="38"/>
      <c r="V431" s="38"/>
      <c r="W431" s="38"/>
      <c r="X431" s="38"/>
      <c r="Y431" s="38"/>
      <c r="Z431" s="38"/>
      <c r="AA431" s="38"/>
      <c r="AB431" s="38"/>
      <c r="AC431" s="38"/>
      <c r="AD431" s="38"/>
      <c r="AE431" s="38"/>
      <c r="AT431" s="17" t="s">
        <v>143</v>
      </c>
      <c r="AU431" s="17" t="s">
        <v>91</v>
      </c>
    </row>
    <row r="432" s="13" customFormat="1">
      <c r="A432" s="13"/>
      <c r="B432" s="236"/>
      <c r="C432" s="237"/>
      <c r="D432" s="231" t="s">
        <v>145</v>
      </c>
      <c r="E432" s="238" t="s">
        <v>1</v>
      </c>
      <c r="F432" s="239" t="s">
        <v>1233</v>
      </c>
      <c r="G432" s="237"/>
      <c r="H432" s="240">
        <v>69.400000000000006</v>
      </c>
      <c r="I432" s="241"/>
      <c r="J432" s="237"/>
      <c r="K432" s="237"/>
      <c r="L432" s="242"/>
      <c r="M432" s="243"/>
      <c r="N432" s="244"/>
      <c r="O432" s="244"/>
      <c r="P432" s="244"/>
      <c r="Q432" s="244"/>
      <c r="R432" s="244"/>
      <c r="S432" s="244"/>
      <c r="T432" s="245"/>
      <c r="U432" s="13"/>
      <c r="V432" s="13"/>
      <c r="W432" s="13"/>
      <c r="X432" s="13"/>
      <c r="Y432" s="13"/>
      <c r="Z432" s="13"/>
      <c r="AA432" s="13"/>
      <c r="AB432" s="13"/>
      <c r="AC432" s="13"/>
      <c r="AD432" s="13"/>
      <c r="AE432" s="13"/>
      <c r="AT432" s="246" t="s">
        <v>145</v>
      </c>
      <c r="AU432" s="246" t="s">
        <v>91</v>
      </c>
      <c r="AV432" s="13" t="s">
        <v>91</v>
      </c>
      <c r="AW432" s="13" t="s">
        <v>38</v>
      </c>
      <c r="AX432" s="13" t="s">
        <v>82</v>
      </c>
      <c r="AY432" s="246" t="s">
        <v>135</v>
      </c>
    </row>
    <row r="433" s="14" customFormat="1">
      <c r="A433" s="14"/>
      <c r="B433" s="247"/>
      <c r="C433" s="248"/>
      <c r="D433" s="231" t="s">
        <v>145</v>
      </c>
      <c r="E433" s="249" t="s">
        <v>1</v>
      </c>
      <c r="F433" s="250" t="s">
        <v>147</v>
      </c>
      <c r="G433" s="248"/>
      <c r="H433" s="251">
        <v>69.400000000000006</v>
      </c>
      <c r="I433" s="252"/>
      <c r="J433" s="248"/>
      <c r="K433" s="248"/>
      <c r="L433" s="253"/>
      <c r="M433" s="254"/>
      <c r="N433" s="255"/>
      <c r="O433" s="255"/>
      <c r="P433" s="255"/>
      <c r="Q433" s="255"/>
      <c r="R433" s="255"/>
      <c r="S433" s="255"/>
      <c r="T433" s="256"/>
      <c r="U433" s="14"/>
      <c r="V433" s="14"/>
      <c r="W433" s="14"/>
      <c r="X433" s="14"/>
      <c r="Y433" s="14"/>
      <c r="Z433" s="14"/>
      <c r="AA433" s="14"/>
      <c r="AB433" s="14"/>
      <c r="AC433" s="14"/>
      <c r="AD433" s="14"/>
      <c r="AE433" s="14"/>
      <c r="AT433" s="257" t="s">
        <v>145</v>
      </c>
      <c r="AU433" s="257" t="s">
        <v>91</v>
      </c>
      <c r="AV433" s="14" t="s">
        <v>142</v>
      </c>
      <c r="AW433" s="14" t="s">
        <v>38</v>
      </c>
      <c r="AX433" s="14" t="s">
        <v>87</v>
      </c>
      <c r="AY433" s="257" t="s">
        <v>135</v>
      </c>
    </row>
    <row r="434" s="2" customFormat="1" ht="24.15" customHeight="1">
      <c r="A434" s="38"/>
      <c r="B434" s="39"/>
      <c r="C434" s="270" t="s">
        <v>536</v>
      </c>
      <c r="D434" s="270" t="s">
        <v>257</v>
      </c>
      <c r="E434" s="271" t="s">
        <v>442</v>
      </c>
      <c r="F434" s="272" t="s">
        <v>1267</v>
      </c>
      <c r="G434" s="273" t="s">
        <v>140</v>
      </c>
      <c r="H434" s="274">
        <v>70.787999999999997</v>
      </c>
      <c r="I434" s="275"/>
      <c r="J434" s="276">
        <f>ROUND(I434*H434,2)</f>
        <v>0</v>
      </c>
      <c r="K434" s="272" t="s">
        <v>141</v>
      </c>
      <c r="L434" s="277"/>
      <c r="M434" s="278" t="s">
        <v>1</v>
      </c>
      <c r="N434" s="279" t="s">
        <v>47</v>
      </c>
      <c r="O434" s="91"/>
      <c r="P434" s="227">
        <f>O434*H434</f>
        <v>0</v>
      </c>
      <c r="Q434" s="227">
        <v>0</v>
      </c>
      <c r="R434" s="227">
        <f>Q434*H434</f>
        <v>0</v>
      </c>
      <c r="S434" s="227">
        <v>0</v>
      </c>
      <c r="T434" s="228">
        <f>S434*H434</f>
        <v>0</v>
      </c>
      <c r="U434" s="38"/>
      <c r="V434" s="38"/>
      <c r="W434" s="38"/>
      <c r="X434" s="38"/>
      <c r="Y434" s="38"/>
      <c r="Z434" s="38"/>
      <c r="AA434" s="38"/>
      <c r="AB434" s="38"/>
      <c r="AC434" s="38"/>
      <c r="AD434" s="38"/>
      <c r="AE434" s="38"/>
      <c r="AR434" s="229" t="s">
        <v>181</v>
      </c>
      <c r="AT434" s="229" t="s">
        <v>257</v>
      </c>
      <c r="AU434" s="229" t="s">
        <v>91</v>
      </c>
      <c r="AY434" s="17" t="s">
        <v>135</v>
      </c>
      <c r="BE434" s="230">
        <f>IF(N434="základní",J434,0)</f>
        <v>0</v>
      </c>
      <c r="BF434" s="230">
        <f>IF(N434="snížená",J434,0)</f>
        <v>0</v>
      </c>
      <c r="BG434" s="230">
        <f>IF(N434="zákl. přenesená",J434,0)</f>
        <v>0</v>
      </c>
      <c r="BH434" s="230">
        <f>IF(N434="sníž. přenesená",J434,0)</f>
        <v>0</v>
      </c>
      <c r="BI434" s="230">
        <f>IF(N434="nulová",J434,0)</f>
        <v>0</v>
      </c>
      <c r="BJ434" s="17" t="s">
        <v>87</v>
      </c>
      <c r="BK434" s="230">
        <f>ROUND(I434*H434,2)</f>
        <v>0</v>
      </c>
      <c r="BL434" s="17" t="s">
        <v>142</v>
      </c>
      <c r="BM434" s="229" t="s">
        <v>539</v>
      </c>
    </row>
    <row r="435" s="2" customFormat="1">
      <c r="A435" s="38"/>
      <c r="B435" s="39"/>
      <c r="C435" s="40"/>
      <c r="D435" s="231" t="s">
        <v>143</v>
      </c>
      <c r="E435" s="40"/>
      <c r="F435" s="232" t="s">
        <v>1267</v>
      </c>
      <c r="G435" s="40"/>
      <c r="H435" s="40"/>
      <c r="I435" s="233"/>
      <c r="J435" s="40"/>
      <c r="K435" s="40"/>
      <c r="L435" s="44"/>
      <c r="M435" s="234"/>
      <c r="N435" s="235"/>
      <c r="O435" s="91"/>
      <c r="P435" s="91"/>
      <c r="Q435" s="91"/>
      <c r="R435" s="91"/>
      <c r="S435" s="91"/>
      <c r="T435" s="92"/>
      <c r="U435" s="38"/>
      <c r="V435" s="38"/>
      <c r="W435" s="38"/>
      <c r="X435" s="38"/>
      <c r="Y435" s="38"/>
      <c r="Z435" s="38"/>
      <c r="AA435" s="38"/>
      <c r="AB435" s="38"/>
      <c r="AC435" s="38"/>
      <c r="AD435" s="38"/>
      <c r="AE435" s="38"/>
      <c r="AT435" s="17" t="s">
        <v>143</v>
      </c>
      <c r="AU435" s="17" t="s">
        <v>91</v>
      </c>
    </row>
    <row r="436" s="2" customFormat="1">
      <c r="A436" s="38"/>
      <c r="B436" s="39"/>
      <c r="C436" s="40"/>
      <c r="D436" s="231" t="s">
        <v>152</v>
      </c>
      <c r="E436" s="40"/>
      <c r="F436" s="258" t="s">
        <v>958</v>
      </c>
      <c r="G436" s="40"/>
      <c r="H436" s="40"/>
      <c r="I436" s="233"/>
      <c r="J436" s="40"/>
      <c r="K436" s="40"/>
      <c r="L436" s="44"/>
      <c r="M436" s="234"/>
      <c r="N436" s="235"/>
      <c r="O436" s="91"/>
      <c r="P436" s="91"/>
      <c r="Q436" s="91"/>
      <c r="R436" s="91"/>
      <c r="S436" s="91"/>
      <c r="T436" s="92"/>
      <c r="U436" s="38"/>
      <c r="V436" s="38"/>
      <c r="W436" s="38"/>
      <c r="X436" s="38"/>
      <c r="Y436" s="38"/>
      <c r="Z436" s="38"/>
      <c r="AA436" s="38"/>
      <c r="AB436" s="38"/>
      <c r="AC436" s="38"/>
      <c r="AD436" s="38"/>
      <c r="AE436" s="38"/>
      <c r="AT436" s="17" t="s">
        <v>152</v>
      </c>
      <c r="AU436" s="17" t="s">
        <v>91</v>
      </c>
    </row>
    <row r="437" s="13" customFormat="1">
      <c r="A437" s="13"/>
      <c r="B437" s="236"/>
      <c r="C437" s="237"/>
      <c r="D437" s="231" t="s">
        <v>145</v>
      </c>
      <c r="E437" s="238" t="s">
        <v>1</v>
      </c>
      <c r="F437" s="239" t="s">
        <v>1268</v>
      </c>
      <c r="G437" s="237"/>
      <c r="H437" s="240">
        <v>70.787999999999997</v>
      </c>
      <c r="I437" s="241"/>
      <c r="J437" s="237"/>
      <c r="K437" s="237"/>
      <c r="L437" s="242"/>
      <c r="M437" s="243"/>
      <c r="N437" s="244"/>
      <c r="O437" s="244"/>
      <c r="P437" s="244"/>
      <c r="Q437" s="244"/>
      <c r="R437" s="244"/>
      <c r="S437" s="244"/>
      <c r="T437" s="245"/>
      <c r="U437" s="13"/>
      <c r="V437" s="13"/>
      <c r="W437" s="13"/>
      <c r="X437" s="13"/>
      <c r="Y437" s="13"/>
      <c r="Z437" s="13"/>
      <c r="AA437" s="13"/>
      <c r="AB437" s="13"/>
      <c r="AC437" s="13"/>
      <c r="AD437" s="13"/>
      <c r="AE437" s="13"/>
      <c r="AT437" s="246" t="s">
        <v>145</v>
      </c>
      <c r="AU437" s="246" t="s">
        <v>91</v>
      </c>
      <c r="AV437" s="13" t="s">
        <v>91</v>
      </c>
      <c r="AW437" s="13" t="s">
        <v>38</v>
      </c>
      <c r="AX437" s="13" t="s">
        <v>82</v>
      </c>
      <c r="AY437" s="246" t="s">
        <v>135</v>
      </c>
    </row>
    <row r="438" s="14" customFormat="1">
      <c r="A438" s="14"/>
      <c r="B438" s="247"/>
      <c r="C438" s="248"/>
      <c r="D438" s="231" t="s">
        <v>145</v>
      </c>
      <c r="E438" s="249" t="s">
        <v>1</v>
      </c>
      <c r="F438" s="250" t="s">
        <v>147</v>
      </c>
      <c r="G438" s="248"/>
      <c r="H438" s="251">
        <v>70.787999999999997</v>
      </c>
      <c r="I438" s="252"/>
      <c r="J438" s="248"/>
      <c r="K438" s="248"/>
      <c r="L438" s="253"/>
      <c r="M438" s="254"/>
      <c r="N438" s="255"/>
      <c r="O438" s="255"/>
      <c r="P438" s="255"/>
      <c r="Q438" s="255"/>
      <c r="R438" s="255"/>
      <c r="S438" s="255"/>
      <c r="T438" s="256"/>
      <c r="U438" s="14"/>
      <c r="V438" s="14"/>
      <c r="W438" s="14"/>
      <c r="X438" s="14"/>
      <c r="Y438" s="14"/>
      <c r="Z438" s="14"/>
      <c r="AA438" s="14"/>
      <c r="AB438" s="14"/>
      <c r="AC438" s="14"/>
      <c r="AD438" s="14"/>
      <c r="AE438" s="14"/>
      <c r="AT438" s="257" t="s">
        <v>145</v>
      </c>
      <c r="AU438" s="257" t="s">
        <v>91</v>
      </c>
      <c r="AV438" s="14" t="s">
        <v>142</v>
      </c>
      <c r="AW438" s="14" t="s">
        <v>38</v>
      </c>
      <c r="AX438" s="14" t="s">
        <v>87</v>
      </c>
      <c r="AY438" s="257" t="s">
        <v>135</v>
      </c>
    </row>
    <row r="439" s="2" customFormat="1" ht="33" customHeight="1">
      <c r="A439" s="38"/>
      <c r="B439" s="39"/>
      <c r="C439" s="218" t="s">
        <v>353</v>
      </c>
      <c r="D439" s="218" t="s">
        <v>137</v>
      </c>
      <c r="E439" s="219" t="s">
        <v>971</v>
      </c>
      <c r="F439" s="220" t="s">
        <v>972</v>
      </c>
      <c r="G439" s="221" t="s">
        <v>140</v>
      </c>
      <c r="H439" s="222">
        <v>133.30000000000001</v>
      </c>
      <c r="I439" s="223"/>
      <c r="J439" s="224">
        <f>ROUND(I439*H439,2)</f>
        <v>0</v>
      </c>
      <c r="K439" s="220" t="s">
        <v>141</v>
      </c>
      <c r="L439" s="44"/>
      <c r="M439" s="225" t="s">
        <v>1</v>
      </c>
      <c r="N439" s="226" t="s">
        <v>47</v>
      </c>
      <c r="O439" s="91"/>
      <c r="P439" s="227">
        <f>O439*H439</f>
        <v>0</v>
      </c>
      <c r="Q439" s="227">
        <v>0</v>
      </c>
      <c r="R439" s="227">
        <f>Q439*H439</f>
        <v>0</v>
      </c>
      <c r="S439" s="227">
        <v>0</v>
      </c>
      <c r="T439" s="228">
        <f>S439*H439</f>
        <v>0</v>
      </c>
      <c r="U439" s="38"/>
      <c r="V439" s="38"/>
      <c r="W439" s="38"/>
      <c r="X439" s="38"/>
      <c r="Y439" s="38"/>
      <c r="Z439" s="38"/>
      <c r="AA439" s="38"/>
      <c r="AB439" s="38"/>
      <c r="AC439" s="38"/>
      <c r="AD439" s="38"/>
      <c r="AE439" s="38"/>
      <c r="AR439" s="229" t="s">
        <v>142</v>
      </c>
      <c r="AT439" s="229" t="s">
        <v>137</v>
      </c>
      <c r="AU439" s="229" t="s">
        <v>91</v>
      </c>
      <c r="AY439" s="17" t="s">
        <v>135</v>
      </c>
      <c r="BE439" s="230">
        <f>IF(N439="základní",J439,0)</f>
        <v>0</v>
      </c>
      <c r="BF439" s="230">
        <f>IF(N439="snížená",J439,0)</f>
        <v>0</v>
      </c>
      <c r="BG439" s="230">
        <f>IF(N439="zákl. přenesená",J439,0)</f>
        <v>0</v>
      </c>
      <c r="BH439" s="230">
        <f>IF(N439="sníž. přenesená",J439,0)</f>
        <v>0</v>
      </c>
      <c r="BI439" s="230">
        <f>IF(N439="nulová",J439,0)</f>
        <v>0</v>
      </c>
      <c r="BJ439" s="17" t="s">
        <v>87</v>
      </c>
      <c r="BK439" s="230">
        <f>ROUND(I439*H439,2)</f>
        <v>0</v>
      </c>
      <c r="BL439" s="17" t="s">
        <v>142</v>
      </c>
      <c r="BM439" s="229" t="s">
        <v>542</v>
      </c>
    </row>
    <row r="440" s="2" customFormat="1">
      <c r="A440" s="38"/>
      <c r="B440" s="39"/>
      <c r="C440" s="40"/>
      <c r="D440" s="231" t="s">
        <v>143</v>
      </c>
      <c r="E440" s="40"/>
      <c r="F440" s="232" t="s">
        <v>973</v>
      </c>
      <c r="G440" s="40"/>
      <c r="H440" s="40"/>
      <c r="I440" s="233"/>
      <c r="J440" s="40"/>
      <c r="K440" s="40"/>
      <c r="L440" s="44"/>
      <c r="M440" s="234"/>
      <c r="N440" s="235"/>
      <c r="O440" s="91"/>
      <c r="P440" s="91"/>
      <c r="Q440" s="91"/>
      <c r="R440" s="91"/>
      <c r="S440" s="91"/>
      <c r="T440" s="92"/>
      <c r="U440" s="38"/>
      <c r="V440" s="38"/>
      <c r="W440" s="38"/>
      <c r="X440" s="38"/>
      <c r="Y440" s="38"/>
      <c r="Z440" s="38"/>
      <c r="AA440" s="38"/>
      <c r="AB440" s="38"/>
      <c r="AC440" s="38"/>
      <c r="AD440" s="38"/>
      <c r="AE440" s="38"/>
      <c r="AT440" s="17" t="s">
        <v>143</v>
      </c>
      <c r="AU440" s="17" t="s">
        <v>91</v>
      </c>
    </row>
    <row r="441" s="13" customFormat="1">
      <c r="A441" s="13"/>
      <c r="B441" s="236"/>
      <c r="C441" s="237"/>
      <c r="D441" s="231" t="s">
        <v>145</v>
      </c>
      <c r="E441" s="238" t="s">
        <v>1</v>
      </c>
      <c r="F441" s="239" t="s">
        <v>1269</v>
      </c>
      <c r="G441" s="237"/>
      <c r="H441" s="240">
        <v>133.30000000000001</v>
      </c>
      <c r="I441" s="241"/>
      <c r="J441" s="237"/>
      <c r="K441" s="237"/>
      <c r="L441" s="242"/>
      <c r="M441" s="243"/>
      <c r="N441" s="244"/>
      <c r="O441" s="244"/>
      <c r="P441" s="244"/>
      <c r="Q441" s="244"/>
      <c r="R441" s="244"/>
      <c r="S441" s="244"/>
      <c r="T441" s="245"/>
      <c r="U441" s="13"/>
      <c r="V441" s="13"/>
      <c r="W441" s="13"/>
      <c r="X441" s="13"/>
      <c r="Y441" s="13"/>
      <c r="Z441" s="13"/>
      <c r="AA441" s="13"/>
      <c r="AB441" s="13"/>
      <c r="AC441" s="13"/>
      <c r="AD441" s="13"/>
      <c r="AE441" s="13"/>
      <c r="AT441" s="246" t="s">
        <v>145</v>
      </c>
      <c r="AU441" s="246" t="s">
        <v>91</v>
      </c>
      <c r="AV441" s="13" t="s">
        <v>91</v>
      </c>
      <c r="AW441" s="13" t="s">
        <v>38</v>
      </c>
      <c r="AX441" s="13" t="s">
        <v>82</v>
      </c>
      <c r="AY441" s="246" t="s">
        <v>135</v>
      </c>
    </row>
    <row r="442" s="14" customFormat="1">
      <c r="A442" s="14"/>
      <c r="B442" s="247"/>
      <c r="C442" s="248"/>
      <c r="D442" s="231" t="s">
        <v>145</v>
      </c>
      <c r="E442" s="249" t="s">
        <v>1</v>
      </c>
      <c r="F442" s="250" t="s">
        <v>147</v>
      </c>
      <c r="G442" s="248"/>
      <c r="H442" s="251">
        <v>133.30000000000001</v>
      </c>
      <c r="I442" s="252"/>
      <c r="J442" s="248"/>
      <c r="K442" s="248"/>
      <c r="L442" s="253"/>
      <c r="M442" s="254"/>
      <c r="N442" s="255"/>
      <c r="O442" s="255"/>
      <c r="P442" s="255"/>
      <c r="Q442" s="255"/>
      <c r="R442" s="255"/>
      <c r="S442" s="255"/>
      <c r="T442" s="256"/>
      <c r="U442" s="14"/>
      <c r="V442" s="14"/>
      <c r="W442" s="14"/>
      <c r="X442" s="14"/>
      <c r="Y442" s="14"/>
      <c r="Z442" s="14"/>
      <c r="AA442" s="14"/>
      <c r="AB442" s="14"/>
      <c r="AC442" s="14"/>
      <c r="AD442" s="14"/>
      <c r="AE442" s="14"/>
      <c r="AT442" s="257" t="s">
        <v>145</v>
      </c>
      <c r="AU442" s="257" t="s">
        <v>91</v>
      </c>
      <c r="AV442" s="14" t="s">
        <v>142</v>
      </c>
      <c r="AW442" s="14" t="s">
        <v>38</v>
      </c>
      <c r="AX442" s="14" t="s">
        <v>87</v>
      </c>
      <c r="AY442" s="257" t="s">
        <v>135</v>
      </c>
    </row>
    <row r="443" s="2" customFormat="1" ht="24.15" customHeight="1">
      <c r="A443" s="38"/>
      <c r="B443" s="39"/>
      <c r="C443" s="270" t="s">
        <v>544</v>
      </c>
      <c r="D443" s="270" t="s">
        <v>257</v>
      </c>
      <c r="E443" s="271" t="s">
        <v>977</v>
      </c>
      <c r="F443" s="272" t="s">
        <v>978</v>
      </c>
      <c r="G443" s="273" t="s">
        <v>140</v>
      </c>
      <c r="H443" s="274">
        <v>5.4160000000000004</v>
      </c>
      <c r="I443" s="275"/>
      <c r="J443" s="276">
        <f>ROUND(I443*H443,2)</f>
        <v>0</v>
      </c>
      <c r="K443" s="272" t="s">
        <v>1</v>
      </c>
      <c r="L443" s="277"/>
      <c r="M443" s="278" t="s">
        <v>1</v>
      </c>
      <c r="N443" s="279" t="s">
        <v>47</v>
      </c>
      <c r="O443" s="91"/>
      <c r="P443" s="227">
        <f>O443*H443</f>
        <v>0</v>
      </c>
      <c r="Q443" s="227">
        <v>0</v>
      </c>
      <c r="R443" s="227">
        <f>Q443*H443</f>
        <v>0</v>
      </c>
      <c r="S443" s="227">
        <v>0</v>
      </c>
      <c r="T443" s="228">
        <f>S443*H443</f>
        <v>0</v>
      </c>
      <c r="U443" s="38"/>
      <c r="V443" s="38"/>
      <c r="W443" s="38"/>
      <c r="X443" s="38"/>
      <c r="Y443" s="38"/>
      <c r="Z443" s="38"/>
      <c r="AA443" s="38"/>
      <c r="AB443" s="38"/>
      <c r="AC443" s="38"/>
      <c r="AD443" s="38"/>
      <c r="AE443" s="38"/>
      <c r="AR443" s="229" t="s">
        <v>181</v>
      </c>
      <c r="AT443" s="229" t="s">
        <v>257</v>
      </c>
      <c r="AU443" s="229" t="s">
        <v>91</v>
      </c>
      <c r="AY443" s="17" t="s">
        <v>135</v>
      </c>
      <c r="BE443" s="230">
        <f>IF(N443="základní",J443,0)</f>
        <v>0</v>
      </c>
      <c r="BF443" s="230">
        <f>IF(N443="snížená",J443,0)</f>
        <v>0</v>
      </c>
      <c r="BG443" s="230">
        <f>IF(N443="zákl. přenesená",J443,0)</f>
        <v>0</v>
      </c>
      <c r="BH443" s="230">
        <f>IF(N443="sníž. přenesená",J443,0)</f>
        <v>0</v>
      </c>
      <c r="BI443" s="230">
        <f>IF(N443="nulová",J443,0)</f>
        <v>0</v>
      </c>
      <c r="BJ443" s="17" t="s">
        <v>87</v>
      </c>
      <c r="BK443" s="230">
        <f>ROUND(I443*H443,2)</f>
        <v>0</v>
      </c>
      <c r="BL443" s="17" t="s">
        <v>142</v>
      </c>
      <c r="BM443" s="229" t="s">
        <v>547</v>
      </c>
    </row>
    <row r="444" s="2" customFormat="1">
      <c r="A444" s="38"/>
      <c r="B444" s="39"/>
      <c r="C444" s="40"/>
      <c r="D444" s="231" t="s">
        <v>143</v>
      </c>
      <c r="E444" s="40"/>
      <c r="F444" s="232" t="s">
        <v>978</v>
      </c>
      <c r="G444" s="40"/>
      <c r="H444" s="40"/>
      <c r="I444" s="233"/>
      <c r="J444" s="40"/>
      <c r="K444" s="40"/>
      <c r="L444" s="44"/>
      <c r="M444" s="234"/>
      <c r="N444" s="235"/>
      <c r="O444" s="91"/>
      <c r="P444" s="91"/>
      <c r="Q444" s="91"/>
      <c r="R444" s="91"/>
      <c r="S444" s="91"/>
      <c r="T444" s="92"/>
      <c r="U444" s="38"/>
      <c r="V444" s="38"/>
      <c r="W444" s="38"/>
      <c r="X444" s="38"/>
      <c r="Y444" s="38"/>
      <c r="Z444" s="38"/>
      <c r="AA444" s="38"/>
      <c r="AB444" s="38"/>
      <c r="AC444" s="38"/>
      <c r="AD444" s="38"/>
      <c r="AE444" s="38"/>
      <c r="AT444" s="17" t="s">
        <v>143</v>
      </c>
      <c r="AU444" s="17" t="s">
        <v>91</v>
      </c>
    </row>
    <row r="445" s="13" customFormat="1">
      <c r="A445" s="13"/>
      <c r="B445" s="236"/>
      <c r="C445" s="237"/>
      <c r="D445" s="231" t="s">
        <v>145</v>
      </c>
      <c r="E445" s="238" t="s">
        <v>1</v>
      </c>
      <c r="F445" s="239" t="s">
        <v>1270</v>
      </c>
      <c r="G445" s="237"/>
      <c r="H445" s="240">
        <v>5.4160000000000004</v>
      </c>
      <c r="I445" s="241"/>
      <c r="J445" s="237"/>
      <c r="K445" s="237"/>
      <c r="L445" s="242"/>
      <c r="M445" s="243"/>
      <c r="N445" s="244"/>
      <c r="O445" s="244"/>
      <c r="P445" s="244"/>
      <c r="Q445" s="244"/>
      <c r="R445" s="244"/>
      <c r="S445" s="244"/>
      <c r="T445" s="245"/>
      <c r="U445" s="13"/>
      <c r="V445" s="13"/>
      <c r="W445" s="13"/>
      <c r="X445" s="13"/>
      <c r="Y445" s="13"/>
      <c r="Z445" s="13"/>
      <c r="AA445" s="13"/>
      <c r="AB445" s="13"/>
      <c r="AC445" s="13"/>
      <c r="AD445" s="13"/>
      <c r="AE445" s="13"/>
      <c r="AT445" s="246" t="s">
        <v>145</v>
      </c>
      <c r="AU445" s="246" t="s">
        <v>91</v>
      </c>
      <c r="AV445" s="13" t="s">
        <v>91</v>
      </c>
      <c r="AW445" s="13" t="s">
        <v>38</v>
      </c>
      <c r="AX445" s="13" t="s">
        <v>82</v>
      </c>
      <c r="AY445" s="246" t="s">
        <v>135</v>
      </c>
    </row>
    <row r="446" s="14" customFormat="1">
      <c r="A446" s="14"/>
      <c r="B446" s="247"/>
      <c r="C446" s="248"/>
      <c r="D446" s="231" t="s">
        <v>145</v>
      </c>
      <c r="E446" s="249" t="s">
        <v>1</v>
      </c>
      <c r="F446" s="250" t="s">
        <v>147</v>
      </c>
      <c r="G446" s="248"/>
      <c r="H446" s="251">
        <v>5.4160000000000004</v>
      </c>
      <c r="I446" s="252"/>
      <c r="J446" s="248"/>
      <c r="K446" s="248"/>
      <c r="L446" s="253"/>
      <c r="M446" s="254"/>
      <c r="N446" s="255"/>
      <c r="O446" s="255"/>
      <c r="P446" s="255"/>
      <c r="Q446" s="255"/>
      <c r="R446" s="255"/>
      <c r="S446" s="255"/>
      <c r="T446" s="256"/>
      <c r="U446" s="14"/>
      <c r="V446" s="14"/>
      <c r="W446" s="14"/>
      <c r="X446" s="14"/>
      <c r="Y446" s="14"/>
      <c r="Z446" s="14"/>
      <c r="AA446" s="14"/>
      <c r="AB446" s="14"/>
      <c r="AC446" s="14"/>
      <c r="AD446" s="14"/>
      <c r="AE446" s="14"/>
      <c r="AT446" s="257" t="s">
        <v>145</v>
      </c>
      <c r="AU446" s="257" t="s">
        <v>91</v>
      </c>
      <c r="AV446" s="14" t="s">
        <v>142</v>
      </c>
      <c r="AW446" s="14" t="s">
        <v>38</v>
      </c>
      <c r="AX446" s="14" t="s">
        <v>87</v>
      </c>
      <c r="AY446" s="257" t="s">
        <v>135</v>
      </c>
    </row>
    <row r="447" s="2" customFormat="1" ht="24.15" customHeight="1">
      <c r="A447" s="38"/>
      <c r="B447" s="39"/>
      <c r="C447" s="270" t="s">
        <v>358</v>
      </c>
      <c r="D447" s="270" t="s">
        <v>257</v>
      </c>
      <c r="E447" s="271" t="s">
        <v>980</v>
      </c>
      <c r="F447" s="272" t="s">
        <v>1271</v>
      </c>
      <c r="G447" s="273" t="s">
        <v>140</v>
      </c>
      <c r="H447" s="274">
        <v>117.3</v>
      </c>
      <c r="I447" s="275"/>
      <c r="J447" s="276">
        <f>ROUND(I447*H447,2)</f>
        <v>0</v>
      </c>
      <c r="K447" s="272" t="s">
        <v>141</v>
      </c>
      <c r="L447" s="277"/>
      <c r="M447" s="278" t="s">
        <v>1</v>
      </c>
      <c r="N447" s="279" t="s">
        <v>47</v>
      </c>
      <c r="O447" s="91"/>
      <c r="P447" s="227">
        <f>O447*H447</f>
        <v>0</v>
      </c>
      <c r="Q447" s="227">
        <v>0</v>
      </c>
      <c r="R447" s="227">
        <f>Q447*H447</f>
        <v>0</v>
      </c>
      <c r="S447" s="227">
        <v>0</v>
      </c>
      <c r="T447" s="228">
        <f>S447*H447</f>
        <v>0</v>
      </c>
      <c r="U447" s="38"/>
      <c r="V447" s="38"/>
      <c r="W447" s="38"/>
      <c r="X447" s="38"/>
      <c r="Y447" s="38"/>
      <c r="Z447" s="38"/>
      <c r="AA447" s="38"/>
      <c r="AB447" s="38"/>
      <c r="AC447" s="38"/>
      <c r="AD447" s="38"/>
      <c r="AE447" s="38"/>
      <c r="AR447" s="229" t="s">
        <v>181</v>
      </c>
      <c r="AT447" s="229" t="s">
        <v>257</v>
      </c>
      <c r="AU447" s="229" t="s">
        <v>91</v>
      </c>
      <c r="AY447" s="17" t="s">
        <v>135</v>
      </c>
      <c r="BE447" s="230">
        <f>IF(N447="základní",J447,0)</f>
        <v>0</v>
      </c>
      <c r="BF447" s="230">
        <f>IF(N447="snížená",J447,0)</f>
        <v>0</v>
      </c>
      <c r="BG447" s="230">
        <f>IF(N447="zákl. přenesená",J447,0)</f>
        <v>0</v>
      </c>
      <c r="BH447" s="230">
        <f>IF(N447="sníž. přenesená",J447,0)</f>
        <v>0</v>
      </c>
      <c r="BI447" s="230">
        <f>IF(N447="nulová",J447,0)</f>
        <v>0</v>
      </c>
      <c r="BJ447" s="17" t="s">
        <v>87</v>
      </c>
      <c r="BK447" s="230">
        <f>ROUND(I447*H447,2)</f>
        <v>0</v>
      </c>
      <c r="BL447" s="17" t="s">
        <v>142</v>
      </c>
      <c r="BM447" s="229" t="s">
        <v>550</v>
      </c>
    </row>
    <row r="448" s="2" customFormat="1">
      <c r="A448" s="38"/>
      <c r="B448" s="39"/>
      <c r="C448" s="40"/>
      <c r="D448" s="231" t="s">
        <v>143</v>
      </c>
      <c r="E448" s="40"/>
      <c r="F448" s="232" t="s">
        <v>1271</v>
      </c>
      <c r="G448" s="40"/>
      <c r="H448" s="40"/>
      <c r="I448" s="233"/>
      <c r="J448" s="40"/>
      <c r="K448" s="40"/>
      <c r="L448" s="44"/>
      <c r="M448" s="234"/>
      <c r="N448" s="235"/>
      <c r="O448" s="91"/>
      <c r="P448" s="91"/>
      <c r="Q448" s="91"/>
      <c r="R448" s="91"/>
      <c r="S448" s="91"/>
      <c r="T448" s="92"/>
      <c r="U448" s="38"/>
      <c r="V448" s="38"/>
      <c r="W448" s="38"/>
      <c r="X448" s="38"/>
      <c r="Y448" s="38"/>
      <c r="Z448" s="38"/>
      <c r="AA448" s="38"/>
      <c r="AB448" s="38"/>
      <c r="AC448" s="38"/>
      <c r="AD448" s="38"/>
      <c r="AE448" s="38"/>
      <c r="AT448" s="17" t="s">
        <v>143</v>
      </c>
      <c r="AU448" s="17" t="s">
        <v>91</v>
      </c>
    </row>
    <row r="449" s="2" customFormat="1">
      <c r="A449" s="38"/>
      <c r="B449" s="39"/>
      <c r="C449" s="40"/>
      <c r="D449" s="231" t="s">
        <v>152</v>
      </c>
      <c r="E449" s="40"/>
      <c r="F449" s="258" t="s">
        <v>958</v>
      </c>
      <c r="G449" s="40"/>
      <c r="H449" s="40"/>
      <c r="I449" s="233"/>
      <c r="J449" s="40"/>
      <c r="K449" s="40"/>
      <c r="L449" s="44"/>
      <c r="M449" s="234"/>
      <c r="N449" s="235"/>
      <c r="O449" s="91"/>
      <c r="P449" s="91"/>
      <c r="Q449" s="91"/>
      <c r="R449" s="91"/>
      <c r="S449" s="91"/>
      <c r="T449" s="92"/>
      <c r="U449" s="38"/>
      <c r="V449" s="38"/>
      <c r="W449" s="38"/>
      <c r="X449" s="38"/>
      <c r="Y449" s="38"/>
      <c r="Z449" s="38"/>
      <c r="AA449" s="38"/>
      <c r="AB449" s="38"/>
      <c r="AC449" s="38"/>
      <c r="AD449" s="38"/>
      <c r="AE449" s="38"/>
      <c r="AT449" s="17" t="s">
        <v>152</v>
      </c>
      <c r="AU449" s="17" t="s">
        <v>91</v>
      </c>
    </row>
    <row r="450" s="13" customFormat="1">
      <c r="A450" s="13"/>
      <c r="B450" s="236"/>
      <c r="C450" s="237"/>
      <c r="D450" s="231" t="s">
        <v>145</v>
      </c>
      <c r="E450" s="238" t="s">
        <v>1</v>
      </c>
      <c r="F450" s="239" t="s">
        <v>1272</v>
      </c>
      <c r="G450" s="237"/>
      <c r="H450" s="240">
        <v>117.3</v>
      </c>
      <c r="I450" s="241"/>
      <c r="J450" s="237"/>
      <c r="K450" s="237"/>
      <c r="L450" s="242"/>
      <c r="M450" s="243"/>
      <c r="N450" s="244"/>
      <c r="O450" s="244"/>
      <c r="P450" s="244"/>
      <c r="Q450" s="244"/>
      <c r="R450" s="244"/>
      <c r="S450" s="244"/>
      <c r="T450" s="245"/>
      <c r="U450" s="13"/>
      <c r="V450" s="13"/>
      <c r="W450" s="13"/>
      <c r="X450" s="13"/>
      <c r="Y450" s="13"/>
      <c r="Z450" s="13"/>
      <c r="AA450" s="13"/>
      <c r="AB450" s="13"/>
      <c r="AC450" s="13"/>
      <c r="AD450" s="13"/>
      <c r="AE450" s="13"/>
      <c r="AT450" s="246" t="s">
        <v>145</v>
      </c>
      <c r="AU450" s="246" t="s">
        <v>91</v>
      </c>
      <c r="AV450" s="13" t="s">
        <v>91</v>
      </c>
      <c r="AW450" s="13" t="s">
        <v>38</v>
      </c>
      <c r="AX450" s="13" t="s">
        <v>82</v>
      </c>
      <c r="AY450" s="246" t="s">
        <v>135</v>
      </c>
    </row>
    <row r="451" s="14" customFormat="1">
      <c r="A451" s="14"/>
      <c r="B451" s="247"/>
      <c r="C451" s="248"/>
      <c r="D451" s="231" t="s">
        <v>145</v>
      </c>
      <c r="E451" s="249" t="s">
        <v>1</v>
      </c>
      <c r="F451" s="250" t="s">
        <v>147</v>
      </c>
      <c r="G451" s="248"/>
      <c r="H451" s="251">
        <v>117.3</v>
      </c>
      <c r="I451" s="252"/>
      <c r="J451" s="248"/>
      <c r="K451" s="248"/>
      <c r="L451" s="253"/>
      <c r="M451" s="254"/>
      <c r="N451" s="255"/>
      <c r="O451" s="255"/>
      <c r="P451" s="255"/>
      <c r="Q451" s="255"/>
      <c r="R451" s="255"/>
      <c r="S451" s="255"/>
      <c r="T451" s="256"/>
      <c r="U451" s="14"/>
      <c r="V451" s="14"/>
      <c r="W451" s="14"/>
      <c r="X451" s="14"/>
      <c r="Y451" s="14"/>
      <c r="Z451" s="14"/>
      <c r="AA451" s="14"/>
      <c r="AB451" s="14"/>
      <c r="AC451" s="14"/>
      <c r="AD451" s="14"/>
      <c r="AE451" s="14"/>
      <c r="AT451" s="257" t="s">
        <v>145</v>
      </c>
      <c r="AU451" s="257" t="s">
        <v>91</v>
      </c>
      <c r="AV451" s="14" t="s">
        <v>142</v>
      </c>
      <c r="AW451" s="14" t="s">
        <v>38</v>
      </c>
      <c r="AX451" s="14" t="s">
        <v>87</v>
      </c>
      <c r="AY451" s="257" t="s">
        <v>135</v>
      </c>
    </row>
    <row r="452" s="2" customFormat="1" ht="24.15" customHeight="1">
      <c r="A452" s="38"/>
      <c r="B452" s="39"/>
      <c r="C452" s="270" t="s">
        <v>552</v>
      </c>
      <c r="D452" s="270" t="s">
        <v>257</v>
      </c>
      <c r="E452" s="271" t="s">
        <v>454</v>
      </c>
      <c r="F452" s="272" t="s">
        <v>975</v>
      </c>
      <c r="G452" s="273" t="s">
        <v>140</v>
      </c>
      <c r="H452" s="274">
        <v>3.8759999999999999</v>
      </c>
      <c r="I452" s="275"/>
      <c r="J452" s="276">
        <f>ROUND(I452*H452,2)</f>
        <v>0</v>
      </c>
      <c r="K452" s="272" t="s">
        <v>141</v>
      </c>
      <c r="L452" s="277"/>
      <c r="M452" s="278" t="s">
        <v>1</v>
      </c>
      <c r="N452" s="279" t="s">
        <v>47</v>
      </c>
      <c r="O452" s="91"/>
      <c r="P452" s="227">
        <f>O452*H452</f>
        <v>0</v>
      </c>
      <c r="Q452" s="227">
        <v>0</v>
      </c>
      <c r="R452" s="227">
        <f>Q452*H452</f>
        <v>0</v>
      </c>
      <c r="S452" s="227">
        <v>0</v>
      </c>
      <c r="T452" s="228">
        <f>S452*H452</f>
        <v>0</v>
      </c>
      <c r="U452" s="38"/>
      <c r="V452" s="38"/>
      <c r="W452" s="38"/>
      <c r="X452" s="38"/>
      <c r="Y452" s="38"/>
      <c r="Z452" s="38"/>
      <c r="AA452" s="38"/>
      <c r="AB452" s="38"/>
      <c r="AC452" s="38"/>
      <c r="AD452" s="38"/>
      <c r="AE452" s="38"/>
      <c r="AR452" s="229" t="s">
        <v>181</v>
      </c>
      <c r="AT452" s="229" t="s">
        <v>257</v>
      </c>
      <c r="AU452" s="229" t="s">
        <v>91</v>
      </c>
      <c r="AY452" s="17" t="s">
        <v>135</v>
      </c>
      <c r="BE452" s="230">
        <f>IF(N452="základní",J452,0)</f>
        <v>0</v>
      </c>
      <c r="BF452" s="230">
        <f>IF(N452="snížená",J452,0)</f>
        <v>0</v>
      </c>
      <c r="BG452" s="230">
        <f>IF(N452="zákl. přenesená",J452,0)</f>
        <v>0</v>
      </c>
      <c r="BH452" s="230">
        <f>IF(N452="sníž. přenesená",J452,0)</f>
        <v>0</v>
      </c>
      <c r="BI452" s="230">
        <f>IF(N452="nulová",J452,0)</f>
        <v>0</v>
      </c>
      <c r="BJ452" s="17" t="s">
        <v>87</v>
      </c>
      <c r="BK452" s="230">
        <f>ROUND(I452*H452,2)</f>
        <v>0</v>
      </c>
      <c r="BL452" s="17" t="s">
        <v>142</v>
      </c>
      <c r="BM452" s="229" t="s">
        <v>555</v>
      </c>
    </row>
    <row r="453" s="2" customFormat="1">
      <c r="A453" s="38"/>
      <c r="B453" s="39"/>
      <c r="C453" s="40"/>
      <c r="D453" s="231" t="s">
        <v>143</v>
      </c>
      <c r="E453" s="40"/>
      <c r="F453" s="232" t="s">
        <v>975</v>
      </c>
      <c r="G453" s="40"/>
      <c r="H453" s="40"/>
      <c r="I453" s="233"/>
      <c r="J453" s="40"/>
      <c r="K453" s="40"/>
      <c r="L453" s="44"/>
      <c r="M453" s="234"/>
      <c r="N453" s="235"/>
      <c r="O453" s="91"/>
      <c r="P453" s="91"/>
      <c r="Q453" s="91"/>
      <c r="R453" s="91"/>
      <c r="S453" s="91"/>
      <c r="T453" s="92"/>
      <c r="U453" s="38"/>
      <c r="V453" s="38"/>
      <c r="W453" s="38"/>
      <c r="X453" s="38"/>
      <c r="Y453" s="38"/>
      <c r="Z453" s="38"/>
      <c r="AA453" s="38"/>
      <c r="AB453" s="38"/>
      <c r="AC453" s="38"/>
      <c r="AD453" s="38"/>
      <c r="AE453" s="38"/>
      <c r="AT453" s="17" t="s">
        <v>143</v>
      </c>
      <c r="AU453" s="17" t="s">
        <v>91</v>
      </c>
    </row>
    <row r="454" s="2" customFormat="1">
      <c r="A454" s="38"/>
      <c r="B454" s="39"/>
      <c r="C454" s="40"/>
      <c r="D454" s="231" t="s">
        <v>152</v>
      </c>
      <c r="E454" s="40"/>
      <c r="F454" s="258" t="s">
        <v>958</v>
      </c>
      <c r="G454" s="40"/>
      <c r="H454" s="40"/>
      <c r="I454" s="233"/>
      <c r="J454" s="40"/>
      <c r="K454" s="40"/>
      <c r="L454" s="44"/>
      <c r="M454" s="234"/>
      <c r="N454" s="235"/>
      <c r="O454" s="91"/>
      <c r="P454" s="91"/>
      <c r="Q454" s="91"/>
      <c r="R454" s="91"/>
      <c r="S454" s="91"/>
      <c r="T454" s="92"/>
      <c r="U454" s="38"/>
      <c r="V454" s="38"/>
      <c r="W454" s="38"/>
      <c r="X454" s="38"/>
      <c r="Y454" s="38"/>
      <c r="Z454" s="38"/>
      <c r="AA454" s="38"/>
      <c r="AB454" s="38"/>
      <c r="AC454" s="38"/>
      <c r="AD454" s="38"/>
      <c r="AE454" s="38"/>
      <c r="AT454" s="17" t="s">
        <v>152</v>
      </c>
      <c r="AU454" s="17" t="s">
        <v>91</v>
      </c>
    </row>
    <row r="455" s="13" customFormat="1">
      <c r="A455" s="13"/>
      <c r="B455" s="236"/>
      <c r="C455" s="237"/>
      <c r="D455" s="231" t="s">
        <v>145</v>
      </c>
      <c r="E455" s="238" t="s">
        <v>1</v>
      </c>
      <c r="F455" s="239" t="s">
        <v>1273</v>
      </c>
      <c r="G455" s="237"/>
      <c r="H455" s="240">
        <v>3.8759999999999999</v>
      </c>
      <c r="I455" s="241"/>
      <c r="J455" s="237"/>
      <c r="K455" s="237"/>
      <c r="L455" s="242"/>
      <c r="M455" s="243"/>
      <c r="N455" s="244"/>
      <c r="O455" s="244"/>
      <c r="P455" s="244"/>
      <c r="Q455" s="244"/>
      <c r="R455" s="244"/>
      <c r="S455" s="244"/>
      <c r="T455" s="245"/>
      <c r="U455" s="13"/>
      <c r="V455" s="13"/>
      <c r="W455" s="13"/>
      <c r="X455" s="13"/>
      <c r="Y455" s="13"/>
      <c r="Z455" s="13"/>
      <c r="AA455" s="13"/>
      <c r="AB455" s="13"/>
      <c r="AC455" s="13"/>
      <c r="AD455" s="13"/>
      <c r="AE455" s="13"/>
      <c r="AT455" s="246" t="s">
        <v>145</v>
      </c>
      <c r="AU455" s="246" t="s">
        <v>91</v>
      </c>
      <c r="AV455" s="13" t="s">
        <v>91</v>
      </c>
      <c r="AW455" s="13" t="s">
        <v>38</v>
      </c>
      <c r="AX455" s="13" t="s">
        <v>82</v>
      </c>
      <c r="AY455" s="246" t="s">
        <v>135</v>
      </c>
    </row>
    <row r="456" s="14" customFormat="1">
      <c r="A456" s="14"/>
      <c r="B456" s="247"/>
      <c r="C456" s="248"/>
      <c r="D456" s="231" t="s">
        <v>145</v>
      </c>
      <c r="E456" s="249" t="s">
        <v>1</v>
      </c>
      <c r="F456" s="250" t="s">
        <v>147</v>
      </c>
      <c r="G456" s="248"/>
      <c r="H456" s="251">
        <v>3.8759999999999999</v>
      </c>
      <c r="I456" s="252"/>
      <c r="J456" s="248"/>
      <c r="K456" s="248"/>
      <c r="L456" s="253"/>
      <c r="M456" s="254"/>
      <c r="N456" s="255"/>
      <c r="O456" s="255"/>
      <c r="P456" s="255"/>
      <c r="Q456" s="255"/>
      <c r="R456" s="255"/>
      <c r="S456" s="255"/>
      <c r="T456" s="256"/>
      <c r="U456" s="14"/>
      <c r="V456" s="14"/>
      <c r="W456" s="14"/>
      <c r="X456" s="14"/>
      <c r="Y456" s="14"/>
      <c r="Z456" s="14"/>
      <c r="AA456" s="14"/>
      <c r="AB456" s="14"/>
      <c r="AC456" s="14"/>
      <c r="AD456" s="14"/>
      <c r="AE456" s="14"/>
      <c r="AT456" s="257" t="s">
        <v>145</v>
      </c>
      <c r="AU456" s="257" t="s">
        <v>91</v>
      </c>
      <c r="AV456" s="14" t="s">
        <v>142</v>
      </c>
      <c r="AW456" s="14" t="s">
        <v>38</v>
      </c>
      <c r="AX456" s="14" t="s">
        <v>87</v>
      </c>
      <c r="AY456" s="257" t="s">
        <v>135</v>
      </c>
    </row>
    <row r="457" s="2" customFormat="1" ht="24.15" customHeight="1">
      <c r="A457" s="38"/>
      <c r="B457" s="39"/>
      <c r="C457" s="270" t="s">
        <v>363</v>
      </c>
      <c r="D457" s="270" t="s">
        <v>257</v>
      </c>
      <c r="E457" s="271" t="s">
        <v>1274</v>
      </c>
      <c r="F457" s="272" t="s">
        <v>1275</v>
      </c>
      <c r="G457" s="273" t="s">
        <v>140</v>
      </c>
      <c r="H457" s="274">
        <v>14.935000000000001</v>
      </c>
      <c r="I457" s="275"/>
      <c r="J457" s="276">
        <f>ROUND(I457*H457,2)</f>
        <v>0</v>
      </c>
      <c r="K457" s="272" t="s">
        <v>141</v>
      </c>
      <c r="L457" s="277"/>
      <c r="M457" s="278" t="s">
        <v>1</v>
      </c>
      <c r="N457" s="279" t="s">
        <v>47</v>
      </c>
      <c r="O457" s="91"/>
      <c r="P457" s="227">
        <f>O457*H457</f>
        <v>0</v>
      </c>
      <c r="Q457" s="227">
        <v>0</v>
      </c>
      <c r="R457" s="227">
        <f>Q457*H457</f>
        <v>0</v>
      </c>
      <c r="S457" s="227">
        <v>0</v>
      </c>
      <c r="T457" s="228">
        <f>S457*H457</f>
        <v>0</v>
      </c>
      <c r="U457" s="38"/>
      <c r="V457" s="38"/>
      <c r="W457" s="38"/>
      <c r="X457" s="38"/>
      <c r="Y457" s="38"/>
      <c r="Z457" s="38"/>
      <c r="AA457" s="38"/>
      <c r="AB457" s="38"/>
      <c r="AC457" s="38"/>
      <c r="AD457" s="38"/>
      <c r="AE457" s="38"/>
      <c r="AR457" s="229" t="s">
        <v>181</v>
      </c>
      <c r="AT457" s="229" t="s">
        <v>257</v>
      </c>
      <c r="AU457" s="229" t="s">
        <v>91</v>
      </c>
      <c r="AY457" s="17" t="s">
        <v>135</v>
      </c>
      <c r="BE457" s="230">
        <f>IF(N457="základní",J457,0)</f>
        <v>0</v>
      </c>
      <c r="BF457" s="230">
        <f>IF(N457="snížená",J457,0)</f>
        <v>0</v>
      </c>
      <c r="BG457" s="230">
        <f>IF(N457="zákl. přenesená",J457,0)</f>
        <v>0</v>
      </c>
      <c r="BH457" s="230">
        <f>IF(N457="sníž. přenesená",J457,0)</f>
        <v>0</v>
      </c>
      <c r="BI457" s="230">
        <f>IF(N457="nulová",J457,0)</f>
        <v>0</v>
      </c>
      <c r="BJ457" s="17" t="s">
        <v>87</v>
      </c>
      <c r="BK457" s="230">
        <f>ROUND(I457*H457,2)</f>
        <v>0</v>
      </c>
      <c r="BL457" s="17" t="s">
        <v>142</v>
      </c>
      <c r="BM457" s="229" t="s">
        <v>559</v>
      </c>
    </row>
    <row r="458" s="2" customFormat="1">
      <c r="A458" s="38"/>
      <c r="B458" s="39"/>
      <c r="C458" s="40"/>
      <c r="D458" s="231" t="s">
        <v>143</v>
      </c>
      <c r="E458" s="40"/>
      <c r="F458" s="232" t="s">
        <v>1275</v>
      </c>
      <c r="G458" s="40"/>
      <c r="H458" s="40"/>
      <c r="I458" s="233"/>
      <c r="J458" s="40"/>
      <c r="K458" s="40"/>
      <c r="L458" s="44"/>
      <c r="M458" s="234"/>
      <c r="N458" s="235"/>
      <c r="O458" s="91"/>
      <c r="P458" s="91"/>
      <c r="Q458" s="91"/>
      <c r="R458" s="91"/>
      <c r="S458" s="91"/>
      <c r="T458" s="92"/>
      <c r="U458" s="38"/>
      <c r="V458" s="38"/>
      <c r="W458" s="38"/>
      <c r="X458" s="38"/>
      <c r="Y458" s="38"/>
      <c r="Z458" s="38"/>
      <c r="AA458" s="38"/>
      <c r="AB458" s="38"/>
      <c r="AC458" s="38"/>
      <c r="AD458" s="38"/>
      <c r="AE458" s="38"/>
      <c r="AT458" s="17" t="s">
        <v>143</v>
      </c>
      <c r="AU458" s="17" t="s">
        <v>91</v>
      </c>
    </row>
    <row r="459" s="13" customFormat="1">
      <c r="A459" s="13"/>
      <c r="B459" s="236"/>
      <c r="C459" s="237"/>
      <c r="D459" s="231" t="s">
        <v>145</v>
      </c>
      <c r="E459" s="238" t="s">
        <v>1</v>
      </c>
      <c r="F459" s="239" t="s">
        <v>1276</v>
      </c>
      <c r="G459" s="237"/>
      <c r="H459" s="240">
        <v>14.935000000000001</v>
      </c>
      <c r="I459" s="241"/>
      <c r="J459" s="237"/>
      <c r="K459" s="237"/>
      <c r="L459" s="242"/>
      <c r="M459" s="243"/>
      <c r="N459" s="244"/>
      <c r="O459" s="244"/>
      <c r="P459" s="244"/>
      <c r="Q459" s="244"/>
      <c r="R459" s="244"/>
      <c r="S459" s="244"/>
      <c r="T459" s="245"/>
      <c r="U459" s="13"/>
      <c r="V459" s="13"/>
      <c r="W459" s="13"/>
      <c r="X459" s="13"/>
      <c r="Y459" s="13"/>
      <c r="Z459" s="13"/>
      <c r="AA459" s="13"/>
      <c r="AB459" s="13"/>
      <c r="AC459" s="13"/>
      <c r="AD459" s="13"/>
      <c r="AE459" s="13"/>
      <c r="AT459" s="246" t="s">
        <v>145</v>
      </c>
      <c r="AU459" s="246" t="s">
        <v>91</v>
      </c>
      <c r="AV459" s="13" t="s">
        <v>91</v>
      </c>
      <c r="AW459" s="13" t="s">
        <v>38</v>
      </c>
      <c r="AX459" s="13" t="s">
        <v>82</v>
      </c>
      <c r="AY459" s="246" t="s">
        <v>135</v>
      </c>
    </row>
    <row r="460" s="14" customFormat="1">
      <c r="A460" s="14"/>
      <c r="B460" s="247"/>
      <c r="C460" s="248"/>
      <c r="D460" s="231" t="s">
        <v>145</v>
      </c>
      <c r="E460" s="249" t="s">
        <v>1</v>
      </c>
      <c r="F460" s="250" t="s">
        <v>147</v>
      </c>
      <c r="G460" s="248"/>
      <c r="H460" s="251">
        <v>14.935000000000001</v>
      </c>
      <c r="I460" s="252"/>
      <c r="J460" s="248"/>
      <c r="K460" s="248"/>
      <c r="L460" s="253"/>
      <c r="M460" s="254"/>
      <c r="N460" s="255"/>
      <c r="O460" s="255"/>
      <c r="P460" s="255"/>
      <c r="Q460" s="255"/>
      <c r="R460" s="255"/>
      <c r="S460" s="255"/>
      <c r="T460" s="256"/>
      <c r="U460" s="14"/>
      <c r="V460" s="14"/>
      <c r="W460" s="14"/>
      <c r="X460" s="14"/>
      <c r="Y460" s="14"/>
      <c r="Z460" s="14"/>
      <c r="AA460" s="14"/>
      <c r="AB460" s="14"/>
      <c r="AC460" s="14"/>
      <c r="AD460" s="14"/>
      <c r="AE460" s="14"/>
      <c r="AT460" s="257" t="s">
        <v>145</v>
      </c>
      <c r="AU460" s="257" t="s">
        <v>91</v>
      </c>
      <c r="AV460" s="14" t="s">
        <v>142</v>
      </c>
      <c r="AW460" s="14" t="s">
        <v>38</v>
      </c>
      <c r="AX460" s="14" t="s">
        <v>87</v>
      </c>
      <c r="AY460" s="257" t="s">
        <v>135</v>
      </c>
    </row>
    <row r="461" s="12" customFormat="1" ht="22.8" customHeight="1">
      <c r="A461" s="12"/>
      <c r="B461" s="202"/>
      <c r="C461" s="203"/>
      <c r="D461" s="204" t="s">
        <v>81</v>
      </c>
      <c r="E461" s="216" t="s">
        <v>181</v>
      </c>
      <c r="F461" s="216" t="s">
        <v>460</v>
      </c>
      <c r="G461" s="203"/>
      <c r="H461" s="203"/>
      <c r="I461" s="206"/>
      <c r="J461" s="217">
        <f>BK461</f>
        <v>0</v>
      </c>
      <c r="K461" s="203"/>
      <c r="L461" s="208"/>
      <c r="M461" s="209"/>
      <c r="N461" s="210"/>
      <c r="O461" s="210"/>
      <c r="P461" s="211">
        <f>SUM(P462:P561)</f>
        <v>0</v>
      </c>
      <c r="Q461" s="210"/>
      <c r="R461" s="211">
        <f>SUM(R462:R561)</f>
        <v>0</v>
      </c>
      <c r="S461" s="210"/>
      <c r="T461" s="212">
        <f>SUM(T462:T561)</f>
        <v>0</v>
      </c>
      <c r="U461" s="12"/>
      <c r="V461" s="12"/>
      <c r="W461" s="12"/>
      <c r="X461" s="12"/>
      <c r="Y461" s="12"/>
      <c r="Z461" s="12"/>
      <c r="AA461" s="12"/>
      <c r="AB461" s="12"/>
      <c r="AC461" s="12"/>
      <c r="AD461" s="12"/>
      <c r="AE461" s="12"/>
      <c r="AR461" s="213" t="s">
        <v>87</v>
      </c>
      <c r="AT461" s="214" t="s">
        <v>81</v>
      </c>
      <c r="AU461" s="214" t="s">
        <v>87</v>
      </c>
      <c r="AY461" s="213" t="s">
        <v>135</v>
      </c>
      <c r="BK461" s="215">
        <f>SUM(BK462:BK561)</f>
        <v>0</v>
      </c>
    </row>
    <row r="462" s="2" customFormat="1" ht="49.05" customHeight="1">
      <c r="A462" s="38"/>
      <c r="B462" s="39"/>
      <c r="C462" s="218" t="s">
        <v>561</v>
      </c>
      <c r="D462" s="218" t="s">
        <v>137</v>
      </c>
      <c r="E462" s="219" t="s">
        <v>466</v>
      </c>
      <c r="F462" s="220" t="s">
        <v>467</v>
      </c>
      <c r="G462" s="221" t="s">
        <v>177</v>
      </c>
      <c r="H462" s="222">
        <v>30</v>
      </c>
      <c r="I462" s="223"/>
      <c r="J462" s="224">
        <f>ROUND(I462*H462,2)</f>
        <v>0</v>
      </c>
      <c r="K462" s="220" t="s">
        <v>1</v>
      </c>
      <c r="L462" s="44"/>
      <c r="M462" s="225" t="s">
        <v>1</v>
      </c>
      <c r="N462" s="226" t="s">
        <v>47</v>
      </c>
      <c r="O462" s="91"/>
      <c r="P462" s="227">
        <f>O462*H462</f>
        <v>0</v>
      </c>
      <c r="Q462" s="227">
        <v>0</v>
      </c>
      <c r="R462" s="227">
        <f>Q462*H462</f>
        <v>0</v>
      </c>
      <c r="S462" s="227">
        <v>0</v>
      </c>
      <c r="T462" s="228">
        <f>S462*H462</f>
        <v>0</v>
      </c>
      <c r="U462" s="38"/>
      <c r="V462" s="38"/>
      <c r="W462" s="38"/>
      <c r="X462" s="38"/>
      <c r="Y462" s="38"/>
      <c r="Z462" s="38"/>
      <c r="AA462" s="38"/>
      <c r="AB462" s="38"/>
      <c r="AC462" s="38"/>
      <c r="AD462" s="38"/>
      <c r="AE462" s="38"/>
      <c r="AR462" s="229" t="s">
        <v>142</v>
      </c>
      <c r="AT462" s="229" t="s">
        <v>137</v>
      </c>
      <c r="AU462" s="229" t="s">
        <v>91</v>
      </c>
      <c r="AY462" s="17" t="s">
        <v>135</v>
      </c>
      <c r="BE462" s="230">
        <f>IF(N462="základní",J462,0)</f>
        <v>0</v>
      </c>
      <c r="BF462" s="230">
        <f>IF(N462="snížená",J462,0)</f>
        <v>0</v>
      </c>
      <c r="BG462" s="230">
        <f>IF(N462="zákl. přenesená",J462,0)</f>
        <v>0</v>
      </c>
      <c r="BH462" s="230">
        <f>IF(N462="sníž. přenesená",J462,0)</f>
        <v>0</v>
      </c>
      <c r="BI462" s="230">
        <f>IF(N462="nulová",J462,0)</f>
        <v>0</v>
      </c>
      <c r="BJ462" s="17" t="s">
        <v>87</v>
      </c>
      <c r="BK462" s="230">
        <f>ROUND(I462*H462,2)</f>
        <v>0</v>
      </c>
      <c r="BL462" s="17" t="s">
        <v>142</v>
      </c>
      <c r="BM462" s="229" t="s">
        <v>564</v>
      </c>
    </row>
    <row r="463" s="2" customFormat="1">
      <c r="A463" s="38"/>
      <c r="B463" s="39"/>
      <c r="C463" s="40"/>
      <c r="D463" s="231" t="s">
        <v>143</v>
      </c>
      <c r="E463" s="40"/>
      <c r="F463" s="232" t="s">
        <v>983</v>
      </c>
      <c r="G463" s="40"/>
      <c r="H463" s="40"/>
      <c r="I463" s="233"/>
      <c r="J463" s="40"/>
      <c r="K463" s="40"/>
      <c r="L463" s="44"/>
      <c r="M463" s="234"/>
      <c r="N463" s="235"/>
      <c r="O463" s="91"/>
      <c r="P463" s="91"/>
      <c r="Q463" s="91"/>
      <c r="R463" s="91"/>
      <c r="S463" s="91"/>
      <c r="T463" s="92"/>
      <c r="U463" s="38"/>
      <c r="V463" s="38"/>
      <c r="W463" s="38"/>
      <c r="X463" s="38"/>
      <c r="Y463" s="38"/>
      <c r="Z463" s="38"/>
      <c r="AA463" s="38"/>
      <c r="AB463" s="38"/>
      <c r="AC463" s="38"/>
      <c r="AD463" s="38"/>
      <c r="AE463" s="38"/>
      <c r="AT463" s="17" t="s">
        <v>143</v>
      </c>
      <c r="AU463" s="17" t="s">
        <v>91</v>
      </c>
    </row>
    <row r="464" s="2" customFormat="1">
      <c r="A464" s="38"/>
      <c r="B464" s="39"/>
      <c r="C464" s="40"/>
      <c r="D464" s="231" t="s">
        <v>152</v>
      </c>
      <c r="E464" s="40"/>
      <c r="F464" s="258" t="s">
        <v>470</v>
      </c>
      <c r="G464" s="40"/>
      <c r="H464" s="40"/>
      <c r="I464" s="233"/>
      <c r="J464" s="40"/>
      <c r="K464" s="40"/>
      <c r="L464" s="44"/>
      <c r="M464" s="234"/>
      <c r="N464" s="235"/>
      <c r="O464" s="91"/>
      <c r="P464" s="91"/>
      <c r="Q464" s="91"/>
      <c r="R464" s="91"/>
      <c r="S464" s="91"/>
      <c r="T464" s="92"/>
      <c r="U464" s="38"/>
      <c r="V464" s="38"/>
      <c r="W464" s="38"/>
      <c r="X464" s="38"/>
      <c r="Y464" s="38"/>
      <c r="Z464" s="38"/>
      <c r="AA464" s="38"/>
      <c r="AB464" s="38"/>
      <c r="AC464" s="38"/>
      <c r="AD464" s="38"/>
      <c r="AE464" s="38"/>
      <c r="AT464" s="17" t="s">
        <v>152</v>
      </c>
      <c r="AU464" s="17" t="s">
        <v>91</v>
      </c>
    </row>
    <row r="465" s="13" customFormat="1">
      <c r="A465" s="13"/>
      <c r="B465" s="236"/>
      <c r="C465" s="237"/>
      <c r="D465" s="231" t="s">
        <v>145</v>
      </c>
      <c r="E465" s="238" t="s">
        <v>1</v>
      </c>
      <c r="F465" s="239" t="s">
        <v>1277</v>
      </c>
      <c r="G465" s="237"/>
      <c r="H465" s="240">
        <v>30</v>
      </c>
      <c r="I465" s="241"/>
      <c r="J465" s="237"/>
      <c r="K465" s="237"/>
      <c r="L465" s="242"/>
      <c r="M465" s="243"/>
      <c r="N465" s="244"/>
      <c r="O465" s="244"/>
      <c r="P465" s="244"/>
      <c r="Q465" s="244"/>
      <c r="R465" s="244"/>
      <c r="S465" s="244"/>
      <c r="T465" s="245"/>
      <c r="U465" s="13"/>
      <c r="V465" s="13"/>
      <c r="W465" s="13"/>
      <c r="X465" s="13"/>
      <c r="Y465" s="13"/>
      <c r="Z465" s="13"/>
      <c r="AA465" s="13"/>
      <c r="AB465" s="13"/>
      <c r="AC465" s="13"/>
      <c r="AD465" s="13"/>
      <c r="AE465" s="13"/>
      <c r="AT465" s="246" t="s">
        <v>145</v>
      </c>
      <c r="AU465" s="246" t="s">
        <v>91</v>
      </c>
      <c r="AV465" s="13" t="s">
        <v>91</v>
      </c>
      <c r="AW465" s="13" t="s">
        <v>38</v>
      </c>
      <c r="AX465" s="13" t="s">
        <v>82</v>
      </c>
      <c r="AY465" s="246" t="s">
        <v>135</v>
      </c>
    </row>
    <row r="466" s="14" customFormat="1">
      <c r="A466" s="14"/>
      <c r="B466" s="247"/>
      <c r="C466" s="248"/>
      <c r="D466" s="231" t="s">
        <v>145</v>
      </c>
      <c r="E466" s="249" t="s">
        <v>1</v>
      </c>
      <c r="F466" s="250" t="s">
        <v>147</v>
      </c>
      <c r="G466" s="248"/>
      <c r="H466" s="251">
        <v>30</v>
      </c>
      <c r="I466" s="252"/>
      <c r="J466" s="248"/>
      <c r="K466" s="248"/>
      <c r="L466" s="253"/>
      <c r="M466" s="254"/>
      <c r="N466" s="255"/>
      <c r="O466" s="255"/>
      <c r="P466" s="255"/>
      <c r="Q466" s="255"/>
      <c r="R466" s="255"/>
      <c r="S466" s="255"/>
      <c r="T466" s="256"/>
      <c r="U466" s="14"/>
      <c r="V466" s="14"/>
      <c r="W466" s="14"/>
      <c r="X466" s="14"/>
      <c r="Y466" s="14"/>
      <c r="Z466" s="14"/>
      <c r="AA466" s="14"/>
      <c r="AB466" s="14"/>
      <c r="AC466" s="14"/>
      <c r="AD466" s="14"/>
      <c r="AE466" s="14"/>
      <c r="AT466" s="257" t="s">
        <v>145</v>
      </c>
      <c r="AU466" s="257" t="s">
        <v>91</v>
      </c>
      <c r="AV466" s="14" t="s">
        <v>142</v>
      </c>
      <c r="AW466" s="14" t="s">
        <v>38</v>
      </c>
      <c r="AX466" s="14" t="s">
        <v>87</v>
      </c>
      <c r="AY466" s="257" t="s">
        <v>135</v>
      </c>
    </row>
    <row r="467" s="2" customFormat="1" ht="37.8" customHeight="1">
      <c r="A467" s="38"/>
      <c r="B467" s="39"/>
      <c r="C467" s="218" t="s">
        <v>370</v>
      </c>
      <c r="D467" s="218" t="s">
        <v>137</v>
      </c>
      <c r="E467" s="219" t="s">
        <v>482</v>
      </c>
      <c r="F467" s="220" t="s">
        <v>1278</v>
      </c>
      <c r="G467" s="221" t="s">
        <v>316</v>
      </c>
      <c r="H467" s="222">
        <v>3</v>
      </c>
      <c r="I467" s="223"/>
      <c r="J467" s="224">
        <f>ROUND(I467*H467,2)</f>
        <v>0</v>
      </c>
      <c r="K467" s="220" t="s">
        <v>1</v>
      </c>
      <c r="L467" s="44"/>
      <c r="M467" s="225" t="s">
        <v>1</v>
      </c>
      <c r="N467" s="226" t="s">
        <v>47</v>
      </c>
      <c r="O467" s="91"/>
      <c r="P467" s="227">
        <f>O467*H467</f>
        <v>0</v>
      </c>
      <c r="Q467" s="227">
        <v>0</v>
      </c>
      <c r="R467" s="227">
        <f>Q467*H467</f>
        <v>0</v>
      </c>
      <c r="S467" s="227">
        <v>0</v>
      </c>
      <c r="T467" s="228">
        <f>S467*H467</f>
        <v>0</v>
      </c>
      <c r="U467" s="38"/>
      <c r="V467" s="38"/>
      <c r="W467" s="38"/>
      <c r="X467" s="38"/>
      <c r="Y467" s="38"/>
      <c r="Z467" s="38"/>
      <c r="AA467" s="38"/>
      <c r="AB467" s="38"/>
      <c r="AC467" s="38"/>
      <c r="AD467" s="38"/>
      <c r="AE467" s="38"/>
      <c r="AR467" s="229" t="s">
        <v>142</v>
      </c>
      <c r="AT467" s="229" t="s">
        <v>137</v>
      </c>
      <c r="AU467" s="229" t="s">
        <v>91</v>
      </c>
      <c r="AY467" s="17" t="s">
        <v>135</v>
      </c>
      <c r="BE467" s="230">
        <f>IF(N467="základní",J467,0)</f>
        <v>0</v>
      </c>
      <c r="BF467" s="230">
        <f>IF(N467="snížená",J467,0)</f>
        <v>0</v>
      </c>
      <c r="BG467" s="230">
        <f>IF(N467="zákl. přenesená",J467,0)</f>
        <v>0</v>
      </c>
      <c r="BH467" s="230">
        <f>IF(N467="sníž. přenesená",J467,0)</f>
        <v>0</v>
      </c>
      <c r="BI467" s="230">
        <f>IF(N467="nulová",J467,0)</f>
        <v>0</v>
      </c>
      <c r="BJ467" s="17" t="s">
        <v>87</v>
      </c>
      <c r="BK467" s="230">
        <f>ROUND(I467*H467,2)</f>
        <v>0</v>
      </c>
      <c r="BL467" s="17" t="s">
        <v>142</v>
      </c>
      <c r="BM467" s="229" t="s">
        <v>568</v>
      </c>
    </row>
    <row r="468" s="2" customFormat="1">
      <c r="A468" s="38"/>
      <c r="B468" s="39"/>
      <c r="C468" s="40"/>
      <c r="D468" s="231" t="s">
        <v>143</v>
      </c>
      <c r="E468" s="40"/>
      <c r="F468" s="232" t="s">
        <v>1279</v>
      </c>
      <c r="G468" s="40"/>
      <c r="H468" s="40"/>
      <c r="I468" s="233"/>
      <c r="J468" s="40"/>
      <c r="K468" s="40"/>
      <c r="L468" s="44"/>
      <c r="M468" s="234"/>
      <c r="N468" s="235"/>
      <c r="O468" s="91"/>
      <c r="P468" s="91"/>
      <c r="Q468" s="91"/>
      <c r="R468" s="91"/>
      <c r="S468" s="91"/>
      <c r="T468" s="92"/>
      <c r="U468" s="38"/>
      <c r="V468" s="38"/>
      <c r="W468" s="38"/>
      <c r="X468" s="38"/>
      <c r="Y468" s="38"/>
      <c r="Z468" s="38"/>
      <c r="AA468" s="38"/>
      <c r="AB468" s="38"/>
      <c r="AC468" s="38"/>
      <c r="AD468" s="38"/>
      <c r="AE468" s="38"/>
      <c r="AT468" s="17" t="s">
        <v>143</v>
      </c>
      <c r="AU468" s="17" t="s">
        <v>91</v>
      </c>
    </row>
    <row r="469" s="13" customFormat="1">
      <c r="A469" s="13"/>
      <c r="B469" s="236"/>
      <c r="C469" s="237"/>
      <c r="D469" s="231" t="s">
        <v>145</v>
      </c>
      <c r="E469" s="238" t="s">
        <v>1</v>
      </c>
      <c r="F469" s="239" t="s">
        <v>94</v>
      </c>
      <c r="G469" s="237"/>
      <c r="H469" s="240">
        <v>3</v>
      </c>
      <c r="I469" s="241"/>
      <c r="J469" s="237"/>
      <c r="K469" s="237"/>
      <c r="L469" s="242"/>
      <c r="M469" s="243"/>
      <c r="N469" s="244"/>
      <c r="O469" s="244"/>
      <c r="P469" s="244"/>
      <c r="Q469" s="244"/>
      <c r="R469" s="244"/>
      <c r="S469" s="244"/>
      <c r="T469" s="245"/>
      <c r="U469" s="13"/>
      <c r="V469" s="13"/>
      <c r="W469" s="13"/>
      <c r="X469" s="13"/>
      <c r="Y469" s="13"/>
      <c r="Z469" s="13"/>
      <c r="AA469" s="13"/>
      <c r="AB469" s="13"/>
      <c r="AC469" s="13"/>
      <c r="AD469" s="13"/>
      <c r="AE469" s="13"/>
      <c r="AT469" s="246" t="s">
        <v>145</v>
      </c>
      <c r="AU469" s="246" t="s">
        <v>91</v>
      </c>
      <c r="AV469" s="13" t="s">
        <v>91</v>
      </c>
      <c r="AW469" s="13" t="s">
        <v>38</v>
      </c>
      <c r="AX469" s="13" t="s">
        <v>82</v>
      </c>
      <c r="AY469" s="246" t="s">
        <v>135</v>
      </c>
    </row>
    <row r="470" s="14" customFormat="1">
      <c r="A470" s="14"/>
      <c r="B470" s="247"/>
      <c r="C470" s="248"/>
      <c r="D470" s="231" t="s">
        <v>145</v>
      </c>
      <c r="E470" s="249" t="s">
        <v>1</v>
      </c>
      <c r="F470" s="250" t="s">
        <v>147</v>
      </c>
      <c r="G470" s="248"/>
      <c r="H470" s="251">
        <v>3</v>
      </c>
      <c r="I470" s="252"/>
      <c r="J470" s="248"/>
      <c r="K470" s="248"/>
      <c r="L470" s="253"/>
      <c r="M470" s="254"/>
      <c r="N470" s="255"/>
      <c r="O470" s="255"/>
      <c r="P470" s="255"/>
      <c r="Q470" s="255"/>
      <c r="R470" s="255"/>
      <c r="S470" s="255"/>
      <c r="T470" s="256"/>
      <c r="U470" s="14"/>
      <c r="V470" s="14"/>
      <c r="W470" s="14"/>
      <c r="X470" s="14"/>
      <c r="Y470" s="14"/>
      <c r="Z470" s="14"/>
      <c r="AA470" s="14"/>
      <c r="AB470" s="14"/>
      <c r="AC470" s="14"/>
      <c r="AD470" s="14"/>
      <c r="AE470" s="14"/>
      <c r="AT470" s="257" t="s">
        <v>145</v>
      </c>
      <c r="AU470" s="257" t="s">
        <v>91</v>
      </c>
      <c r="AV470" s="14" t="s">
        <v>142</v>
      </c>
      <c r="AW470" s="14" t="s">
        <v>38</v>
      </c>
      <c r="AX470" s="14" t="s">
        <v>87</v>
      </c>
      <c r="AY470" s="257" t="s">
        <v>135</v>
      </c>
    </row>
    <row r="471" s="2" customFormat="1" ht="24.15" customHeight="1">
      <c r="A471" s="38"/>
      <c r="B471" s="39"/>
      <c r="C471" s="218" t="s">
        <v>571</v>
      </c>
      <c r="D471" s="218" t="s">
        <v>137</v>
      </c>
      <c r="E471" s="219" t="s">
        <v>495</v>
      </c>
      <c r="F471" s="220" t="s">
        <v>496</v>
      </c>
      <c r="G471" s="221" t="s">
        <v>184</v>
      </c>
      <c r="H471" s="222">
        <v>0.40000000000000002</v>
      </c>
      <c r="I471" s="223"/>
      <c r="J471" s="224">
        <f>ROUND(I471*H471,2)</f>
        <v>0</v>
      </c>
      <c r="K471" s="220" t="s">
        <v>141</v>
      </c>
      <c r="L471" s="44"/>
      <c r="M471" s="225" t="s">
        <v>1</v>
      </c>
      <c r="N471" s="226" t="s">
        <v>47</v>
      </c>
      <c r="O471" s="91"/>
      <c r="P471" s="227">
        <f>O471*H471</f>
        <v>0</v>
      </c>
      <c r="Q471" s="227">
        <v>0</v>
      </c>
      <c r="R471" s="227">
        <f>Q471*H471</f>
        <v>0</v>
      </c>
      <c r="S471" s="227">
        <v>0</v>
      </c>
      <c r="T471" s="228">
        <f>S471*H471</f>
        <v>0</v>
      </c>
      <c r="U471" s="38"/>
      <c r="V471" s="38"/>
      <c r="W471" s="38"/>
      <c r="X471" s="38"/>
      <c r="Y471" s="38"/>
      <c r="Z471" s="38"/>
      <c r="AA471" s="38"/>
      <c r="AB471" s="38"/>
      <c r="AC471" s="38"/>
      <c r="AD471" s="38"/>
      <c r="AE471" s="38"/>
      <c r="AR471" s="229" t="s">
        <v>142</v>
      </c>
      <c r="AT471" s="229" t="s">
        <v>137</v>
      </c>
      <c r="AU471" s="229" t="s">
        <v>91</v>
      </c>
      <c r="AY471" s="17" t="s">
        <v>135</v>
      </c>
      <c r="BE471" s="230">
        <f>IF(N471="základní",J471,0)</f>
        <v>0</v>
      </c>
      <c r="BF471" s="230">
        <f>IF(N471="snížená",J471,0)</f>
        <v>0</v>
      </c>
      <c r="BG471" s="230">
        <f>IF(N471="zákl. přenesená",J471,0)</f>
        <v>0</v>
      </c>
      <c r="BH471" s="230">
        <f>IF(N471="sníž. přenesená",J471,0)</f>
        <v>0</v>
      </c>
      <c r="BI471" s="230">
        <f>IF(N471="nulová",J471,0)</f>
        <v>0</v>
      </c>
      <c r="BJ471" s="17" t="s">
        <v>87</v>
      </c>
      <c r="BK471" s="230">
        <f>ROUND(I471*H471,2)</f>
        <v>0</v>
      </c>
      <c r="BL471" s="17" t="s">
        <v>142</v>
      </c>
      <c r="BM471" s="229" t="s">
        <v>574</v>
      </c>
    </row>
    <row r="472" s="2" customFormat="1">
      <c r="A472" s="38"/>
      <c r="B472" s="39"/>
      <c r="C472" s="40"/>
      <c r="D472" s="231" t="s">
        <v>143</v>
      </c>
      <c r="E472" s="40"/>
      <c r="F472" s="232" t="s">
        <v>498</v>
      </c>
      <c r="G472" s="40"/>
      <c r="H472" s="40"/>
      <c r="I472" s="233"/>
      <c r="J472" s="40"/>
      <c r="K472" s="40"/>
      <c r="L472" s="44"/>
      <c r="M472" s="234"/>
      <c r="N472" s="235"/>
      <c r="O472" s="91"/>
      <c r="P472" s="91"/>
      <c r="Q472" s="91"/>
      <c r="R472" s="91"/>
      <c r="S472" s="91"/>
      <c r="T472" s="92"/>
      <c r="U472" s="38"/>
      <c r="V472" s="38"/>
      <c r="W472" s="38"/>
      <c r="X472" s="38"/>
      <c r="Y472" s="38"/>
      <c r="Z472" s="38"/>
      <c r="AA472" s="38"/>
      <c r="AB472" s="38"/>
      <c r="AC472" s="38"/>
      <c r="AD472" s="38"/>
      <c r="AE472" s="38"/>
      <c r="AT472" s="17" t="s">
        <v>143</v>
      </c>
      <c r="AU472" s="17" t="s">
        <v>91</v>
      </c>
    </row>
    <row r="473" s="13" customFormat="1">
      <c r="A473" s="13"/>
      <c r="B473" s="236"/>
      <c r="C473" s="237"/>
      <c r="D473" s="231" t="s">
        <v>145</v>
      </c>
      <c r="E473" s="238" t="s">
        <v>1</v>
      </c>
      <c r="F473" s="239" t="s">
        <v>1280</v>
      </c>
      <c r="G473" s="237"/>
      <c r="H473" s="240">
        <v>0.40000000000000002</v>
      </c>
      <c r="I473" s="241"/>
      <c r="J473" s="237"/>
      <c r="K473" s="237"/>
      <c r="L473" s="242"/>
      <c r="M473" s="243"/>
      <c r="N473" s="244"/>
      <c r="O473" s="244"/>
      <c r="P473" s="244"/>
      <c r="Q473" s="244"/>
      <c r="R473" s="244"/>
      <c r="S473" s="244"/>
      <c r="T473" s="245"/>
      <c r="U473" s="13"/>
      <c r="V473" s="13"/>
      <c r="W473" s="13"/>
      <c r="X473" s="13"/>
      <c r="Y473" s="13"/>
      <c r="Z473" s="13"/>
      <c r="AA473" s="13"/>
      <c r="AB473" s="13"/>
      <c r="AC473" s="13"/>
      <c r="AD473" s="13"/>
      <c r="AE473" s="13"/>
      <c r="AT473" s="246" t="s">
        <v>145</v>
      </c>
      <c r="AU473" s="246" t="s">
        <v>91</v>
      </c>
      <c r="AV473" s="13" t="s">
        <v>91</v>
      </c>
      <c r="AW473" s="13" t="s">
        <v>38</v>
      </c>
      <c r="AX473" s="13" t="s">
        <v>82</v>
      </c>
      <c r="AY473" s="246" t="s">
        <v>135</v>
      </c>
    </row>
    <row r="474" s="14" customFormat="1">
      <c r="A474" s="14"/>
      <c r="B474" s="247"/>
      <c r="C474" s="248"/>
      <c r="D474" s="231" t="s">
        <v>145</v>
      </c>
      <c r="E474" s="249" t="s">
        <v>1</v>
      </c>
      <c r="F474" s="250" t="s">
        <v>147</v>
      </c>
      <c r="G474" s="248"/>
      <c r="H474" s="251">
        <v>0.40000000000000002</v>
      </c>
      <c r="I474" s="252"/>
      <c r="J474" s="248"/>
      <c r="K474" s="248"/>
      <c r="L474" s="253"/>
      <c r="M474" s="254"/>
      <c r="N474" s="255"/>
      <c r="O474" s="255"/>
      <c r="P474" s="255"/>
      <c r="Q474" s="255"/>
      <c r="R474" s="255"/>
      <c r="S474" s="255"/>
      <c r="T474" s="256"/>
      <c r="U474" s="14"/>
      <c r="V474" s="14"/>
      <c r="W474" s="14"/>
      <c r="X474" s="14"/>
      <c r="Y474" s="14"/>
      <c r="Z474" s="14"/>
      <c r="AA474" s="14"/>
      <c r="AB474" s="14"/>
      <c r="AC474" s="14"/>
      <c r="AD474" s="14"/>
      <c r="AE474" s="14"/>
      <c r="AT474" s="257" t="s">
        <v>145</v>
      </c>
      <c r="AU474" s="257" t="s">
        <v>91</v>
      </c>
      <c r="AV474" s="14" t="s">
        <v>142</v>
      </c>
      <c r="AW474" s="14" t="s">
        <v>38</v>
      </c>
      <c r="AX474" s="14" t="s">
        <v>87</v>
      </c>
      <c r="AY474" s="257" t="s">
        <v>135</v>
      </c>
    </row>
    <row r="475" s="2" customFormat="1" ht="24.15" customHeight="1">
      <c r="A475" s="38"/>
      <c r="B475" s="39"/>
      <c r="C475" s="218" t="s">
        <v>374</v>
      </c>
      <c r="D475" s="218" t="s">
        <v>137</v>
      </c>
      <c r="E475" s="219" t="s">
        <v>987</v>
      </c>
      <c r="F475" s="220" t="s">
        <v>988</v>
      </c>
      <c r="G475" s="221" t="s">
        <v>177</v>
      </c>
      <c r="H475" s="222">
        <v>30</v>
      </c>
      <c r="I475" s="223"/>
      <c r="J475" s="224">
        <f>ROUND(I475*H475,2)</f>
        <v>0</v>
      </c>
      <c r="K475" s="220" t="s">
        <v>1</v>
      </c>
      <c r="L475" s="44"/>
      <c r="M475" s="225" t="s">
        <v>1</v>
      </c>
      <c r="N475" s="226" t="s">
        <v>47</v>
      </c>
      <c r="O475" s="91"/>
      <c r="P475" s="227">
        <f>O475*H475</f>
        <v>0</v>
      </c>
      <c r="Q475" s="227">
        <v>0</v>
      </c>
      <c r="R475" s="227">
        <f>Q475*H475</f>
        <v>0</v>
      </c>
      <c r="S475" s="227">
        <v>0</v>
      </c>
      <c r="T475" s="228">
        <f>S475*H475</f>
        <v>0</v>
      </c>
      <c r="U475" s="38"/>
      <c r="V475" s="38"/>
      <c r="W475" s="38"/>
      <c r="X475" s="38"/>
      <c r="Y475" s="38"/>
      <c r="Z475" s="38"/>
      <c r="AA475" s="38"/>
      <c r="AB475" s="38"/>
      <c r="AC475" s="38"/>
      <c r="AD475" s="38"/>
      <c r="AE475" s="38"/>
      <c r="AR475" s="229" t="s">
        <v>142</v>
      </c>
      <c r="AT475" s="229" t="s">
        <v>137</v>
      </c>
      <c r="AU475" s="229" t="s">
        <v>91</v>
      </c>
      <c r="AY475" s="17" t="s">
        <v>135</v>
      </c>
      <c r="BE475" s="230">
        <f>IF(N475="základní",J475,0)</f>
        <v>0</v>
      </c>
      <c r="BF475" s="230">
        <f>IF(N475="snížená",J475,0)</f>
        <v>0</v>
      </c>
      <c r="BG475" s="230">
        <f>IF(N475="zákl. přenesená",J475,0)</f>
        <v>0</v>
      </c>
      <c r="BH475" s="230">
        <f>IF(N475="sníž. přenesená",J475,0)</f>
        <v>0</v>
      </c>
      <c r="BI475" s="230">
        <f>IF(N475="nulová",J475,0)</f>
        <v>0</v>
      </c>
      <c r="BJ475" s="17" t="s">
        <v>87</v>
      </c>
      <c r="BK475" s="230">
        <f>ROUND(I475*H475,2)</f>
        <v>0</v>
      </c>
      <c r="BL475" s="17" t="s">
        <v>142</v>
      </c>
      <c r="BM475" s="229" t="s">
        <v>579</v>
      </c>
    </row>
    <row r="476" s="2" customFormat="1">
      <c r="A476" s="38"/>
      <c r="B476" s="39"/>
      <c r="C476" s="40"/>
      <c r="D476" s="231" t="s">
        <v>143</v>
      </c>
      <c r="E476" s="40"/>
      <c r="F476" s="232" t="s">
        <v>988</v>
      </c>
      <c r="G476" s="40"/>
      <c r="H476" s="40"/>
      <c r="I476" s="233"/>
      <c r="J476" s="40"/>
      <c r="K476" s="40"/>
      <c r="L476" s="44"/>
      <c r="M476" s="234"/>
      <c r="N476" s="235"/>
      <c r="O476" s="91"/>
      <c r="P476" s="91"/>
      <c r="Q476" s="91"/>
      <c r="R476" s="91"/>
      <c r="S476" s="91"/>
      <c r="T476" s="92"/>
      <c r="U476" s="38"/>
      <c r="V476" s="38"/>
      <c r="W476" s="38"/>
      <c r="X476" s="38"/>
      <c r="Y476" s="38"/>
      <c r="Z476" s="38"/>
      <c r="AA476" s="38"/>
      <c r="AB476" s="38"/>
      <c r="AC476" s="38"/>
      <c r="AD476" s="38"/>
      <c r="AE476" s="38"/>
      <c r="AT476" s="17" t="s">
        <v>143</v>
      </c>
      <c r="AU476" s="17" t="s">
        <v>91</v>
      </c>
    </row>
    <row r="477" s="13" customFormat="1">
      <c r="A477" s="13"/>
      <c r="B477" s="236"/>
      <c r="C477" s="237"/>
      <c r="D477" s="231" t="s">
        <v>145</v>
      </c>
      <c r="E477" s="238" t="s">
        <v>1</v>
      </c>
      <c r="F477" s="239" t="s">
        <v>231</v>
      </c>
      <c r="G477" s="237"/>
      <c r="H477" s="240">
        <v>30</v>
      </c>
      <c r="I477" s="241"/>
      <c r="J477" s="237"/>
      <c r="K477" s="237"/>
      <c r="L477" s="242"/>
      <c r="M477" s="243"/>
      <c r="N477" s="244"/>
      <c r="O477" s="244"/>
      <c r="P477" s="244"/>
      <c r="Q477" s="244"/>
      <c r="R477" s="244"/>
      <c r="S477" s="244"/>
      <c r="T477" s="245"/>
      <c r="U477" s="13"/>
      <c r="V477" s="13"/>
      <c r="W477" s="13"/>
      <c r="X477" s="13"/>
      <c r="Y477" s="13"/>
      <c r="Z477" s="13"/>
      <c r="AA477" s="13"/>
      <c r="AB477" s="13"/>
      <c r="AC477" s="13"/>
      <c r="AD477" s="13"/>
      <c r="AE477" s="13"/>
      <c r="AT477" s="246" t="s">
        <v>145</v>
      </c>
      <c r="AU477" s="246" t="s">
        <v>91</v>
      </c>
      <c r="AV477" s="13" t="s">
        <v>91</v>
      </c>
      <c r="AW477" s="13" t="s">
        <v>38</v>
      </c>
      <c r="AX477" s="13" t="s">
        <v>82</v>
      </c>
      <c r="AY477" s="246" t="s">
        <v>135</v>
      </c>
    </row>
    <row r="478" s="14" customFormat="1">
      <c r="A478" s="14"/>
      <c r="B478" s="247"/>
      <c r="C478" s="248"/>
      <c r="D478" s="231" t="s">
        <v>145</v>
      </c>
      <c r="E478" s="249" t="s">
        <v>1</v>
      </c>
      <c r="F478" s="250" t="s">
        <v>147</v>
      </c>
      <c r="G478" s="248"/>
      <c r="H478" s="251">
        <v>30</v>
      </c>
      <c r="I478" s="252"/>
      <c r="J478" s="248"/>
      <c r="K478" s="248"/>
      <c r="L478" s="253"/>
      <c r="M478" s="254"/>
      <c r="N478" s="255"/>
      <c r="O478" s="255"/>
      <c r="P478" s="255"/>
      <c r="Q478" s="255"/>
      <c r="R478" s="255"/>
      <c r="S478" s="255"/>
      <c r="T478" s="256"/>
      <c r="U478" s="14"/>
      <c r="V478" s="14"/>
      <c r="W478" s="14"/>
      <c r="X478" s="14"/>
      <c r="Y478" s="14"/>
      <c r="Z478" s="14"/>
      <c r="AA478" s="14"/>
      <c r="AB478" s="14"/>
      <c r="AC478" s="14"/>
      <c r="AD478" s="14"/>
      <c r="AE478" s="14"/>
      <c r="AT478" s="257" t="s">
        <v>145</v>
      </c>
      <c r="AU478" s="257" t="s">
        <v>91</v>
      </c>
      <c r="AV478" s="14" t="s">
        <v>142</v>
      </c>
      <c r="AW478" s="14" t="s">
        <v>38</v>
      </c>
      <c r="AX478" s="14" t="s">
        <v>87</v>
      </c>
      <c r="AY478" s="257" t="s">
        <v>135</v>
      </c>
    </row>
    <row r="479" s="2" customFormat="1" ht="16.5" customHeight="1">
      <c r="A479" s="38"/>
      <c r="B479" s="39"/>
      <c r="C479" s="218" t="s">
        <v>581</v>
      </c>
      <c r="D479" s="218" t="s">
        <v>137</v>
      </c>
      <c r="E479" s="219" t="s">
        <v>588</v>
      </c>
      <c r="F479" s="220" t="s">
        <v>990</v>
      </c>
      <c r="G479" s="221" t="s">
        <v>230</v>
      </c>
      <c r="H479" s="222">
        <v>0.082000000000000003</v>
      </c>
      <c r="I479" s="223"/>
      <c r="J479" s="224">
        <f>ROUND(I479*H479,2)</f>
        <v>0</v>
      </c>
      <c r="K479" s="220" t="s">
        <v>141</v>
      </c>
      <c r="L479" s="44"/>
      <c r="M479" s="225" t="s">
        <v>1</v>
      </c>
      <c r="N479" s="226" t="s">
        <v>47</v>
      </c>
      <c r="O479" s="91"/>
      <c r="P479" s="227">
        <f>O479*H479</f>
        <v>0</v>
      </c>
      <c r="Q479" s="227">
        <v>0</v>
      </c>
      <c r="R479" s="227">
        <f>Q479*H479</f>
        <v>0</v>
      </c>
      <c r="S479" s="227">
        <v>0</v>
      </c>
      <c r="T479" s="228">
        <f>S479*H479</f>
        <v>0</v>
      </c>
      <c r="U479" s="38"/>
      <c r="V479" s="38"/>
      <c r="W479" s="38"/>
      <c r="X479" s="38"/>
      <c r="Y479" s="38"/>
      <c r="Z479" s="38"/>
      <c r="AA479" s="38"/>
      <c r="AB479" s="38"/>
      <c r="AC479" s="38"/>
      <c r="AD479" s="38"/>
      <c r="AE479" s="38"/>
      <c r="AR479" s="229" t="s">
        <v>142</v>
      </c>
      <c r="AT479" s="229" t="s">
        <v>137</v>
      </c>
      <c r="AU479" s="229" t="s">
        <v>91</v>
      </c>
      <c r="AY479" s="17" t="s">
        <v>135</v>
      </c>
      <c r="BE479" s="230">
        <f>IF(N479="základní",J479,0)</f>
        <v>0</v>
      </c>
      <c r="BF479" s="230">
        <f>IF(N479="snížená",J479,0)</f>
        <v>0</v>
      </c>
      <c r="BG479" s="230">
        <f>IF(N479="zákl. přenesená",J479,0)</f>
        <v>0</v>
      </c>
      <c r="BH479" s="230">
        <f>IF(N479="sníž. přenesená",J479,0)</f>
        <v>0</v>
      </c>
      <c r="BI479" s="230">
        <f>IF(N479="nulová",J479,0)</f>
        <v>0</v>
      </c>
      <c r="BJ479" s="17" t="s">
        <v>87</v>
      </c>
      <c r="BK479" s="230">
        <f>ROUND(I479*H479,2)</f>
        <v>0</v>
      </c>
      <c r="BL479" s="17" t="s">
        <v>142</v>
      </c>
      <c r="BM479" s="229" t="s">
        <v>584</v>
      </c>
    </row>
    <row r="480" s="2" customFormat="1">
      <c r="A480" s="38"/>
      <c r="B480" s="39"/>
      <c r="C480" s="40"/>
      <c r="D480" s="231" t="s">
        <v>143</v>
      </c>
      <c r="E480" s="40"/>
      <c r="F480" s="232" t="s">
        <v>990</v>
      </c>
      <c r="G480" s="40"/>
      <c r="H480" s="40"/>
      <c r="I480" s="233"/>
      <c r="J480" s="40"/>
      <c r="K480" s="40"/>
      <c r="L480" s="44"/>
      <c r="M480" s="234"/>
      <c r="N480" s="235"/>
      <c r="O480" s="91"/>
      <c r="P480" s="91"/>
      <c r="Q480" s="91"/>
      <c r="R480" s="91"/>
      <c r="S480" s="91"/>
      <c r="T480" s="92"/>
      <c r="U480" s="38"/>
      <c r="V480" s="38"/>
      <c r="W480" s="38"/>
      <c r="X480" s="38"/>
      <c r="Y480" s="38"/>
      <c r="Z480" s="38"/>
      <c r="AA480" s="38"/>
      <c r="AB480" s="38"/>
      <c r="AC480" s="38"/>
      <c r="AD480" s="38"/>
      <c r="AE480" s="38"/>
      <c r="AT480" s="17" t="s">
        <v>143</v>
      </c>
      <c r="AU480" s="17" t="s">
        <v>91</v>
      </c>
    </row>
    <row r="481" s="13" customFormat="1">
      <c r="A481" s="13"/>
      <c r="B481" s="236"/>
      <c r="C481" s="237"/>
      <c r="D481" s="231" t="s">
        <v>145</v>
      </c>
      <c r="E481" s="238" t="s">
        <v>1</v>
      </c>
      <c r="F481" s="239" t="s">
        <v>1281</v>
      </c>
      <c r="G481" s="237"/>
      <c r="H481" s="240">
        <v>0.082000000000000003</v>
      </c>
      <c r="I481" s="241"/>
      <c r="J481" s="237"/>
      <c r="K481" s="237"/>
      <c r="L481" s="242"/>
      <c r="M481" s="243"/>
      <c r="N481" s="244"/>
      <c r="O481" s="244"/>
      <c r="P481" s="244"/>
      <c r="Q481" s="244"/>
      <c r="R481" s="244"/>
      <c r="S481" s="244"/>
      <c r="T481" s="245"/>
      <c r="U481" s="13"/>
      <c r="V481" s="13"/>
      <c r="W481" s="13"/>
      <c r="X481" s="13"/>
      <c r="Y481" s="13"/>
      <c r="Z481" s="13"/>
      <c r="AA481" s="13"/>
      <c r="AB481" s="13"/>
      <c r="AC481" s="13"/>
      <c r="AD481" s="13"/>
      <c r="AE481" s="13"/>
      <c r="AT481" s="246" t="s">
        <v>145</v>
      </c>
      <c r="AU481" s="246" t="s">
        <v>91</v>
      </c>
      <c r="AV481" s="13" t="s">
        <v>91</v>
      </c>
      <c r="AW481" s="13" t="s">
        <v>38</v>
      </c>
      <c r="AX481" s="13" t="s">
        <v>82</v>
      </c>
      <c r="AY481" s="246" t="s">
        <v>135</v>
      </c>
    </row>
    <row r="482" s="14" customFormat="1">
      <c r="A482" s="14"/>
      <c r="B482" s="247"/>
      <c r="C482" s="248"/>
      <c r="D482" s="231" t="s">
        <v>145</v>
      </c>
      <c r="E482" s="249" t="s">
        <v>1</v>
      </c>
      <c r="F482" s="250" t="s">
        <v>147</v>
      </c>
      <c r="G482" s="248"/>
      <c r="H482" s="251">
        <v>0.082000000000000003</v>
      </c>
      <c r="I482" s="252"/>
      <c r="J482" s="248"/>
      <c r="K482" s="248"/>
      <c r="L482" s="253"/>
      <c r="M482" s="254"/>
      <c r="N482" s="255"/>
      <c r="O482" s="255"/>
      <c r="P482" s="255"/>
      <c r="Q482" s="255"/>
      <c r="R482" s="255"/>
      <c r="S482" s="255"/>
      <c r="T482" s="256"/>
      <c r="U482" s="14"/>
      <c r="V482" s="14"/>
      <c r="W482" s="14"/>
      <c r="X482" s="14"/>
      <c r="Y482" s="14"/>
      <c r="Z482" s="14"/>
      <c r="AA482" s="14"/>
      <c r="AB482" s="14"/>
      <c r="AC482" s="14"/>
      <c r="AD482" s="14"/>
      <c r="AE482" s="14"/>
      <c r="AT482" s="257" t="s">
        <v>145</v>
      </c>
      <c r="AU482" s="257" t="s">
        <v>91</v>
      </c>
      <c r="AV482" s="14" t="s">
        <v>142</v>
      </c>
      <c r="AW482" s="14" t="s">
        <v>38</v>
      </c>
      <c r="AX482" s="14" t="s">
        <v>87</v>
      </c>
      <c r="AY482" s="257" t="s">
        <v>135</v>
      </c>
    </row>
    <row r="483" s="2" customFormat="1" ht="24.15" customHeight="1">
      <c r="A483" s="38"/>
      <c r="B483" s="39"/>
      <c r="C483" s="218" t="s">
        <v>380</v>
      </c>
      <c r="D483" s="218" t="s">
        <v>137</v>
      </c>
      <c r="E483" s="219" t="s">
        <v>1282</v>
      </c>
      <c r="F483" s="220" t="s">
        <v>1283</v>
      </c>
      <c r="G483" s="221" t="s">
        <v>316</v>
      </c>
      <c r="H483" s="222">
        <v>4</v>
      </c>
      <c r="I483" s="223"/>
      <c r="J483" s="224">
        <f>ROUND(I483*H483,2)</f>
        <v>0</v>
      </c>
      <c r="K483" s="220" t="s">
        <v>1</v>
      </c>
      <c r="L483" s="44"/>
      <c r="M483" s="225" t="s">
        <v>1</v>
      </c>
      <c r="N483" s="226" t="s">
        <v>47</v>
      </c>
      <c r="O483" s="91"/>
      <c r="P483" s="227">
        <f>O483*H483</f>
        <v>0</v>
      </c>
      <c r="Q483" s="227">
        <v>0</v>
      </c>
      <c r="R483" s="227">
        <f>Q483*H483</f>
        <v>0</v>
      </c>
      <c r="S483" s="227">
        <v>0</v>
      </c>
      <c r="T483" s="228">
        <f>S483*H483</f>
        <v>0</v>
      </c>
      <c r="U483" s="38"/>
      <c r="V483" s="38"/>
      <c r="W483" s="38"/>
      <c r="X483" s="38"/>
      <c r="Y483" s="38"/>
      <c r="Z483" s="38"/>
      <c r="AA483" s="38"/>
      <c r="AB483" s="38"/>
      <c r="AC483" s="38"/>
      <c r="AD483" s="38"/>
      <c r="AE483" s="38"/>
      <c r="AR483" s="229" t="s">
        <v>142</v>
      </c>
      <c r="AT483" s="229" t="s">
        <v>137</v>
      </c>
      <c r="AU483" s="229" t="s">
        <v>91</v>
      </c>
      <c r="AY483" s="17" t="s">
        <v>135</v>
      </c>
      <c r="BE483" s="230">
        <f>IF(N483="základní",J483,0)</f>
        <v>0</v>
      </c>
      <c r="BF483" s="230">
        <f>IF(N483="snížená",J483,0)</f>
        <v>0</v>
      </c>
      <c r="BG483" s="230">
        <f>IF(N483="zákl. přenesená",J483,0)</f>
        <v>0</v>
      </c>
      <c r="BH483" s="230">
        <f>IF(N483="sníž. přenesená",J483,0)</f>
        <v>0</v>
      </c>
      <c r="BI483" s="230">
        <f>IF(N483="nulová",J483,0)</f>
        <v>0</v>
      </c>
      <c r="BJ483" s="17" t="s">
        <v>87</v>
      </c>
      <c r="BK483" s="230">
        <f>ROUND(I483*H483,2)</f>
        <v>0</v>
      </c>
      <c r="BL483" s="17" t="s">
        <v>142</v>
      </c>
      <c r="BM483" s="229" t="s">
        <v>590</v>
      </c>
    </row>
    <row r="484" s="2" customFormat="1">
      <c r="A484" s="38"/>
      <c r="B484" s="39"/>
      <c r="C484" s="40"/>
      <c r="D484" s="231" t="s">
        <v>143</v>
      </c>
      <c r="E484" s="40"/>
      <c r="F484" s="232" t="s">
        <v>1284</v>
      </c>
      <c r="G484" s="40"/>
      <c r="H484" s="40"/>
      <c r="I484" s="233"/>
      <c r="J484" s="40"/>
      <c r="K484" s="40"/>
      <c r="L484" s="44"/>
      <c r="M484" s="234"/>
      <c r="N484" s="235"/>
      <c r="O484" s="91"/>
      <c r="P484" s="91"/>
      <c r="Q484" s="91"/>
      <c r="R484" s="91"/>
      <c r="S484" s="91"/>
      <c r="T484" s="92"/>
      <c r="U484" s="38"/>
      <c r="V484" s="38"/>
      <c r="W484" s="38"/>
      <c r="X484" s="38"/>
      <c r="Y484" s="38"/>
      <c r="Z484" s="38"/>
      <c r="AA484" s="38"/>
      <c r="AB484" s="38"/>
      <c r="AC484" s="38"/>
      <c r="AD484" s="38"/>
      <c r="AE484" s="38"/>
      <c r="AT484" s="17" t="s">
        <v>143</v>
      </c>
      <c r="AU484" s="17" t="s">
        <v>91</v>
      </c>
    </row>
    <row r="485" s="13" customFormat="1">
      <c r="A485" s="13"/>
      <c r="B485" s="236"/>
      <c r="C485" s="237"/>
      <c r="D485" s="231" t="s">
        <v>145</v>
      </c>
      <c r="E485" s="238" t="s">
        <v>1</v>
      </c>
      <c r="F485" s="239" t="s">
        <v>142</v>
      </c>
      <c r="G485" s="237"/>
      <c r="H485" s="240">
        <v>4</v>
      </c>
      <c r="I485" s="241"/>
      <c r="J485" s="237"/>
      <c r="K485" s="237"/>
      <c r="L485" s="242"/>
      <c r="M485" s="243"/>
      <c r="N485" s="244"/>
      <c r="O485" s="244"/>
      <c r="P485" s="244"/>
      <c r="Q485" s="244"/>
      <c r="R485" s="244"/>
      <c r="S485" s="244"/>
      <c r="T485" s="245"/>
      <c r="U485" s="13"/>
      <c r="V485" s="13"/>
      <c r="W485" s="13"/>
      <c r="X485" s="13"/>
      <c r="Y485" s="13"/>
      <c r="Z485" s="13"/>
      <c r="AA485" s="13"/>
      <c r="AB485" s="13"/>
      <c r="AC485" s="13"/>
      <c r="AD485" s="13"/>
      <c r="AE485" s="13"/>
      <c r="AT485" s="246" t="s">
        <v>145</v>
      </c>
      <c r="AU485" s="246" t="s">
        <v>91</v>
      </c>
      <c r="AV485" s="13" t="s">
        <v>91</v>
      </c>
      <c r="AW485" s="13" t="s">
        <v>38</v>
      </c>
      <c r="AX485" s="13" t="s">
        <v>82</v>
      </c>
      <c r="AY485" s="246" t="s">
        <v>135</v>
      </c>
    </row>
    <row r="486" s="14" customFormat="1">
      <c r="A486" s="14"/>
      <c r="B486" s="247"/>
      <c r="C486" s="248"/>
      <c r="D486" s="231" t="s">
        <v>145</v>
      </c>
      <c r="E486" s="249" t="s">
        <v>1</v>
      </c>
      <c r="F486" s="250" t="s">
        <v>147</v>
      </c>
      <c r="G486" s="248"/>
      <c r="H486" s="251">
        <v>4</v>
      </c>
      <c r="I486" s="252"/>
      <c r="J486" s="248"/>
      <c r="K486" s="248"/>
      <c r="L486" s="253"/>
      <c r="M486" s="254"/>
      <c r="N486" s="255"/>
      <c r="O486" s="255"/>
      <c r="P486" s="255"/>
      <c r="Q486" s="255"/>
      <c r="R486" s="255"/>
      <c r="S486" s="255"/>
      <c r="T486" s="256"/>
      <c r="U486" s="14"/>
      <c r="V486" s="14"/>
      <c r="W486" s="14"/>
      <c r="X486" s="14"/>
      <c r="Y486" s="14"/>
      <c r="Z486" s="14"/>
      <c r="AA486" s="14"/>
      <c r="AB486" s="14"/>
      <c r="AC486" s="14"/>
      <c r="AD486" s="14"/>
      <c r="AE486" s="14"/>
      <c r="AT486" s="257" t="s">
        <v>145</v>
      </c>
      <c r="AU486" s="257" t="s">
        <v>91</v>
      </c>
      <c r="AV486" s="14" t="s">
        <v>142</v>
      </c>
      <c r="AW486" s="14" t="s">
        <v>38</v>
      </c>
      <c r="AX486" s="14" t="s">
        <v>87</v>
      </c>
      <c r="AY486" s="257" t="s">
        <v>135</v>
      </c>
    </row>
    <row r="487" s="2" customFormat="1" ht="24.15" customHeight="1">
      <c r="A487" s="38"/>
      <c r="B487" s="39"/>
      <c r="C487" s="218" t="s">
        <v>593</v>
      </c>
      <c r="D487" s="218" t="s">
        <v>137</v>
      </c>
      <c r="E487" s="219" t="s">
        <v>540</v>
      </c>
      <c r="F487" s="220" t="s">
        <v>541</v>
      </c>
      <c r="G487" s="221" t="s">
        <v>316</v>
      </c>
      <c r="H487" s="222">
        <v>3</v>
      </c>
      <c r="I487" s="223"/>
      <c r="J487" s="224">
        <f>ROUND(I487*H487,2)</f>
        <v>0</v>
      </c>
      <c r="K487" s="220" t="s">
        <v>141</v>
      </c>
      <c r="L487" s="44"/>
      <c r="M487" s="225" t="s">
        <v>1</v>
      </c>
      <c r="N487" s="226" t="s">
        <v>47</v>
      </c>
      <c r="O487" s="91"/>
      <c r="P487" s="227">
        <f>O487*H487</f>
        <v>0</v>
      </c>
      <c r="Q487" s="227">
        <v>0</v>
      </c>
      <c r="R487" s="227">
        <f>Q487*H487</f>
        <v>0</v>
      </c>
      <c r="S487" s="227">
        <v>0</v>
      </c>
      <c r="T487" s="228">
        <f>S487*H487</f>
        <v>0</v>
      </c>
      <c r="U487" s="38"/>
      <c r="V487" s="38"/>
      <c r="W487" s="38"/>
      <c r="X487" s="38"/>
      <c r="Y487" s="38"/>
      <c r="Z487" s="38"/>
      <c r="AA487" s="38"/>
      <c r="AB487" s="38"/>
      <c r="AC487" s="38"/>
      <c r="AD487" s="38"/>
      <c r="AE487" s="38"/>
      <c r="AR487" s="229" t="s">
        <v>142</v>
      </c>
      <c r="AT487" s="229" t="s">
        <v>137</v>
      </c>
      <c r="AU487" s="229" t="s">
        <v>91</v>
      </c>
      <c r="AY487" s="17" t="s">
        <v>135</v>
      </c>
      <c r="BE487" s="230">
        <f>IF(N487="základní",J487,0)</f>
        <v>0</v>
      </c>
      <c r="BF487" s="230">
        <f>IF(N487="snížená",J487,0)</f>
        <v>0</v>
      </c>
      <c r="BG487" s="230">
        <f>IF(N487="zákl. přenesená",J487,0)</f>
        <v>0</v>
      </c>
      <c r="BH487" s="230">
        <f>IF(N487="sníž. přenesená",J487,0)</f>
        <v>0</v>
      </c>
      <c r="BI487" s="230">
        <f>IF(N487="nulová",J487,0)</f>
        <v>0</v>
      </c>
      <c r="BJ487" s="17" t="s">
        <v>87</v>
      </c>
      <c r="BK487" s="230">
        <f>ROUND(I487*H487,2)</f>
        <v>0</v>
      </c>
      <c r="BL487" s="17" t="s">
        <v>142</v>
      </c>
      <c r="BM487" s="229" t="s">
        <v>596</v>
      </c>
    </row>
    <row r="488" s="2" customFormat="1">
      <c r="A488" s="38"/>
      <c r="B488" s="39"/>
      <c r="C488" s="40"/>
      <c r="D488" s="231" t="s">
        <v>143</v>
      </c>
      <c r="E488" s="40"/>
      <c r="F488" s="232" t="s">
        <v>543</v>
      </c>
      <c r="G488" s="40"/>
      <c r="H488" s="40"/>
      <c r="I488" s="233"/>
      <c r="J488" s="40"/>
      <c r="K488" s="40"/>
      <c r="L488" s="44"/>
      <c r="M488" s="234"/>
      <c r="N488" s="235"/>
      <c r="O488" s="91"/>
      <c r="P488" s="91"/>
      <c r="Q488" s="91"/>
      <c r="R488" s="91"/>
      <c r="S488" s="91"/>
      <c r="T488" s="92"/>
      <c r="U488" s="38"/>
      <c r="V488" s="38"/>
      <c r="W488" s="38"/>
      <c r="X488" s="38"/>
      <c r="Y488" s="38"/>
      <c r="Z488" s="38"/>
      <c r="AA488" s="38"/>
      <c r="AB488" s="38"/>
      <c r="AC488" s="38"/>
      <c r="AD488" s="38"/>
      <c r="AE488" s="38"/>
      <c r="AT488" s="17" t="s">
        <v>143</v>
      </c>
      <c r="AU488" s="17" t="s">
        <v>91</v>
      </c>
    </row>
    <row r="489" s="13" customFormat="1">
      <c r="A489" s="13"/>
      <c r="B489" s="236"/>
      <c r="C489" s="237"/>
      <c r="D489" s="231" t="s">
        <v>145</v>
      </c>
      <c r="E489" s="238" t="s">
        <v>1</v>
      </c>
      <c r="F489" s="239" t="s">
        <v>94</v>
      </c>
      <c r="G489" s="237"/>
      <c r="H489" s="240">
        <v>3</v>
      </c>
      <c r="I489" s="241"/>
      <c r="J489" s="237"/>
      <c r="K489" s="237"/>
      <c r="L489" s="242"/>
      <c r="M489" s="243"/>
      <c r="N489" s="244"/>
      <c r="O489" s="244"/>
      <c r="P489" s="244"/>
      <c r="Q489" s="244"/>
      <c r="R489" s="244"/>
      <c r="S489" s="244"/>
      <c r="T489" s="245"/>
      <c r="U489" s="13"/>
      <c r="V489" s="13"/>
      <c r="W489" s="13"/>
      <c r="X489" s="13"/>
      <c r="Y489" s="13"/>
      <c r="Z489" s="13"/>
      <c r="AA489" s="13"/>
      <c r="AB489" s="13"/>
      <c r="AC489" s="13"/>
      <c r="AD489" s="13"/>
      <c r="AE489" s="13"/>
      <c r="AT489" s="246" t="s">
        <v>145</v>
      </c>
      <c r="AU489" s="246" t="s">
        <v>91</v>
      </c>
      <c r="AV489" s="13" t="s">
        <v>91</v>
      </c>
      <c r="AW489" s="13" t="s">
        <v>38</v>
      </c>
      <c r="AX489" s="13" t="s">
        <v>82</v>
      </c>
      <c r="AY489" s="246" t="s">
        <v>135</v>
      </c>
    </row>
    <row r="490" s="14" customFormat="1">
      <c r="A490" s="14"/>
      <c r="B490" s="247"/>
      <c r="C490" s="248"/>
      <c r="D490" s="231" t="s">
        <v>145</v>
      </c>
      <c r="E490" s="249" t="s">
        <v>1</v>
      </c>
      <c r="F490" s="250" t="s">
        <v>147</v>
      </c>
      <c r="G490" s="248"/>
      <c r="H490" s="251">
        <v>3</v>
      </c>
      <c r="I490" s="252"/>
      <c r="J490" s="248"/>
      <c r="K490" s="248"/>
      <c r="L490" s="253"/>
      <c r="M490" s="254"/>
      <c r="N490" s="255"/>
      <c r="O490" s="255"/>
      <c r="P490" s="255"/>
      <c r="Q490" s="255"/>
      <c r="R490" s="255"/>
      <c r="S490" s="255"/>
      <c r="T490" s="256"/>
      <c r="U490" s="14"/>
      <c r="V490" s="14"/>
      <c r="W490" s="14"/>
      <c r="X490" s="14"/>
      <c r="Y490" s="14"/>
      <c r="Z490" s="14"/>
      <c r="AA490" s="14"/>
      <c r="AB490" s="14"/>
      <c r="AC490" s="14"/>
      <c r="AD490" s="14"/>
      <c r="AE490" s="14"/>
      <c r="AT490" s="257" t="s">
        <v>145</v>
      </c>
      <c r="AU490" s="257" t="s">
        <v>91</v>
      </c>
      <c r="AV490" s="14" t="s">
        <v>142</v>
      </c>
      <c r="AW490" s="14" t="s">
        <v>38</v>
      </c>
      <c r="AX490" s="14" t="s">
        <v>87</v>
      </c>
      <c r="AY490" s="257" t="s">
        <v>135</v>
      </c>
    </row>
    <row r="491" s="2" customFormat="1" ht="21.75" customHeight="1">
      <c r="A491" s="38"/>
      <c r="B491" s="39"/>
      <c r="C491" s="270" t="s">
        <v>389</v>
      </c>
      <c r="D491" s="270" t="s">
        <v>257</v>
      </c>
      <c r="E491" s="271" t="s">
        <v>992</v>
      </c>
      <c r="F491" s="272" t="s">
        <v>993</v>
      </c>
      <c r="G491" s="273" t="s">
        <v>316</v>
      </c>
      <c r="H491" s="274">
        <v>3.0299999999999998</v>
      </c>
      <c r="I491" s="275"/>
      <c r="J491" s="276">
        <f>ROUND(I491*H491,2)</f>
        <v>0</v>
      </c>
      <c r="K491" s="272" t="s">
        <v>141</v>
      </c>
      <c r="L491" s="277"/>
      <c r="M491" s="278" t="s">
        <v>1</v>
      </c>
      <c r="N491" s="279" t="s">
        <v>47</v>
      </c>
      <c r="O491" s="91"/>
      <c r="P491" s="227">
        <f>O491*H491</f>
        <v>0</v>
      </c>
      <c r="Q491" s="227">
        <v>0</v>
      </c>
      <c r="R491" s="227">
        <f>Q491*H491</f>
        <v>0</v>
      </c>
      <c r="S491" s="227">
        <v>0</v>
      </c>
      <c r="T491" s="228">
        <f>S491*H491</f>
        <v>0</v>
      </c>
      <c r="U491" s="38"/>
      <c r="V491" s="38"/>
      <c r="W491" s="38"/>
      <c r="X491" s="38"/>
      <c r="Y491" s="38"/>
      <c r="Z491" s="38"/>
      <c r="AA491" s="38"/>
      <c r="AB491" s="38"/>
      <c r="AC491" s="38"/>
      <c r="AD491" s="38"/>
      <c r="AE491" s="38"/>
      <c r="AR491" s="229" t="s">
        <v>181</v>
      </c>
      <c r="AT491" s="229" t="s">
        <v>257</v>
      </c>
      <c r="AU491" s="229" t="s">
        <v>91</v>
      </c>
      <c r="AY491" s="17" t="s">
        <v>135</v>
      </c>
      <c r="BE491" s="230">
        <f>IF(N491="základní",J491,0)</f>
        <v>0</v>
      </c>
      <c r="BF491" s="230">
        <f>IF(N491="snížená",J491,0)</f>
        <v>0</v>
      </c>
      <c r="BG491" s="230">
        <f>IF(N491="zákl. přenesená",J491,0)</f>
        <v>0</v>
      </c>
      <c r="BH491" s="230">
        <f>IF(N491="sníž. přenesená",J491,0)</f>
        <v>0</v>
      </c>
      <c r="BI491" s="230">
        <f>IF(N491="nulová",J491,0)</f>
        <v>0</v>
      </c>
      <c r="BJ491" s="17" t="s">
        <v>87</v>
      </c>
      <c r="BK491" s="230">
        <f>ROUND(I491*H491,2)</f>
        <v>0</v>
      </c>
      <c r="BL491" s="17" t="s">
        <v>142</v>
      </c>
      <c r="BM491" s="229" t="s">
        <v>603</v>
      </c>
    </row>
    <row r="492" s="2" customFormat="1">
      <c r="A492" s="38"/>
      <c r="B492" s="39"/>
      <c r="C492" s="40"/>
      <c r="D492" s="231" t="s">
        <v>143</v>
      </c>
      <c r="E492" s="40"/>
      <c r="F492" s="232" t="s">
        <v>993</v>
      </c>
      <c r="G492" s="40"/>
      <c r="H492" s="40"/>
      <c r="I492" s="233"/>
      <c r="J492" s="40"/>
      <c r="K492" s="40"/>
      <c r="L492" s="44"/>
      <c r="M492" s="234"/>
      <c r="N492" s="235"/>
      <c r="O492" s="91"/>
      <c r="P492" s="91"/>
      <c r="Q492" s="91"/>
      <c r="R492" s="91"/>
      <c r="S492" s="91"/>
      <c r="T492" s="92"/>
      <c r="U492" s="38"/>
      <c r="V492" s="38"/>
      <c r="W492" s="38"/>
      <c r="X492" s="38"/>
      <c r="Y492" s="38"/>
      <c r="Z492" s="38"/>
      <c r="AA492" s="38"/>
      <c r="AB492" s="38"/>
      <c r="AC492" s="38"/>
      <c r="AD492" s="38"/>
      <c r="AE492" s="38"/>
      <c r="AT492" s="17" t="s">
        <v>143</v>
      </c>
      <c r="AU492" s="17" t="s">
        <v>91</v>
      </c>
    </row>
    <row r="493" s="13" customFormat="1">
      <c r="A493" s="13"/>
      <c r="B493" s="236"/>
      <c r="C493" s="237"/>
      <c r="D493" s="231" t="s">
        <v>145</v>
      </c>
      <c r="E493" s="238" t="s">
        <v>1</v>
      </c>
      <c r="F493" s="239" t="s">
        <v>1207</v>
      </c>
      <c r="G493" s="237"/>
      <c r="H493" s="240">
        <v>3.0299999999999998</v>
      </c>
      <c r="I493" s="241"/>
      <c r="J493" s="237"/>
      <c r="K493" s="237"/>
      <c r="L493" s="242"/>
      <c r="M493" s="243"/>
      <c r="N493" s="244"/>
      <c r="O493" s="244"/>
      <c r="P493" s="244"/>
      <c r="Q493" s="244"/>
      <c r="R493" s="244"/>
      <c r="S493" s="244"/>
      <c r="T493" s="245"/>
      <c r="U493" s="13"/>
      <c r="V493" s="13"/>
      <c r="W493" s="13"/>
      <c r="X493" s="13"/>
      <c r="Y493" s="13"/>
      <c r="Z493" s="13"/>
      <c r="AA493" s="13"/>
      <c r="AB493" s="13"/>
      <c r="AC493" s="13"/>
      <c r="AD493" s="13"/>
      <c r="AE493" s="13"/>
      <c r="AT493" s="246" t="s">
        <v>145</v>
      </c>
      <c r="AU493" s="246" t="s">
        <v>91</v>
      </c>
      <c r="AV493" s="13" t="s">
        <v>91</v>
      </c>
      <c r="AW493" s="13" t="s">
        <v>38</v>
      </c>
      <c r="AX493" s="13" t="s">
        <v>82</v>
      </c>
      <c r="AY493" s="246" t="s">
        <v>135</v>
      </c>
    </row>
    <row r="494" s="14" customFormat="1">
      <c r="A494" s="14"/>
      <c r="B494" s="247"/>
      <c r="C494" s="248"/>
      <c r="D494" s="231" t="s">
        <v>145</v>
      </c>
      <c r="E494" s="249" t="s">
        <v>1</v>
      </c>
      <c r="F494" s="250" t="s">
        <v>147</v>
      </c>
      <c r="G494" s="248"/>
      <c r="H494" s="251">
        <v>3.0299999999999998</v>
      </c>
      <c r="I494" s="252"/>
      <c r="J494" s="248"/>
      <c r="K494" s="248"/>
      <c r="L494" s="253"/>
      <c r="M494" s="254"/>
      <c r="N494" s="255"/>
      <c r="O494" s="255"/>
      <c r="P494" s="255"/>
      <c r="Q494" s="255"/>
      <c r="R494" s="255"/>
      <c r="S494" s="255"/>
      <c r="T494" s="256"/>
      <c r="U494" s="14"/>
      <c r="V494" s="14"/>
      <c r="W494" s="14"/>
      <c r="X494" s="14"/>
      <c r="Y494" s="14"/>
      <c r="Z494" s="14"/>
      <c r="AA494" s="14"/>
      <c r="AB494" s="14"/>
      <c r="AC494" s="14"/>
      <c r="AD494" s="14"/>
      <c r="AE494" s="14"/>
      <c r="AT494" s="257" t="s">
        <v>145</v>
      </c>
      <c r="AU494" s="257" t="s">
        <v>91</v>
      </c>
      <c r="AV494" s="14" t="s">
        <v>142</v>
      </c>
      <c r="AW494" s="14" t="s">
        <v>38</v>
      </c>
      <c r="AX494" s="14" t="s">
        <v>87</v>
      </c>
      <c r="AY494" s="257" t="s">
        <v>135</v>
      </c>
    </row>
    <row r="495" s="2" customFormat="1" ht="24.15" customHeight="1">
      <c r="A495" s="38"/>
      <c r="B495" s="39"/>
      <c r="C495" s="218" t="s">
        <v>607</v>
      </c>
      <c r="D495" s="218" t="s">
        <v>137</v>
      </c>
      <c r="E495" s="219" t="s">
        <v>1285</v>
      </c>
      <c r="F495" s="220" t="s">
        <v>1286</v>
      </c>
      <c r="G495" s="221" t="s">
        <v>316</v>
      </c>
      <c r="H495" s="222">
        <v>1</v>
      </c>
      <c r="I495" s="223"/>
      <c r="J495" s="224">
        <f>ROUND(I495*H495,2)</f>
        <v>0</v>
      </c>
      <c r="K495" s="220" t="s">
        <v>141</v>
      </c>
      <c r="L495" s="44"/>
      <c r="M495" s="225" t="s">
        <v>1</v>
      </c>
      <c r="N495" s="226" t="s">
        <v>47</v>
      </c>
      <c r="O495" s="91"/>
      <c r="P495" s="227">
        <f>O495*H495</f>
        <v>0</v>
      </c>
      <c r="Q495" s="227">
        <v>0</v>
      </c>
      <c r="R495" s="227">
        <f>Q495*H495</f>
        <v>0</v>
      </c>
      <c r="S495" s="227">
        <v>0</v>
      </c>
      <c r="T495" s="228">
        <f>S495*H495</f>
        <v>0</v>
      </c>
      <c r="U495" s="38"/>
      <c r="V495" s="38"/>
      <c r="W495" s="38"/>
      <c r="X495" s="38"/>
      <c r="Y495" s="38"/>
      <c r="Z495" s="38"/>
      <c r="AA495" s="38"/>
      <c r="AB495" s="38"/>
      <c r="AC495" s="38"/>
      <c r="AD495" s="38"/>
      <c r="AE495" s="38"/>
      <c r="AR495" s="229" t="s">
        <v>142</v>
      </c>
      <c r="AT495" s="229" t="s">
        <v>137</v>
      </c>
      <c r="AU495" s="229" t="s">
        <v>91</v>
      </c>
      <c r="AY495" s="17" t="s">
        <v>135</v>
      </c>
      <c r="BE495" s="230">
        <f>IF(N495="základní",J495,0)</f>
        <v>0</v>
      </c>
      <c r="BF495" s="230">
        <f>IF(N495="snížená",J495,0)</f>
        <v>0</v>
      </c>
      <c r="BG495" s="230">
        <f>IF(N495="zákl. přenesená",J495,0)</f>
        <v>0</v>
      </c>
      <c r="BH495" s="230">
        <f>IF(N495="sníž. přenesená",J495,0)</f>
        <v>0</v>
      </c>
      <c r="BI495" s="230">
        <f>IF(N495="nulová",J495,0)</f>
        <v>0</v>
      </c>
      <c r="BJ495" s="17" t="s">
        <v>87</v>
      </c>
      <c r="BK495" s="230">
        <f>ROUND(I495*H495,2)</f>
        <v>0</v>
      </c>
      <c r="BL495" s="17" t="s">
        <v>142</v>
      </c>
      <c r="BM495" s="229" t="s">
        <v>610</v>
      </c>
    </row>
    <row r="496" s="2" customFormat="1">
      <c r="A496" s="38"/>
      <c r="B496" s="39"/>
      <c r="C496" s="40"/>
      <c r="D496" s="231" t="s">
        <v>143</v>
      </c>
      <c r="E496" s="40"/>
      <c r="F496" s="232" t="s">
        <v>1287</v>
      </c>
      <c r="G496" s="40"/>
      <c r="H496" s="40"/>
      <c r="I496" s="233"/>
      <c r="J496" s="40"/>
      <c r="K496" s="40"/>
      <c r="L496" s="44"/>
      <c r="M496" s="234"/>
      <c r="N496" s="235"/>
      <c r="O496" s="91"/>
      <c r="P496" s="91"/>
      <c r="Q496" s="91"/>
      <c r="R496" s="91"/>
      <c r="S496" s="91"/>
      <c r="T496" s="92"/>
      <c r="U496" s="38"/>
      <c r="V496" s="38"/>
      <c r="W496" s="38"/>
      <c r="X496" s="38"/>
      <c r="Y496" s="38"/>
      <c r="Z496" s="38"/>
      <c r="AA496" s="38"/>
      <c r="AB496" s="38"/>
      <c r="AC496" s="38"/>
      <c r="AD496" s="38"/>
      <c r="AE496" s="38"/>
      <c r="AT496" s="17" t="s">
        <v>143</v>
      </c>
      <c r="AU496" s="17" t="s">
        <v>91</v>
      </c>
    </row>
    <row r="497" s="13" customFormat="1">
      <c r="A497" s="13"/>
      <c r="B497" s="236"/>
      <c r="C497" s="237"/>
      <c r="D497" s="231" t="s">
        <v>145</v>
      </c>
      <c r="E497" s="238" t="s">
        <v>1</v>
      </c>
      <c r="F497" s="239" t="s">
        <v>87</v>
      </c>
      <c r="G497" s="237"/>
      <c r="H497" s="240">
        <v>1</v>
      </c>
      <c r="I497" s="241"/>
      <c r="J497" s="237"/>
      <c r="K497" s="237"/>
      <c r="L497" s="242"/>
      <c r="M497" s="243"/>
      <c r="N497" s="244"/>
      <c r="O497" s="244"/>
      <c r="P497" s="244"/>
      <c r="Q497" s="244"/>
      <c r="R497" s="244"/>
      <c r="S497" s="244"/>
      <c r="T497" s="245"/>
      <c r="U497" s="13"/>
      <c r="V497" s="13"/>
      <c r="W497" s="13"/>
      <c r="X497" s="13"/>
      <c r="Y497" s="13"/>
      <c r="Z497" s="13"/>
      <c r="AA497" s="13"/>
      <c r="AB497" s="13"/>
      <c r="AC497" s="13"/>
      <c r="AD497" s="13"/>
      <c r="AE497" s="13"/>
      <c r="AT497" s="246" t="s">
        <v>145</v>
      </c>
      <c r="AU497" s="246" t="s">
        <v>91</v>
      </c>
      <c r="AV497" s="13" t="s">
        <v>91</v>
      </c>
      <c r="AW497" s="13" t="s">
        <v>38</v>
      </c>
      <c r="AX497" s="13" t="s">
        <v>82</v>
      </c>
      <c r="AY497" s="246" t="s">
        <v>135</v>
      </c>
    </row>
    <row r="498" s="14" customFormat="1">
      <c r="A498" s="14"/>
      <c r="B498" s="247"/>
      <c r="C498" s="248"/>
      <c r="D498" s="231" t="s">
        <v>145</v>
      </c>
      <c r="E498" s="249" t="s">
        <v>1</v>
      </c>
      <c r="F498" s="250" t="s">
        <v>147</v>
      </c>
      <c r="G498" s="248"/>
      <c r="H498" s="251">
        <v>1</v>
      </c>
      <c r="I498" s="252"/>
      <c r="J498" s="248"/>
      <c r="K498" s="248"/>
      <c r="L498" s="253"/>
      <c r="M498" s="254"/>
      <c r="N498" s="255"/>
      <c r="O498" s="255"/>
      <c r="P498" s="255"/>
      <c r="Q498" s="255"/>
      <c r="R498" s="255"/>
      <c r="S498" s="255"/>
      <c r="T498" s="256"/>
      <c r="U498" s="14"/>
      <c r="V498" s="14"/>
      <c r="W498" s="14"/>
      <c r="X498" s="14"/>
      <c r="Y498" s="14"/>
      <c r="Z498" s="14"/>
      <c r="AA498" s="14"/>
      <c r="AB498" s="14"/>
      <c r="AC498" s="14"/>
      <c r="AD498" s="14"/>
      <c r="AE498" s="14"/>
      <c r="AT498" s="257" t="s">
        <v>145</v>
      </c>
      <c r="AU498" s="257" t="s">
        <v>91</v>
      </c>
      <c r="AV498" s="14" t="s">
        <v>142</v>
      </c>
      <c r="AW498" s="14" t="s">
        <v>38</v>
      </c>
      <c r="AX498" s="14" t="s">
        <v>87</v>
      </c>
      <c r="AY498" s="257" t="s">
        <v>135</v>
      </c>
    </row>
    <row r="499" s="2" customFormat="1" ht="21.75" customHeight="1">
      <c r="A499" s="38"/>
      <c r="B499" s="39"/>
      <c r="C499" s="270" t="s">
        <v>395</v>
      </c>
      <c r="D499" s="270" t="s">
        <v>257</v>
      </c>
      <c r="E499" s="271" t="s">
        <v>1288</v>
      </c>
      <c r="F499" s="272" t="s">
        <v>1289</v>
      </c>
      <c r="G499" s="273" t="s">
        <v>316</v>
      </c>
      <c r="H499" s="274">
        <v>1.01</v>
      </c>
      <c r="I499" s="275"/>
      <c r="J499" s="276">
        <f>ROUND(I499*H499,2)</f>
        <v>0</v>
      </c>
      <c r="K499" s="272" t="s">
        <v>141</v>
      </c>
      <c r="L499" s="277"/>
      <c r="M499" s="278" t="s">
        <v>1</v>
      </c>
      <c r="N499" s="279" t="s">
        <v>47</v>
      </c>
      <c r="O499" s="91"/>
      <c r="P499" s="227">
        <f>O499*H499</f>
        <v>0</v>
      </c>
      <c r="Q499" s="227">
        <v>0</v>
      </c>
      <c r="R499" s="227">
        <f>Q499*H499</f>
        <v>0</v>
      </c>
      <c r="S499" s="227">
        <v>0</v>
      </c>
      <c r="T499" s="228">
        <f>S499*H499</f>
        <v>0</v>
      </c>
      <c r="U499" s="38"/>
      <c r="V499" s="38"/>
      <c r="W499" s="38"/>
      <c r="X499" s="38"/>
      <c r="Y499" s="38"/>
      <c r="Z499" s="38"/>
      <c r="AA499" s="38"/>
      <c r="AB499" s="38"/>
      <c r="AC499" s="38"/>
      <c r="AD499" s="38"/>
      <c r="AE499" s="38"/>
      <c r="AR499" s="229" t="s">
        <v>181</v>
      </c>
      <c r="AT499" s="229" t="s">
        <v>257</v>
      </c>
      <c r="AU499" s="229" t="s">
        <v>91</v>
      </c>
      <c r="AY499" s="17" t="s">
        <v>135</v>
      </c>
      <c r="BE499" s="230">
        <f>IF(N499="základní",J499,0)</f>
        <v>0</v>
      </c>
      <c r="BF499" s="230">
        <f>IF(N499="snížená",J499,0)</f>
        <v>0</v>
      </c>
      <c r="BG499" s="230">
        <f>IF(N499="zákl. přenesená",J499,0)</f>
        <v>0</v>
      </c>
      <c r="BH499" s="230">
        <f>IF(N499="sníž. přenesená",J499,0)</f>
        <v>0</v>
      </c>
      <c r="BI499" s="230">
        <f>IF(N499="nulová",J499,0)</f>
        <v>0</v>
      </c>
      <c r="BJ499" s="17" t="s">
        <v>87</v>
      </c>
      <c r="BK499" s="230">
        <f>ROUND(I499*H499,2)</f>
        <v>0</v>
      </c>
      <c r="BL499" s="17" t="s">
        <v>142</v>
      </c>
      <c r="BM499" s="229" t="s">
        <v>614</v>
      </c>
    </row>
    <row r="500" s="2" customFormat="1">
      <c r="A500" s="38"/>
      <c r="B500" s="39"/>
      <c r="C500" s="40"/>
      <c r="D500" s="231" t="s">
        <v>143</v>
      </c>
      <c r="E500" s="40"/>
      <c r="F500" s="232" t="s">
        <v>1289</v>
      </c>
      <c r="G500" s="40"/>
      <c r="H500" s="40"/>
      <c r="I500" s="233"/>
      <c r="J500" s="40"/>
      <c r="K500" s="40"/>
      <c r="L500" s="44"/>
      <c r="M500" s="234"/>
      <c r="N500" s="235"/>
      <c r="O500" s="91"/>
      <c r="P500" s="91"/>
      <c r="Q500" s="91"/>
      <c r="R500" s="91"/>
      <c r="S500" s="91"/>
      <c r="T500" s="92"/>
      <c r="U500" s="38"/>
      <c r="V500" s="38"/>
      <c r="W500" s="38"/>
      <c r="X500" s="38"/>
      <c r="Y500" s="38"/>
      <c r="Z500" s="38"/>
      <c r="AA500" s="38"/>
      <c r="AB500" s="38"/>
      <c r="AC500" s="38"/>
      <c r="AD500" s="38"/>
      <c r="AE500" s="38"/>
      <c r="AT500" s="17" t="s">
        <v>143</v>
      </c>
      <c r="AU500" s="17" t="s">
        <v>91</v>
      </c>
    </row>
    <row r="501" s="13" customFormat="1">
      <c r="A501" s="13"/>
      <c r="B501" s="236"/>
      <c r="C501" s="237"/>
      <c r="D501" s="231" t="s">
        <v>145</v>
      </c>
      <c r="E501" s="238" t="s">
        <v>1</v>
      </c>
      <c r="F501" s="239" t="s">
        <v>999</v>
      </c>
      <c r="G501" s="237"/>
      <c r="H501" s="240">
        <v>1.01</v>
      </c>
      <c r="I501" s="241"/>
      <c r="J501" s="237"/>
      <c r="K501" s="237"/>
      <c r="L501" s="242"/>
      <c r="M501" s="243"/>
      <c r="N501" s="244"/>
      <c r="O501" s="244"/>
      <c r="P501" s="244"/>
      <c r="Q501" s="244"/>
      <c r="R501" s="244"/>
      <c r="S501" s="244"/>
      <c r="T501" s="245"/>
      <c r="U501" s="13"/>
      <c r="V501" s="13"/>
      <c r="W501" s="13"/>
      <c r="X501" s="13"/>
      <c r="Y501" s="13"/>
      <c r="Z501" s="13"/>
      <c r="AA501" s="13"/>
      <c r="AB501" s="13"/>
      <c r="AC501" s="13"/>
      <c r="AD501" s="13"/>
      <c r="AE501" s="13"/>
      <c r="AT501" s="246" t="s">
        <v>145</v>
      </c>
      <c r="AU501" s="246" t="s">
        <v>91</v>
      </c>
      <c r="AV501" s="13" t="s">
        <v>91</v>
      </c>
      <c r="AW501" s="13" t="s">
        <v>38</v>
      </c>
      <c r="AX501" s="13" t="s">
        <v>82</v>
      </c>
      <c r="AY501" s="246" t="s">
        <v>135</v>
      </c>
    </row>
    <row r="502" s="14" customFormat="1">
      <c r="A502" s="14"/>
      <c r="B502" s="247"/>
      <c r="C502" s="248"/>
      <c r="D502" s="231" t="s">
        <v>145</v>
      </c>
      <c r="E502" s="249" t="s">
        <v>1</v>
      </c>
      <c r="F502" s="250" t="s">
        <v>147</v>
      </c>
      <c r="G502" s="248"/>
      <c r="H502" s="251">
        <v>1.01</v>
      </c>
      <c r="I502" s="252"/>
      <c r="J502" s="248"/>
      <c r="K502" s="248"/>
      <c r="L502" s="253"/>
      <c r="M502" s="254"/>
      <c r="N502" s="255"/>
      <c r="O502" s="255"/>
      <c r="P502" s="255"/>
      <c r="Q502" s="255"/>
      <c r="R502" s="255"/>
      <c r="S502" s="255"/>
      <c r="T502" s="256"/>
      <c r="U502" s="14"/>
      <c r="V502" s="14"/>
      <c r="W502" s="14"/>
      <c r="X502" s="14"/>
      <c r="Y502" s="14"/>
      <c r="Z502" s="14"/>
      <c r="AA502" s="14"/>
      <c r="AB502" s="14"/>
      <c r="AC502" s="14"/>
      <c r="AD502" s="14"/>
      <c r="AE502" s="14"/>
      <c r="AT502" s="257" t="s">
        <v>145</v>
      </c>
      <c r="AU502" s="257" t="s">
        <v>91</v>
      </c>
      <c r="AV502" s="14" t="s">
        <v>142</v>
      </c>
      <c r="AW502" s="14" t="s">
        <v>38</v>
      </c>
      <c r="AX502" s="14" t="s">
        <v>87</v>
      </c>
      <c r="AY502" s="257" t="s">
        <v>135</v>
      </c>
    </row>
    <row r="503" s="2" customFormat="1" ht="24.15" customHeight="1">
      <c r="A503" s="38"/>
      <c r="B503" s="39"/>
      <c r="C503" s="218" t="s">
        <v>616</v>
      </c>
      <c r="D503" s="218" t="s">
        <v>137</v>
      </c>
      <c r="E503" s="219" t="s">
        <v>994</v>
      </c>
      <c r="F503" s="220" t="s">
        <v>995</v>
      </c>
      <c r="G503" s="221" t="s">
        <v>316</v>
      </c>
      <c r="H503" s="222">
        <v>2</v>
      </c>
      <c r="I503" s="223"/>
      <c r="J503" s="224">
        <f>ROUND(I503*H503,2)</f>
        <v>0</v>
      </c>
      <c r="K503" s="220" t="s">
        <v>1</v>
      </c>
      <c r="L503" s="44"/>
      <c r="M503" s="225" t="s">
        <v>1</v>
      </c>
      <c r="N503" s="226" t="s">
        <v>47</v>
      </c>
      <c r="O503" s="91"/>
      <c r="P503" s="227">
        <f>O503*H503</f>
        <v>0</v>
      </c>
      <c r="Q503" s="227">
        <v>0</v>
      </c>
      <c r="R503" s="227">
        <f>Q503*H503</f>
        <v>0</v>
      </c>
      <c r="S503" s="227">
        <v>0</v>
      </c>
      <c r="T503" s="228">
        <f>S503*H503</f>
        <v>0</v>
      </c>
      <c r="U503" s="38"/>
      <c r="V503" s="38"/>
      <c r="W503" s="38"/>
      <c r="X503" s="38"/>
      <c r="Y503" s="38"/>
      <c r="Z503" s="38"/>
      <c r="AA503" s="38"/>
      <c r="AB503" s="38"/>
      <c r="AC503" s="38"/>
      <c r="AD503" s="38"/>
      <c r="AE503" s="38"/>
      <c r="AR503" s="229" t="s">
        <v>142</v>
      </c>
      <c r="AT503" s="229" t="s">
        <v>137</v>
      </c>
      <c r="AU503" s="229" t="s">
        <v>91</v>
      </c>
      <c r="AY503" s="17" t="s">
        <v>135</v>
      </c>
      <c r="BE503" s="230">
        <f>IF(N503="základní",J503,0)</f>
        <v>0</v>
      </c>
      <c r="BF503" s="230">
        <f>IF(N503="snížená",J503,0)</f>
        <v>0</v>
      </c>
      <c r="BG503" s="230">
        <f>IF(N503="zákl. přenesená",J503,0)</f>
        <v>0</v>
      </c>
      <c r="BH503" s="230">
        <f>IF(N503="sníž. přenesená",J503,0)</f>
        <v>0</v>
      </c>
      <c r="BI503" s="230">
        <f>IF(N503="nulová",J503,0)</f>
        <v>0</v>
      </c>
      <c r="BJ503" s="17" t="s">
        <v>87</v>
      </c>
      <c r="BK503" s="230">
        <f>ROUND(I503*H503,2)</f>
        <v>0</v>
      </c>
      <c r="BL503" s="17" t="s">
        <v>142</v>
      </c>
      <c r="BM503" s="229" t="s">
        <v>619</v>
      </c>
    </row>
    <row r="504" s="2" customFormat="1">
      <c r="A504" s="38"/>
      <c r="B504" s="39"/>
      <c r="C504" s="40"/>
      <c r="D504" s="231" t="s">
        <v>143</v>
      </c>
      <c r="E504" s="40"/>
      <c r="F504" s="232" t="s">
        <v>996</v>
      </c>
      <c r="G504" s="40"/>
      <c r="H504" s="40"/>
      <c r="I504" s="233"/>
      <c r="J504" s="40"/>
      <c r="K504" s="40"/>
      <c r="L504" s="44"/>
      <c r="M504" s="234"/>
      <c r="N504" s="235"/>
      <c r="O504" s="91"/>
      <c r="P504" s="91"/>
      <c r="Q504" s="91"/>
      <c r="R504" s="91"/>
      <c r="S504" s="91"/>
      <c r="T504" s="92"/>
      <c r="U504" s="38"/>
      <c r="V504" s="38"/>
      <c r="W504" s="38"/>
      <c r="X504" s="38"/>
      <c r="Y504" s="38"/>
      <c r="Z504" s="38"/>
      <c r="AA504" s="38"/>
      <c r="AB504" s="38"/>
      <c r="AC504" s="38"/>
      <c r="AD504" s="38"/>
      <c r="AE504" s="38"/>
      <c r="AT504" s="17" t="s">
        <v>143</v>
      </c>
      <c r="AU504" s="17" t="s">
        <v>91</v>
      </c>
    </row>
    <row r="505" s="13" customFormat="1">
      <c r="A505" s="13"/>
      <c r="B505" s="236"/>
      <c r="C505" s="237"/>
      <c r="D505" s="231" t="s">
        <v>145</v>
      </c>
      <c r="E505" s="238" t="s">
        <v>1</v>
      </c>
      <c r="F505" s="239" t="s">
        <v>91</v>
      </c>
      <c r="G505" s="237"/>
      <c r="H505" s="240">
        <v>2</v>
      </c>
      <c r="I505" s="241"/>
      <c r="J505" s="237"/>
      <c r="K505" s="237"/>
      <c r="L505" s="242"/>
      <c r="M505" s="243"/>
      <c r="N505" s="244"/>
      <c r="O505" s="244"/>
      <c r="P505" s="244"/>
      <c r="Q505" s="244"/>
      <c r="R505" s="244"/>
      <c r="S505" s="244"/>
      <c r="T505" s="245"/>
      <c r="U505" s="13"/>
      <c r="V505" s="13"/>
      <c r="W505" s="13"/>
      <c r="X505" s="13"/>
      <c r="Y505" s="13"/>
      <c r="Z505" s="13"/>
      <c r="AA505" s="13"/>
      <c r="AB505" s="13"/>
      <c r="AC505" s="13"/>
      <c r="AD505" s="13"/>
      <c r="AE505" s="13"/>
      <c r="AT505" s="246" t="s">
        <v>145</v>
      </c>
      <c r="AU505" s="246" t="s">
        <v>91</v>
      </c>
      <c r="AV505" s="13" t="s">
        <v>91</v>
      </c>
      <c r="AW505" s="13" t="s">
        <v>38</v>
      </c>
      <c r="AX505" s="13" t="s">
        <v>82</v>
      </c>
      <c r="AY505" s="246" t="s">
        <v>135</v>
      </c>
    </row>
    <row r="506" s="14" customFormat="1">
      <c r="A506" s="14"/>
      <c r="B506" s="247"/>
      <c r="C506" s="248"/>
      <c r="D506" s="231" t="s">
        <v>145</v>
      </c>
      <c r="E506" s="249" t="s">
        <v>1</v>
      </c>
      <c r="F506" s="250" t="s">
        <v>147</v>
      </c>
      <c r="G506" s="248"/>
      <c r="H506" s="251">
        <v>2</v>
      </c>
      <c r="I506" s="252"/>
      <c r="J506" s="248"/>
      <c r="K506" s="248"/>
      <c r="L506" s="253"/>
      <c r="M506" s="254"/>
      <c r="N506" s="255"/>
      <c r="O506" s="255"/>
      <c r="P506" s="255"/>
      <c r="Q506" s="255"/>
      <c r="R506" s="255"/>
      <c r="S506" s="255"/>
      <c r="T506" s="256"/>
      <c r="U506" s="14"/>
      <c r="V506" s="14"/>
      <c r="W506" s="14"/>
      <c r="X506" s="14"/>
      <c r="Y506" s="14"/>
      <c r="Z506" s="14"/>
      <c r="AA506" s="14"/>
      <c r="AB506" s="14"/>
      <c r="AC506" s="14"/>
      <c r="AD506" s="14"/>
      <c r="AE506" s="14"/>
      <c r="AT506" s="257" t="s">
        <v>145</v>
      </c>
      <c r="AU506" s="257" t="s">
        <v>91</v>
      </c>
      <c r="AV506" s="14" t="s">
        <v>142</v>
      </c>
      <c r="AW506" s="14" t="s">
        <v>38</v>
      </c>
      <c r="AX506" s="14" t="s">
        <v>87</v>
      </c>
      <c r="AY506" s="257" t="s">
        <v>135</v>
      </c>
    </row>
    <row r="507" s="2" customFormat="1" ht="16.5" customHeight="1">
      <c r="A507" s="38"/>
      <c r="B507" s="39"/>
      <c r="C507" s="270" t="s">
        <v>400</v>
      </c>
      <c r="D507" s="270" t="s">
        <v>257</v>
      </c>
      <c r="E507" s="271" t="s">
        <v>997</v>
      </c>
      <c r="F507" s="272" t="s">
        <v>998</v>
      </c>
      <c r="G507" s="273" t="s">
        <v>316</v>
      </c>
      <c r="H507" s="274">
        <v>2.02</v>
      </c>
      <c r="I507" s="275"/>
      <c r="J507" s="276">
        <f>ROUND(I507*H507,2)</f>
        <v>0</v>
      </c>
      <c r="K507" s="272" t="s">
        <v>141</v>
      </c>
      <c r="L507" s="277"/>
      <c r="M507" s="278" t="s">
        <v>1</v>
      </c>
      <c r="N507" s="279" t="s">
        <v>47</v>
      </c>
      <c r="O507" s="91"/>
      <c r="P507" s="227">
        <f>O507*H507</f>
        <v>0</v>
      </c>
      <c r="Q507" s="227">
        <v>0</v>
      </c>
      <c r="R507" s="227">
        <f>Q507*H507</f>
        <v>0</v>
      </c>
      <c r="S507" s="227">
        <v>0</v>
      </c>
      <c r="T507" s="228">
        <f>S507*H507</f>
        <v>0</v>
      </c>
      <c r="U507" s="38"/>
      <c r="V507" s="38"/>
      <c r="W507" s="38"/>
      <c r="X507" s="38"/>
      <c r="Y507" s="38"/>
      <c r="Z507" s="38"/>
      <c r="AA507" s="38"/>
      <c r="AB507" s="38"/>
      <c r="AC507" s="38"/>
      <c r="AD507" s="38"/>
      <c r="AE507" s="38"/>
      <c r="AR507" s="229" t="s">
        <v>181</v>
      </c>
      <c r="AT507" s="229" t="s">
        <v>257</v>
      </c>
      <c r="AU507" s="229" t="s">
        <v>91</v>
      </c>
      <c r="AY507" s="17" t="s">
        <v>135</v>
      </c>
      <c r="BE507" s="230">
        <f>IF(N507="základní",J507,0)</f>
        <v>0</v>
      </c>
      <c r="BF507" s="230">
        <f>IF(N507="snížená",J507,0)</f>
        <v>0</v>
      </c>
      <c r="BG507" s="230">
        <f>IF(N507="zákl. přenesená",J507,0)</f>
        <v>0</v>
      </c>
      <c r="BH507" s="230">
        <f>IF(N507="sníž. přenesená",J507,0)</f>
        <v>0</v>
      </c>
      <c r="BI507" s="230">
        <f>IF(N507="nulová",J507,0)</f>
        <v>0</v>
      </c>
      <c r="BJ507" s="17" t="s">
        <v>87</v>
      </c>
      <c r="BK507" s="230">
        <f>ROUND(I507*H507,2)</f>
        <v>0</v>
      </c>
      <c r="BL507" s="17" t="s">
        <v>142</v>
      </c>
      <c r="BM507" s="229" t="s">
        <v>623</v>
      </c>
    </row>
    <row r="508" s="2" customFormat="1">
      <c r="A508" s="38"/>
      <c r="B508" s="39"/>
      <c r="C508" s="40"/>
      <c r="D508" s="231" t="s">
        <v>143</v>
      </c>
      <c r="E508" s="40"/>
      <c r="F508" s="232" t="s">
        <v>998</v>
      </c>
      <c r="G508" s="40"/>
      <c r="H508" s="40"/>
      <c r="I508" s="233"/>
      <c r="J508" s="40"/>
      <c r="K508" s="40"/>
      <c r="L508" s="44"/>
      <c r="M508" s="234"/>
      <c r="N508" s="235"/>
      <c r="O508" s="91"/>
      <c r="P508" s="91"/>
      <c r="Q508" s="91"/>
      <c r="R508" s="91"/>
      <c r="S508" s="91"/>
      <c r="T508" s="92"/>
      <c r="U508" s="38"/>
      <c r="V508" s="38"/>
      <c r="W508" s="38"/>
      <c r="X508" s="38"/>
      <c r="Y508" s="38"/>
      <c r="Z508" s="38"/>
      <c r="AA508" s="38"/>
      <c r="AB508" s="38"/>
      <c r="AC508" s="38"/>
      <c r="AD508" s="38"/>
      <c r="AE508" s="38"/>
      <c r="AT508" s="17" t="s">
        <v>143</v>
      </c>
      <c r="AU508" s="17" t="s">
        <v>91</v>
      </c>
    </row>
    <row r="509" s="13" customFormat="1">
      <c r="A509" s="13"/>
      <c r="B509" s="236"/>
      <c r="C509" s="237"/>
      <c r="D509" s="231" t="s">
        <v>145</v>
      </c>
      <c r="E509" s="238" t="s">
        <v>1</v>
      </c>
      <c r="F509" s="239" t="s">
        <v>1204</v>
      </c>
      <c r="G509" s="237"/>
      <c r="H509" s="240">
        <v>2.02</v>
      </c>
      <c r="I509" s="241"/>
      <c r="J509" s="237"/>
      <c r="K509" s="237"/>
      <c r="L509" s="242"/>
      <c r="M509" s="243"/>
      <c r="N509" s="244"/>
      <c r="O509" s="244"/>
      <c r="P509" s="244"/>
      <c r="Q509" s="244"/>
      <c r="R509" s="244"/>
      <c r="S509" s="244"/>
      <c r="T509" s="245"/>
      <c r="U509" s="13"/>
      <c r="V509" s="13"/>
      <c r="W509" s="13"/>
      <c r="X509" s="13"/>
      <c r="Y509" s="13"/>
      <c r="Z509" s="13"/>
      <c r="AA509" s="13"/>
      <c r="AB509" s="13"/>
      <c r="AC509" s="13"/>
      <c r="AD509" s="13"/>
      <c r="AE509" s="13"/>
      <c r="AT509" s="246" t="s">
        <v>145</v>
      </c>
      <c r="AU509" s="246" t="s">
        <v>91</v>
      </c>
      <c r="AV509" s="13" t="s">
        <v>91</v>
      </c>
      <c r="AW509" s="13" t="s">
        <v>38</v>
      </c>
      <c r="AX509" s="13" t="s">
        <v>82</v>
      </c>
      <c r="AY509" s="246" t="s">
        <v>135</v>
      </c>
    </row>
    <row r="510" s="14" customFormat="1">
      <c r="A510" s="14"/>
      <c r="B510" s="247"/>
      <c r="C510" s="248"/>
      <c r="D510" s="231" t="s">
        <v>145</v>
      </c>
      <c r="E510" s="249" t="s">
        <v>1</v>
      </c>
      <c r="F510" s="250" t="s">
        <v>147</v>
      </c>
      <c r="G510" s="248"/>
      <c r="H510" s="251">
        <v>2.02</v>
      </c>
      <c r="I510" s="252"/>
      <c r="J510" s="248"/>
      <c r="K510" s="248"/>
      <c r="L510" s="253"/>
      <c r="M510" s="254"/>
      <c r="N510" s="255"/>
      <c r="O510" s="255"/>
      <c r="P510" s="255"/>
      <c r="Q510" s="255"/>
      <c r="R510" s="255"/>
      <c r="S510" s="255"/>
      <c r="T510" s="256"/>
      <c r="U510" s="14"/>
      <c r="V510" s="14"/>
      <c r="W510" s="14"/>
      <c r="X510" s="14"/>
      <c r="Y510" s="14"/>
      <c r="Z510" s="14"/>
      <c r="AA510" s="14"/>
      <c r="AB510" s="14"/>
      <c r="AC510" s="14"/>
      <c r="AD510" s="14"/>
      <c r="AE510" s="14"/>
      <c r="AT510" s="257" t="s">
        <v>145</v>
      </c>
      <c r="AU510" s="257" t="s">
        <v>91</v>
      </c>
      <c r="AV510" s="14" t="s">
        <v>142</v>
      </c>
      <c r="AW510" s="14" t="s">
        <v>38</v>
      </c>
      <c r="AX510" s="14" t="s">
        <v>87</v>
      </c>
      <c r="AY510" s="257" t="s">
        <v>135</v>
      </c>
    </row>
    <row r="511" s="2" customFormat="1" ht="24.15" customHeight="1">
      <c r="A511" s="38"/>
      <c r="B511" s="39"/>
      <c r="C511" s="218" t="s">
        <v>627</v>
      </c>
      <c r="D511" s="218" t="s">
        <v>137</v>
      </c>
      <c r="E511" s="219" t="s">
        <v>1290</v>
      </c>
      <c r="F511" s="220" t="s">
        <v>1291</v>
      </c>
      <c r="G511" s="221" t="s">
        <v>316</v>
      </c>
      <c r="H511" s="222">
        <v>1</v>
      </c>
      <c r="I511" s="223"/>
      <c r="J511" s="224">
        <f>ROUND(I511*H511,2)</f>
        <v>0</v>
      </c>
      <c r="K511" s="220" t="s">
        <v>141</v>
      </c>
      <c r="L511" s="44"/>
      <c r="M511" s="225" t="s">
        <v>1</v>
      </c>
      <c r="N511" s="226" t="s">
        <v>47</v>
      </c>
      <c r="O511" s="91"/>
      <c r="P511" s="227">
        <f>O511*H511</f>
        <v>0</v>
      </c>
      <c r="Q511" s="227">
        <v>0</v>
      </c>
      <c r="R511" s="227">
        <f>Q511*H511</f>
        <v>0</v>
      </c>
      <c r="S511" s="227">
        <v>0</v>
      </c>
      <c r="T511" s="228">
        <f>S511*H511</f>
        <v>0</v>
      </c>
      <c r="U511" s="38"/>
      <c r="V511" s="38"/>
      <c r="W511" s="38"/>
      <c r="X511" s="38"/>
      <c r="Y511" s="38"/>
      <c r="Z511" s="38"/>
      <c r="AA511" s="38"/>
      <c r="AB511" s="38"/>
      <c r="AC511" s="38"/>
      <c r="AD511" s="38"/>
      <c r="AE511" s="38"/>
      <c r="AR511" s="229" t="s">
        <v>142</v>
      </c>
      <c r="AT511" s="229" t="s">
        <v>137</v>
      </c>
      <c r="AU511" s="229" t="s">
        <v>91</v>
      </c>
      <c r="AY511" s="17" t="s">
        <v>135</v>
      </c>
      <c r="BE511" s="230">
        <f>IF(N511="základní",J511,0)</f>
        <v>0</v>
      </c>
      <c r="BF511" s="230">
        <f>IF(N511="snížená",J511,0)</f>
        <v>0</v>
      </c>
      <c r="BG511" s="230">
        <f>IF(N511="zákl. přenesená",J511,0)</f>
        <v>0</v>
      </c>
      <c r="BH511" s="230">
        <f>IF(N511="sníž. přenesená",J511,0)</f>
        <v>0</v>
      </c>
      <c r="BI511" s="230">
        <f>IF(N511="nulová",J511,0)</f>
        <v>0</v>
      </c>
      <c r="BJ511" s="17" t="s">
        <v>87</v>
      </c>
      <c r="BK511" s="230">
        <f>ROUND(I511*H511,2)</f>
        <v>0</v>
      </c>
      <c r="BL511" s="17" t="s">
        <v>142</v>
      </c>
      <c r="BM511" s="229" t="s">
        <v>630</v>
      </c>
    </row>
    <row r="512" s="2" customFormat="1">
      <c r="A512" s="38"/>
      <c r="B512" s="39"/>
      <c r="C512" s="40"/>
      <c r="D512" s="231" t="s">
        <v>143</v>
      </c>
      <c r="E512" s="40"/>
      <c r="F512" s="232" t="s">
        <v>1292</v>
      </c>
      <c r="G512" s="40"/>
      <c r="H512" s="40"/>
      <c r="I512" s="233"/>
      <c r="J512" s="40"/>
      <c r="K512" s="40"/>
      <c r="L512" s="44"/>
      <c r="M512" s="234"/>
      <c r="N512" s="235"/>
      <c r="O512" s="91"/>
      <c r="P512" s="91"/>
      <c r="Q512" s="91"/>
      <c r="R512" s="91"/>
      <c r="S512" s="91"/>
      <c r="T512" s="92"/>
      <c r="U512" s="38"/>
      <c r="V512" s="38"/>
      <c r="W512" s="38"/>
      <c r="X512" s="38"/>
      <c r="Y512" s="38"/>
      <c r="Z512" s="38"/>
      <c r="AA512" s="38"/>
      <c r="AB512" s="38"/>
      <c r="AC512" s="38"/>
      <c r="AD512" s="38"/>
      <c r="AE512" s="38"/>
      <c r="AT512" s="17" t="s">
        <v>143</v>
      </c>
      <c r="AU512" s="17" t="s">
        <v>91</v>
      </c>
    </row>
    <row r="513" s="13" customFormat="1">
      <c r="A513" s="13"/>
      <c r="B513" s="236"/>
      <c r="C513" s="237"/>
      <c r="D513" s="231" t="s">
        <v>145</v>
      </c>
      <c r="E513" s="238" t="s">
        <v>1</v>
      </c>
      <c r="F513" s="239" t="s">
        <v>87</v>
      </c>
      <c r="G513" s="237"/>
      <c r="H513" s="240">
        <v>1</v>
      </c>
      <c r="I513" s="241"/>
      <c r="J513" s="237"/>
      <c r="K513" s="237"/>
      <c r="L513" s="242"/>
      <c r="M513" s="243"/>
      <c r="N513" s="244"/>
      <c r="O513" s="244"/>
      <c r="P513" s="244"/>
      <c r="Q513" s="244"/>
      <c r="R513" s="244"/>
      <c r="S513" s="244"/>
      <c r="T513" s="245"/>
      <c r="U513" s="13"/>
      <c r="V513" s="13"/>
      <c r="W513" s="13"/>
      <c r="X513" s="13"/>
      <c r="Y513" s="13"/>
      <c r="Z513" s="13"/>
      <c r="AA513" s="13"/>
      <c r="AB513" s="13"/>
      <c r="AC513" s="13"/>
      <c r="AD513" s="13"/>
      <c r="AE513" s="13"/>
      <c r="AT513" s="246" t="s">
        <v>145</v>
      </c>
      <c r="AU513" s="246" t="s">
        <v>91</v>
      </c>
      <c r="AV513" s="13" t="s">
        <v>91</v>
      </c>
      <c r="AW513" s="13" t="s">
        <v>38</v>
      </c>
      <c r="AX513" s="13" t="s">
        <v>82</v>
      </c>
      <c r="AY513" s="246" t="s">
        <v>135</v>
      </c>
    </row>
    <row r="514" s="14" customFormat="1">
      <c r="A514" s="14"/>
      <c r="B514" s="247"/>
      <c r="C514" s="248"/>
      <c r="D514" s="231" t="s">
        <v>145</v>
      </c>
      <c r="E514" s="249" t="s">
        <v>1</v>
      </c>
      <c r="F514" s="250" t="s">
        <v>147</v>
      </c>
      <c r="G514" s="248"/>
      <c r="H514" s="251">
        <v>1</v>
      </c>
      <c r="I514" s="252"/>
      <c r="J514" s="248"/>
      <c r="K514" s="248"/>
      <c r="L514" s="253"/>
      <c r="M514" s="254"/>
      <c r="N514" s="255"/>
      <c r="O514" s="255"/>
      <c r="P514" s="255"/>
      <c r="Q514" s="255"/>
      <c r="R514" s="255"/>
      <c r="S514" s="255"/>
      <c r="T514" s="256"/>
      <c r="U514" s="14"/>
      <c r="V514" s="14"/>
      <c r="W514" s="14"/>
      <c r="X514" s="14"/>
      <c r="Y514" s="14"/>
      <c r="Z514" s="14"/>
      <c r="AA514" s="14"/>
      <c r="AB514" s="14"/>
      <c r="AC514" s="14"/>
      <c r="AD514" s="14"/>
      <c r="AE514" s="14"/>
      <c r="AT514" s="257" t="s">
        <v>145</v>
      </c>
      <c r="AU514" s="257" t="s">
        <v>91</v>
      </c>
      <c r="AV514" s="14" t="s">
        <v>142</v>
      </c>
      <c r="AW514" s="14" t="s">
        <v>38</v>
      </c>
      <c r="AX514" s="14" t="s">
        <v>87</v>
      </c>
      <c r="AY514" s="257" t="s">
        <v>135</v>
      </c>
    </row>
    <row r="515" s="2" customFormat="1" ht="24.15" customHeight="1">
      <c r="A515" s="38"/>
      <c r="B515" s="39"/>
      <c r="C515" s="270" t="s">
        <v>405</v>
      </c>
      <c r="D515" s="270" t="s">
        <v>257</v>
      </c>
      <c r="E515" s="271" t="s">
        <v>1293</v>
      </c>
      <c r="F515" s="272" t="s">
        <v>1294</v>
      </c>
      <c r="G515" s="273" t="s">
        <v>316</v>
      </c>
      <c r="H515" s="274">
        <v>1.01</v>
      </c>
      <c r="I515" s="275"/>
      <c r="J515" s="276">
        <f>ROUND(I515*H515,2)</f>
        <v>0</v>
      </c>
      <c r="K515" s="272" t="s">
        <v>141</v>
      </c>
      <c r="L515" s="277"/>
      <c r="M515" s="278" t="s">
        <v>1</v>
      </c>
      <c r="N515" s="279" t="s">
        <v>47</v>
      </c>
      <c r="O515" s="91"/>
      <c r="P515" s="227">
        <f>O515*H515</f>
        <v>0</v>
      </c>
      <c r="Q515" s="227">
        <v>0</v>
      </c>
      <c r="R515" s="227">
        <f>Q515*H515</f>
        <v>0</v>
      </c>
      <c r="S515" s="227">
        <v>0</v>
      </c>
      <c r="T515" s="228">
        <f>S515*H515</f>
        <v>0</v>
      </c>
      <c r="U515" s="38"/>
      <c r="V515" s="38"/>
      <c r="W515" s="38"/>
      <c r="X515" s="38"/>
      <c r="Y515" s="38"/>
      <c r="Z515" s="38"/>
      <c r="AA515" s="38"/>
      <c r="AB515" s="38"/>
      <c r="AC515" s="38"/>
      <c r="AD515" s="38"/>
      <c r="AE515" s="38"/>
      <c r="AR515" s="229" t="s">
        <v>181</v>
      </c>
      <c r="AT515" s="229" t="s">
        <v>257</v>
      </c>
      <c r="AU515" s="229" t="s">
        <v>91</v>
      </c>
      <c r="AY515" s="17" t="s">
        <v>135</v>
      </c>
      <c r="BE515" s="230">
        <f>IF(N515="základní",J515,0)</f>
        <v>0</v>
      </c>
      <c r="BF515" s="230">
        <f>IF(N515="snížená",J515,0)</f>
        <v>0</v>
      </c>
      <c r="BG515" s="230">
        <f>IF(N515="zákl. přenesená",J515,0)</f>
        <v>0</v>
      </c>
      <c r="BH515" s="230">
        <f>IF(N515="sníž. přenesená",J515,0)</f>
        <v>0</v>
      </c>
      <c r="BI515" s="230">
        <f>IF(N515="nulová",J515,0)</f>
        <v>0</v>
      </c>
      <c r="BJ515" s="17" t="s">
        <v>87</v>
      </c>
      <c r="BK515" s="230">
        <f>ROUND(I515*H515,2)</f>
        <v>0</v>
      </c>
      <c r="BL515" s="17" t="s">
        <v>142</v>
      </c>
      <c r="BM515" s="229" t="s">
        <v>633</v>
      </c>
    </row>
    <row r="516" s="2" customFormat="1">
      <c r="A516" s="38"/>
      <c r="B516" s="39"/>
      <c r="C516" s="40"/>
      <c r="D516" s="231" t="s">
        <v>143</v>
      </c>
      <c r="E516" s="40"/>
      <c r="F516" s="232" t="s">
        <v>1294</v>
      </c>
      <c r="G516" s="40"/>
      <c r="H516" s="40"/>
      <c r="I516" s="233"/>
      <c r="J516" s="40"/>
      <c r="K516" s="40"/>
      <c r="L516" s="44"/>
      <c r="M516" s="234"/>
      <c r="N516" s="235"/>
      <c r="O516" s="91"/>
      <c r="P516" s="91"/>
      <c r="Q516" s="91"/>
      <c r="R516" s="91"/>
      <c r="S516" s="91"/>
      <c r="T516" s="92"/>
      <c r="U516" s="38"/>
      <c r="V516" s="38"/>
      <c r="W516" s="38"/>
      <c r="X516" s="38"/>
      <c r="Y516" s="38"/>
      <c r="Z516" s="38"/>
      <c r="AA516" s="38"/>
      <c r="AB516" s="38"/>
      <c r="AC516" s="38"/>
      <c r="AD516" s="38"/>
      <c r="AE516" s="38"/>
      <c r="AT516" s="17" t="s">
        <v>143</v>
      </c>
      <c r="AU516" s="17" t="s">
        <v>91</v>
      </c>
    </row>
    <row r="517" s="13" customFormat="1">
      <c r="A517" s="13"/>
      <c r="B517" s="236"/>
      <c r="C517" s="237"/>
      <c r="D517" s="231" t="s">
        <v>145</v>
      </c>
      <c r="E517" s="238" t="s">
        <v>1</v>
      </c>
      <c r="F517" s="239" t="s">
        <v>999</v>
      </c>
      <c r="G517" s="237"/>
      <c r="H517" s="240">
        <v>1.01</v>
      </c>
      <c r="I517" s="241"/>
      <c r="J517" s="237"/>
      <c r="K517" s="237"/>
      <c r="L517" s="242"/>
      <c r="M517" s="243"/>
      <c r="N517" s="244"/>
      <c r="O517" s="244"/>
      <c r="P517" s="244"/>
      <c r="Q517" s="244"/>
      <c r="R517" s="244"/>
      <c r="S517" s="244"/>
      <c r="T517" s="245"/>
      <c r="U517" s="13"/>
      <c r="V517" s="13"/>
      <c r="W517" s="13"/>
      <c r="X517" s="13"/>
      <c r="Y517" s="13"/>
      <c r="Z517" s="13"/>
      <c r="AA517" s="13"/>
      <c r="AB517" s="13"/>
      <c r="AC517" s="13"/>
      <c r="AD517" s="13"/>
      <c r="AE517" s="13"/>
      <c r="AT517" s="246" t="s">
        <v>145</v>
      </c>
      <c r="AU517" s="246" t="s">
        <v>91</v>
      </c>
      <c r="AV517" s="13" t="s">
        <v>91</v>
      </c>
      <c r="AW517" s="13" t="s">
        <v>38</v>
      </c>
      <c r="AX517" s="13" t="s">
        <v>82</v>
      </c>
      <c r="AY517" s="246" t="s">
        <v>135</v>
      </c>
    </row>
    <row r="518" s="14" customFormat="1">
      <c r="A518" s="14"/>
      <c r="B518" s="247"/>
      <c r="C518" s="248"/>
      <c r="D518" s="231" t="s">
        <v>145</v>
      </c>
      <c r="E518" s="249" t="s">
        <v>1</v>
      </c>
      <c r="F518" s="250" t="s">
        <v>147</v>
      </c>
      <c r="G518" s="248"/>
      <c r="H518" s="251">
        <v>1.01</v>
      </c>
      <c r="I518" s="252"/>
      <c r="J518" s="248"/>
      <c r="K518" s="248"/>
      <c r="L518" s="253"/>
      <c r="M518" s="254"/>
      <c r="N518" s="255"/>
      <c r="O518" s="255"/>
      <c r="P518" s="255"/>
      <c r="Q518" s="255"/>
      <c r="R518" s="255"/>
      <c r="S518" s="255"/>
      <c r="T518" s="256"/>
      <c r="U518" s="14"/>
      <c r="V518" s="14"/>
      <c r="W518" s="14"/>
      <c r="X518" s="14"/>
      <c r="Y518" s="14"/>
      <c r="Z518" s="14"/>
      <c r="AA518" s="14"/>
      <c r="AB518" s="14"/>
      <c r="AC518" s="14"/>
      <c r="AD518" s="14"/>
      <c r="AE518" s="14"/>
      <c r="AT518" s="257" t="s">
        <v>145</v>
      </c>
      <c r="AU518" s="257" t="s">
        <v>91</v>
      </c>
      <c r="AV518" s="14" t="s">
        <v>142</v>
      </c>
      <c r="AW518" s="14" t="s">
        <v>38</v>
      </c>
      <c r="AX518" s="14" t="s">
        <v>87</v>
      </c>
      <c r="AY518" s="257" t="s">
        <v>135</v>
      </c>
    </row>
    <row r="519" s="2" customFormat="1" ht="24.15" customHeight="1">
      <c r="A519" s="38"/>
      <c r="B519" s="39"/>
      <c r="C519" s="218" t="s">
        <v>637</v>
      </c>
      <c r="D519" s="218" t="s">
        <v>137</v>
      </c>
      <c r="E519" s="219" t="s">
        <v>548</v>
      </c>
      <c r="F519" s="220" t="s">
        <v>549</v>
      </c>
      <c r="G519" s="221" t="s">
        <v>316</v>
      </c>
      <c r="H519" s="222">
        <v>3</v>
      </c>
      <c r="I519" s="223"/>
      <c r="J519" s="224">
        <f>ROUND(I519*H519,2)</f>
        <v>0</v>
      </c>
      <c r="K519" s="220" t="s">
        <v>141</v>
      </c>
      <c r="L519" s="44"/>
      <c r="M519" s="225" t="s">
        <v>1</v>
      </c>
      <c r="N519" s="226" t="s">
        <v>47</v>
      </c>
      <c r="O519" s="91"/>
      <c r="P519" s="227">
        <f>O519*H519</f>
        <v>0</v>
      </c>
      <c r="Q519" s="227">
        <v>0</v>
      </c>
      <c r="R519" s="227">
        <f>Q519*H519</f>
        <v>0</v>
      </c>
      <c r="S519" s="227">
        <v>0</v>
      </c>
      <c r="T519" s="228">
        <f>S519*H519</f>
        <v>0</v>
      </c>
      <c r="U519" s="38"/>
      <c r="V519" s="38"/>
      <c r="W519" s="38"/>
      <c r="X519" s="38"/>
      <c r="Y519" s="38"/>
      <c r="Z519" s="38"/>
      <c r="AA519" s="38"/>
      <c r="AB519" s="38"/>
      <c r="AC519" s="38"/>
      <c r="AD519" s="38"/>
      <c r="AE519" s="38"/>
      <c r="AR519" s="229" t="s">
        <v>142</v>
      </c>
      <c r="AT519" s="229" t="s">
        <v>137</v>
      </c>
      <c r="AU519" s="229" t="s">
        <v>91</v>
      </c>
      <c r="AY519" s="17" t="s">
        <v>135</v>
      </c>
      <c r="BE519" s="230">
        <f>IF(N519="základní",J519,0)</f>
        <v>0</v>
      </c>
      <c r="BF519" s="230">
        <f>IF(N519="snížená",J519,0)</f>
        <v>0</v>
      </c>
      <c r="BG519" s="230">
        <f>IF(N519="zákl. přenesená",J519,0)</f>
        <v>0</v>
      </c>
      <c r="BH519" s="230">
        <f>IF(N519="sníž. přenesená",J519,0)</f>
        <v>0</v>
      </c>
      <c r="BI519" s="230">
        <f>IF(N519="nulová",J519,0)</f>
        <v>0</v>
      </c>
      <c r="BJ519" s="17" t="s">
        <v>87</v>
      </c>
      <c r="BK519" s="230">
        <f>ROUND(I519*H519,2)</f>
        <v>0</v>
      </c>
      <c r="BL519" s="17" t="s">
        <v>142</v>
      </c>
      <c r="BM519" s="229" t="s">
        <v>640</v>
      </c>
    </row>
    <row r="520" s="2" customFormat="1">
      <c r="A520" s="38"/>
      <c r="B520" s="39"/>
      <c r="C520" s="40"/>
      <c r="D520" s="231" t="s">
        <v>143</v>
      </c>
      <c r="E520" s="40"/>
      <c r="F520" s="232" t="s">
        <v>551</v>
      </c>
      <c r="G520" s="40"/>
      <c r="H520" s="40"/>
      <c r="I520" s="233"/>
      <c r="J520" s="40"/>
      <c r="K520" s="40"/>
      <c r="L520" s="44"/>
      <c r="M520" s="234"/>
      <c r="N520" s="235"/>
      <c r="O520" s="91"/>
      <c r="P520" s="91"/>
      <c r="Q520" s="91"/>
      <c r="R520" s="91"/>
      <c r="S520" s="91"/>
      <c r="T520" s="92"/>
      <c r="U520" s="38"/>
      <c r="V520" s="38"/>
      <c r="W520" s="38"/>
      <c r="X520" s="38"/>
      <c r="Y520" s="38"/>
      <c r="Z520" s="38"/>
      <c r="AA520" s="38"/>
      <c r="AB520" s="38"/>
      <c r="AC520" s="38"/>
      <c r="AD520" s="38"/>
      <c r="AE520" s="38"/>
      <c r="AT520" s="17" t="s">
        <v>143</v>
      </c>
      <c r="AU520" s="17" t="s">
        <v>91</v>
      </c>
    </row>
    <row r="521" s="13" customFormat="1">
      <c r="A521" s="13"/>
      <c r="B521" s="236"/>
      <c r="C521" s="237"/>
      <c r="D521" s="231" t="s">
        <v>145</v>
      </c>
      <c r="E521" s="238" t="s">
        <v>1</v>
      </c>
      <c r="F521" s="239" t="s">
        <v>94</v>
      </c>
      <c r="G521" s="237"/>
      <c r="H521" s="240">
        <v>3</v>
      </c>
      <c r="I521" s="241"/>
      <c r="J521" s="237"/>
      <c r="K521" s="237"/>
      <c r="L521" s="242"/>
      <c r="M521" s="243"/>
      <c r="N521" s="244"/>
      <c r="O521" s="244"/>
      <c r="P521" s="244"/>
      <c r="Q521" s="244"/>
      <c r="R521" s="244"/>
      <c r="S521" s="244"/>
      <c r="T521" s="245"/>
      <c r="U521" s="13"/>
      <c r="V521" s="13"/>
      <c r="W521" s="13"/>
      <c r="X521" s="13"/>
      <c r="Y521" s="13"/>
      <c r="Z521" s="13"/>
      <c r="AA521" s="13"/>
      <c r="AB521" s="13"/>
      <c r="AC521" s="13"/>
      <c r="AD521" s="13"/>
      <c r="AE521" s="13"/>
      <c r="AT521" s="246" t="s">
        <v>145</v>
      </c>
      <c r="AU521" s="246" t="s">
        <v>91</v>
      </c>
      <c r="AV521" s="13" t="s">
        <v>91</v>
      </c>
      <c r="AW521" s="13" t="s">
        <v>38</v>
      </c>
      <c r="AX521" s="13" t="s">
        <v>82</v>
      </c>
      <c r="AY521" s="246" t="s">
        <v>135</v>
      </c>
    </row>
    <row r="522" s="14" customFormat="1">
      <c r="A522" s="14"/>
      <c r="B522" s="247"/>
      <c r="C522" s="248"/>
      <c r="D522" s="231" t="s">
        <v>145</v>
      </c>
      <c r="E522" s="249" t="s">
        <v>1</v>
      </c>
      <c r="F522" s="250" t="s">
        <v>147</v>
      </c>
      <c r="G522" s="248"/>
      <c r="H522" s="251">
        <v>3</v>
      </c>
      <c r="I522" s="252"/>
      <c r="J522" s="248"/>
      <c r="K522" s="248"/>
      <c r="L522" s="253"/>
      <c r="M522" s="254"/>
      <c r="N522" s="255"/>
      <c r="O522" s="255"/>
      <c r="P522" s="255"/>
      <c r="Q522" s="255"/>
      <c r="R522" s="255"/>
      <c r="S522" s="255"/>
      <c r="T522" s="256"/>
      <c r="U522" s="14"/>
      <c r="V522" s="14"/>
      <c r="W522" s="14"/>
      <c r="X522" s="14"/>
      <c r="Y522" s="14"/>
      <c r="Z522" s="14"/>
      <c r="AA522" s="14"/>
      <c r="AB522" s="14"/>
      <c r="AC522" s="14"/>
      <c r="AD522" s="14"/>
      <c r="AE522" s="14"/>
      <c r="AT522" s="257" t="s">
        <v>145</v>
      </c>
      <c r="AU522" s="257" t="s">
        <v>91</v>
      </c>
      <c r="AV522" s="14" t="s">
        <v>142</v>
      </c>
      <c r="AW522" s="14" t="s">
        <v>38</v>
      </c>
      <c r="AX522" s="14" t="s">
        <v>87</v>
      </c>
      <c r="AY522" s="257" t="s">
        <v>135</v>
      </c>
    </row>
    <row r="523" s="2" customFormat="1" ht="33" customHeight="1">
      <c r="A523" s="38"/>
      <c r="B523" s="39"/>
      <c r="C523" s="270" t="s">
        <v>412</v>
      </c>
      <c r="D523" s="270" t="s">
        <v>257</v>
      </c>
      <c r="E523" s="271" t="s">
        <v>553</v>
      </c>
      <c r="F523" s="272" t="s">
        <v>554</v>
      </c>
      <c r="G523" s="273" t="s">
        <v>316</v>
      </c>
      <c r="H523" s="274">
        <v>3.0299999999999998</v>
      </c>
      <c r="I523" s="275"/>
      <c r="J523" s="276">
        <f>ROUND(I523*H523,2)</f>
        <v>0</v>
      </c>
      <c r="K523" s="272" t="s">
        <v>141</v>
      </c>
      <c r="L523" s="277"/>
      <c r="M523" s="278" t="s">
        <v>1</v>
      </c>
      <c r="N523" s="279" t="s">
        <v>47</v>
      </c>
      <c r="O523" s="91"/>
      <c r="P523" s="227">
        <f>O523*H523</f>
        <v>0</v>
      </c>
      <c r="Q523" s="227">
        <v>0</v>
      </c>
      <c r="R523" s="227">
        <f>Q523*H523</f>
        <v>0</v>
      </c>
      <c r="S523" s="227">
        <v>0</v>
      </c>
      <c r="T523" s="228">
        <f>S523*H523</f>
        <v>0</v>
      </c>
      <c r="U523" s="38"/>
      <c r="V523" s="38"/>
      <c r="W523" s="38"/>
      <c r="X523" s="38"/>
      <c r="Y523" s="38"/>
      <c r="Z523" s="38"/>
      <c r="AA523" s="38"/>
      <c r="AB523" s="38"/>
      <c r="AC523" s="38"/>
      <c r="AD523" s="38"/>
      <c r="AE523" s="38"/>
      <c r="AR523" s="229" t="s">
        <v>181</v>
      </c>
      <c r="AT523" s="229" t="s">
        <v>257</v>
      </c>
      <c r="AU523" s="229" t="s">
        <v>91</v>
      </c>
      <c r="AY523" s="17" t="s">
        <v>135</v>
      </c>
      <c r="BE523" s="230">
        <f>IF(N523="základní",J523,0)</f>
        <v>0</v>
      </c>
      <c r="BF523" s="230">
        <f>IF(N523="snížená",J523,0)</f>
        <v>0</v>
      </c>
      <c r="BG523" s="230">
        <f>IF(N523="zákl. přenesená",J523,0)</f>
        <v>0</v>
      </c>
      <c r="BH523" s="230">
        <f>IF(N523="sníž. přenesená",J523,0)</f>
        <v>0</v>
      </c>
      <c r="BI523" s="230">
        <f>IF(N523="nulová",J523,0)</f>
        <v>0</v>
      </c>
      <c r="BJ523" s="17" t="s">
        <v>87</v>
      </c>
      <c r="BK523" s="230">
        <f>ROUND(I523*H523,2)</f>
        <v>0</v>
      </c>
      <c r="BL523" s="17" t="s">
        <v>142</v>
      </c>
      <c r="BM523" s="229" t="s">
        <v>644</v>
      </c>
    </row>
    <row r="524" s="2" customFormat="1">
      <c r="A524" s="38"/>
      <c r="B524" s="39"/>
      <c r="C524" s="40"/>
      <c r="D524" s="231" t="s">
        <v>143</v>
      </c>
      <c r="E524" s="40"/>
      <c r="F524" s="232" t="s">
        <v>554</v>
      </c>
      <c r="G524" s="40"/>
      <c r="H524" s="40"/>
      <c r="I524" s="233"/>
      <c r="J524" s="40"/>
      <c r="K524" s="40"/>
      <c r="L524" s="44"/>
      <c r="M524" s="234"/>
      <c r="N524" s="235"/>
      <c r="O524" s="91"/>
      <c r="P524" s="91"/>
      <c r="Q524" s="91"/>
      <c r="R524" s="91"/>
      <c r="S524" s="91"/>
      <c r="T524" s="92"/>
      <c r="U524" s="38"/>
      <c r="V524" s="38"/>
      <c r="W524" s="38"/>
      <c r="X524" s="38"/>
      <c r="Y524" s="38"/>
      <c r="Z524" s="38"/>
      <c r="AA524" s="38"/>
      <c r="AB524" s="38"/>
      <c r="AC524" s="38"/>
      <c r="AD524" s="38"/>
      <c r="AE524" s="38"/>
      <c r="AT524" s="17" t="s">
        <v>143</v>
      </c>
      <c r="AU524" s="17" t="s">
        <v>91</v>
      </c>
    </row>
    <row r="525" s="13" customFormat="1">
      <c r="A525" s="13"/>
      <c r="B525" s="236"/>
      <c r="C525" s="237"/>
      <c r="D525" s="231" t="s">
        <v>145</v>
      </c>
      <c r="E525" s="238" t="s">
        <v>1</v>
      </c>
      <c r="F525" s="239" t="s">
        <v>1207</v>
      </c>
      <c r="G525" s="237"/>
      <c r="H525" s="240">
        <v>3.0299999999999998</v>
      </c>
      <c r="I525" s="241"/>
      <c r="J525" s="237"/>
      <c r="K525" s="237"/>
      <c r="L525" s="242"/>
      <c r="M525" s="243"/>
      <c r="N525" s="244"/>
      <c r="O525" s="244"/>
      <c r="P525" s="244"/>
      <c r="Q525" s="244"/>
      <c r="R525" s="244"/>
      <c r="S525" s="244"/>
      <c r="T525" s="245"/>
      <c r="U525" s="13"/>
      <c r="V525" s="13"/>
      <c r="W525" s="13"/>
      <c r="X525" s="13"/>
      <c r="Y525" s="13"/>
      <c r="Z525" s="13"/>
      <c r="AA525" s="13"/>
      <c r="AB525" s="13"/>
      <c r="AC525" s="13"/>
      <c r="AD525" s="13"/>
      <c r="AE525" s="13"/>
      <c r="AT525" s="246" t="s">
        <v>145</v>
      </c>
      <c r="AU525" s="246" t="s">
        <v>91</v>
      </c>
      <c r="AV525" s="13" t="s">
        <v>91</v>
      </c>
      <c r="AW525" s="13" t="s">
        <v>38</v>
      </c>
      <c r="AX525" s="13" t="s">
        <v>82</v>
      </c>
      <c r="AY525" s="246" t="s">
        <v>135</v>
      </c>
    </row>
    <row r="526" s="14" customFormat="1">
      <c r="A526" s="14"/>
      <c r="B526" s="247"/>
      <c r="C526" s="248"/>
      <c r="D526" s="231" t="s">
        <v>145</v>
      </c>
      <c r="E526" s="249" t="s">
        <v>1</v>
      </c>
      <c r="F526" s="250" t="s">
        <v>147</v>
      </c>
      <c r="G526" s="248"/>
      <c r="H526" s="251">
        <v>3.0299999999999998</v>
      </c>
      <c r="I526" s="252"/>
      <c r="J526" s="248"/>
      <c r="K526" s="248"/>
      <c r="L526" s="253"/>
      <c r="M526" s="254"/>
      <c r="N526" s="255"/>
      <c r="O526" s="255"/>
      <c r="P526" s="255"/>
      <c r="Q526" s="255"/>
      <c r="R526" s="255"/>
      <c r="S526" s="255"/>
      <c r="T526" s="256"/>
      <c r="U526" s="14"/>
      <c r="V526" s="14"/>
      <c r="W526" s="14"/>
      <c r="X526" s="14"/>
      <c r="Y526" s="14"/>
      <c r="Z526" s="14"/>
      <c r="AA526" s="14"/>
      <c r="AB526" s="14"/>
      <c r="AC526" s="14"/>
      <c r="AD526" s="14"/>
      <c r="AE526" s="14"/>
      <c r="AT526" s="257" t="s">
        <v>145</v>
      </c>
      <c r="AU526" s="257" t="s">
        <v>91</v>
      </c>
      <c r="AV526" s="14" t="s">
        <v>142</v>
      </c>
      <c r="AW526" s="14" t="s">
        <v>38</v>
      </c>
      <c r="AX526" s="14" t="s">
        <v>87</v>
      </c>
      <c r="AY526" s="257" t="s">
        <v>135</v>
      </c>
    </row>
    <row r="527" s="2" customFormat="1" ht="24.15" customHeight="1">
      <c r="A527" s="38"/>
      <c r="B527" s="39"/>
      <c r="C527" s="218" t="s">
        <v>647</v>
      </c>
      <c r="D527" s="218" t="s">
        <v>137</v>
      </c>
      <c r="E527" s="219" t="s">
        <v>557</v>
      </c>
      <c r="F527" s="220" t="s">
        <v>558</v>
      </c>
      <c r="G527" s="221" t="s">
        <v>316</v>
      </c>
      <c r="H527" s="222">
        <v>3</v>
      </c>
      <c r="I527" s="223"/>
      <c r="J527" s="224">
        <f>ROUND(I527*H527,2)</f>
        <v>0</v>
      </c>
      <c r="K527" s="220" t="s">
        <v>141</v>
      </c>
      <c r="L527" s="44"/>
      <c r="M527" s="225" t="s">
        <v>1</v>
      </c>
      <c r="N527" s="226" t="s">
        <v>47</v>
      </c>
      <c r="O527" s="91"/>
      <c r="P527" s="227">
        <f>O527*H527</f>
        <v>0</v>
      </c>
      <c r="Q527" s="227">
        <v>0</v>
      </c>
      <c r="R527" s="227">
        <f>Q527*H527</f>
        <v>0</v>
      </c>
      <c r="S527" s="227">
        <v>0</v>
      </c>
      <c r="T527" s="228">
        <f>S527*H527</f>
        <v>0</v>
      </c>
      <c r="U527" s="38"/>
      <c r="V527" s="38"/>
      <c r="W527" s="38"/>
      <c r="X527" s="38"/>
      <c r="Y527" s="38"/>
      <c r="Z527" s="38"/>
      <c r="AA527" s="38"/>
      <c r="AB527" s="38"/>
      <c r="AC527" s="38"/>
      <c r="AD527" s="38"/>
      <c r="AE527" s="38"/>
      <c r="AR527" s="229" t="s">
        <v>142</v>
      </c>
      <c r="AT527" s="229" t="s">
        <v>137</v>
      </c>
      <c r="AU527" s="229" t="s">
        <v>91</v>
      </c>
      <c r="AY527" s="17" t="s">
        <v>135</v>
      </c>
      <c r="BE527" s="230">
        <f>IF(N527="základní",J527,0)</f>
        <v>0</v>
      </c>
      <c r="BF527" s="230">
        <f>IF(N527="snížená",J527,0)</f>
        <v>0</v>
      </c>
      <c r="BG527" s="230">
        <f>IF(N527="zákl. přenesená",J527,0)</f>
        <v>0</v>
      </c>
      <c r="BH527" s="230">
        <f>IF(N527="sníž. přenesená",J527,0)</f>
        <v>0</v>
      </c>
      <c r="BI527" s="230">
        <f>IF(N527="nulová",J527,0)</f>
        <v>0</v>
      </c>
      <c r="BJ527" s="17" t="s">
        <v>87</v>
      </c>
      <c r="BK527" s="230">
        <f>ROUND(I527*H527,2)</f>
        <v>0</v>
      </c>
      <c r="BL527" s="17" t="s">
        <v>142</v>
      </c>
      <c r="BM527" s="229" t="s">
        <v>650</v>
      </c>
    </row>
    <row r="528" s="2" customFormat="1">
      <c r="A528" s="38"/>
      <c r="B528" s="39"/>
      <c r="C528" s="40"/>
      <c r="D528" s="231" t="s">
        <v>143</v>
      </c>
      <c r="E528" s="40"/>
      <c r="F528" s="232" t="s">
        <v>558</v>
      </c>
      <c r="G528" s="40"/>
      <c r="H528" s="40"/>
      <c r="I528" s="233"/>
      <c r="J528" s="40"/>
      <c r="K528" s="40"/>
      <c r="L528" s="44"/>
      <c r="M528" s="234"/>
      <c r="N528" s="235"/>
      <c r="O528" s="91"/>
      <c r="P528" s="91"/>
      <c r="Q528" s="91"/>
      <c r="R528" s="91"/>
      <c r="S528" s="91"/>
      <c r="T528" s="92"/>
      <c r="U528" s="38"/>
      <c r="V528" s="38"/>
      <c r="W528" s="38"/>
      <c r="X528" s="38"/>
      <c r="Y528" s="38"/>
      <c r="Z528" s="38"/>
      <c r="AA528" s="38"/>
      <c r="AB528" s="38"/>
      <c r="AC528" s="38"/>
      <c r="AD528" s="38"/>
      <c r="AE528" s="38"/>
      <c r="AT528" s="17" t="s">
        <v>143</v>
      </c>
      <c r="AU528" s="17" t="s">
        <v>91</v>
      </c>
    </row>
    <row r="529" s="13" customFormat="1">
      <c r="A529" s="13"/>
      <c r="B529" s="236"/>
      <c r="C529" s="237"/>
      <c r="D529" s="231" t="s">
        <v>145</v>
      </c>
      <c r="E529" s="238" t="s">
        <v>1</v>
      </c>
      <c r="F529" s="239" t="s">
        <v>94</v>
      </c>
      <c r="G529" s="237"/>
      <c r="H529" s="240">
        <v>3</v>
      </c>
      <c r="I529" s="241"/>
      <c r="J529" s="237"/>
      <c r="K529" s="237"/>
      <c r="L529" s="242"/>
      <c r="M529" s="243"/>
      <c r="N529" s="244"/>
      <c r="O529" s="244"/>
      <c r="P529" s="244"/>
      <c r="Q529" s="244"/>
      <c r="R529" s="244"/>
      <c r="S529" s="244"/>
      <c r="T529" s="245"/>
      <c r="U529" s="13"/>
      <c r="V529" s="13"/>
      <c r="W529" s="13"/>
      <c r="X529" s="13"/>
      <c r="Y529" s="13"/>
      <c r="Z529" s="13"/>
      <c r="AA529" s="13"/>
      <c r="AB529" s="13"/>
      <c r="AC529" s="13"/>
      <c r="AD529" s="13"/>
      <c r="AE529" s="13"/>
      <c r="AT529" s="246" t="s">
        <v>145</v>
      </c>
      <c r="AU529" s="246" t="s">
        <v>91</v>
      </c>
      <c r="AV529" s="13" t="s">
        <v>91</v>
      </c>
      <c r="AW529" s="13" t="s">
        <v>38</v>
      </c>
      <c r="AX529" s="13" t="s">
        <v>82</v>
      </c>
      <c r="AY529" s="246" t="s">
        <v>135</v>
      </c>
    </row>
    <row r="530" s="14" customFormat="1">
      <c r="A530" s="14"/>
      <c r="B530" s="247"/>
      <c r="C530" s="248"/>
      <c r="D530" s="231" t="s">
        <v>145</v>
      </c>
      <c r="E530" s="249" t="s">
        <v>1</v>
      </c>
      <c r="F530" s="250" t="s">
        <v>147</v>
      </c>
      <c r="G530" s="248"/>
      <c r="H530" s="251">
        <v>3</v>
      </c>
      <c r="I530" s="252"/>
      <c r="J530" s="248"/>
      <c r="K530" s="248"/>
      <c r="L530" s="253"/>
      <c r="M530" s="254"/>
      <c r="N530" s="255"/>
      <c r="O530" s="255"/>
      <c r="P530" s="255"/>
      <c r="Q530" s="255"/>
      <c r="R530" s="255"/>
      <c r="S530" s="255"/>
      <c r="T530" s="256"/>
      <c r="U530" s="14"/>
      <c r="V530" s="14"/>
      <c r="W530" s="14"/>
      <c r="X530" s="14"/>
      <c r="Y530" s="14"/>
      <c r="Z530" s="14"/>
      <c r="AA530" s="14"/>
      <c r="AB530" s="14"/>
      <c r="AC530" s="14"/>
      <c r="AD530" s="14"/>
      <c r="AE530" s="14"/>
      <c r="AT530" s="257" t="s">
        <v>145</v>
      </c>
      <c r="AU530" s="257" t="s">
        <v>91</v>
      </c>
      <c r="AV530" s="14" t="s">
        <v>142</v>
      </c>
      <c r="AW530" s="14" t="s">
        <v>38</v>
      </c>
      <c r="AX530" s="14" t="s">
        <v>87</v>
      </c>
      <c r="AY530" s="257" t="s">
        <v>135</v>
      </c>
    </row>
    <row r="531" s="2" customFormat="1" ht="16.5" customHeight="1">
      <c r="A531" s="38"/>
      <c r="B531" s="39"/>
      <c r="C531" s="270" t="s">
        <v>417</v>
      </c>
      <c r="D531" s="270" t="s">
        <v>257</v>
      </c>
      <c r="E531" s="271" t="s">
        <v>1295</v>
      </c>
      <c r="F531" s="272" t="s">
        <v>1296</v>
      </c>
      <c r="G531" s="273" t="s">
        <v>316</v>
      </c>
      <c r="H531" s="274">
        <v>1.01</v>
      </c>
      <c r="I531" s="275"/>
      <c r="J531" s="276">
        <f>ROUND(I531*H531,2)</f>
        <v>0</v>
      </c>
      <c r="K531" s="272" t="s">
        <v>1</v>
      </c>
      <c r="L531" s="277"/>
      <c r="M531" s="278" t="s">
        <v>1</v>
      </c>
      <c r="N531" s="279" t="s">
        <v>47</v>
      </c>
      <c r="O531" s="91"/>
      <c r="P531" s="227">
        <f>O531*H531</f>
        <v>0</v>
      </c>
      <c r="Q531" s="227">
        <v>0</v>
      </c>
      <c r="R531" s="227">
        <f>Q531*H531</f>
        <v>0</v>
      </c>
      <c r="S531" s="227">
        <v>0</v>
      </c>
      <c r="T531" s="228">
        <f>S531*H531</f>
        <v>0</v>
      </c>
      <c r="U531" s="38"/>
      <c r="V531" s="38"/>
      <c r="W531" s="38"/>
      <c r="X531" s="38"/>
      <c r="Y531" s="38"/>
      <c r="Z531" s="38"/>
      <c r="AA531" s="38"/>
      <c r="AB531" s="38"/>
      <c r="AC531" s="38"/>
      <c r="AD531" s="38"/>
      <c r="AE531" s="38"/>
      <c r="AR531" s="229" t="s">
        <v>181</v>
      </c>
      <c r="AT531" s="229" t="s">
        <v>257</v>
      </c>
      <c r="AU531" s="229" t="s">
        <v>91</v>
      </c>
      <c r="AY531" s="17" t="s">
        <v>135</v>
      </c>
      <c r="BE531" s="230">
        <f>IF(N531="základní",J531,0)</f>
        <v>0</v>
      </c>
      <c r="BF531" s="230">
        <f>IF(N531="snížená",J531,0)</f>
        <v>0</v>
      </c>
      <c r="BG531" s="230">
        <f>IF(N531="zákl. přenesená",J531,0)</f>
        <v>0</v>
      </c>
      <c r="BH531" s="230">
        <f>IF(N531="sníž. přenesená",J531,0)</f>
        <v>0</v>
      </c>
      <c r="BI531" s="230">
        <f>IF(N531="nulová",J531,0)</f>
        <v>0</v>
      </c>
      <c r="BJ531" s="17" t="s">
        <v>87</v>
      </c>
      <c r="BK531" s="230">
        <f>ROUND(I531*H531,2)</f>
        <v>0</v>
      </c>
      <c r="BL531" s="17" t="s">
        <v>142</v>
      </c>
      <c r="BM531" s="229" t="s">
        <v>654</v>
      </c>
    </row>
    <row r="532" s="2" customFormat="1">
      <c r="A532" s="38"/>
      <c r="B532" s="39"/>
      <c r="C532" s="40"/>
      <c r="D532" s="231" t="s">
        <v>143</v>
      </c>
      <c r="E532" s="40"/>
      <c r="F532" s="232" t="s">
        <v>1297</v>
      </c>
      <c r="G532" s="40"/>
      <c r="H532" s="40"/>
      <c r="I532" s="233"/>
      <c r="J532" s="40"/>
      <c r="K532" s="40"/>
      <c r="L532" s="44"/>
      <c r="M532" s="234"/>
      <c r="N532" s="235"/>
      <c r="O532" s="91"/>
      <c r="P532" s="91"/>
      <c r="Q532" s="91"/>
      <c r="R532" s="91"/>
      <c r="S532" s="91"/>
      <c r="T532" s="92"/>
      <c r="U532" s="38"/>
      <c r="V532" s="38"/>
      <c r="W532" s="38"/>
      <c r="X532" s="38"/>
      <c r="Y532" s="38"/>
      <c r="Z532" s="38"/>
      <c r="AA532" s="38"/>
      <c r="AB532" s="38"/>
      <c r="AC532" s="38"/>
      <c r="AD532" s="38"/>
      <c r="AE532" s="38"/>
      <c r="AT532" s="17" t="s">
        <v>143</v>
      </c>
      <c r="AU532" s="17" t="s">
        <v>91</v>
      </c>
    </row>
    <row r="533" s="13" customFormat="1">
      <c r="A533" s="13"/>
      <c r="B533" s="236"/>
      <c r="C533" s="237"/>
      <c r="D533" s="231" t="s">
        <v>145</v>
      </c>
      <c r="E533" s="238" t="s">
        <v>1</v>
      </c>
      <c r="F533" s="239" t="s">
        <v>916</v>
      </c>
      <c r="G533" s="237"/>
      <c r="H533" s="240">
        <v>1.01</v>
      </c>
      <c r="I533" s="241"/>
      <c r="J533" s="237"/>
      <c r="K533" s="237"/>
      <c r="L533" s="242"/>
      <c r="M533" s="243"/>
      <c r="N533" s="244"/>
      <c r="O533" s="244"/>
      <c r="P533" s="244"/>
      <c r="Q533" s="244"/>
      <c r="R533" s="244"/>
      <c r="S533" s="244"/>
      <c r="T533" s="245"/>
      <c r="U533" s="13"/>
      <c r="V533" s="13"/>
      <c r="W533" s="13"/>
      <c r="X533" s="13"/>
      <c r="Y533" s="13"/>
      <c r="Z533" s="13"/>
      <c r="AA533" s="13"/>
      <c r="AB533" s="13"/>
      <c r="AC533" s="13"/>
      <c r="AD533" s="13"/>
      <c r="AE533" s="13"/>
      <c r="AT533" s="246" t="s">
        <v>145</v>
      </c>
      <c r="AU533" s="246" t="s">
        <v>91</v>
      </c>
      <c r="AV533" s="13" t="s">
        <v>91</v>
      </c>
      <c r="AW533" s="13" t="s">
        <v>38</v>
      </c>
      <c r="AX533" s="13" t="s">
        <v>82</v>
      </c>
      <c r="AY533" s="246" t="s">
        <v>135</v>
      </c>
    </row>
    <row r="534" s="14" customFormat="1">
      <c r="A534" s="14"/>
      <c r="B534" s="247"/>
      <c r="C534" s="248"/>
      <c r="D534" s="231" t="s">
        <v>145</v>
      </c>
      <c r="E534" s="249" t="s">
        <v>1</v>
      </c>
      <c r="F534" s="250" t="s">
        <v>147</v>
      </c>
      <c r="G534" s="248"/>
      <c r="H534" s="251">
        <v>1.01</v>
      </c>
      <c r="I534" s="252"/>
      <c r="J534" s="248"/>
      <c r="K534" s="248"/>
      <c r="L534" s="253"/>
      <c r="M534" s="254"/>
      <c r="N534" s="255"/>
      <c r="O534" s="255"/>
      <c r="P534" s="255"/>
      <c r="Q534" s="255"/>
      <c r="R534" s="255"/>
      <c r="S534" s="255"/>
      <c r="T534" s="256"/>
      <c r="U534" s="14"/>
      <c r="V534" s="14"/>
      <c r="W534" s="14"/>
      <c r="X534" s="14"/>
      <c r="Y534" s="14"/>
      <c r="Z534" s="14"/>
      <c r="AA534" s="14"/>
      <c r="AB534" s="14"/>
      <c r="AC534" s="14"/>
      <c r="AD534" s="14"/>
      <c r="AE534" s="14"/>
      <c r="AT534" s="257" t="s">
        <v>145</v>
      </c>
      <c r="AU534" s="257" t="s">
        <v>91</v>
      </c>
      <c r="AV534" s="14" t="s">
        <v>142</v>
      </c>
      <c r="AW534" s="14" t="s">
        <v>38</v>
      </c>
      <c r="AX534" s="14" t="s">
        <v>87</v>
      </c>
      <c r="AY534" s="257" t="s">
        <v>135</v>
      </c>
    </row>
    <row r="535" s="2" customFormat="1" ht="16.5" customHeight="1">
      <c r="A535" s="38"/>
      <c r="B535" s="39"/>
      <c r="C535" s="270" t="s">
        <v>656</v>
      </c>
      <c r="D535" s="270" t="s">
        <v>257</v>
      </c>
      <c r="E535" s="271" t="s">
        <v>1001</v>
      </c>
      <c r="F535" s="272" t="s">
        <v>1002</v>
      </c>
      <c r="G535" s="273" t="s">
        <v>316</v>
      </c>
      <c r="H535" s="274">
        <v>2.02</v>
      </c>
      <c r="I535" s="275"/>
      <c r="J535" s="276">
        <f>ROUND(I535*H535,2)</f>
        <v>0</v>
      </c>
      <c r="K535" s="272" t="s">
        <v>141</v>
      </c>
      <c r="L535" s="277"/>
      <c r="M535" s="278" t="s">
        <v>1</v>
      </c>
      <c r="N535" s="279" t="s">
        <v>47</v>
      </c>
      <c r="O535" s="91"/>
      <c r="P535" s="227">
        <f>O535*H535</f>
        <v>0</v>
      </c>
      <c r="Q535" s="227">
        <v>0</v>
      </c>
      <c r="R535" s="227">
        <f>Q535*H535</f>
        <v>0</v>
      </c>
      <c r="S535" s="227">
        <v>0</v>
      </c>
      <c r="T535" s="228">
        <f>S535*H535</f>
        <v>0</v>
      </c>
      <c r="U535" s="38"/>
      <c r="V535" s="38"/>
      <c r="W535" s="38"/>
      <c r="X535" s="38"/>
      <c r="Y535" s="38"/>
      <c r="Z535" s="38"/>
      <c r="AA535" s="38"/>
      <c r="AB535" s="38"/>
      <c r="AC535" s="38"/>
      <c r="AD535" s="38"/>
      <c r="AE535" s="38"/>
      <c r="AR535" s="229" t="s">
        <v>181</v>
      </c>
      <c r="AT535" s="229" t="s">
        <v>257</v>
      </c>
      <c r="AU535" s="229" t="s">
        <v>91</v>
      </c>
      <c r="AY535" s="17" t="s">
        <v>135</v>
      </c>
      <c r="BE535" s="230">
        <f>IF(N535="základní",J535,0)</f>
        <v>0</v>
      </c>
      <c r="BF535" s="230">
        <f>IF(N535="snížená",J535,0)</f>
        <v>0</v>
      </c>
      <c r="BG535" s="230">
        <f>IF(N535="zákl. přenesená",J535,0)</f>
        <v>0</v>
      </c>
      <c r="BH535" s="230">
        <f>IF(N535="sníž. přenesená",J535,0)</f>
        <v>0</v>
      </c>
      <c r="BI535" s="230">
        <f>IF(N535="nulová",J535,0)</f>
        <v>0</v>
      </c>
      <c r="BJ535" s="17" t="s">
        <v>87</v>
      </c>
      <c r="BK535" s="230">
        <f>ROUND(I535*H535,2)</f>
        <v>0</v>
      </c>
      <c r="BL535" s="17" t="s">
        <v>142</v>
      </c>
      <c r="BM535" s="229" t="s">
        <v>659</v>
      </c>
    </row>
    <row r="536" s="2" customFormat="1">
      <c r="A536" s="38"/>
      <c r="B536" s="39"/>
      <c r="C536" s="40"/>
      <c r="D536" s="231" t="s">
        <v>143</v>
      </c>
      <c r="E536" s="40"/>
      <c r="F536" s="232" t="s">
        <v>1002</v>
      </c>
      <c r="G536" s="40"/>
      <c r="H536" s="40"/>
      <c r="I536" s="233"/>
      <c r="J536" s="40"/>
      <c r="K536" s="40"/>
      <c r="L536" s="44"/>
      <c r="M536" s="234"/>
      <c r="N536" s="235"/>
      <c r="O536" s="91"/>
      <c r="P536" s="91"/>
      <c r="Q536" s="91"/>
      <c r="R536" s="91"/>
      <c r="S536" s="91"/>
      <c r="T536" s="92"/>
      <c r="U536" s="38"/>
      <c r="V536" s="38"/>
      <c r="W536" s="38"/>
      <c r="X536" s="38"/>
      <c r="Y536" s="38"/>
      <c r="Z536" s="38"/>
      <c r="AA536" s="38"/>
      <c r="AB536" s="38"/>
      <c r="AC536" s="38"/>
      <c r="AD536" s="38"/>
      <c r="AE536" s="38"/>
      <c r="AT536" s="17" t="s">
        <v>143</v>
      </c>
      <c r="AU536" s="17" t="s">
        <v>91</v>
      </c>
    </row>
    <row r="537" s="13" customFormat="1">
      <c r="A537" s="13"/>
      <c r="B537" s="236"/>
      <c r="C537" s="237"/>
      <c r="D537" s="231" t="s">
        <v>145</v>
      </c>
      <c r="E537" s="238" t="s">
        <v>1</v>
      </c>
      <c r="F537" s="239" t="s">
        <v>1220</v>
      </c>
      <c r="G537" s="237"/>
      <c r="H537" s="240">
        <v>2.02</v>
      </c>
      <c r="I537" s="241"/>
      <c r="J537" s="237"/>
      <c r="K537" s="237"/>
      <c r="L537" s="242"/>
      <c r="M537" s="243"/>
      <c r="N537" s="244"/>
      <c r="O537" s="244"/>
      <c r="P537" s="244"/>
      <c r="Q537" s="244"/>
      <c r="R537" s="244"/>
      <c r="S537" s="244"/>
      <c r="T537" s="245"/>
      <c r="U537" s="13"/>
      <c r="V537" s="13"/>
      <c r="W537" s="13"/>
      <c r="X537" s="13"/>
      <c r="Y537" s="13"/>
      <c r="Z537" s="13"/>
      <c r="AA537" s="13"/>
      <c r="AB537" s="13"/>
      <c r="AC537" s="13"/>
      <c r="AD537" s="13"/>
      <c r="AE537" s="13"/>
      <c r="AT537" s="246" t="s">
        <v>145</v>
      </c>
      <c r="AU537" s="246" t="s">
        <v>91</v>
      </c>
      <c r="AV537" s="13" t="s">
        <v>91</v>
      </c>
      <c r="AW537" s="13" t="s">
        <v>38</v>
      </c>
      <c r="AX537" s="13" t="s">
        <v>82</v>
      </c>
      <c r="AY537" s="246" t="s">
        <v>135</v>
      </c>
    </row>
    <row r="538" s="14" customFormat="1">
      <c r="A538" s="14"/>
      <c r="B538" s="247"/>
      <c r="C538" s="248"/>
      <c r="D538" s="231" t="s">
        <v>145</v>
      </c>
      <c r="E538" s="249" t="s">
        <v>1</v>
      </c>
      <c r="F538" s="250" t="s">
        <v>147</v>
      </c>
      <c r="G538" s="248"/>
      <c r="H538" s="251">
        <v>2.02</v>
      </c>
      <c r="I538" s="252"/>
      <c r="J538" s="248"/>
      <c r="K538" s="248"/>
      <c r="L538" s="253"/>
      <c r="M538" s="254"/>
      <c r="N538" s="255"/>
      <c r="O538" s="255"/>
      <c r="P538" s="255"/>
      <c r="Q538" s="255"/>
      <c r="R538" s="255"/>
      <c r="S538" s="255"/>
      <c r="T538" s="256"/>
      <c r="U538" s="14"/>
      <c r="V538" s="14"/>
      <c r="W538" s="14"/>
      <c r="X538" s="14"/>
      <c r="Y538" s="14"/>
      <c r="Z538" s="14"/>
      <c r="AA538" s="14"/>
      <c r="AB538" s="14"/>
      <c r="AC538" s="14"/>
      <c r="AD538" s="14"/>
      <c r="AE538" s="14"/>
      <c r="AT538" s="257" t="s">
        <v>145</v>
      </c>
      <c r="AU538" s="257" t="s">
        <v>91</v>
      </c>
      <c r="AV538" s="14" t="s">
        <v>142</v>
      </c>
      <c r="AW538" s="14" t="s">
        <v>38</v>
      </c>
      <c r="AX538" s="14" t="s">
        <v>87</v>
      </c>
      <c r="AY538" s="257" t="s">
        <v>135</v>
      </c>
    </row>
    <row r="539" s="2" customFormat="1" ht="24.15" customHeight="1">
      <c r="A539" s="38"/>
      <c r="B539" s="39"/>
      <c r="C539" s="270" t="s">
        <v>421</v>
      </c>
      <c r="D539" s="270" t="s">
        <v>257</v>
      </c>
      <c r="E539" s="271" t="s">
        <v>562</v>
      </c>
      <c r="F539" s="272" t="s">
        <v>563</v>
      </c>
      <c r="G539" s="273" t="s">
        <v>316</v>
      </c>
      <c r="H539" s="274">
        <v>1.01</v>
      </c>
      <c r="I539" s="275"/>
      <c r="J539" s="276">
        <f>ROUND(I539*H539,2)</f>
        <v>0</v>
      </c>
      <c r="K539" s="272" t="s">
        <v>141</v>
      </c>
      <c r="L539" s="277"/>
      <c r="M539" s="278" t="s">
        <v>1</v>
      </c>
      <c r="N539" s="279" t="s">
        <v>47</v>
      </c>
      <c r="O539" s="91"/>
      <c r="P539" s="227">
        <f>O539*H539</f>
        <v>0</v>
      </c>
      <c r="Q539" s="227">
        <v>0</v>
      </c>
      <c r="R539" s="227">
        <f>Q539*H539</f>
        <v>0</v>
      </c>
      <c r="S539" s="227">
        <v>0</v>
      </c>
      <c r="T539" s="228">
        <f>S539*H539</f>
        <v>0</v>
      </c>
      <c r="U539" s="38"/>
      <c r="V539" s="38"/>
      <c r="W539" s="38"/>
      <c r="X539" s="38"/>
      <c r="Y539" s="38"/>
      <c r="Z539" s="38"/>
      <c r="AA539" s="38"/>
      <c r="AB539" s="38"/>
      <c r="AC539" s="38"/>
      <c r="AD539" s="38"/>
      <c r="AE539" s="38"/>
      <c r="AR539" s="229" t="s">
        <v>181</v>
      </c>
      <c r="AT539" s="229" t="s">
        <v>257</v>
      </c>
      <c r="AU539" s="229" t="s">
        <v>91</v>
      </c>
      <c r="AY539" s="17" t="s">
        <v>135</v>
      </c>
      <c r="BE539" s="230">
        <f>IF(N539="základní",J539,0)</f>
        <v>0</v>
      </c>
      <c r="BF539" s="230">
        <f>IF(N539="snížená",J539,0)</f>
        <v>0</v>
      </c>
      <c r="BG539" s="230">
        <f>IF(N539="zákl. přenesená",J539,0)</f>
        <v>0</v>
      </c>
      <c r="BH539" s="230">
        <f>IF(N539="sníž. přenesená",J539,0)</f>
        <v>0</v>
      </c>
      <c r="BI539" s="230">
        <f>IF(N539="nulová",J539,0)</f>
        <v>0</v>
      </c>
      <c r="BJ539" s="17" t="s">
        <v>87</v>
      </c>
      <c r="BK539" s="230">
        <f>ROUND(I539*H539,2)</f>
        <v>0</v>
      </c>
      <c r="BL539" s="17" t="s">
        <v>142</v>
      </c>
      <c r="BM539" s="229" t="s">
        <v>664</v>
      </c>
    </row>
    <row r="540" s="2" customFormat="1">
      <c r="A540" s="38"/>
      <c r="B540" s="39"/>
      <c r="C540" s="40"/>
      <c r="D540" s="231" t="s">
        <v>143</v>
      </c>
      <c r="E540" s="40"/>
      <c r="F540" s="232" t="s">
        <v>563</v>
      </c>
      <c r="G540" s="40"/>
      <c r="H540" s="40"/>
      <c r="I540" s="233"/>
      <c r="J540" s="40"/>
      <c r="K540" s="40"/>
      <c r="L540" s="44"/>
      <c r="M540" s="234"/>
      <c r="N540" s="235"/>
      <c r="O540" s="91"/>
      <c r="P540" s="91"/>
      <c r="Q540" s="91"/>
      <c r="R540" s="91"/>
      <c r="S540" s="91"/>
      <c r="T540" s="92"/>
      <c r="U540" s="38"/>
      <c r="V540" s="38"/>
      <c r="W540" s="38"/>
      <c r="X540" s="38"/>
      <c r="Y540" s="38"/>
      <c r="Z540" s="38"/>
      <c r="AA540" s="38"/>
      <c r="AB540" s="38"/>
      <c r="AC540" s="38"/>
      <c r="AD540" s="38"/>
      <c r="AE540" s="38"/>
      <c r="AT540" s="17" t="s">
        <v>143</v>
      </c>
      <c r="AU540" s="17" t="s">
        <v>91</v>
      </c>
    </row>
    <row r="541" s="13" customFormat="1">
      <c r="A541" s="13"/>
      <c r="B541" s="236"/>
      <c r="C541" s="237"/>
      <c r="D541" s="231" t="s">
        <v>145</v>
      </c>
      <c r="E541" s="238" t="s">
        <v>1</v>
      </c>
      <c r="F541" s="239" t="s">
        <v>916</v>
      </c>
      <c r="G541" s="237"/>
      <c r="H541" s="240">
        <v>1.01</v>
      </c>
      <c r="I541" s="241"/>
      <c r="J541" s="237"/>
      <c r="K541" s="237"/>
      <c r="L541" s="242"/>
      <c r="M541" s="243"/>
      <c r="N541" s="244"/>
      <c r="O541" s="244"/>
      <c r="P541" s="244"/>
      <c r="Q541" s="244"/>
      <c r="R541" s="244"/>
      <c r="S541" s="244"/>
      <c r="T541" s="245"/>
      <c r="U541" s="13"/>
      <c r="V541" s="13"/>
      <c r="W541" s="13"/>
      <c r="X541" s="13"/>
      <c r="Y541" s="13"/>
      <c r="Z541" s="13"/>
      <c r="AA541" s="13"/>
      <c r="AB541" s="13"/>
      <c r="AC541" s="13"/>
      <c r="AD541" s="13"/>
      <c r="AE541" s="13"/>
      <c r="AT541" s="246" t="s">
        <v>145</v>
      </c>
      <c r="AU541" s="246" t="s">
        <v>91</v>
      </c>
      <c r="AV541" s="13" t="s">
        <v>91</v>
      </c>
      <c r="AW541" s="13" t="s">
        <v>38</v>
      </c>
      <c r="AX541" s="13" t="s">
        <v>82</v>
      </c>
      <c r="AY541" s="246" t="s">
        <v>135</v>
      </c>
    </row>
    <row r="542" s="14" customFormat="1">
      <c r="A542" s="14"/>
      <c r="B542" s="247"/>
      <c r="C542" s="248"/>
      <c r="D542" s="231" t="s">
        <v>145</v>
      </c>
      <c r="E542" s="249" t="s">
        <v>1</v>
      </c>
      <c r="F542" s="250" t="s">
        <v>147</v>
      </c>
      <c r="G542" s="248"/>
      <c r="H542" s="251">
        <v>1.01</v>
      </c>
      <c r="I542" s="252"/>
      <c r="J542" s="248"/>
      <c r="K542" s="248"/>
      <c r="L542" s="253"/>
      <c r="M542" s="254"/>
      <c r="N542" s="255"/>
      <c r="O542" s="255"/>
      <c r="P542" s="255"/>
      <c r="Q542" s="255"/>
      <c r="R542" s="255"/>
      <c r="S542" s="255"/>
      <c r="T542" s="256"/>
      <c r="U542" s="14"/>
      <c r="V542" s="14"/>
      <c r="W542" s="14"/>
      <c r="X542" s="14"/>
      <c r="Y542" s="14"/>
      <c r="Z542" s="14"/>
      <c r="AA542" s="14"/>
      <c r="AB542" s="14"/>
      <c r="AC542" s="14"/>
      <c r="AD542" s="14"/>
      <c r="AE542" s="14"/>
      <c r="AT542" s="257" t="s">
        <v>145</v>
      </c>
      <c r="AU542" s="257" t="s">
        <v>91</v>
      </c>
      <c r="AV542" s="14" t="s">
        <v>142</v>
      </c>
      <c r="AW542" s="14" t="s">
        <v>38</v>
      </c>
      <c r="AX542" s="14" t="s">
        <v>87</v>
      </c>
      <c r="AY542" s="257" t="s">
        <v>135</v>
      </c>
    </row>
    <row r="543" s="2" customFormat="1" ht="24.15" customHeight="1">
      <c r="A543" s="38"/>
      <c r="B543" s="39"/>
      <c r="C543" s="270" t="s">
        <v>286</v>
      </c>
      <c r="D543" s="270" t="s">
        <v>257</v>
      </c>
      <c r="E543" s="271" t="s">
        <v>1004</v>
      </c>
      <c r="F543" s="272" t="s">
        <v>1005</v>
      </c>
      <c r="G543" s="273" t="s">
        <v>316</v>
      </c>
      <c r="H543" s="274">
        <v>2.02</v>
      </c>
      <c r="I543" s="275"/>
      <c r="J543" s="276">
        <f>ROUND(I543*H543,2)</f>
        <v>0</v>
      </c>
      <c r="K543" s="272" t="s">
        <v>1</v>
      </c>
      <c r="L543" s="277"/>
      <c r="M543" s="278" t="s">
        <v>1</v>
      </c>
      <c r="N543" s="279" t="s">
        <v>47</v>
      </c>
      <c r="O543" s="91"/>
      <c r="P543" s="227">
        <f>O543*H543</f>
        <v>0</v>
      </c>
      <c r="Q543" s="227">
        <v>0</v>
      </c>
      <c r="R543" s="227">
        <f>Q543*H543</f>
        <v>0</v>
      </c>
      <c r="S543" s="227">
        <v>0</v>
      </c>
      <c r="T543" s="228">
        <f>S543*H543</f>
        <v>0</v>
      </c>
      <c r="U543" s="38"/>
      <c r="V543" s="38"/>
      <c r="W543" s="38"/>
      <c r="X543" s="38"/>
      <c r="Y543" s="38"/>
      <c r="Z543" s="38"/>
      <c r="AA543" s="38"/>
      <c r="AB543" s="38"/>
      <c r="AC543" s="38"/>
      <c r="AD543" s="38"/>
      <c r="AE543" s="38"/>
      <c r="AR543" s="229" t="s">
        <v>181</v>
      </c>
      <c r="AT543" s="229" t="s">
        <v>257</v>
      </c>
      <c r="AU543" s="229" t="s">
        <v>91</v>
      </c>
      <c r="AY543" s="17" t="s">
        <v>135</v>
      </c>
      <c r="BE543" s="230">
        <f>IF(N543="základní",J543,0)</f>
        <v>0</v>
      </c>
      <c r="BF543" s="230">
        <f>IF(N543="snížená",J543,0)</f>
        <v>0</v>
      </c>
      <c r="BG543" s="230">
        <f>IF(N543="zákl. přenesená",J543,0)</f>
        <v>0</v>
      </c>
      <c r="BH543" s="230">
        <f>IF(N543="sníž. přenesená",J543,0)</f>
        <v>0</v>
      </c>
      <c r="BI543" s="230">
        <f>IF(N543="nulová",J543,0)</f>
        <v>0</v>
      </c>
      <c r="BJ543" s="17" t="s">
        <v>87</v>
      </c>
      <c r="BK543" s="230">
        <f>ROUND(I543*H543,2)</f>
        <v>0</v>
      </c>
      <c r="BL543" s="17" t="s">
        <v>142</v>
      </c>
      <c r="BM543" s="229" t="s">
        <v>669</v>
      </c>
    </row>
    <row r="544" s="2" customFormat="1">
      <c r="A544" s="38"/>
      <c r="B544" s="39"/>
      <c r="C544" s="40"/>
      <c r="D544" s="231" t="s">
        <v>143</v>
      </c>
      <c r="E544" s="40"/>
      <c r="F544" s="232" t="s">
        <v>1005</v>
      </c>
      <c r="G544" s="40"/>
      <c r="H544" s="40"/>
      <c r="I544" s="233"/>
      <c r="J544" s="40"/>
      <c r="K544" s="40"/>
      <c r="L544" s="44"/>
      <c r="M544" s="234"/>
      <c r="N544" s="235"/>
      <c r="O544" s="91"/>
      <c r="P544" s="91"/>
      <c r="Q544" s="91"/>
      <c r="R544" s="91"/>
      <c r="S544" s="91"/>
      <c r="T544" s="92"/>
      <c r="U544" s="38"/>
      <c r="V544" s="38"/>
      <c r="W544" s="38"/>
      <c r="X544" s="38"/>
      <c r="Y544" s="38"/>
      <c r="Z544" s="38"/>
      <c r="AA544" s="38"/>
      <c r="AB544" s="38"/>
      <c r="AC544" s="38"/>
      <c r="AD544" s="38"/>
      <c r="AE544" s="38"/>
      <c r="AT544" s="17" t="s">
        <v>143</v>
      </c>
      <c r="AU544" s="17" t="s">
        <v>91</v>
      </c>
    </row>
    <row r="545" s="13" customFormat="1">
      <c r="A545" s="13"/>
      <c r="B545" s="236"/>
      <c r="C545" s="237"/>
      <c r="D545" s="231" t="s">
        <v>145</v>
      </c>
      <c r="E545" s="238" t="s">
        <v>1</v>
      </c>
      <c r="F545" s="239" t="s">
        <v>1220</v>
      </c>
      <c r="G545" s="237"/>
      <c r="H545" s="240">
        <v>2.02</v>
      </c>
      <c r="I545" s="241"/>
      <c r="J545" s="237"/>
      <c r="K545" s="237"/>
      <c r="L545" s="242"/>
      <c r="M545" s="243"/>
      <c r="N545" s="244"/>
      <c r="O545" s="244"/>
      <c r="P545" s="244"/>
      <c r="Q545" s="244"/>
      <c r="R545" s="244"/>
      <c r="S545" s="244"/>
      <c r="T545" s="245"/>
      <c r="U545" s="13"/>
      <c r="V545" s="13"/>
      <c r="W545" s="13"/>
      <c r="X545" s="13"/>
      <c r="Y545" s="13"/>
      <c r="Z545" s="13"/>
      <c r="AA545" s="13"/>
      <c r="AB545" s="13"/>
      <c r="AC545" s="13"/>
      <c r="AD545" s="13"/>
      <c r="AE545" s="13"/>
      <c r="AT545" s="246" t="s">
        <v>145</v>
      </c>
      <c r="AU545" s="246" t="s">
        <v>91</v>
      </c>
      <c r="AV545" s="13" t="s">
        <v>91</v>
      </c>
      <c r="AW545" s="13" t="s">
        <v>38</v>
      </c>
      <c r="AX545" s="13" t="s">
        <v>82</v>
      </c>
      <c r="AY545" s="246" t="s">
        <v>135</v>
      </c>
    </row>
    <row r="546" s="14" customFormat="1">
      <c r="A546" s="14"/>
      <c r="B546" s="247"/>
      <c r="C546" s="248"/>
      <c r="D546" s="231" t="s">
        <v>145</v>
      </c>
      <c r="E546" s="249" t="s">
        <v>1</v>
      </c>
      <c r="F546" s="250" t="s">
        <v>147</v>
      </c>
      <c r="G546" s="248"/>
      <c r="H546" s="251">
        <v>2.02</v>
      </c>
      <c r="I546" s="252"/>
      <c r="J546" s="248"/>
      <c r="K546" s="248"/>
      <c r="L546" s="253"/>
      <c r="M546" s="254"/>
      <c r="N546" s="255"/>
      <c r="O546" s="255"/>
      <c r="P546" s="255"/>
      <c r="Q546" s="255"/>
      <c r="R546" s="255"/>
      <c r="S546" s="255"/>
      <c r="T546" s="256"/>
      <c r="U546" s="14"/>
      <c r="V546" s="14"/>
      <c r="W546" s="14"/>
      <c r="X546" s="14"/>
      <c r="Y546" s="14"/>
      <c r="Z546" s="14"/>
      <c r="AA546" s="14"/>
      <c r="AB546" s="14"/>
      <c r="AC546" s="14"/>
      <c r="AD546" s="14"/>
      <c r="AE546" s="14"/>
      <c r="AT546" s="257" t="s">
        <v>145</v>
      </c>
      <c r="AU546" s="257" t="s">
        <v>91</v>
      </c>
      <c r="AV546" s="14" t="s">
        <v>142</v>
      </c>
      <c r="AW546" s="14" t="s">
        <v>38</v>
      </c>
      <c r="AX546" s="14" t="s">
        <v>87</v>
      </c>
      <c r="AY546" s="257" t="s">
        <v>135</v>
      </c>
    </row>
    <row r="547" s="2" customFormat="1" ht="24.15" customHeight="1">
      <c r="A547" s="38"/>
      <c r="B547" s="39"/>
      <c r="C547" s="218" t="s">
        <v>427</v>
      </c>
      <c r="D547" s="218" t="s">
        <v>137</v>
      </c>
      <c r="E547" s="219" t="s">
        <v>572</v>
      </c>
      <c r="F547" s="220" t="s">
        <v>573</v>
      </c>
      <c r="G547" s="221" t="s">
        <v>316</v>
      </c>
      <c r="H547" s="222">
        <v>3</v>
      </c>
      <c r="I547" s="223"/>
      <c r="J547" s="224">
        <f>ROUND(I547*H547,2)</f>
        <v>0</v>
      </c>
      <c r="K547" s="220" t="s">
        <v>1</v>
      </c>
      <c r="L547" s="44"/>
      <c r="M547" s="225" t="s">
        <v>1</v>
      </c>
      <c r="N547" s="226" t="s">
        <v>47</v>
      </c>
      <c r="O547" s="91"/>
      <c r="P547" s="227">
        <f>O547*H547</f>
        <v>0</v>
      </c>
      <c r="Q547" s="227">
        <v>0</v>
      </c>
      <c r="R547" s="227">
        <f>Q547*H547</f>
        <v>0</v>
      </c>
      <c r="S547" s="227">
        <v>0</v>
      </c>
      <c r="T547" s="228">
        <f>S547*H547</f>
        <v>0</v>
      </c>
      <c r="U547" s="38"/>
      <c r="V547" s="38"/>
      <c r="W547" s="38"/>
      <c r="X547" s="38"/>
      <c r="Y547" s="38"/>
      <c r="Z547" s="38"/>
      <c r="AA547" s="38"/>
      <c r="AB547" s="38"/>
      <c r="AC547" s="38"/>
      <c r="AD547" s="38"/>
      <c r="AE547" s="38"/>
      <c r="AR547" s="229" t="s">
        <v>142</v>
      </c>
      <c r="AT547" s="229" t="s">
        <v>137</v>
      </c>
      <c r="AU547" s="229" t="s">
        <v>91</v>
      </c>
      <c r="AY547" s="17" t="s">
        <v>135</v>
      </c>
      <c r="BE547" s="230">
        <f>IF(N547="základní",J547,0)</f>
        <v>0</v>
      </c>
      <c r="BF547" s="230">
        <f>IF(N547="snížená",J547,0)</f>
        <v>0</v>
      </c>
      <c r="BG547" s="230">
        <f>IF(N547="zákl. přenesená",J547,0)</f>
        <v>0</v>
      </c>
      <c r="BH547" s="230">
        <f>IF(N547="sníž. přenesená",J547,0)</f>
        <v>0</v>
      </c>
      <c r="BI547" s="230">
        <f>IF(N547="nulová",J547,0)</f>
        <v>0</v>
      </c>
      <c r="BJ547" s="17" t="s">
        <v>87</v>
      </c>
      <c r="BK547" s="230">
        <f>ROUND(I547*H547,2)</f>
        <v>0</v>
      </c>
      <c r="BL547" s="17" t="s">
        <v>142</v>
      </c>
      <c r="BM547" s="229" t="s">
        <v>674</v>
      </c>
    </row>
    <row r="548" s="2" customFormat="1">
      <c r="A548" s="38"/>
      <c r="B548" s="39"/>
      <c r="C548" s="40"/>
      <c r="D548" s="231" t="s">
        <v>143</v>
      </c>
      <c r="E548" s="40"/>
      <c r="F548" s="232" t="s">
        <v>573</v>
      </c>
      <c r="G548" s="40"/>
      <c r="H548" s="40"/>
      <c r="I548" s="233"/>
      <c r="J548" s="40"/>
      <c r="K548" s="40"/>
      <c r="L548" s="44"/>
      <c r="M548" s="234"/>
      <c r="N548" s="235"/>
      <c r="O548" s="91"/>
      <c r="P548" s="91"/>
      <c r="Q548" s="91"/>
      <c r="R548" s="91"/>
      <c r="S548" s="91"/>
      <c r="T548" s="92"/>
      <c r="U548" s="38"/>
      <c r="V548" s="38"/>
      <c r="W548" s="38"/>
      <c r="X548" s="38"/>
      <c r="Y548" s="38"/>
      <c r="Z548" s="38"/>
      <c r="AA548" s="38"/>
      <c r="AB548" s="38"/>
      <c r="AC548" s="38"/>
      <c r="AD548" s="38"/>
      <c r="AE548" s="38"/>
      <c r="AT548" s="17" t="s">
        <v>143</v>
      </c>
      <c r="AU548" s="17" t="s">
        <v>91</v>
      </c>
    </row>
    <row r="549" s="13" customFormat="1">
      <c r="A549" s="13"/>
      <c r="B549" s="236"/>
      <c r="C549" s="237"/>
      <c r="D549" s="231" t="s">
        <v>145</v>
      </c>
      <c r="E549" s="238" t="s">
        <v>1</v>
      </c>
      <c r="F549" s="239" t="s">
        <v>94</v>
      </c>
      <c r="G549" s="237"/>
      <c r="H549" s="240">
        <v>3</v>
      </c>
      <c r="I549" s="241"/>
      <c r="J549" s="237"/>
      <c r="K549" s="237"/>
      <c r="L549" s="242"/>
      <c r="M549" s="243"/>
      <c r="N549" s="244"/>
      <c r="O549" s="244"/>
      <c r="P549" s="244"/>
      <c r="Q549" s="244"/>
      <c r="R549" s="244"/>
      <c r="S549" s="244"/>
      <c r="T549" s="245"/>
      <c r="U549" s="13"/>
      <c r="V549" s="13"/>
      <c r="W549" s="13"/>
      <c r="X549" s="13"/>
      <c r="Y549" s="13"/>
      <c r="Z549" s="13"/>
      <c r="AA549" s="13"/>
      <c r="AB549" s="13"/>
      <c r="AC549" s="13"/>
      <c r="AD549" s="13"/>
      <c r="AE549" s="13"/>
      <c r="AT549" s="246" t="s">
        <v>145</v>
      </c>
      <c r="AU549" s="246" t="s">
        <v>91</v>
      </c>
      <c r="AV549" s="13" t="s">
        <v>91</v>
      </c>
      <c r="AW549" s="13" t="s">
        <v>38</v>
      </c>
      <c r="AX549" s="13" t="s">
        <v>82</v>
      </c>
      <c r="AY549" s="246" t="s">
        <v>135</v>
      </c>
    </row>
    <row r="550" s="14" customFormat="1">
      <c r="A550" s="14"/>
      <c r="B550" s="247"/>
      <c r="C550" s="248"/>
      <c r="D550" s="231" t="s">
        <v>145</v>
      </c>
      <c r="E550" s="249" t="s">
        <v>1</v>
      </c>
      <c r="F550" s="250" t="s">
        <v>147</v>
      </c>
      <c r="G550" s="248"/>
      <c r="H550" s="251">
        <v>3</v>
      </c>
      <c r="I550" s="252"/>
      <c r="J550" s="248"/>
      <c r="K550" s="248"/>
      <c r="L550" s="253"/>
      <c r="M550" s="254"/>
      <c r="N550" s="255"/>
      <c r="O550" s="255"/>
      <c r="P550" s="255"/>
      <c r="Q550" s="255"/>
      <c r="R550" s="255"/>
      <c r="S550" s="255"/>
      <c r="T550" s="256"/>
      <c r="U550" s="14"/>
      <c r="V550" s="14"/>
      <c r="W550" s="14"/>
      <c r="X550" s="14"/>
      <c r="Y550" s="14"/>
      <c r="Z550" s="14"/>
      <c r="AA550" s="14"/>
      <c r="AB550" s="14"/>
      <c r="AC550" s="14"/>
      <c r="AD550" s="14"/>
      <c r="AE550" s="14"/>
      <c r="AT550" s="257" t="s">
        <v>145</v>
      </c>
      <c r="AU550" s="257" t="s">
        <v>91</v>
      </c>
      <c r="AV550" s="14" t="s">
        <v>142</v>
      </c>
      <c r="AW550" s="14" t="s">
        <v>38</v>
      </c>
      <c r="AX550" s="14" t="s">
        <v>87</v>
      </c>
      <c r="AY550" s="257" t="s">
        <v>135</v>
      </c>
    </row>
    <row r="551" s="2" customFormat="1" ht="33" customHeight="1">
      <c r="A551" s="38"/>
      <c r="B551" s="39"/>
      <c r="C551" s="218" t="s">
        <v>676</v>
      </c>
      <c r="D551" s="218" t="s">
        <v>137</v>
      </c>
      <c r="E551" s="219" t="s">
        <v>577</v>
      </c>
      <c r="F551" s="220" t="s">
        <v>578</v>
      </c>
      <c r="G551" s="221" t="s">
        <v>316</v>
      </c>
      <c r="H551" s="222">
        <v>7</v>
      </c>
      <c r="I551" s="223"/>
      <c r="J551" s="224">
        <f>ROUND(I551*H551,2)</f>
        <v>0</v>
      </c>
      <c r="K551" s="220" t="s">
        <v>1</v>
      </c>
      <c r="L551" s="44"/>
      <c r="M551" s="225" t="s">
        <v>1</v>
      </c>
      <c r="N551" s="226" t="s">
        <v>47</v>
      </c>
      <c r="O551" s="91"/>
      <c r="P551" s="227">
        <f>O551*H551</f>
        <v>0</v>
      </c>
      <c r="Q551" s="227">
        <v>0</v>
      </c>
      <c r="R551" s="227">
        <f>Q551*H551</f>
        <v>0</v>
      </c>
      <c r="S551" s="227">
        <v>0</v>
      </c>
      <c r="T551" s="228">
        <f>S551*H551</f>
        <v>0</v>
      </c>
      <c r="U551" s="38"/>
      <c r="V551" s="38"/>
      <c r="W551" s="38"/>
      <c r="X551" s="38"/>
      <c r="Y551" s="38"/>
      <c r="Z551" s="38"/>
      <c r="AA551" s="38"/>
      <c r="AB551" s="38"/>
      <c r="AC551" s="38"/>
      <c r="AD551" s="38"/>
      <c r="AE551" s="38"/>
      <c r="AR551" s="229" t="s">
        <v>142</v>
      </c>
      <c r="AT551" s="229" t="s">
        <v>137</v>
      </c>
      <c r="AU551" s="229" t="s">
        <v>91</v>
      </c>
      <c r="AY551" s="17" t="s">
        <v>135</v>
      </c>
      <c r="BE551" s="230">
        <f>IF(N551="základní",J551,0)</f>
        <v>0</v>
      </c>
      <c r="BF551" s="230">
        <f>IF(N551="snížená",J551,0)</f>
        <v>0</v>
      </c>
      <c r="BG551" s="230">
        <f>IF(N551="zákl. přenesená",J551,0)</f>
        <v>0</v>
      </c>
      <c r="BH551" s="230">
        <f>IF(N551="sníž. přenesená",J551,0)</f>
        <v>0</v>
      </c>
      <c r="BI551" s="230">
        <f>IF(N551="nulová",J551,0)</f>
        <v>0</v>
      </c>
      <c r="BJ551" s="17" t="s">
        <v>87</v>
      </c>
      <c r="BK551" s="230">
        <f>ROUND(I551*H551,2)</f>
        <v>0</v>
      </c>
      <c r="BL551" s="17" t="s">
        <v>142</v>
      </c>
      <c r="BM551" s="229" t="s">
        <v>679</v>
      </c>
    </row>
    <row r="552" s="2" customFormat="1">
      <c r="A552" s="38"/>
      <c r="B552" s="39"/>
      <c r="C552" s="40"/>
      <c r="D552" s="231" t="s">
        <v>143</v>
      </c>
      <c r="E552" s="40"/>
      <c r="F552" s="232" t="s">
        <v>580</v>
      </c>
      <c r="G552" s="40"/>
      <c r="H552" s="40"/>
      <c r="I552" s="233"/>
      <c r="J552" s="40"/>
      <c r="K552" s="40"/>
      <c r="L552" s="44"/>
      <c r="M552" s="234"/>
      <c r="N552" s="235"/>
      <c r="O552" s="91"/>
      <c r="P552" s="91"/>
      <c r="Q552" s="91"/>
      <c r="R552" s="91"/>
      <c r="S552" s="91"/>
      <c r="T552" s="92"/>
      <c r="U552" s="38"/>
      <c r="V552" s="38"/>
      <c r="W552" s="38"/>
      <c r="X552" s="38"/>
      <c r="Y552" s="38"/>
      <c r="Z552" s="38"/>
      <c r="AA552" s="38"/>
      <c r="AB552" s="38"/>
      <c r="AC552" s="38"/>
      <c r="AD552" s="38"/>
      <c r="AE552" s="38"/>
      <c r="AT552" s="17" t="s">
        <v>143</v>
      </c>
      <c r="AU552" s="17" t="s">
        <v>91</v>
      </c>
    </row>
    <row r="553" s="13" customFormat="1">
      <c r="A553" s="13"/>
      <c r="B553" s="236"/>
      <c r="C553" s="237"/>
      <c r="D553" s="231" t="s">
        <v>145</v>
      </c>
      <c r="E553" s="238" t="s">
        <v>1</v>
      </c>
      <c r="F553" s="239" t="s">
        <v>174</v>
      </c>
      <c r="G553" s="237"/>
      <c r="H553" s="240">
        <v>7</v>
      </c>
      <c r="I553" s="241"/>
      <c r="J553" s="237"/>
      <c r="K553" s="237"/>
      <c r="L553" s="242"/>
      <c r="M553" s="243"/>
      <c r="N553" s="244"/>
      <c r="O553" s="244"/>
      <c r="P553" s="244"/>
      <c r="Q553" s="244"/>
      <c r="R553" s="244"/>
      <c r="S553" s="244"/>
      <c r="T553" s="245"/>
      <c r="U553" s="13"/>
      <c r="V553" s="13"/>
      <c r="W553" s="13"/>
      <c r="X553" s="13"/>
      <c r="Y553" s="13"/>
      <c r="Z553" s="13"/>
      <c r="AA553" s="13"/>
      <c r="AB553" s="13"/>
      <c r="AC553" s="13"/>
      <c r="AD553" s="13"/>
      <c r="AE553" s="13"/>
      <c r="AT553" s="246" t="s">
        <v>145</v>
      </c>
      <c r="AU553" s="246" t="s">
        <v>91</v>
      </c>
      <c r="AV553" s="13" t="s">
        <v>91</v>
      </c>
      <c r="AW553" s="13" t="s">
        <v>38</v>
      </c>
      <c r="AX553" s="13" t="s">
        <v>82</v>
      </c>
      <c r="AY553" s="246" t="s">
        <v>135</v>
      </c>
    </row>
    <row r="554" s="14" customFormat="1">
      <c r="A554" s="14"/>
      <c r="B554" s="247"/>
      <c r="C554" s="248"/>
      <c r="D554" s="231" t="s">
        <v>145</v>
      </c>
      <c r="E554" s="249" t="s">
        <v>1</v>
      </c>
      <c r="F554" s="250" t="s">
        <v>147</v>
      </c>
      <c r="G554" s="248"/>
      <c r="H554" s="251">
        <v>7</v>
      </c>
      <c r="I554" s="252"/>
      <c r="J554" s="248"/>
      <c r="K554" s="248"/>
      <c r="L554" s="253"/>
      <c r="M554" s="254"/>
      <c r="N554" s="255"/>
      <c r="O554" s="255"/>
      <c r="P554" s="255"/>
      <c r="Q554" s="255"/>
      <c r="R554" s="255"/>
      <c r="S554" s="255"/>
      <c r="T554" s="256"/>
      <c r="U554" s="14"/>
      <c r="V554" s="14"/>
      <c r="W554" s="14"/>
      <c r="X554" s="14"/>
      <c r="Y554" s="14"/>
      <c r="Z554" s="14"/>
      <c r="AA554" s="14"/>
      <c r="AB554" s="14"/>
      <c r="AC554" s="14"/>
      <c r="AD554" s="14"/>
      <c r="AE554" s="14"/>
      <c r="AT554" s="257" t="s">
        <v>145</v>
      </c>
      <c r="AU554" s="257" t="s">
        <v>91</v>
      </c>
      <c r="AV554" s="14" t="s">
        <v>142</v>
      </c>
      <c r="AW554" s="14" t="s">
        <v>38</v>
      </c>
      <c r="AX554" s="14" t="s">
        <v>87</v>
      </c>
      <c r="AY554" s="257" t="s">
        <v>135</v>
      </c>
    </row>
    <row r="555" s="2" customFormat="1" ht="33" customHeight="1">
      <c r="A555" s="38"/>
      <c r="B555" s="39"/>
      <c r="C555" s="218" t="s">
        <v>431</v>
      </c>
      <c r="D555" s="218" t="s">
        <v>137</v>
      </c>
      <c r="E555" s="219" t="s">
        <v>582</v>
      </c>
      <c r="F555" s="220" t="s">
        <v>1006</v>
      </c>
      <c r="G555" s="221" t="s">
        <v>184</v>
      </c>
      <c r="H555" s="222">
        <v>7.875</v>
      </c>
      <c r="I555" s="223"/>
      <c r="J555" s="224">
        <f>ROUND(I555*H555,2)</f>
        <v>0</v>
      </c>
      <c r="K555" s="220" t="s">
        <v>1</v>
      </c>
      <c r="L555" s="44"/>
      <c r="M555" s="225" t="s">
        <v>1</v>
      </c>
      <c r="N555" s="226" t="s">
        <v>47</v>
      </c>
      <c r="O555" s="91"/>
      <c r="P555" s="227">
        <f>O555*H555</f>
        <v>0</v>
      </c>
      <c r="Q555" s="227">
        <v>0</v>
      </c>
      <c r="R555" s="227">
        <f>Q555*H555</f>
        <v>0</v>
      </c>
      <c r="S555" s="227">
        <v>0</v>
      </c>
      <c r="T555" s="228">
        <f>S555*H555</f>
        <v>0</v>
      </c>
      <c r="U555" s="38"/>
      <c r="V555" s="38"/>
      <c r="W555" s="38"/>
      <c r="X555" s="38"/>
      <c r="Y555" s="38"/>
      <c r="Z555" s="38"/>
      <c r="AA555" s="38"/>
      <c r="AB555" s="38"/>
      <c r="AC555" s="38"/>
      <c r="AD555" s="38"/>
      <c r="AE555" s="38"/>
      <c r="AR555" s="229" t="s">
        <v>142</v>
      </c>
      <c r="AT555" s="229" t="s">
        <v>137</v>
      </c>
      <c r="AU555" s="229" t="s">
        <v>91</v>
      </c>
      <c r="AY555" s="17" t="s">
        <v>135</v>
      </c>
      <c r="BE555" s="230">
        <f>IF(N555="základní",J555,0)</f>
        <v>0</v>
      </c>
      <c r="BF555" s="230">
        <f>IF(N555="snížená",J555,0)</f>
        <v>0</v>
      </c>
      <c r="BG555" s="230">
        <f>IF(N555="zákl. přenesená",J555,0)</f>
        <v>0</v>
      </c>
      <c r="BH555" s="230">
        <f>IF(N555="sníž. přenesená",J555,0)</f>
        <v>0</v>
      </c>
      <c r="BI555" s="230">
        <f>IF(N555="nulová",J555,0)</f>
        <v>0</v>
      </c>
      <c r="BJ555" s="17" t="s">
        <v>87</v>
      </c>
      <c r="BK555" s="230">
        <f>ROUND(I555*H555,2)</f>
        <v>0</v>
      </c>
      <c r="BL555" s="17" t="s">
        <v>142</v>
      </c>
      <c r="BM555" s="229" t="s">
        <v>687</v>
      </c>
    </row>
    <row r="556" s="2" customFormat="1">
      <c r="A556" s="38"/>
      <c r="B556" s="39"/>
      <c r="C556" s="40"/>
      <c r="D556" s="231" t="s">
        <v>143</v>
      </c>
      <c r="E556" s="40"/>
      <c r="F556" s="232" t="s">
        <v>1007</v>
      </c>
      <c r="G556" s="40"/>
      <c r="H556" s="40"/>
      <c r="I556" s="233"/>
      <c r="J556" s="40"/>
      <c r="K556" s="40"/>
      <c r="L556" s="44"/>
      <c r="M556" s="234"/>
      <c r="N556" s="235"/>
      <c r="O556" s="91"/>
      <c r="P556" s="91"/>
      <c r="Q556" s="91"/>
      <c r="R556" s="91"/>
      <c r="S556" s="91"/>
      <c r="T556" s="92"/>
      <c r="U556" s="38"/>
      <c r="V556" s="38"/>
      <c r="W556" s="38"/>
      <c r="X556" s="38"/>
      <c r="Y556" s="38"/>
      <c r="Z556" s="38"/>
      <c r="AA556" s="38"/>
      <c r="AB556" s="38"/>
      <c r="AC556" s="38"/>
      <c r="AD556" s="38"/>
      <c r="AE556" s="38"/>
      <c r="AT556" s="17" t="s">
        <v>143</v>
      </c>
      <c r="AU556" s="17" t="s">
        <v>91</v>
      </c>
    </row>
    <row r="557" s="13" customFormat="1">
      <c r="A557" s="13"/>
      <c r="B557" s="236"/>
      <c r="C557" s="237"/>
      <c r="D557" s="231" t="s">
        <v>145</v>
      </c>
      <c r="E557" s="238" t="s">
        <v>1</v>
      </c>
      <c r="F557" s="239" t="s">
        <v>1298</v>
      </c>
      <c r="G557" s="237"/>
      <c r="H557" s="240">
        <v>1.05</v>
      </c>
      <c r="I557" s="241"/>
      <c r="J557" s="237"/>
      <c r="K557" s="237"/>
      <c r="L557" s="242"/>
      <c r="M557" s="243"/>
      <c r="N557" s="244"/>
      <c r="O557" s="244"/>
      <c r="P557" s="244"/>
      <c r="Q557" s="244"/>
      <c r="R557" s="244"/>
      <c r="S557" s="244"/>
      <c r="T557" s="245"/>
      <c r="U557" s="13"/>
      <c r="V557" s="13"/>
      <c r="W557" s="13"/>
      <c r="X557" s="13"/>
      <c r="Y557" s="13"/>
      <c r="Z557" s="13"/>
      <c r="AA557" s="13"/>
      <c r="AB557" s="13"/>
      <c r="AC557" s="13"/>
      <c r="AD557" s="13"/>
      <c r="AE557" s="13"/>
      <c r="AT557" s="246" t="s">
        <v>145</v>
      </c>
      <c r="AU557" s="246" t="s">
        <v>91</v>
      </c>
      <c r="AV557" s="13" t="s">
        <v>91</v>
      </c>
      <c r="AW557" s="13" t="s">
        <v>38</v>
      </c>
      <c r="AX557" s="13" t="s">
        <v>82</v>
      </c>
      <c r="AY557" s="246" t="s">
        <v>135</v>
      </c>
    </row>
    <row r="558" s="15" customFormat="1">
      <c r="A558" s="15"/>
      <c r="B558" s="259"/>
      <c r="C558" s="260"/>
      <c r="D558" s="231" t="s">
        <v>145</v>
      </c>
      <c r="E558" s="261" t="s">
        <v>1</v>
      </c>
      <c r="F558" s="262" t="s">
        <v>250</v>
      </c>
      <c r="G558" s="260"/>
      <c r="H558" s="263">
        <v>1.05</v>
      </c>
      <c r="I558" s="264"/>
      <c r="J558" s="260"/>
      <c r="K558" s="260"/>
      <c r="L558" s="265"/>
      <c r="M558" s="266"/>
      <c r="N558" s="267"/>
      <c r="O558" s="267"/>
      <c r="P558" s="267"/>
      <c r="Q558" s="267"/>
      <c r="R558" s="267"/>
      <c r="S558" s="267"/>
      <c r="T558" s="268"/>
      <c r="U558" s="15"/>
      <c r="V558" s="15"/>
      <c r="W558" s="15"/>
      <c r="X558" s="15"/>
      <c r="Y558" s="15"/>
      <c r="Z558" s="15"/>
      <c r="AA558" s="15"/>
      <c r="AB558" s="15"/>
      <c r="AC558" s="15"/>
      <c r="AD558" s="15"/>
      <c r="AE558" s="15"/>
      <c r="AT558" s="269" t="s">
        <v>145</v>
      </c>
      <c r="AU558" s="269" t="s">
        <v>91</v>
      </c>
      <c r="AV558" s="15" t="s">
        <v>94</v>
      </c>
      <c r="AW558" s="15" t="s">
        <v>38</v>
      </c>
      <c r="AX558" s="15" t="s">
        <v>82</v>
      </c>
      <c r="AY558" s="269" t="s">
        <v>135</v>
      </c>
    </row>
    <row r="559" s="13" customFormat="1">
      <c r="A559" s="13"/>
      <c r="B559" s="236"/>
      <c r="C559" s="237"/>
      <c r="D559" s="231" t="s">
        <v>145</v>
      </c>
      <c r="E559" s="238" t="s">
        <v>1</v>
      </c>
      <c r="F559" s="239" t="s">
        <v>1299</v>
      </c>
      <c r="G559" s="237"/>
      <c r="H559" s="240">
        <v>6.8250000000000002</v>
      </c>
      <c r="I559" s="241"/>
      <c r="J559" s="237"/>
      <c r="K559" s="237"/>
      <c r="L559" s="242"/>
      <c r="M559" s="243"/>
      <c r="N559" s="244"/>
      <c r="O559" s="244"/>
      <c r="P559" s="244"/>
      <c r="Q559" s="244"/>
      <c r="R559" s="244"/>
      <c r="S559" s="244"/>
      <c r="T559" s="245"/>
      <c r="U559" s="13"/>
      <c r="V559" s="13"/>
      <c r="W559" s="13"/>
      <c r="X559" s="13"/>
      <c r="Y559" s="13"/>
      <c r="Z559" s="13"/>
      <c r="AA559" s="13"/>
      <c r="AB559" s="13"/>
      <c r="AC559" s="13"/>
      <c r="AD559" s="13"/>
      <c r="AE559" s="13"/>
      <c r="AT559" s="246" t="s">
        <v>145</v>
      </c>
      <c r="AU559" s="246" t="s">
        <v>91</v>
      </c>
      <c r="AV559" s="13" t="s">
        <v>91</v>
      </c>
      <c r="AW559" s="13" t="s">
        <v>38</v>
      </c>
      <c r="AX559" s="13" t="s">
        <v>82</v>
      </c>
      <c r="AY559" s="246" t="s">
        <v>135</v>
      </c>
    </row>
    <row r="560" s="15" customFormat="1">
      <c r="A560" s="15"/>
      <c r="B560" s="259"/>
      <c r="C560" s="260"/>
      <c r="D560" s="231" t="s">
        <v>145</v>
      </c>
      <c r="E560" s="261" t="s">
        <v>1</v>
      </c>
      <c r="F560" s="262" t="s">
        <v>250</v>
      </c>
      <c r="G560" s="260"/>
      <c r="H560" s="263">
        <v>6.8250000000000002</v>
      </c>
      <c r="I560" s="264"/>
      <c r="J560" s="260"/>
      <c r="K560" s="260"/>
      <c r="L560" s="265"/>
      <c r="M560" s="266"/>
      <c r="N560" s="267"/>
      <c r="O560" s="267"/>
      <c r="P560" s="267"/>
      <c r="Q560" s="267"/>
      <c r="R560" s="267"/>
      <c r="S560" s="267"/>
      <c r="T560" s="268"/>
      <c r="U560" s="15"/>
      <c r="V560" s="15"/>
      <c r="W560" s="15"/>
      <c r="X560" s="15"/>
      <c r="Y560" s="15"/>
      <c r="Z560" s="15"/>
      <c r="AA560" s="15"/>
      <c r="AB560" s="15"/>
      <c r="AC560" s="15"/>
      <c r="AD560" s="15"/>
      <c r="AE560" s="15"/>
      <c r="AT560" s="269" t="s">
        <v>145</v>
      </c>
      <c r="AU560" s="269" t="s">
        <v>91</v>
      </c>
      <c r="AV560" s="15" t="s">
        <v>94</v>
      </c>
      <c r="AW560" s="15" t="s">
        <v>38</v>
      </c>
      <c r="AX560" s="15" t="s">
        <v>82</v>
      </c>
      <c r="AY560" s="269" t="s">
        <v>135</v>
      </c>
    </row>
    <row r="561" s="14" customFormat="1">
      <c r="A561" s="14"/>
      <c r="B561" s="247"/>
      <c r="C561" s="248"/>
      <c r="D561" s="231" t="s">
        <v>145</v>
      </c>
      <c r="E561" s="249" t="s">
        <v>1</v>
      </c>
      <c r="F561" s="250" t="s">
        <v>147</v>
      </c>
      <c r="G561" s="248"/>
      <c r="H561" s="251">
        <v>7.875</v>
      </c>
      <c r="I561" s="252"/>
      <c r="J561" s="248"/>
      <c r="K561" s="248"/>
      <c r="L561" s="253"/>
      <c r="M561" s="254"/>
      <c r="N561" s="255"/>
      <c r="O561" s="255"/>
      <c r="P561" s="255"/>
      <c r="Q561" s="255"/>
      <c r="R561" s="255"/>
      <c r="S561" s="255"/>
      <c r="T561" s="256"/>
      <c r="U561" s="14"/>
      <c r="V561" s="14"/>
      <c r="W561" s="14"/>
      <c r="X561" s="14"/>
      <c r="Y561" s="14"/>
      <c r="Z561" s="14"/>
      <c r="AA561" s="14"/>
      <c r="AB561" s="14"/>
      <c r="AC561" s="14"/>
      <c r="AD561" s="14"/>
      <c r="AE561" s="14"/>
      <c r="AT561" s="257" t="s">
        <v>145</v>
      </c>
      <c r="AU561" s="257" t="s">
        <v>91</v>
      </c>
      <c r="AV561" s="14" t="s">
        <v>142</v>
      </c>
      <c r="AW561" s="14" t="s">
        <v>38</v>
      </c>
      <c r="AX561" s="14" t="s">
        <v>87</v>
      </c>
      <c r="AY561" s="257" t="s">
        <v>135</v>
      </c>
    </row>
    <row r="562" s="12" customFormat="1" ht="22.8" customHeight="1">
      <c r="A562" s="12"/>
      <c r="B562" s="202"/>
      <c r="C562" s="203"/>
      <c r="D562" s="204" t="s">
        <v>81</v>
      </c>
      <c r="E562" s="216" t="s">
        <v>190</v>
      </c>
      <c r="F562" s="216" t="s">
        <v>592</v>
      </c>
      <c r="G562" s="203"/>
      <c r="H562" s="203"/>
      <c r="I562" s="206"/>
      <c r="J562" s="217">
        <f>BK562</f>
        <v>0</v>
      </c>
      <c r="K562" s="203"/>
      <c r="L562" s="208"/>
      <c r="M562" s="209"/>
      <c r="N562" s="210"/>
      <c r="O562" s="210"/>
      <c r="P562" s="211">
        <f>SUM(P563:P671)</f>
        <v>0</v>
      </c>
      <c r="Q562" s="210"/>
      <c r="R562" s="211">
        <f>SUM(R563:R671)</f>
        <v>0</v>
      </c>
      <c r="S562" s="210"/>
      <c r="T562" s="212">
        <f>SUM(T563:T671)</f>
        <v>0</v>
      </c>
      <c r="U562" s="12"/>
      <c r="V562" s="12"/>
      <c r="W562" s="12"/>
      <c r="X562" s="12"/>
      <c r="Y562" s="12"/>
      <c r="Z562" s="12"/>
      <c r="AA562" s="12"/>
      <c r="AB562" s="12"/>
      <c r="AC562" s="12"/>
      <c r="AD562" s="12"/>
      <c r="AE562" s="12"/>
      <c r="AR562" s="213" t="s">
        <v>87</v>
      </c>
      <c r="AT562" s="214" t="s">
        <v>81</v>
      </c>
      <c r="AU562" s="214" t="s">
        <v>87</v>
      </c>
      <c r="AY562" s="213" t="s">
        <v>135</v>
      </c>
      <c r="BK562" s="215">
        <f>SUM(BK563:BK671)</f>
        <v>0</v>
      </c>
    </row>
    <row r="563" s="2" customFormat="1" ht="33" customHeight="1">
      <c r="A563" s="38"/>
      <c r="B563" s="39"/>
      <c r="C563" s="218" t="s">
        <v>689</v>
      </c>
      <c r="D563" s="218" t="s">
        <v>137</v>
      </c>
      <c r="E563" s="219" t="s">
        <v>677</v>
      </c>
      <c r="F563" s="220" t="s">
        <v>678</v>
      </c>
      <c r="G563" s="221" t="s">
        <v>177</v>
      </c>
      <c r="H563" s="222">
        <v>56.5</v>
      </c>
      <c r="I563" s="223"/>
      <c r="J563" s="224">
        <f>ROUND(I563*H563,2)</f>
        <v>0</v>
      </c>
      <c r="K563" s="220" t="s">
        <v>141</v>
      </c>
      <c r="L563" s="44"/>
      <c r="M563" s="225" t="s">
        <v>1</v>
      </c>
      <c r="N563" s="226" t="s">
        <v>47</v>
      </c>
      <c r="O563" s="91"/>
      <c r="P563" s="227">
        <f>O563*H563</f>
        <v>0</v>
      </c>
      <c r="Q563" s="227">
        <v>0</v>
      </c>
      <c r="R563" s="227">
        <f>Q563*H563</f>
        <v>0</v>
      </c>
      <c r="S563" s="227">
        <v>0</v>
      </c>
      <c r="T563" s="228">
        <f>S563*H563</f>
        <v>0</v>
      </c>
      <c r="U563" s="38"/>
      <c r="V563" s="38"/>
      <c r="W563" s="38"/>
      <c r="X563" s="38"/>
      <c r="Y563" s="38"/>
      <c r="Z563" s="38"/>
      <c r="AA563" s="38"/>
      <c r="AB563" s="38"/>
      <c r="AC563" s="38"/>
      <c r="AD563" s="38"/>
      <c r="AE563" s="38"/>
      <c r="AR563" s="229" t="s">
        <v>142</v>
      </c>
      <c r="AT563" s="229" t="s">
        <v>137</v>
      </c>
      <c r="AU563" s="229" t="s">
        <v>91</v>
      </c>
      <c r="AY563" s="17" t="s">
        <v>135</v>
      </c>
      <c r="BE563" s="230">
        <f>IF(N563="základní",J563,0)</f>
        <v>0</v>
      </c>
      <c r="BF563" s="230">
        <f>IF(N563="snížená",J563,0)</f>
        <v>0</v>
      </c>
      <c r="BG563" s="230">
        <f>IF(N563="zákl. přenesená",J563,0)</f>
        <v>0</v>
      </c>
      <c r="BH563" s="230">
        <f>IF(N563="sníž. přenesená",J563,0)</f>
        <v>0</v>
      </c>
      <c r="BI563" s="230">
        <f>IF(N563="nulová",J563,0)</f>
        <v>0</v>
      </c>
      <c r="BJ563" s="17" t="s">
        <v>87</v>
      </c>
      <c r="BK563" s="230">
        <f>ROUND(I563*H563,2)</f>
        <v>0</v>
      </c>
      <c r="BL563" s="17" t="s">
        <v>142</v>
      </c>
      <c r="BM563" s="229" t="s">
        <v>692</v>
      </c>
    </row>
    <row r="564" s="2" customFormat="1">
      <c r="A564" s="38"/>
      <c r="B564" s="39"/>
      <c r="C564" s="40"/>
      <c r="D564" s="231" t="s">
        <v>143</v>
      </c>
      <c r="E564" s="40"/>
      <c r="F564" s="232" t="s">
        <v>1010</v>
      </c>
      <c r="G564" s="40"/>
      <c r="H564" s="40"/>
      <c r="I564" s="233"/>
      <c r="J564" s="40"/>
      <c r="K564" s="40"/>
      <c r="L564" s="44"/>
      <c r="M564" s="234"/>
      <c r="N564" s="235"/>
      <c r="O564" s="91"/>
      <c r="P564" s="91"/>
      <c r="Q564" s="91"/>
      <c r="R564" s="91"/>
      <c r="S564" s="91"/>
      <c r="T564" s="92"/>
      <c r="U564" s="38"/>
      <c r="V564" s="38"/>
      <c r="W564" s="38"/>
      <c r="X564" s="38"/>
      <c r="Y564" s="38"/>
      <c r="Z564" s="38"/>
      <c r="AA564" s="38"/>
      <c r="AB564" s="38"/>
      <c r="AC564" s="38"/>
      <c r="AD564" s="38"/>
      <c r="AE564" s="38"/>
      <c r="AT564" s="17" t="s">
        <v>143</v>
      </c>
      <c r="AU564" s="17" t="s">
        <v>91</v>
      </c>
    </row>
    <row r="565" s="13" customFormat="1">
      <c r="A565" s="13"/>
      <c r="B565" s="236"/>
      <c r="C565" s="237"/>
      <c r="D565" s="231" t="s">
        <v>145</v>
      </c>
      <c r="E565" s="238" t="s">
        <v>1</v>
      </c>
      <c r="F565" s="239" t="s">
        <v>1300</v>
      </c>
      <c r="G565" s="237"/>
      <c r="H565" s="240">
        <v>22</v>
      </c>
      <c r="I565" s="241"/>
      <c r="J565" s="237"/>
      <c r="K565" s="237"/>
      <c r="L565" s="242"/>
      <c r="M565" s="243"/>
      <c r="N565" s="244"/>
      <c r="O565" s="244"/>
      <c r="P565" s="244"/>
      <c r="Q565" s="244"/>
      <c r="R565" s="244"/>
      <c r="S565" s="244"/>
      <c r="T565" s="245"/>
      <c r="U565" s="13"/>
      <c r="V565" s="13"/>
      <c r="W565" s="13"/>
      <c r="X565" s="13"/>
      <c r="Y565" s="13"/>
      <c r="Z565" s="13"/>
      <c r="AA565" s="13"/>
      <c r="AB565" s="13"/>
      <c r="AC565" s="13"/>
      <c r="AD565" s="13"/>
      <c r="AE565" s="13"/>
      <c r="AT565" s="246" t="s">
        <v>145</v>
      </c>
      <c r="AU565" s="246" t="s">
        <v>91</v>
      </c>
      <c r="AV565" s="13" t="s">
        <v>91</v>
      </c>
      <c r="AW565" s="13" t="s">
        <v>38</v>
      </c>
      <c r="AX565" s="13" t="s">
        <v>82</v>
      </c>
      <c r="AY565" s="246" t="s">
        <v>135</v>
      </c>
    </row>
    <row r="566" s="13" customFormat="1">
      <c r="A566" s="13"/>
      <c r="B566" s="236"/>
      <c r="C566" s="237"/>
      <c r="D566" s="231" t="s">
        <v>145</v>
      </c>
      <c r="E566" s="238" t="s">
        <v>1</v>
      </c>
      <c r="F566" s="239" t="s">
        <v>1301</v>
      </c>
      <c r="G566" s="237"/>
      <c r="H566" s="240">
        <v>29.5</v>
      </c>
      <c r="I566" s="241"/>
      <c r="J566" s="237"/>
      <c r="K566" s="237"/>
      <c r="L566" s="242"/>
      <c r="M566" s="243"/>
      <c r="N566" s="244"/>
      <c r="O566" s="244"/>
      <c r="P566" s="244"/>
      <c r="Q566" s="244"/>
      <c r="R566" s="244"/>
      <c r="S566" s="244"/>
      <c r="T566" s="245"/>
      <c r="U566" s="13"/>
      <c r="V566" s="13"/>
      <c r="W566" s="13"/>
      <c r="X566" s="13"/>
      <c r="Y566" s="13"/>
      <c r="Z566" s="13"/>
      <c r="AA566" s="13"/>
      <c r="AB566" s="13"/>
      <c r="AC566" s="13"/>
      <c r="AD566" s="13"/>
      <c r="AE566" s="13"/>
      <c r="AT566" s="246" t="s">
        <v>145</v>
      </c>
      <c r="AU566" s="246" t="s">
        <v>91</v>
      </c>
      <c r="AV566" s="13" t="s">
        <v>91</v>
      </c>
      <c r="AW566" s="13" t="s">
        <v>38</v>
      </c>
      <c r="AX566" s="13" t="s">
        <v>82</v>
      </c>
      <c r="AY566" s="246" t="s">
        <v>135</v>
      </c>
    </row>
    <row r="567" s="13" customFormat="1">
      <c r="A567" s="13"/>
      <c r="B567" s="236"/>
      <c r="C567" s="237"/>
      <c r="D567" s="231" t="s">
        <v>145</v>
      </c>
      <c r="E567" s="238" t="s">
        <v>1</v>
      </c>
      <c r="F567" s="239" t="s">
        <v>1302</v>
      </c>
      <c r="G567" s="237"/>
      <c r="H567" s="240">
        <v>1</v>
      </c>
      <c r="I567" s="241"/>
      <c r="J567" s="237"/>
      <c r="K567" s="237"/>
      <c r="L567" s="242"/>
      <c r="M567" s="243"/>
      <c r="N567" s="244"/>
      <c r="O567" s="244"/>
      <c r="P567" s="244"/>
      <c r="Q567" s="244"/>
      <c r="R567" s="244"/>
      <c r="S567" s="244"/>
      <c r="T567" s="245"/>
      <c r="U567" s="13"/>
      <c r="V567" s="13"/>
      <c r="W567" s="13"/>
      <c r="X567" s="13"/>
      <c r="Y567" s="13"/>
      <c r="Z567" s="13"/>
      <c r="AA567" s="13"/>
      <c r="AB567" s="13"/>
      <c r="AC567" s="13"/>
      <c r="AD567" s="13"/>
      <c r="AE567" s="13"/>
      <c r="AT567" s="246" t="s">
        <v>145</v>
      </c>
      <c r="AU567" s="246" t="s">
        <v>91</v>
      </c>
      <c r="AV567" s="13" t="s">
        <v>91</v>
      </c>
      <c r="AW567" s="13" t="s">
        <v>38</v>
      </c>
      <c r="AX567" s="13" t="s">
        <v>82</v>
      </c>
      <c r="AY567" s="246" t="s">
        <v>135</v>
      </c>
    </row>
    <row r="568" s="13" customFormat="1">
      <c r="A568" s="13"/>
      <c r="B568" s="236"/>
      <c r="C568" s="237"/>
      <c r="D568" s="231" t="s">
        <v>145</v>
      </c>
      <c r="E568" s="238" t="s">
        <v>1</v>
      </c>
      <c r="F568" s="239" t="s">
        <v>1303</v>
      </c>
      <c r="G568" s="237"/>
      <c r="H568" s="240">
        <v>4</v>
      </c>
      <c r="I568" s="241"/>
      <c r="J568" s="237"/>
      <c r="K568" s="237"/>
      <c r="L568" s="242"/>
      <c r="M568" s="243"/>
      <c r="N568" s="244"/>
      <c r="O568" s="244"/>
      <c r="P568" s="244"/>
      <c r="Q568" s="244"/>
      <c r="R568" s="244"/>
      <c r="S568" s="244"/>
      <c r="T568" s="245"/>
      <c r="U568" s="13"/>
      <c r="V568" s="13"/>
      <c r="W568" s="13"/>
      <c r="X568" s="13"/>
      <c r="Y568" s="13"/>
      <c r="Z568" s="13"/>
      <c r="AA568" s="13"/>
      <c r="AB568" s="13"/>
      <c r="AC568" s="13"/>
      <c r="AD568" s="13"/>
      <c r="AE568" s="13"/>
      <c r="AT568" s="246" t="s">
        <v>145</v>
      </c>
      <c r="AU568" s="246" t="s">
        <v>91</v>
      </c>
      <c r="AV568" s="13" t="s">
        <v>91</v>
      </c>
      <c r="AW568" s="13" t="s">
        <v>38</v>
      </c>
      <c r="AX568" s="13" t="s">
        <v>82</v>
      </c>
      <c r="AY568" s="246" t="s">
        <v>135</v>
      </c>
    </row>
    <row r="569" s="14" customFormat="1">
      <c r="A569" s="14"/>
      <c r="B569" s="247"/>
      <c r="C569" s="248"/>
      <c r="D569" s="231" t="s">
        <v>145</v>
      </c>
      <c r="E569" s="249" t="s">
        <v>1</v>
      </c>
      <c r="F569" s="250" t="s">
        <v>147</v>
      </c>
      <c r="G569" s="248"/>
      <c r="H569" s="251">
        <v>56.5</v>
      </c>
      <c r="I569" s="252"/>
      <c r="J569" s="248"/>
      <c r="K569" s="248"/>
      <c r="L569" s="253"/>
      <c r="M569" s="254"/>
      <c r="N569" s="255"/>
      <c r="O569" s="255"/>
      <c r="P569" s="255"/>
      <c r="Q569" s="255"/>
      <c r="R569" s="255"/>
      <c r="S569" s="255"/>
      <c r="T569" s="256"/>
      <c r="U569" s="14"/>
      <c r="V569" s="14"/>
      <c r="W569" s="14"/>
      <c r="X569" s="14"/>
      <c r="Y569" s="14"/>
      <c r="Z569" s="14"/>
      <c r="AA569" s="14"/>
      <c r="AB569" s="14"/>
      <c r="AC569" s="14"/>
      <c r="AD569" s="14"/>
      <c r="AE569" s="14"/>
      <c r="AT569" s="257" t="s">
        <v>145</v>
      </c>
      <c r="AU569" s="257" t="s">
        <v>91</v>
      </c>
      <c r="AV569" s="14" t="s">
        <v>142</v>
      </c>
      <c r="AW569" s="14" t="s">
        <v>38</v>
      </c>
      <c r="AX569" s="14" t="s">
        <v>87</v>
      </c>
      <c r="AY569" s="257" t="s">
        <v>135</v>
      </c>
    </row>
    <row r="570" s="2" customFormat="1" ht="16.5" customHeight="1">
      <c r="A570" s="38"/>
      <c r="B570" s="39"/>
      <c r="C570" s="270" t="s">
        <v>436</v>
      </c>
      <c r="D570" s="270" t="s">
        <v>257</v>
      </c>
      <c r="E570" s="271" t="s">
        <v>685</v>
      </c>
      <c r="F570" s="272" t="s">
        <v>1016</v>
      </c>
      <c r="G570" s="273" t="s">
        <v>177</v>
      </c>
      <c r="H570" s="274">
        <v>22.219999999999999</v>
      </c>
      <c r="I570" s="275"/>
      <c r="J570" s="276">
        <f>ROUND(I570*H570,2)</f>
        <v>0</v>
      </c>
      <c r="K570" s="272" t="s">
        <v>141</v>
      </c>
      <c r="L570" s="277"/>
      <c r="M570" s="278" t="s">
        <v>1</v>
      </c>
      <c r="N570" s="279" t="s">
        <v>47</v>
      </c>
      <c r="O570" s="91"/>
      <c r="P570" s="227">
        <f>O570*H570</f>
        <v>0</v>
      </c>
      <c r="Q570" s="227">
        <v>0</v>
      </c>
      <c r="R570" s="227">
        <f>Q570*H570</f>
        <v>0</v>
      </c>
      <c r="S570" s="227">
        <v>0</v>
      </c>
      <c r="T570" s="228">
        <f>S570*H570</f>
        <v>0</v>
      </c>
      <c r="U570" s="38"/>
      <c r="V570" s="38"/>
      <c r="W570" s="38"/>
      <c r="X570" s="38"/>
      <c r="Y570" s="38"/>
      <c r="Z570" s="38"/>
      <c r="AA570" s="38"/>
      <c r="AB570" s="38"/>
      <c r="AC570" s="38"/>
      <c r="AD570" s="38"/>
      <c r="AE570" s="38"/>
      <c r="AR570" s="229" t="s">
        <v>181</v>
      </c>
      <c r="AT570" s="229" t="s">
        <v>257</v>
      </c>
      <c r="AU570" s="229" t="s">
        <v>91</v>
      </c>
      <c r="AY570" s="17" t="s">
        <v>135</v>
      </c>
      <c r="BE570" s="230">
        <f>IF(N570="základní",J570,0)</f>
        <v>0</v>
      </c>
      <c r="BF570" s="230">
        <f>IF(N570="snížená",J570,0)</f>
        <v>0</v>
      </c>
      <c r="BG570" s="230">
        <f>IF(N570="zákl. přenesená",J570,0)</f>
        <v>0</v>
      </c>
      <c r="BH570" s="230">
        <f>IF(N570="sníž. přenesená",J570,0)</f>
        <v>0</v>
      </c>
      <c r="BI570" s="230">
        <f>IF(N570="nulová",J570,0)</f>
        <v>0</v>
      </c>
      <c r="BJ570" s="17" t="s">
        <v>87</v>
      </c>
      <c r="BK570" s="230">
        <f>ROUND(I570*H570,2)</f>
        <v>0</v>
      </c>
      <c r="BL570" s="17" t="s">
        <v>142</v>
      </c>
      <c r="BM570" s="229" t="s">
        <v>697</v>
      </c>
    </row>
    <row r="571" s="2" customFormat="1">
      <c r="A571" s="38"/>
      <c r="B571" s="39"/>
      <c r="C571" s="40"/>
      <c r="D571" s="231" t="s">
        <v>143</v>
      </c>
      <c r="E571" s="40"/>
      <c r="F571" s="232" t="s">
        <v>1016</v>
      </c>
      <c r="G571" s="40"/>
      <c r="H571" s="40"/>
      <c r="I571" s="233"/>
      <c r="J571" s="40"/>
      <c r="K571" s="40"/>
      <c r="L571" s="44"/>
      <c r="M571" s="234"/>
      <c r="N571" s="235"/>
      <c r="O571" s="91"/>
      <c r="P571" s="91"/>
      <c r="Q571" s="91"/>
      <c r="R571" s="91"/>
      <c r="S571" s="91"/>
      <c r="T571" s="92"/>
      <c r="U571" s="38"/>
      <c r="V571" s="38"/>
      <c r="W571" s="38"/>
      <c r="X571" s="38"/>
      <c r="Y571" s="38"/>
      <c r="Z571" s="38"/>
      <c r="AA571" s="38"/>
      <c r="AB571" s="38"/>
      <c r="AC571" s="38"/>
      <c r="AD571" s="38"/>
      <c r="AE571" s="38"/>
      <c r="AT571" s="17" t="s">
        <v>143</v>
      </c>
      <c r="AU571" s="17" t="s">
        <v>91</v>
      </c>
    </row>
    <row r="572" s="13" customFormat="1">
      <c r="A572" s="13"/>
      <c r="B572" s="236"/>
      <c r="C572" s="237"/>
      <c r="D572" s="231" t="s">
        <v>145</v>
      </c>
      <c r="E572" s="238" t="s">
        <v>1</v>
      </c>
      <c r="F572" s="239" t="s">
        <v>1304</v>
      </c>
      <c r="G572" s="237"/>
      <c r="H572" s="240">
        <v>22.219999999999999</v>
      </c>
      <c r="I572" s="241"/>
      <c r="J572" s="237"/>
      <c r="K572" s="237"/>
      <c r="L572" s="242"/>
      <c r="M572" s="243"/>
      <c r="N572" s="244"/>
      <c r="O572" s="244"/>
      <c r="P572" s="244"/>
      <c r="Q572" s="244"/>
      <c r="R572" s="244"/>
      <c r="S572" s="244"/>
      <c r="T572" s="245"/>
      <c r="U572" s="13"/>
      <c r="V572" s="13"/>
      <c r="W572" s="13"/>
      <c r="X572" s="13"/>
      <c r="Y572" s="13"/>
      <c r="Z572" s="13"/>
      <c r="AA572" s="13"/>
      <c r="AB572" s="13"/>
      <c r="AC572" s="13"/>
      <c r="AD572" s="13"/>
      <c r="AE572" s="13"/>
      <c r="AT572" s="246" t="s">
        <v>145</v>
      </c>
      <c r="AU572" s="246" t="s">
        <v>91</v>
      </c>
      <c r="AV572" s="13" t="s">
        <v>91</v>
      </c>
      <c r="AW572" s="13" t="s">
        <v>38</v>
      </c>
      <c r="AX572" s="13" t="s">
        <v>82</v>
      </c>
      <c r="AY572" s="246" t="s">
        <v>135</v>
      </c>
    </row>
    <row r="573" s="14" customFormat="1">
      <c r="A573" s="14"/>
      <c r="B573" s="247"/>
      <c r="C573" s="248"/>
      <c r="D573" s="231" t="s">
        <v>145</v>
      </c>
      <c r="E573" s="249" t="s">
        <v>1</v>
      </c>
      <c r="F573" s="250" t="s">
        <v>147</v>
      </c>
      <c r="G573" s="248"/>
      <c r="H573" s="251">
        <v>22.219999999999999</v>
      </c>
      <c r="I573" s="252"/>
      <c r="J573" s="248"/>
      <c r="K573" s="248"/>
      <c r="L573" s="253"/>
      <c r="M573" s="254"/>
      <c r="N573" s="255"/>
      <c r="O573" s="255"/>
      <c r="P573" s="255"/>
      <c r="Q573" s="255"/>
      <c r="R573" s="255"/>
      <c r="S573" s="255"/>
      <c r="T573" s="256"/>
      <c r="U573" s="14"/>
      <c r="V573" s="14"/>
      <c r="W573" s="14"/>
      <c r="X573" s="14"/>
      <c r="Y573" s="14"/>
      <c r="Z573" s="14"/>
      <c r="AA573" s="14"/>
      <c r="AB573" s="14"/>
      <c r="AC573" s="14"/>
      <c r="AD573" s="14"/>
      <c r="AE573" s="14"/>
      <c r="AT573" s="257" t="s">
        <v>145</v>
      </c>
      <c r="AU573" s="257" t="s">
        <v>91</v>
      </c>
      <c r="AV573" s="14" t="s">
        <v>142</v>
      </c>
      <c r="AW573" s="14" t="s">
        <v>38</v>
      </c>
      <c r="AX573" s="14" t="s">
        <v>87</v>
      </c>
      <c r="AY573" s="257" t="s">
        <v>135</v>
      </c>
    </row>
    <row r="574" s="2" customFormat="1" ht="24.15" customHeight="1">
      <c r="A574" s="38"/>
      <c r="B574" s="39"/>
      <c r="C574" s="270" t="s">
        <v>699</v>
      </c>
      <c r="D574" s="270" t="s">
        <v>257</v>
      </c>
      <c r="E574" s="271" t="s">
        <v>695</v>
      </c>
      <c r="F574" s="272" t="s">
        <v>1019</v>
      </c>
      <c r="G574" s="273" t="s">
        <v>177</v>
      </c>
      <c r="H574" s="274">
        <v>29.795000000000002</v>
      </c>
      <c r="I574" s="275"/>
      <c r="J574" s="276">
        <f>ROUND(I574*H574,2)</f>
        <v>0</v>
      </c>
      <c r="K574" s="272" t="s">
        <v>141</v>
      </c>
      <c r="L574" s="277"/>
      <c r="M574" s="278" t="s">
        <v>1</v>
      </c>
      <c r="N574" s="279" t="s">
        <v>47</v>
      </c>
      <c r="O574" s="91"/>
      <c r="P574" s="227">
        <f>O574*H574</f>
        <v>0</v>
      </c>
      <c r="Q574" s="227">
        <v>0</v>
      </c>
      <c r="R574" s="227">
        <f>Q574*H574</f>
        <v>0</v>
      </c>
      <c r="S574" s="227">
        <v>0</v>
      </c>
      <c r="T574" s="228">
        <f>S574*H574</f>
        <v>0</v>
      </c>
      <c r="U574" s="38"/>
      <c r="V574" s="38"/>
      <c r="W574" s="38"/>
      <c r="X574" s="38"/>
      <c r="Y574" s="38"/>
      <c r="Z574" s="38"/>
      <c r="AA574" s="38"/>
      <c r="AB574" s="38"/>
      <c r="AC574" s="38"/>
      <c r="AD574" s="38"/>
      <c r="AE574" s="38"/>
      <c r="AR574" s="229" t="s">
        <v>181</v>
      </c>
      <c r="AT574" s="229" t="s">
        <v>257</v>
      </c>
      <c r="AU574" s="229" t="s">
        <v>91</v>
      </c>
      <c r="AY574" s="17" t="s">
        <v>135</v>
      </c>
      <c r="BE574" s="230">
        <f>IF(N574="základní",J574,0)</f>
        <v>0</v>
      </c>
      <c r="BF574" s="230">
        <f>IF(N574="snížená",J574,0)</f>
        <v>0</v>
      </c>
      <c r="BG574" s="230">
        <f>IF(N574="zákl. přenesená",J574,0)</f>
        <v>0</v>
      </c>
      <c r="BH574" s="230">
        <f>IF(N574="sníž. přenesená",J574,0)</f>
        <v>0</v>
      </c>
      <c r="BI574" s="230">
        <f>IF(N574="nulová",J574,0)</f>
        <v>0</v>
      </c>
      <c r="BJ574" s="17" t="s">
        <v>87</v>
      </c>
      <c r="BK574" s="230">
        <f>ROUND(I574*H574,2)</f>
        <v>0</v>
      </c>
      <c r="BL574" s="17" t="s">
        <v>142</v>
      </c>
      <c r="BM574" s="229" t="s">
        <v>702</v>
      </c>
    </row>
    <row r="575" s="2" customFormat="1">
      <c r="A575" s="38"/>
      <c r="B575" s="39"/>
      <c r="C575" s="40"/>
      <c r="D575" s="231" t="s">
        <v>143</v>
      </c>
      <c r="E575" s="40"/>
      <c r="F575" s="232" t="s">
        <v>1019</v>
      </c>
      <c r="G575" s="40"/>
      <c r="H575" s="40"/>
      <c r="I575" s="233"/>
      <c r="J575" s="40"/>
      <c r="K575" s="40"/>
      <c r="L575" s="44"/>
      <c r="M575" s="234"/>
      <c r="N575" s="235"/>
      <c r="O575" s="91"/>
      <c r="P575" s="91"/>
      <c r="Q575" s="91"/>
      <c r="R575" s="91"/>
      <c r="S575" s="91"/>
      <c r="T575" s="92"/>
      <c r="U575" s="38"/>
      <c r="V575" s="38"/>
      <c r="W575" s="38"/>
      <c r="X575" s="38"/>
      <c r="Y575" s="38"/>
      <c r="Z575" s="38"/>
      <c r="AA575" s="38"/>
      <c r="AB575" s="38"/>
      <c r="AC575" s="38"/>
      <c r="AD575" s="38"/>
      <c r="AE575" s="38"/>
      <c r="AT575" s="17" t="s">
        <v>143</v>
      </c>
      <c r="AU575" s="17" t="s">
        <v>91</v>
      </c>
    </row>
    <row r="576" s="13" customFormat="1">
      <c r="A576" s="13"/>
      <c r="B576" s="236"/>
      <c r="C576" s="237"/>
      <c r="D576" s="231" t="s">
        <v>145</v>
      </c>
      <c r="E576" s="238" t="s">
        <v>1</v>
      </c>
      <c r="F576" s="239" t="s">
        <v>1305</v>
      </c>
      <c r="G576" s="237"/>
      <c r="H576" s="240">
        <v>29.795000000000002</v>
      </c>
      <c r="I576" s="241"/>
      <c r="J576" s="237"/>
      <c r="K576" s="237"/>
      <c r="L576" s="242"/>
      <c r="M576" s="243"/>
      <c r="N576" s="244"/>
      <c r="O576" s="244"/>
      <c r="P576" s="244"/>
      <c r="Q576" s="244"/>
      <c r="R576" s="244"/>
      <c r="S576" s="244"/>
      <c r="T576" s="245"/>
      <c r="U576" s="13"/>
      <c r="V576" s="13"/>
      <c r="W576" s="13"/>
      <c r="X576" s="13"/>
      <c r="Y576" s="13"/>
      <c r="Z576" s="13"/>
      <c r="AA576" s="13"/>
      <c r="AB576" s="13"/>
      <c r="AC576" s="13"/>
      <c r="AD576" s="13"/>
      <c r="AE576" s="13"/>
      <c r="AT576" s="246" t="s">
        <v>145</v>
      </c>
      <c r="AU576" s="246" t="s">
        <v>91</v>
      </c>
      <c r="AV576" s="13" t="s">
        <v>91</v>
      </c>
      <c r="AW576" s="13" t="s">
        <v>38</v>
      </c>
      <c r="AX576" s="13" t="s">
        <v>82</v>
      </c>
      <c r="AY576" s="246" t="s">
        <v>135</v>
      </c>
    </row>
    <row r="577" s="14" customFormat="1">
      <c r="A577" s="14"/>
      <c r="B577" s="247"/>
      <c r="C577" s="248"/>
      <c r="D577" s="231" t="s">
        <v>145</v>
      </c>
      <c r="E577" s="249" t="s">
        <v>1</v>
      </c>
      <c r="F577" s="250" t="s">
        <v>147</v>
      </c>
      <c r="G577" s="248"/>
      <c r="H577" s="251">
        <v>29.795000000000002</v>
      </c>
      <c r="I577" s="252"/>
      <c r="J577" s="248"/>
      <c r="K577" s="248"/>
      <c r="L577" s="253"/>
      <c r="M577" s="254"/>
      <c r="N577" s="255"/>
      <c r="O577" s="255"/>
      <c r="P577" s="255"/>
      <c r="Q577" s="255"/>
      <c r="R577" s="255"/>
      <c r="S577" s="255"/>
      <c r="T577" s="256"/>
      <c r="U577" s="14"/>
      <c r="V577" s="14"/>
      <c r="W577" s="14"/>
      <c r="X577" s="14"/>
      <c r="Y577" s="14"/>
      <c r="Z577" s="14"/>
      <c r="AA577" s="14"/>
      <c r="AB577" s="14"/>
      <c r="AC577" s="14"/>
      <c r="AD577" s="14"/>
      <c r="AE577" s="14"/>
      <c r="AT577" s="257" t="s">
        <v>145</v>
      </c>
      <c r="AU577" s="257" t="s">
        <v>91</v>
      </c>
      <c r="AV577" s="14" t="s">
        <v>142</v>
      </c>
      <c r="AW577" s="14" t="s">
        <v>38</v>
      </c>
      <c r="AX577" s="14" t="s">
        <v>87</v>
      </c>
      <c r="AY577" s="257" t="s">
        <v>135</v>
      </c>
    </row>
    <row r="578" s="2" customFormat="1" ht="24.15" customHeight="1">
      <c r="A578" s="38"/>
      <c r="B578" s="39"/>
      <c r="C578" s="270" t="s">
        <v>444</v>
      </c>
      <c r="D578" s="270" t="s">
        <v>257</v>
      </c>
      <c r="E578" s="271" t="s">
        <v>1306</v>
      </c>
      <c r="F578" s="272" t="s">
        <v>1307</v>
      </c>
      <c r="G578" s="273" t="s">
        <v>316</v>
      </c>
      <c r="H578" s="274">
        <v>1.01</v>
      </c>
      <c r="I578" s="275"/>
      <c r="J578" s="276">
        <f>ROUND(I578*H578,2)</f>
        <v>0</v>
      </c>
      <c r="K578" s="272" t="s">
        <v>1</v>
      </c>
      <c r="L578" s="277"/>
      <c r="M578" s="278" t="s">
        <v>1</v>
      </c>
      <c r="N578" s="279" t="s">
        <v>47</v>
      </c>
      <c r="O578" s="91"/>
      <c r="P578" s="227">
        <f>O578*H578</f>
        <v>0</v>
      </c>
      <c r="Q578" s="227">
        <v>0</v>
      </c>
      <c r="R578" s="227">
        <f>Q578*H578</f>
        <v>0</v>
      </c>
      <c r="S578" s="227">
        <v>0</v>
      </c>
      <c r="T578" s="228">
        <f>S578*H578</f>
        <v>0</v>
      </c>
      <c r="U578" s="38"/>
      <c r="V578" s="38"/>
      <c r="W578" s="38"/>
      <c r="X578" s="38"/>
      <c r="Y578" s="38"/>
      <c r="Z578" s="38"/>
      <c r="AA578" s="38"/>
      <c r="AB578" s="38"/>
      <c r="AC578" s="38"/>
      <c r="AD578" s="38"/>
      <c r="AE578" s="38"/>
      <c r="AR578" s="229" t="s">
        <v>181</v>
      </c>
      <c r="AT578" s="229" t="s">
        <v>257</v>
      </c>
      <c r="AU578" s="229" t="s">
        <v>91</v>
      </c>
      <c r="AY578" s="17" t="s">
        <v>135</v>
      </c>
      <c r="BE578" s="230">
        <f>IF(N578="základní",J578,0)</f>
        <v>0</v>
      </c>
      <c r="BF578" s="230">
        <f>IF(N578="snížená",J578,0)</f>
        <v>0</v>
      </c>
      <c r="BG578" s="230">
        <f>IF(N578="zákl. přenesená",J578,0)</f>
        <v>0</v>
      </c>
      <c r="BH578" s="230">
        <f>IF(N578="sníž. přenesená",J578,0)</f>
        <v>0</v>
      </c>
      <c r="BI578" s="230">
        <f>IF(N578="nulová",J578,0)</f>
        <v>0</v>
      </c>
      <c r="BJ578" s="17" t="s">
        <v>87</v>
      </c>
      <c r="BK578" s="230">
        <f>ROUND(I578*H578,2)</f>
        <v>0</v>
      </c>
      <c r="BL578" s="17" t="s">
        <v>142</v>
      </c>
      <c r="BM578" s="229" t="s">
        <v>706</v>
      </c>
    </row>
    <row r="579" s="2" customFormat="1">
      <c r="A579" s="38"/>
      <c r="B579" s="39"/>
      <c r="C579" s="40"/>
      <c r="D579" s="231" t="s">
        <v>143</v>
      </c>
      <c r="E579" s="40"/>
      <c r="F579" s="232" t="s">
        <v>1307</v>
      </c>
      <c r="G579" s="40"/>
      <c r="H579" s="40"/>
      <c r="I579" s="233"/>
      <c r="J579" s="40"/>
      <c r="K579" s="40"/>
      <c r="L579" s="44"/>
      <c r="M579" s="234"/>
      <c r="N579" s="235"/>
      <c r="O579" s="91"/>
      <c r="P579" s="91"/>
      <c r="Q579" s="91"/>
      <c r="R579" s="91"/>
      <c r="S579" s="91"/>
      <c r="T579" s="92"/>
      <c r="U579" s="38"/>
      <c r="V579" s="38"/>
      <c r="W579" s="38"/>
      <c r="X579" s="38"/>
      <c r="Y579" s="38"/>
      <c r="Z579" s="38"/>
      <c r="AA579" s="38"/>
      <c r="AB579" s="38"/>
      <c r="AC579" s="38"/>
      <c r="AD579" s="38"/>
      <c r="AE579" s="38"/>
      <c r="AT579" s="17" t="s">
        <v>143</v>
      </c>
      <c r="AU579" s="17" t="s">
        <v>91</v>
      </c>
    </row>
    <row r="580" s="13" customFormat="1">
      <c r="A580" s="13"/>
      <c r="B580" s="236"/>
      <c r="C580" s="237"/>
      <c r="D580" s="231" t="s">
        <v>145</v>
      </c>
      <c r="E580" s="238" t="s">
        <v>1</v>
      </c>
      <c r="F580" s="239" t="s">
        <v>999</v>
      </c>
      <c r="G580" s="237"/>
      <c r="H580" s="240">
        <v>1.01</v>
      </c>
      <c r="I580" s="241"/>
      <c r="J580" s="237"/>
      <c r="K580" s="237"/>
      <c r="L580" s="242"/>
      <c r="M580" s="243"/>
      <c r="N580" s="244"/>
      <c r="O580" s="244"/>
      <c r="P580" s="244"/>
      <c r="Q580" s="244"/>
      <c r="R580" s="244"/>
      <c r="S580" s="244"/>
      <c r="T580" s="245"/>
      <c r="U580" s="13"/>
      <c r="V580" s="13"/>
      <c r="W580" s="13"/>
      <c r="X580" s="13"/>
      <c r="Y580" s="13"/>
      <c r="Z580" s="13"/>
      <c r="AA580" s="13"/>
      <c r="AB580" s="13"/>
      <c r="AC580" s="13"/>
      <c r="AD580" s="13"/>
      <c r="AE580" s="13"/>
      <c r="AT580" s="246" t="s">
        <v>145</v>
      </c>
      <c r="AU580" s="246" t="s">
        <v>91</v>
      </c>
      <c r="AV580" s="13" t="s">
        <v>91</v>
      </c>
      <c r="AW580" s="13" t="s">
        <v>38</v>
      </c>
      <c r="AX580" s="13" t="s">
        <v>82</v>
      </c>
      <c r="AY580" s="246" t="s">
        <v>135</v>
      </c>
    </row>
    <row r="581" s="14" customFormat="1">
      <c r="A581" s="14"/>
      <c r="B581" s="247"/>
      <c r="C581" s="248"/>
      <c r="D581" s="231" t="s">
        <v>145</v>
      </c>
      <c r="E581" s="249" t="s">
        <v>1</v>
      </c>
      <c r="F581" s="250" t="s">
        <v>147</v>
      </c>
      <c r="G581" s="248"/>
      <c r="H581" s="251">
        <v>1.01</v>
      </c>
      <c r="I581" s="252"/>
      <c r="J581" s="248"/>
      <c r="K581" s="248"/>
      <c r="L581" s="253"/>
      <c r="M581" s="254"/>
      <c r="N581" s="255"/>
      <c r="O581" s="255"/>
      <c r="P581" s="255"/>
      <c r="Q581" s="255"/>
      <c r="R581" s="255"/>
      <c r="S581" s="255"/>
      <c r="T581" s="256"/>
      <c r="U581" s="14"/>
      <c r="V581" s="14"/>
      <c r="W581" s="14"/>
      <c r="X581" s="14"/>
      <c r="Y581" s="14"/>
      <c r="Z581" s="14"/>
      <c r="AA581" s="14"/>
      <c r="AB581" s="14"/>
      <c r="AC581" s="14"/>
      <c r="AD581" s="14"/>
      <c r="AE581" s="14"/>
      <c r="AT581" s="257" t="s">
        <v>145</v>
      </c>
      <c r="AU581" s="257" t="s">
        <v>91</v>
      </c>
      <c r="AV581" s="14" t="s">
        <v>142</v>
      </c>
      <c r="AW581" s="14" t="s">
        <v>38</v>
      </c>
      <c r="AX581" s="14" t="s">
        <v>87</v>
      </c>
      <c r="AY581" s="257" t="s">
        <v>135</v>
      </c>
    </row>
    <row r="582" s="2" customFormat="1" ht="24.15" customHeight="1">
      <c r="A582" s="38"/>
      <c r="B582" s="39"/>
      <c r="C582" s="270" t="s">
        <v>710</v>
      </c>
      <c r="D582" s="270" t="s">
        <v>257</v>
      </c>
      <c r="E582" s="271" t="s">
        <v>1308</v>
      </c>
      <c r="F582" s="272" t="s">
        <v>1309</v>
      </c>
      <c r="G582" s="273" t="s">
        <v>316</v>
      </c>
      <c r="H582" s="274">
        <v>4.04</v>
      </c>
      <c r="I582" s="275"/>
      <c r="J582" s="276">
        <f>ROUND(I582*H582,2)</f>
        <v>0</v>
      </c>
      <c r="K582" s="272" t="s">
        <v>1</v>
      </c>
      <c r="L582" s="277"/>
      <c r="M582" s="278" t="s">
        <v>1</v>
      </c>
      <c r="N582" s="279" t="s">
        <v>47</v>
      </c>
      <c r="O582" s="91"/>
      <c r="P582" s="227">
        <f>O582*H582</f>
        <v>0</v>
      </c>
      <c r="Q582" s="227">
        <v>0</v>
      </c>
      <c r="R582" s="227">
        <f>Q582*H582</f>
        <v>0</v>
      </c>
      <c r="S582" s="227">
        <v>0</v>
      </c>
      <c r="T582" s="228">
        <f>S582*H582</f>
        <v>0</v>
      </c>
      <c r="U582" s="38"/>
      <c r="V582" s="38"/>
      <c r="W582" s="38"/>
      <c r="X582" s="38"/>
      <c r="Y582" s="38"/>
      <c r="Z582" s="38"/>
      <c r="AA582" s="38"/>
      <c r="AB582" s="38"/>
      <c r="AC582" s="38"/>
      <c r="AD582" s="38"/>
      <c r="AE582" s="38"/>
      <c r="AR582" s="229" t="s">
        <v>181</v>
      </c>
      <c r="AT582" s="229" t="s">
        <v>257</v>
      </c>
      <c r="AU582" s="229" t="s">
        <v>91</v>
      </c>
      <c r="AY582" s="17" t="s">
        <v>135</v>
      </c>
      <c r="BE582" s="230">
        <f>IF(N582="základní",J582,0)</f>
        <v>0</v>
      </c>
      <c r="BF582" s="230">
        <f>IF(N582="snížená",J582,0)</f>
        <v>0</v>
      </c>
      <c r="BG582" s="230">
        <f>IF(N582="zákl. přenesená",J582,0)</f>
        <v>0</v>
      </c>
      <c r="BH582" s="230">
        <f>IF(N582="sníž. přenesená",J582,0)</f>
        <v>0</v>
      </c>
      <c r="BI582" s="230">
        <f>IF(N582="nulová",J582,0)</f>
        <v>0</v>
      </c>
      <c r="BJ582" s="17" t="s">
        <v>87</v>
      </c>
      <c r="BK582" s="230">
        <f>ROUND(I582*H582,2)</f>
        <v>0</v>
      </c>
      <c r="BL582" s="17" t="s">
        <v>142</v>
      </c>
      <c r="BM582" s="229" t="s">
        <v>713</v>
      </c>
    </row>
    <row r="583" s="2" customFormat="1">
      <c r="A583" s="38"/>
      <c r="B583" s="39"/>
      <c r="C583" s="40"/>
      <c r="D583" s="231" t="s">
        <v>143</v>
      </c>
      <c r="E583" s="40"/>
      <c r="F583" s="232" t="s">
        <v>1310</v>
      </c>
      <c r="G583" s="40"/>
      <c r="H583" s="40"/>
      <c r="I583" s="233"/>
      <c r="J583" s="40"/>
      <c r="K583" s="40"/>
      <c r="L583" s="44"/>
      <c r="M583" s="234"/>
      <c r="N583" s="235"/>
      <c r="O583" s="91"/>
      <c r="P583" s="91"/>
      <c r="Q583" s="91"/>
      <c r="R583" s="91"/>
      <c r="S583" s="91"/>
      <c r="T583" s="92"/>
      <c r="U583" s="38"/>
      <c r="V583" s="38"/>
      <c r="W583" s="38"/>
      <c r="X583" s="38"/>
      <c r="Y583" s="38"/>
      <c r="Z583" s="38"/>
      <c r="AA583" s="38"/>
      <c r="AB583" s="38"/>
      <c r="AC583" s="38"/>
      <c r="AD583" s="38"/>
      <c r="AE583" s="38"/>
      <c r="AT583" s="17" t="s">
        <v>143</v>
      </c>
      <c r="AU583" s="17" t="s">
        <v>91</v>
      </c>
    </row>
    <row r="584" s="13" customFormat="1">
      <c r="A584" s="13"/>
      <c r="B584" s="236"/>
      <c r="C584" s="237"/>
      <c r="D584" s="231" t="s">
        <v>145</v>
      </c>
      <c r="E584" s="238" t="s">
        <v>1</v>
      </c>
      <c r="F584" s="239" t="s">
        <v>1311</v>
      </c>
      <c r="G584" s="237"/>
      <c r="H584" s="240">
        <v>4.04</v>
      </c>
      <c r="I584" s="241"/>
      <c r="J584" s="237"/>
      <c r="K584" s="237"/>
      <c r="L584" s="242"/>
      <c r="M584" s="243"/>
      <c r="N584" s="244"/>
      <c r="O584" s="244"/>
      <c r="P584" s="244"/>
      <c r="Q584" s="244"/>
      <c r="R584" s="244"/>
      <c r="S584" s="244"/>
      <c r="T584" s="245"/>
      <c r="U584" s="13"/>
      <c r="V584" s="13"/>
      <c r="W584" s="13"/>
      <c r="X584" s="13"/>
      <c r="Y584" s="13"/>
      <c r="Z584" s="13"/>
      <c r="AA584" s="13"/>
      <c r="AB584" s="13"/>
      <c r="AC584" s="13"/>
      <c r="AD584" s="13"/>
      <c r="AE584" s="13"/>
      <c r="AT584" s="246" t="s">
        <v>145</v>
      </c>
      <c r="AU584" s="246" t="s">
        <v>91</v>
      </c>
      <c r="AV584" s="13" t="s">
        <v>91</v>
      </c>
      <c r="AW584" s="13" t="s">
        <v>38</v>
      </c>
      <c r="AX584" s="13" t="s">
        <v>82</v>
      </c>
      <c r="AY584" s="246" t="s">
        <v>135</v>
      </c>
    </row>
    <row r="585" s="14" customFormat="1">
      <c r="A585" s="14"/>
      <c r="B585" s="247"/>
      <c r="C585" s="248"/>
      <c r="D585" s="231" t="s">
        <v>145</v>
      </c>
      <c r="E585" s="249" t="s">
        <v>1</v>
      </c>
      <c r="F585" s="250" t="s">
        <v>147</v>
      </c>
      <c r="G585" s="248"/>
      <c r="H585" s="251">
        <v>4.04</v>
      </c>
      <c r="I585" s="252"/>
      <c r="J585" s="248"/>
      <c r="K585" s="248"/>
      <c r="L585" s="253"/>
      <c r="M585" s="254"/>
      <c r="N585" s="255"/>
      <c r="O585" s="255"/>
      <c r="P585" s="255"/>
      <c r="Q585" s="255"/>
      <c r="R585" s="255"/>
      <c r="S585" s="255"/>
      <c r="T585" s="256"/>
      <c r="U585" s="14"/>
      <c r="V585" s="14"/>
      <c r="W585" s="14"/>
      <c r="X585" s="14"/>
      <c r="Y585" s="14"/>
      <c r="Z585" s="14"/>
      <c r="AA585" s="14"/>
      <c r="AB585" s="14"/>
      <c r="AC585" s="14"/>
      <c r="AD585" s="14"/>
      <c r="AE585" s="14"/>
      <c r="AT585" s="257" t="s">
        <v>145</v>
      </c>
      <c r="AU585" s="257" t="s">
        <v>91</v>
      </c>
      <c r="AV585" s="14" t="s">
        <v>142</v>
      </c>
      <c r="AW585" s="14" t="s">
        <v>38</v>
      </c>
      <c r="AX585" s="14" t="s">
        <v>87</v>
      </c>
      <c r="AY585" s="257" t="s">
        <v>135</v>
      </c>
    </row>
    <row r="586" s="2" customFormat="1" ht="33" customHeight="1">
      <c r="A586" s="38"/>
      <c r="B586" s="39"/>
      <c r="C586" s="218" t="s">
        <v>449</v>
      </c>
      <c r="D586" s="218" t="s">
        <v>137</v>
      </c>
      <c r="E586" s="219" t="s">
        <v>1027</v>
      </c>
      <c r="F586" s="220" t="s">
        <v>1028</v>
      </c>
      <c r="G586" s="221" t="s">
        <v>177</v>
      </c>
      <c r="H586" s="222">
        <v>144</v>
      </c>
      <c r="I586" s="223"/>
      <c r="J586" s="224">
        <f>ROUND(I586*H586,2)</f>
        <v>0</v>
      </c>
      <c r="K586" s="220" t="s">
        <v>141</v>
      </c>
      <c r="L586" s="44"/>
      <c r="M586" s="225" t="s">
        <v>1</v>
      </c>
      <c r="N586" s="226" t="s">
        <v>47</v>
      </c>
      <c r="O586" s="91"/>
      <c r="P586" s="227">
        <f>O586*H586</f>
        <v>0</v>
      </c>
      <c r="Q586" s="227">
        <v>0</v>
      </c>
      <c r="R586" s="227">
        <f>Q586*H586</f>
        <v>0</v>
      </c>
      <c r="S586" s="227">
        <v>0</v>
      </c>
      <c r="T586" s="228">
        <f>S586*H586</f>
        <v>0</v>
      </c>
      <c r="U586" s="38"/>
      <c r="V586" s="38"/>
      <c r="W586" s="38"/>
      <c r="X586" s="38"/>
      <c r="Y586" s="38"/>
      <c r="Z586" s="38"/>
      <c r="AA586" s="38"/>
      <c r="AB586" s="38"/>
      <c r="AC586" s="38"/>
      <c r="AD586" s="38"/>
      <c r="AE586" s="38"/>
      <c r="AR586" s="229" t="s">
        <v>142</v>
      </c>
      <c r="AT586" s="229" t="s">
        <v>137</v>
      </c>
      <c r="AU586" s="229" t="s">
        <v>91</v>
      </c>
      <c r="AY586" s="17" t="s">
        <v>135</v>
      </c>
      <c r="BE586" s="230">
        <f>IF(N586="základní",J586,0)</f>
        <v>0</v>
      </c>
      <c r="BF586" s="230">
        <f>IF(N586="snížená",J586,0)</f>
        <v>0</v>
      </c>
      <c r="BG586" s="230">
        <f>IF(N586="zákl. přenesená",J586,0)</f>
        <v>0</v>
      </c>
      <c r="BH586" s="230">
        <f>IF(N586="sníž. přenesená",J586,0)</f>
        <v>0</v>
      </c>
      <c r="BI586" s="230">
        <f>IF(N586="nulová",J586,0)</f>
        <v>0</v>
      </c>
      <c r="BJ586" s="17" t="s">
        <v>87</v>
      </c>
      <c r="BK586" s="230">
        <f>ROUND(I586*H586,2)</f>
        <v>0</v>
      </c>
      <c r="BL586" s="17" t="s">
        <v>142</v>
      </c>
      <c r="BM586" s="229" t="s">
        <v>718</v>
      </c>
    </row>
    <row r="587" s="2" customFormat="1">
      <c r="A587" s="38"/>
      <c r="B587" s="39"/>
      <c r="C587" s="40"/>
      <c r="D587" s="231" t="s">
        <v>143</v>
      </c>
      <c r="E587" s="40"/>
      <c r="F587" s="232" t="s">
        <v>1029</v>
      </c>
      <c r="G587" s="40"/>
      <c r="H587" s="40"/>
      <c r="I587" s="233"/>
      <c r="J587" s="40"/>
      <c r="K587" s="40"/>
      <c r="L587" s="44"/>
      <c r="M587" s="234"/>
      <c r="N587" s="235"/>
      <c r="O587" s="91"/>
      <c r="P587" s="91"/>
      <c r="Q587" s="91"/>
      <c r="R587" s="91"/>
      <c r="S587" s="91"/>
      <c r="T587" s="92"/>
      <c r="U587" s="38"/>
      <c r="V587" s="38"/>
      <c r="W587" s="38"/>
      <c r="X587" s="38"/>
      <c r="Y587" s="38"/>
      <c r="Z587" s="38"/>
      <c r="AA587" s="38"/>
      <c r="AB587" s="38"/>
      <c r="AC587" s="38"/>
      <c r="AD587" s="38"/>
      <c r="AE587" s="38"/>
      <c r="AT587" s="17" t="s">
        <v>143</v>
      </c>
      <c r="AU587" s="17" t="s">
        <v>91</v>
      </c>
    </row>
    <row r="588" s="13" customFormat="1">
      <c r="A588" s="13"/>
      <c r="B588" s="236"/>
      <c r="C588" s="237"/>
      <c r="D588" s="231" t="s">
        <v>145</v>
      </c>
      <c r="E588" s="238" t="s">
        <v>1</v>
      </c>
      <c r="F588" s="239" t="s">
        <v>542</v>
      </c>
      <c r="G588" s="237"/>
      <c r="H588" s="240">
        <v>144</v>
      </c>
      <c r="I588" s="241"/>
      <c r="J588" s="237"/>
      <c r="K588" s="237"/>
      <c r="L588" s="242"/>
      <c r="M588" s="243"/>
      <c r="N588" s="244"/>
      <c r="O588" s="244"/>
      <c r="P588" s="244"/>
      <c r="Q588" s="244"/>
      <c r="R588" s="244"/>
      <c r="S588" s="244"/>
      <c r="T588" s="245"/>
      <c r="U588" s="13"/>
      <c r="V588" s="13"/>
      <c r="W588" s="13"/>
      <c r="X588" s="13"/>
      <c r="Y588" s="13"/>
      <c r="Z588" s="13"/>
      <c r="AA588" s="13"/>
      <c r="AB588" s="13"/>
      <c r="AC588" s="13"/>
      <c r="AD588" s="13"/>
      <c r="AE588" s="13"/>
      <c r="AT588" s="246" t="s">
        <v>145</v>
      </c>
      <c r="AU588" s="246" t="s">
        <v>91</v>
      </c>
      <c r="AV588" s="13" t="s">
        <v>91</v>
      </c>
      <c r="AW588" s="13" t="s">
        <v>38</v>
      </c>
      <c r="AX588" s="13" t="s">
        <v>82</v>
      </c>
      <c r="AY588" s="246" t="s">
        <v>135</v>
      </c>
    </row>
    <row r="589" s="14" customFormat="1">
      <c r="A589" s="14"/>
      <c r="B589" s="247"/>
      <c r="C589" s="248"/>
      <c r="D589" s="231" t="s">
        <v>145</v>
      </c>
      <c r="E589" s="249" t="s">
        <v>1</v>
      </c>
      <c r="F589" s="250" t="s">
        <v>147</v>
      </c>
      <c r="G589" s="248"/>
      <c r="H589" s="251">
        <v>144</v>
      </c>
      <c r="I589" s="252"/>
      <c r="J589" s="248"/>
      <c r="K589" s="248"/>
      <c r="L589" s="253"/>
      <c r="M589" s="254"/>
      <c r="N589" s="255"/>
      <c r="O589" s="255"/>
      <c r="P589" s="255"/>
      <c r="Q589" s="255"/>
      <c r="R589" s="255"/>
      <c r="S589" s="255"/>
      <c r="T589" s="256"/>
      <c r="U589" s="14"/>
      <c r="V589" s="14"/>
      <c r="W589" s="14"/>
      <c r="X589" s="14"/>
      <c r="Y589" s="14"/>
      <c r="Z589" s="14"/>
      <c r="AA589" s="14"/>
      <c r="AB589" s="14"/>
      <c r="AC589" s="14"/>
      <c r="AD589" s="14"/>
      <c r="AE589" s="14"/>
      <c r="AT589" s="257" t="s">
        <v>145</v>
      </c>
      <c r="AU589" s="257" t="s">
        <v>91</v>
      </c>
      <c r="AV589" s="14" t="s">
        <v>142</v>
      </c>
      <c r="AW589" s="14" t="s">
        <v>38</v>
      </c>
      <c r="AX589" s="14" t="s">
        <v>87</v>
      </c>
      <c r="AY589" s="257" t="s">
        <v>135</v>
      </c>
    </row>
    <row r="590" s="2" customFormat="1" ht="16.5" customHeight="1">
      <c r="A590" s="38"/>
      <c r="B590" s="39"/>
      <c r="C590" s="270" t="s">
        <v>722</v>
      </c>
      <c r="D590" s="270" t="s">
        <v>257</v>
      </c>
      <c r="E590" s="271" t="s">
        <v>1031</v>
      </c>
      <c r="F590" s="272" t="s">
        <v>1032</v>
      </c>
      <c r="G590" s="273" t="s">
        <v>177</v>
      </c>
      <c r="H590" s="274">
        <v>145.44</v>
      </c>
      <c r="I590" s="275"/>
      <c r="J590" s="276">
        <f>ROUND(I590*H590,2)</f>
        <v>0</v>
      </c>
      <c r="K590" s="272" t="s">
        <v>141</v>
      </c>
      <c r="L590" s="277"/>
      <c r="M590" s="278" t="s">
        <v>1</v>
      </c>
      <c r="N590" s="279" t="s">
        <v>47</v>
      </c>
      <c r="O590" s="91"/>
      <c r="P590" s="227">
        <f>O590*H590</f>
        <v>0</v>
      </c>
      <c r="Q590" s="227">
        <v>0</v>
      </c>
      <c r="R590" s="227">
        <f>Q590*H590</f>
        <v>0</v>
      </c>
      <c r="S590" s="227">
        <v>0</v>
      </c>
      <c r="T590" s="228">
        <f>S590*H590</f>
        <v>0</v>
      </c>
      <c r="U590" s="38"/>
      <c r="V590" s="38"/>
      <c r="W590" s="38"/>
      <c r="X590" s="38"/>
      <c r="Y590" s="38"/>
      <c r="Z590" s="38"/>
      <c r="AA590" s="38"/>
      <c r="AB590" s="38"/>
      <c r="AC590" s="38"/>
      <c r="AD590" s="38"/>
      <c r="AE590" s="38"/>
      <c r="AR590" s="229" t="s">
        <v>181</v>
      </c>
      <c r="AT590" s="229" t="s">
        <v>257</v>
      </c>
      <c r="AU590" s="229" t="s">
        <v>91</v>
      </c>
      <c r="AY590" s="17" t="s">
        <v>135</v>
      </c>
      <c r="BE590" s="230">
        <f>IF(N590="základní",J590,0)</f>
        <v>0</v>
      </c>
      <c r="BF590" s="230">
        <f>IF(N590="snížená",J590,0)</f>
        <v>0</v>
      </c>
      <c r="BG590" s="230">
        <f>IF(N590="zákl. přenesená",J590,0)</f>
        <v>0</v>
      </c>
      <c r="BH590" s="230">
        <f>IF(N590="sníž. přenesená",J590,0)</f>
        <v>0</v>
      </c>
      <c r="BI590" s="230">
        <f>IF(N590="nulová",J590,0)</f>
        <v>0</v>
      </c>
      <c r="BJ590" s="17" t="s">
        <v>87</v>
      </c>
      <c r="BK590" s="230">
        <f>ROUND(I590*H590,2)</f>
        <v>0</v>
      </c>
      <c r="BL590" s="17" t="s">
        <v>142</v>
      </c>
      <c r="BM590" s="229" t="s">
        <v>725</v>
      </c>
    </row>
    <row r="591" s="2" customFormat="1">
      <c r="A591" s="38"/>
      <c r="B591" s="39"/>
      <c r="C591" s="40"/>
      <c r="D591" s="231" t="s">
        <v>143</v>
      </c>
      <c r="E591" s="40"/>
      <c r="F591" s="232" t="s">
        <v>1032</v>
      </c>
      <c r="G591" s="40"/>
      <c r="H591" s="40"/>
      <c r="I591" s="233"/>
      <c r="J591" s="40"/>
      <c r="K591" s="40"/>
      <c r="L591" s="44"/>
      <c r="M591" s="234"/>
      <c r="N591" s="235"/>
      <c r="O591" s="91"/>
      <c r="P591" s="91"/>
      <c r="Q591" s="91"/>
      <c r="R591" s="91"/>
      <c r="S591" s="91"/>
      <c r="T591" s="92"/>
      <c r="U591" s="38"/>
      <c r="V591" s="38"/>
      <c r="W591" s="38"/>
      <c r="X591" s="38"/>
      <c r="Y591" s="38"/>
      <c r="Z591" s="38"/>
      <c r="AA591" s="38"/>
      <c r="AB591" s="38"/>
      <c r="AC591" s="38"/>
      <c r="AD591" s="38"/>
      <c r="AE591" s="38"/>
      <c r="AT591" s="17" t="s">
        <v>143</v>
      </c>
      <c r="AU591" s="17" t="s">
        <v>91</v>
      </c>
    </row>
    <row r="592" s="13" customFormat="1">
      <c r="A592" s="13"/>
      <c r="B592" s="236"/>
      <c r="C592" s="237"/>
      <c r="D592" s="231" t="s">
        <v>145</v>
      </c>
      <c r="E592" s="238" t="s">
        <v>1</v>
      </c>
      <c r="F592" s="239" t="s">
        <v>1312</v>
      </c>
      <c r="G592" s="237"/>
      <c r="H592" s="240">
        <v>145.44</v>
      </c>
      <c r="I592" s="241"/>
      <c r="J592" s="237"/>
      <c r="K592" s="237"/>
      <c r="L592" s="242"/>
      <c r="M592" s="243"/>
      <c r="N592" s="244"/>
      <c r="O592" s="244"/>
      <c r="P592" s="244"/>
      <c r="Q592" s="244"/>
      <c r="R592" s="244"/>
      <c r="S592" s="244"/>
      <c r="T592" s="245"/>
      <c r="U592" s="13"/>
      <c r="V592" s="13"/>
      <c r="W592" s="13"/>
      <c r="X592" s="13"/>
      <c r="Y592" s="13"/>
      <c r="Z592" s="13"/>
      <c r="AA592" s="13"/>
      <c r="AB592" s="13"/>
      <c r="AC592" s="13"/>
      <c r="AD592" s="13"/>
      <c r="AE592" s="13"/>
      <c r="AT592" s="246" t="s">
        <v>145</v>
      </c>
      <c r="AU592" s="246" t="s">
        <v>91</v>
      </c>
      <c r="AV592" s="13" t="s">
        <v>91</v>
      </c>
      <c r="AW592" s="13" t="s">
        <v>38</v>
      </c>
      <c r="AX592" s="13" t="s">
        <v>82</v>
      </c>
      <c r="AY592" s="246" t="s">
        <v>135</v>
      </c>
    </row>
    <row r="593" s="14" customFormat="1">
      <c r="A593" s="14"/>
      <c r="B593" s="247"/>
      <c r="C593" s="248"/>
      <c r="D593" s="231" t="s">
        <v>145</v>
      </c>
      <c r="E593" s="249" t="s">
        <v>1</v>
      </c>
      <c r="F593" s="250" t="s">
        <v>147</v>
      </c>
      <c r="G593" s="248"/>
      <c r="H593" s="251">
        <v>145.44</v>
      </c>
      <c r="I593" s="252"/>
      <c r="J593" s="248"/>
      <c r="K593" s="248"/>
      <c r="L593" s="253"/>
      <c r="M593" s="254"/>
      <c r="N593" s="255"/>
      <c r="O593" s="255"/>
      <c r="P593" s="255"/>
      <c r="Q593" s="255"/>
      <c r="R593" s="255"/>
      <c r="S593" s="255"/>
      <c r="T593" s="256"/>
      <c r="U593" s="14"/>
      <c r="V593" s="14"/>
      <c r="W593" s="14"/>
      <c r="X593" s="14"/>
      <c r="Y593" s="14"/>
      <c r="Z593" s="14"/>
      <c r="AA593" s="14"/>
      <c r="AB593" s="14"/>
      <c r="AC593" s="14"/>
      <c r="AD593" s="14"/>
      <c r="AE593" s="14"/>
      <c r="AT593" s="257" t="s">
        <v>145</v>
      </c>
      <c r="AU593" s="257" t="s">
        <v>91</v>
      </c>
      <c r="AV593" s="14" t="s">
        <v>142</v>
      </c>
      <c r="AW593" s="14" t="s">
        <v>38</v>
      </c>
      <c r="AX593" s="14" t="s">
        <v>87</v>
      </c>
      <c r="AY593" s="257" t="s">
        <v>135</v>
      </c>
    </row>
    <row r="594" s="2" customFormat="1" ht="24.15" customHeight="1">
      <c r="A594" s="38"/>
      <c r="B594" s="39"/>
      <c r="C594" s="218" t="s">
        <v>456</v>
      </c>
      <c r="D594" s="218" t="s">
        <v>137</v>
      </c>
      <c r="E594" s="219" t="s">
        <v>1034</v>
      </c>
      <c r="F594" s="220" t="s">
        <v>1035</v>
      </c>
      <c r="G594" s="221" t="s">
        <v>177</v>
      </c>
      <c r="H594" s="222">
        <v>31</v>
      </c>
      <c r="I594" s="223"/>
      <c r="J594" s="224">
        <f>ROUND(I594*H594,2)</f>
        <v>0</v>
      </c>
      <c r="K594" s="220" t="s">
        <v>141</v>
      </c>
      <c r="L594" s="44"/>
      <c r="M594" s="225" t="s">
        <v>1</v>
      </c>
      <c r="N594" s="226" t="s">
        <v>47</v>
      </c>
      <c r="O594" s="91"/>
      <c r="P594" s="227">
        <f>O594*H594</f>
        <v>0</v>
      </c>
      <c r="Q594" s="227">
        <v>0</v>
      </c>
      <c r="R594" s="227">
        <f>Q594*H594</f>
        <v>0</v>
      </c>
      <c r="S594" s="227">
        <v>0</v>
      </c>
      <c r="T594" s="228">
        <f>S594*H594</f>
        <v>0</v>
      </c>
      <c r="U594" s="38"/>
      <c r="V594" s="38"/>
      <c r="W594" s="38"/>
      <c r="X594" s="38"/>
      <c r="Y594" s="38"/>
      <c r="Z594" s="38"/>
      <c r="AA594" s="38"/>
      <c r="AB594" s="38"/>
      <c r="AC594" s="38"/>
      <c r="AD594" s="38"/>
      <c r="AE594" s="38"/>
      <c r="AR594" s="229" t="s">
        <v>142</v>
      </c>
      <c r="AT594" s="229" t="s">
        <v>137</v>
      </c>
      <c r="AU594" s="229" t="s">
        <v>91</v>
      </c>
      <c r="AY594" s="17" t="s">
        <v>135</v>
      </c>
      <c r="BE594" s="230">
        <f>IF(N594="základní",J594,0)</f>
        <v>0</v>
      </c>
      <c r="BF594" s="230">
        <f>IF(N594="snížená",J594,0)</f>
        <v>0</v>
      </c>
      <c r="BG594" s="230">
        <f>IF(N594="zákl. přenesená",J594,0)</f>
        <v>0</v>
      </c>
      <c r="BH594" s="230">
        <f>IF(N594="sníž. přenesená",J594,0)</f>
        <v>0</v>
      </c>
      <c r="BI594" s="230">
        <f>IF(N594="nulová",J594,0)</f>
        <v>0</v>
      </c>
      <c r="BJ594" s="17" t="s">
        <v>87</v>
      </c>
      <c r="BK594" s="230">
        <f>ROUND(I594*H594,2)</f>
        <v>0</v>
      </c>
      <c r="BL594" s="17" t="s">
        <v>142</v>
      </c>
      <c r="BM594" s="229" t="s">
        <v>729</v>
      </c>
    </row>
    <row r="595" s="2" customFormat="1">
      <c r="A595" s="38"/>
      <c r="B595" s="39"/>
      <c r="C595" s="40"/>
      <c r="D595" s="231" t="s">
        <v>143</v>
      </c>
      <c r="E595" s="40"/>
      <c r="F595" s="232" t="s">
        <v>1036</v>
      </c>
      <c r="G595" s="40"/>
      <c r="H595" s="40"/>
      <c r="I595" s="233"/>
      <c r="J595" s="40"/>
      <c r="K595" s="40"/>
      <c r="L595" s="44"/>
      <c r="M595" s="234"/>
      <c r="N595" s="235"/>
      <c r="O595" s="91"/>
      <c r="P595" s="91"/>
      <c r="Q595" s="91"/>
      <c r="R595" s="91"/>
      <c r="S595" s="91"/>
      <c r="T595" s="92"/>
      <c r="U595" s="38"/>
      <c r="V595" s="38"/>
      <c r="W595" s="38"/>
      <c r="X595" s="38"/>
      <c r="Y595" s="38"/>
      <c r="Z595" s="38"/>
      <c r="AA595" s="38"/>
      <c r="AB595" s="38"/>
      <c r="AC595" s="38"/>
      <c r="AD595" s="38"/>
      <c r="AE595" s="38"/>
      <c r="AT595" s="17" t="s">
        <v>143</v>
      </c>
      <c r="AU595" s="17" t="s">
        <v>91</v>
      </c>
    </row>
    <row r="596" s="13" customFormat="1">
      <c r="A596" s="13"/>
      <c r="B596" s="236"/>
      <c r="C596" s="237"/>
      <c r="D596" s="231" t="s">
        <v>145</v>
      </c>
      <c r="E596" s="238" t="s">
        <v>1</v>
      </c>
      <c r="F596" s="239" t="s">
        <v>323</v>
      </c>
      <c r="G596" s="237"/>
      <c r="H596" s="240">
        <v>31</v>
      </c>
      <c r="I596" s="241"/>
      <c r="J596" s="237"/>
      <c r="K596" s="237"/>
      <c r="L596" s="242"/>
      <c r="M596" s="243"/>
      <c r="N596" s="244"/>
      <c r="O596" s="244"/>
      <c r="P596" s="244"/>
      <c r="Q596" s="244"/>
      <c r="R596" s="244"/>
      <c r="S596" s="244"/>
      <c r="T596" s="245"/>
      <c r="U596" s="13"/>
      <c r="V596" s="13"/>
      <c r="W596" s="13"/>
      <c r="X596" s="13"/>
      <c r="Y596" s="13"/>
      <c r="Z596" s="13"/>
      <c r="AA596" s="13"/>
      <c r="AB596" s="13"/>
      <c r="AC596" s="13"/>
      <c r="AD596" s="13"/>
      <c r="AE596" s="13"/>
      <c r="AT596" s="246" t="s">
        <v>145</v>
      </c>
      <c r="AU596" s="246" t="s">
        <v>91</v>
      </c>
      <c r="AV596" s="13" t="s">
        <v>91</v>
      </c>
      <c r="AW596" s="13" t="s">
        <v>38</v>
      </c>
      <c r="AX596" s="13" t="s">
        <v>82</v>
      </c>
      <c r="AY596" s="246" t="s">
        <v>135</v>
      </c>
    </row>
    <row r="597" s="14" customFormat="1">
      <c r="A597" s="14"/>
      <c r="B597" s="247"/>
      <c r="C597" s="248"/>
      <c r="D597" s="231" t="s">
        <v>145</v>
      </c>
      <c r="E597" s="249" t="s">
        <v>1</v>
      </c>
      <c r="F597" s="250" t="s">
        <v>147</v>
      </c>
      <c r="G597" s="248"/>
      <c r="H597" s="251">
        <v>31</v>
      </c>
      <c r="I597" s="252"/>
      <c r="J597" s="248"/>
      <c r="K597" s="248"/>
      <c r="L597" s="253"/>
      <c r="M597" s="254"/>
      <c r="N597" s="255"/>
      <c r="O597" s="255"/>
      <c r="P597" s="255"/>
      <c r="Q597" s="255"/>
      <c r="R597" s="255"/>
      <c r="S597" s="255"/>
      <c r="T597" s="256"/>
      <c r="U597" s="14"/>
      <c r="V597" s="14"/>
      <c r="W597" s="14"/>
      <c r="X597" s="14"/>
      <c r="Y597" s="14"/>
      <c r="Z597" s="14"/>
      <c r="AA597" s="14"/>
      <c r="AB597" s="14"/>
      <c r="AC597" s="14"/>
      <c r="AD597" s="14"/>
      <c r="AE597" s="14"/>
      <c r="AT597" s="257" t="s">
        <v>145</v>
      </c>
      <c r="AU597" s="257" t="s">
        <v>91</v>
      </c>
      <c r="AV597" s="14" t="s">
        <v>142</v>
      </c>
      <c r="AW597" s="14" t="s">
        <v>38</v>
      </c>
      <c r="AX597" s="14" t="s">
        <v>87</v>
      </c>
      <c r="AY597" s="257" t="s">
        <v>135</v>
      </c>
    </row>
    <row r="598" s="2" customFormat="1" ht="16.5" customHeight="1">
      <c r="A598" s="38"/>
      <c r="B598" s="39"/>
      <c r="C598" s="270" t="s">
        <v>732</v>
      </c>
      <c r="D598" s="270" t="s">
        <v>257</v>
      </c>
      <c r="E598" s="271" t="s">
        <v>1037</v>
      </c>
      <c r="F598" s="272" t="s">
        <v>1038</v>
      </c>
      <c r="G598" s="273" t="s">
        <v>177</v>
      </c>
      <c r="H598" s="274">
        <v>31.309999999999999</v>
      </c>
      <c r="I598" s="275"/>
      <c r="J598" s="276">
        <f>ROUND(I598*H598,2)</f>
        <v>0</v>
      </c>
      <c r="K598" s="272" t="s">
        <v>141</v>
      </c>
      <c r="L598" s="277"/>
      <c r="M598" s="278" t="s">
        <v>1</v>
      </c>
      <c r="N598" s="279" t="s">
        <v>47</v>
      </c>
      <c r="O598" s="91"/>
      <c r="P598" s="227">
        <f>O598*H598</f>
        <v>0</v>
      </c>
      <c r="Q598" s="227">
        <v>0</v>
      </c>
      <c r="R598" s="227">
        <f>Q598*H598</f>
        <v>0</v>
      </c>
      <c r="S598" s="227">
        <v>0</v>
      </c>
      <c r="T598" s="228">
        <f>S598*H598</f>
        <v>0</v>
      </c>
      <c r="U598" s="38"/>
      <c r="V598" s="38"/>
      <c r="W598" s="38"/>
      <c r="X598" s="38"/>
      <c r="Y598" s="38"/>
      <c r="Z598" s="38"/>
      <c r="AA598" s="38"/>
      <c r="AB598" s="38"/>
      <c r="AC598" s="38"/>
      <c r="AD598" s="38"/>
      <c r="AE598" s="38"/>
      <c r="AR598" s="229" t="s">
        <v>181</v>
      </c>
      <c r="AT598" s="229" t="s">
        <v>257</v>
      </c>
      <c r="AU598" s="229" t="s">
        <v>91</v>
      </c>
      <c r="AY598" s="17" t="s">
        <v>135</v>
      </c>
      <c r="BE598" s="230">
        <f>IF(N598="základní",J598,0)</f>
        <v>0</v>
      </c>
      <c r="BF598" s="230">
        <f>IF(N598="snížená",J598,0)</f>
        <v>0</v>
      </c>
      <c r="BG598" s="230">
        <f>IF(N598="zákl. přenesená",J598,0)</f>
        <v>0</v>
      </c>
      <c r="BH598" s="230">
        <f>IF(N598="sníž. přenesená",J598,0)</f>
        <v>0</v>
      </c>
      <c r="BI598" s="230">
        <f>IF(N598="nulová",J598,0)</f>
        <v>0</v>
      </c>
      <c r="BJ598" s="17" t="s">
        <v>87</v>
      </c>
      <c r="BK598" s="230">
        <f>ROUND(I598*H598,2)</f>
        <v>0</v>
      </c>
      <c r="BL598" s="17" t="s">
        <v>142</v>
      </c>
      <c r="BM598" s="229" t="s">
        <v>735</v>
      </c>
    </row>
    <row r="599" s="2" customFormat="1">
      <c r="A599" s="38"/>
      <c r="B599" s="39"/>
      <c r="C599" s="40"/>
      <c r="D599" s="231" t="s">
        <v>143</v>
      </c>
      <c r="E599" s="40"/>
      <c r="F599" s="232" t="s">
        <v>1038</v>
      </c>
      <c r="G599" s="40"/>
      <c r="H599" s="40"/>
      <c r="I599" s="233"/>
      <c r="J599" s="40"/>
      <c r="K599" s="40"/>
      <c r="L599" s="44"/>
      <c r="M599" s="234"/>
      <c r="N599" s="235"/>
      <c r="O599" s="91"/>
      <c r="P599" s="91"/>
      <c r="Q599" s="91"/>
      <c r="R599" s="91"/>
      <c r="S599" s="91"/>
      <c r="T599" s="92"/>
      <c r="U599" s="38"/>
      <c r="V599" s="38"/>
      <c r="W599" s="38"/>
      <c r="X599" s="38"/>
      <c r="Y599" s="38"/>
      <c r="Z599" s="38"/>
      <c r="AA599" s="38"/>
      <c r="AB599" s="38"/>
      <c r="AC599" s="38"/>
      <c r="AD599" s="38"/>
      <c r="AE599" s="38"/>
      <c r="AT599" s="17" t="s">
        <v>143</v>
      </c>
      <c r="AU599" s="17" t="s">
        <v>91</v>
      </c>
    </row>
    <row r="600" s="13" customFormat="1">
      <c r="A600" s="13"/>
      <c r="B600" s="236"/>
      <c r="C600" s="237"/>
      <c r="D600" s="231" t="s">
        <v>145</v>
      </c>
      <c r="E600" s="238" t="s">
        <v>1</v>
      </c>
      <c r="F600" s="239" t="s">
        <v>1313</v>
      </c>
      <c r="G600" s="237"/>
      <c r="H600" s="240">
        <v>31.309999999999999</v>
      </c>
      <c r="I600" s="241"/>
      <c r="J600" s="237"/>
      <c r="K600" s="237"/>
      <c r="L600" s="242"/>
      <c r="M600" s="243"/>
      <c r="N600" s="244"/>
      <c r="O600" s="244"/>
      <c r="P600" s="244"/>
      <c r="Q600" s="244"/>
      <c r="R600" s="244"/>
      <c r="S600" s="244"/>
      <c r="T600" s="245"/>
      <c r="U600" s="13"/>
      <c r="V600" s="13"/>
      <c r="W600" s="13"/>
      <c r="X600" s="13"/>
      <c r="Y600" s="13"/>
      <c r="Z600" s="13"/>
      <c r="AA600" s="13"/>
      <c r="AB600" s="13"/>
      <c r="AC600" s="13"/>
      <c r="AD600" s="13"/>
      <c r="AE600" s="13"/>
      <c r="AT600" s="246" t="s">
        <v>145</v>
      </c>
      <c r="AU600" s="246" t="s">
        <v>91</v>
      </c>
      <c r="AV600" s="13" t="s">
        <v>91</v>
      </c>
      <c r="AW600" s="13" t="s">
        <v>38</v>
      </c>
      <c r="AX600" s="13" t="s">
        <v>82</v>
      </c>
      <c r="AY600" s="246" t="s">
        <v>135</v>
      </c>
    </row>
    <row r="601" s="14" customFormat="1">
      <c r="A601" s="14"/>
      <c r="B601" s="247"/>
      <c r="C601" s="248"/>
      <c r="D601" s="231" t="s">
        <v>145</v>
      </c>
      <c r="E601" s="249" t="s">
        <v>1</v>
      </c>
      <c r="F601" s="250" t="s">
        <v>147</v>
      </c>
      <c r="G601" s="248"/>
      <c r="H601" s="251">
        <v>31.309999999999999</v>
      </c>
      <c r="I601" s="252"/>
      <c r="J601" s="248"/>
      <c r="K601" s="248"/>
      <c r="L601" s="253"/>
      <c r="M601" s="254"/>
      <c r="N601" s="255"/>
      <c r="O601" s="255"/>
      <c r="P601" s="255"/>
      <c r="Q601" s="255"/>
      <c r="R601" s="255"/>
      <c r="S601" s="255"/>
      <c r="T601" s="256"/>
      <c r="U601" s="14"/>
      <c r="V601" s="14"/>
      <c r="W601" s="14"/>
      <c r="X601" s="14"/>
      <c r="Y601" s="14"/>
      <c r="Z601" s="14"/>
      <c r="AA601" s="14"/>
      <c r="AB601" s="14"/>
      <c r="AC601" s="14"/>
      <c r="AD601" s="14"/>
      <c r="AE601" s="14"/>
      <c r="AT601" s="257" t="s">
        <v>145</v>
      </c>
      <c r="AU601" s="257" t="s">
        <v>91</v>
      </c>
      <c r="AV601" s="14" t="s">
        <v>142</v>
      </c>
      <c r="AW601" s="14" t="s">
        <v>38</v>
      </c>
      <c r="AX601" s="14" t="s">
        <v>87</v>
      </c>
      <c r="AY601" s="257" t="s">
        <v>135</v>
      </c>
    </row>
    <row r="602" s="2" customFormat="1" ht="24.15" customHeight="1">
      <c r="A602" s="38"/>
      <c r="B602" s="39"/>
      <c r="C602" s="218" t="s">
        <v>464</v>
      </c>
      <c r="D602" s="218" t="s">
        <v>137</v>
      </c>
      <c r="E602" s="219" t="s">
        <v>704</v>
      </c>
      <c r="F602" s="220" t="s">
        <v>1040</v>
      </c>
      <c r="G602" s="221" t="s">
        <v>184</v>
      </c>
      <c r="H602" s="222">
        <v>11.595000000000001</v>
      </c>
      <c r="I602" s="223"/>
      <c r="J602" s="224">
        <f>ROUND(I602*H602,2)</f>
        <v>0</v>
      </c>
      <c r="K602" s="220" t="s">
        <v>141</v>
      </c>
      <c r="L602" s="44"/>
      <c r="M602" s="225" t="s">
        <v>1</v>
      </c>
      <c r="N602" s="226" t="s">
        <v>47</v>
      </c>
      <c r="O602" s="91"/>
      <c r="P602" s="227">
        <f>O602*H602</f>
        <v>0</v>
      </c>
      <c r="Q602" s="227">
        <v>0</v>
      </c>
      <c r="R602" s="227">
        <f>Q602*H602</f>
        <v>0</v>
      </c>
      <c r="S602" s="227">
        <v>0</v>
      </c>
      <c r="T602" s="228">
        <f>S602*H602</f>
        <v>0</v>
      </c>
      <c r="U602" s="38"/>
      <c r="V602" s="38"/>
      <c r="W602" s="38"/>
      <c r="X602" s="38"/>
      <c r="Y602" s="38"/>
      <c r="Z602" s="38"/>
      <c r="AA602" s="38"/>
      <c r="AB602" s="38"/>
      <c r="AC602" s="38"/>
      <c r="AD602" s="38"/>
      <c r="AE602" s="38"/>
      <c r="AR602" s="229" t="s">
        <v>142</v>
      </c>
      <c r="AT602" s="229" t="s">
        <v>137</v>
      </c>
      <c r="AU602" s="229" t="s">
        <v>91</v>
      </c>
      <c r="AY602" s="17" t="s">
        <v>135</v>
      </c>
      <c r="BE602" s="230">
        <f>IF(N602="základní",J602,0)</f>
        <v>0</v>
      </c>
      <c r="BF602" s="230">
        <f>IF(N602="snížená",J602,0)</f>
        <v>0</v>
      </c>
      <c r="BG602" s="230">
        <f>IF(N602="zákl. přenesená",J602,0)</f>
        <v>0</v>
      </c>
      <c r="BH602" s="230">
        <f>IF(N602="sníž. přenesená",J602,0)</f>
        <v>0</v>
      </c>
      <c r="BI602" s="230">
        <f>IF(N602="nulová",J602,0)</f>
        <v>0</v>
      </c>
      <c r="BJ602" s="17" t="s">
        <v>87</v>
      </c>
      <c r="BK602" s="230">
        <f>ROUND(I602*H602,2)</f>
        <v>0</v>
      </c>
      <c r="BL602" s="17" t="s">
        <v>142</v>
      </c>
      <c r="BM602" s="229" t="s">
        <v>739</v>
      </c>
    </row>
    <row r="603" s="2" customFormat="1">
      <c r="A603" s="38"/>
      <c r="B603" s="39"/>
      <c r="C603" s="40"/>
      <c r="D603" s="231" t="s">
        <v>143</v>
      </c>
      <c r="E603" s="40"/>
      <c r="F603" s="232" t="s">
        <v>1040</v>
      </c>
      <c r="G603" s="40"/>
      <c r="H603" s="40"/>
      <c r="I603" s="233"/>
      <c r="J603" s="40"/>
      <c r="K603" s="40"/>
      <c r="L603" s="44"/>
      <c r="M603" s="234"/>
      <c r="N603" s="235"/>
      <c r="O603" s="91"/>
      <c r="P603" s="91"/>
      <c r="Q603" s="91"/>
      <c r="R603" s="91"/>
      <c r="S603" s="91"/>
      <c r="T603" s="92"/>
      <c r="U603" s="38"/>
      <c r="V603" s="38"/>
      <c r="W603" s="38"/>
      <c r="X603" s="38"/>
      <c r="Y603" s="38"/>
      <c r="Z603" s="38"/>
      <c r="AA603" s="38"/>
      <c r="AB603" s="38"/>
      <c r="AC603" s="38"/>
      <c r="AD603" s="38"/>
      <c r="AE603" s="38"/>
      <c r="AT603" s="17" t="s">
        <v>143</v>
      </c>
      <c r="AU603" s="17" t="s">
        <v>91</v>
      </c>
    </row>
    <row r="604" s="13" customFormat="1">
      <c r="A604" s="13"/>
      <c r="B604" s="236"/>
      <c r="C604" s="237"/>
      <c r="D604" s="231" t="s">
        <v>145</v>
      </c>
      <c r="E604" s="238" t="s">
        <v>1</v>
      </c>
      <c r="F604" s="239" t="s">
        <v>1314</v>
      </c>
      <c r="G604" s="237"/>
      <c r="H604" s="240">
        <v>9.9749999999999996</v>
      </c>
      <c r="I604" s="241"/>
      <c r="J604" s="237"/>
      <c r="K604" s="237"/>
      <c r="L604" s="242"/>
      <c r="M604" s="243"/>
      <c r="N604" s="244"/>
      <c r="O604" s="244"/>
      <c r="P604" s="244"/>
      <c r="Q604" s="244"/>
      <c r="R604" s="244"/>
      <c r="S604" s="244"/>
      <c r="T604" s="245"/>
      <c r="U604" s="13"/>
      <c r="V604" s="13"/>
      <c r="W604" s="13"/>
      <c r="X604" s="13"/>
      <c r="Y604" s="13"/>
      <c r="Z604" s="13"/>
      <c r="AA604" s="13"/>
      <c r="AB604" s="13"/>
      <c r="AC604" s="13"/>
      <c r="AD604" s="13"/>
      <c r="AE604" s="13"/>
      <c r="AT604" s="246" t="s">
        <v>145</v>
      </c>
      <c r="AU604" s="246" t="s">
        <v>91</v>
      </c>
      <c r="AV604" s="13" t="s">
        <v>91</v>
      </c>
      <c r="AW604" s="13" t="s">
        <v>38</v>
      </c>
      <c r="AX604" s="13" t="s">
        <v>82</v>
      </c>
      <c r="AY604" s="246" t="s">
        <v>135</v>
      </c>
    </row>
    <row r="605" s="13" customFormat="1">
      <c r="A605" s="13"/>
      <c r="B605" s="236"/>
      <c r="C605" s="237"/>
      <c r="D605" s="231" t="s">
        <v>145</v>
      </c>
      <c r="E605" s="238" t="s">
        <v>1</v>
      </c>
      <c r="F605" s="239" t="s">
        <v>1315</v>
      </c>
      <c r="G605" s="237"/>
      <c r="H605" s="240">
        <v>1.6200000000000001</v>
      </c>
      <c r="I605" s="241"/>
      <c r="J605" s="237"/>
      <c r="K605" s="237"/>
      <c r="L605" s="242"/>
      <c r="M605" s="243"/>
      <c r="N605" s="244"/>
      <c r="O605" s="244"/>
      <c r="P605" s="244"/>
      <c r="Q605" s="244"/>
      <c r="R605" s="244"/>
      <c r="S605" s="244"/>
      <c r="T605" s="245"/>
      <c r="U605" s="13"/>
      <c r="V605" s="13"/>
      <c r="W605" s="13"/>
      <c r="X605" s="13"/>
      <c r="Y605" s="13"/>
      <c r="Z605" s="13"/>
      <c r="AA605" s="13"/>
      <c r="AB605" s="13"/>
      <c r="AC605" s="13"/>
      <c r="AD605" s="13"/>
      <c r="AE605" s="13"/>
      <c r="AT605" s="246" t="s">
        <v>145</v>
      </c>
      <c r="AU605" s="246" t="s">
        <v>91</v>
      </c>
      <c r="AV605" s="13" t="s">
        <v>91</v>
      </c>
      <c r="AW605" s="13" t="s">
        <v>38</v>
      </c>
      <c r="AX605" s="13" t="s">
        <v>82</v>
      </c>
      <c r="AY605" s="246" t="s">
        <v>135</v>
      </c>
    </row>
    <row r="606" s="14" customFormat="1">
      <c r="A606" s="14"/>
      <c r="B606" s="247"/>
      <c r="C606" s="248"/>
      <c r="D606" s="231" t="s">
        <v>145</v>
      </c>
      <c r="E606" s="249" t="s">
        <v>1</v>
      </c>
      <c r="F606" s="250" t="s">
        <v>147</v>
      </c>
      <c r="G606" s="248"/>
      <c r="H606" s="251">
        <v>11.594999999999999</v>
      </c>
      <c r="I606" s="252"/>
      <c r="J606" s="248"/>
      <c r="K606" s="248"/>
      <c r="L606" s="253"/>
      <c r="M606" s="254"/>
      <c r="N606" s="255"/>
      <c r="O606" s="255"/>
      <c r="P606" s="255"/>
      <c r="Q606" s="255"/>
      <c r="R606" s="255"/>
      <c r="S606" s="255"/>
      <c r="T606" s="256"/>
      <c r="U606" s="14"/>
      <c r="V606" s="14"/>
      <c r="W606" s="14"/>
      <c r="X606" s="14"/>
      <c r="Y606" s="14"/>
      <c r="Z606" s="14"/>
      <c r="AA606" s="14"/>
      <c r="AB606" s="14"/>
      <c r="AC606" s="14"/>
      <c r="AD606" s="14"/>
      <c r="AE606" s="14"/>
      <c r="AT606" s="257" t="s">
        <v>145</v>
      </c>
      <c r="AU606" s="257" t="s">
        <v>91</v>
      </c>
      <c r="AV606" s="14" t="s">
        <v>142</v>
      </c>
      <c r="AW606" s="14" t="s">
        <v>38</v>
      </c>
      <c r="AX606" s="14" t="s">
        <v>87</v>
      </c>
      <c r="AY606" s="257" t="s">
        <v>135</v>
      </c>
    </row>
    <row r="607" s="2" customFormat="1" ht="24.15" customHeight="1">
      <c r="A607" s="38"/>
      <c r="B607" s="39"/>
      <c r="C607" s="218" t="s">
        <v>742</v>
      </c>
      <c r="D607" s="218" t="s">
        <v>137</v>
      </c>
      <c r="E607" s="219" t="s">
        <v>1316</v>
      </c>
      <c r="F607" s="220" t="s">
        <v>1317</v>
      </c>
      <c r="G607" s="221" t="s">
        <v>177</v>
      </c>
      <c r="H607" s="222">
        <v>10</v>
      </c>
      <c r="I607" s="223"/>
      <c r="J607" s="224">
        <f>ROUND(I607*H607,2)</f>
        <v>0</v>
      </c>
      <c r="K607" s="220" t="s">
        <v>141</v>
      </c>
      <c r="L607" s="44"/>
      <c r="M607" s="225" t="s">
        <v>1</v>
      </c>
      <c r="N607" s="226" t="s">
        <v>47</v>
      </c>
      <c r="O607" s="91"/>
      <c r="P607" s="227">
        <f>O607*H607</f>
        <v>0</v>
      </c>
      <c r="Q607" s="227">
        <v>0</v>
      </c>
      <c r="R607" s="227">
        <f>Q607*H607</f>
        <v>0</v>
      </c>
      <c r="S607" s="227">
        <v>0</v>
      </c>
      <c r="T607" s="228">
        <f>S607*H607</f>
        <v>0</v>
      </c>
      <c r="U607" s="38"/>
      <c r="V607" s="38"/>
      <c r="W607" s="38"/>
      <c r="X607" s="38"/>
      <c r="Y607" s="38"/>
      <c r="Z607" s="38"/>
      <c r="AA607" s="38"/>
      <c r="AB607" s="38"/>
      <c r="AC607" s="38"/>
      <c r="AD607" s="38"/>
      <c r="AE607" s="38"/>
      <c r="AR607" s="229" t="s">
        <v>142</v>
      </c>
      <c r="AT607" s="229" t="s">
        <v>137</v>
      </c>
      <c r="AU607" s="229" t="s">
        <v>91</v>
      </c>
      <c r="AY607" s="17" t="s">
        <v>135</v>
      </c>
      <c r="BE607" s="230">
        <f>IF(N607="základní",J607,0)</f>
        <v>0</v>
      </c>
      <c r="BF607" s="230">
        <f>IF(N607="snížená",J607,0)</f>
        <v>0</v>
      </c>
      <c r="BG607" s="230">
        <f>IF(N607="zákl. přenesená",J607,0)</f>
        <v>0</v>
      </c>
      <c r="BH607" s="230">
        <f>IF(N607="sníž. přenesená",J607,0)</f>
        <v>0</v>
      </c>
      <c r="BI607" s="230">
        <f>IF(N607="nulová",J607,0)</f>
        <v>0</v>
      </c>
      <c r="BJ607" s="17" t="s">
        <v>87</v>
      </c>
      <c r="BK607" s="230">
        <f>ROUND(I607*H607,2)</f>
        <v>0</v>
      </c>
      <c r="BL607" s="17" t="s">
        <v>142</v>
      </c>
      <c r="BM607" s="229" t="s">
        <v>745</v>
      </c>
    </row>
    <row r="608" s="2" customFormat="1">
      <c r="A608" s="38"/>
      <c r="B608" s="39"/>
      <c r="C608" s="40"/>
      <c r="D608" s="231" t="s">
        <v>143</v>
      </c>
      <c r="E608" s="40"/>
      <c r="F608" s="232" t="s">
        <v>1318</v>
      </c>
      <c r="G608" s="40"/>
      <c r="H608" s="40"/>
      <c r="I608" s="233"/>
      <c r="J608" s="40"/>
      <c r="K608" s="40"/>
      <c r="L608" s="44"/>
      <c r="M608" s="234"/>
      <c r="N608" s="235"/>
      <c r="O608" s="91"/>
      <c r="P608" s="91"/>
      <c r="Q608" s="91"/>
      <c r="R608" s="91"/>
      <c r="S608" s="91"/>
      <c r="T608" s="92"/>
      <c r="U608" s="38"/>
      <c r="V608" s="38"/>
      <c r="W608" s="38"/>
      <c r="X608" s="38"/>
      <c r="Y608" s="38"/>
      <c r="Z608" s="38"/>
      <c r="AA608" s="38"/>
      <c r="AB608" s="38"/>
      <c r="AC608" s="38"/>
      <c r="AD608" s="38"/>
      <c r="AE608" s="38"/>
      <c r="AT608" s="17" t="s">
        <v>143</v>
      </c>
      <c r="AU608" s="17" t="s">
        <v>91</v>
      </c>
    </row>
    <row r="609" s="2" customFormat="1">
      <c r="A609" s="38"/>
      <c r="B609" s="39"/>
      <c r="C609" s="40"/>
      <c r="D609" s="231" t="s">
        <v>152</v>
      </c>
      <c r="E609" s="40"/>
      <c r="F609" s="258" t="s">
        <v>1319</v>
      </c>
      <c r="G609" s="40"/>
      <c r="H609" s="40"/>
      <c r="I609" s="233"/>
      <c r="J609" s="40"/>
      <c r="K609" s="40"/>
      <c r="L609" s="44"/>
      <c r="M609" s="234"/>
      <c r="N609" s="235"/>
      <c r="O609" s="91"/>
      <c r="P609" s="91"/>
      <c r="Q609" s="91"/>
      <c r="R609" s="91"/>
      <c r="S609" s="91"/>
      <c r="T609" s="92"/>
      <c r="U609" s="38"/>
      <c r="V609" s="38"/>
      <c r="W609" s="38"/>
      <c r="X609" s="38"/>
      <c r="Y609" s="38"/>
      <c r="Z609" s="38"/>
      <c r="AA609" s="38"/>
      <c r="AB609" s="38"/>
      <c r="AC609" s="38"/>
      <c r="AD609" s="38"/>
      <c r="AE609" s="38"/>
      <c r="AT609" s="17" t="s">
        <v>152</v>
      </c>
      <c r="AU609" s="17" t="s">
        <v>91</v>
      </c>
    </row>
    <row r="610" s="13" customFormat="1">
      <c r="A610" s="13"/>
      <c r="B610" s="236"/>
      <c r="C610" s="237"/>
      <c r="D610" s="231" t="s">
        <v>145</v>
      </c>
      <c r="E610" s="238" t="s">
        <v>1</v>
      </c>
      <c r="F610" s="239" t="s">
        <v>166</v>
      </c>
      <c r="G610" s="237"/>
      <c r="H610" s="240">
        <v>10</v>
      </c>
      <c r="I610" s="241"/>
      <c r="J610" s="237"/>
      <c r="K610" s="237"/>
      <c r="L610" s="242"/>
      <c r="M610" s="243"/>
      <c r="N610" s="244"/>
      <c r="O610" s="244"/>
      <c r="P610" s="244"/>
      <c r="Q610" s="244"/>
      <c r="R610" s="244"/>
      <c r="S610" s="244"/>
      <c r="T610" s="245"/>
      <c r="U610" s="13"/>
      <c r="V610" s="13"/>
      <c r="W610" s="13"/>
      <c r="X610" s="13"/>
      <c r="Y610" s="13"/>
      <c r="Z610" s="13"/>
      <c r="AA610" s="13"/>
      <c r="AB610" s="13"/>
      <c r="AC610" s="13"/>
      <c r="AD610" s="13"/>
      <c r="AE610" s="13"/>
      <c r="AT610" s="246" t="s">
        <v>145</v>
      </c>
      <c r="AU610" s="246" t="s">
        <v>91</v>
      </c>
      <c r="AV610" s="13" t="s">
        <v>91</v>
      </c>
      <c r="AW610" s="13" t="s">
        <v>38</v>
      </c>
      <c r="AX610" s="13" t="s">
        <v>82</v>
      </c>
      <c r="AY610" s="246" t="s">
        <v>135</v>
      </c>
    </row>
    <row r="611" s="14" customFormat="1">
      <c r="A611" s="14"/>
      <c r="B611" s="247"/>
      <c r="C611" s="248"/>
      <c r="D611" s="231" t="s">
        <v>145</v>
      </c>
      <c r="E611" s="249" t="s">
        <v>1</v>
      </c>
      <c r="F611" s="250" t="s">
        <v>147</v>
      </c>
      <c r="G611" s="248"/>
      <c r="H611" s="251">
        <v>10</v>
      </c>
      <c r="I611" s="252"/>
      <c r="J611" s="248"/>
      <c r="K611" s="248"/>
      <c r="L611" s="253"/>
      <c r="M611" s="254"/>
      <c r="N611" s="255"/>
      <c r="O611" s="255"/>
      <c r="P611" s="255"/>
      <c r="Q611" s="255"/>
      <c r="R611" s="255"/>
      <c r="S611" s="255"/>
      <c r="T611" s="256"/>
      <c r="U611" s="14"/>
      <c r="V611" s="14"/>
      <c r="W611" s="14"/>
      <c r="X611" s="14"/>
      <c r="Y611" s="14"/>
      <c r="Z611" s="14"/>
      <c r="AA611" s="14"/>
      <c r="AB611" s="14"/>
      <c r="AC611" s="14"/>
      <c r="AD611" s="14"/>
      <c r="AE611" s="14"/>
      <c r="AT611" s="257" t="s">
        <v>145</v>
      </c>
      <c r="AU611" s="257" t="s">
        <v>91</v>
      </c>
      <c r="AV611" s="14" t="s">
        <v>142</v>
      </c>
      <c r="AW611" s="14" t="s">
        <v>38</v>
      </c>
      <c r="AX611" s="14" t="s">
        <v>87</v>
      </c>
      <c r="AY611" s="257" t="s">
        <v>135</v>
      </c>
    </row>
    <row r="612" s="2" customFormat="1" ht="16.5" customHeight="1">
      <c r="A612" s="38"/>
      <c r="B612" s="39"/>
      <c r="C612" s="218" t="s">
        <v>468</v>
      </c>
      <c r="D612" s="218" t="s">
        <v>137</v>
      </c>
      <c r="E612" s="219" t="s">
        <v>733</v>
      </c>
      <c r="F612" s="220" t="s">
        <v>734</v>
      </c>
      <c r="G612" s="221" t="s">
        <v>177</v>
      </c>
      <c r="H612" s="222">
        <v>16</v>
      </c>
      <c r="I612" s="223"/>
      <c r="J612" s="224">
        <f>ROUND(I612*H612,2)</f>
        <v>0</v>
      </c>
      <c r="K612" s="220" t="s">
        <v>141</v>
      </c>
      <c r="L612" s="44"/>
      <c r="M612" s="225" t="s">
        <v>1</v>
      </c>
      <c r="N612" s="226" t="s">
        <v>47</v>
      </c>
      <c r="O612" s="91"/>
      <c r="P612" s="227">
        <f>O612*H612</f>
        <v>0</v>
      </c>
      <c r="Q612" s="227">
        <v>0</v>
      </c>
      <c r="R612" s="227">
        <f>Q612*H612</f>
        <v>0</v>
      </c>
      <c r="S612" s="227">
        <v>0</v>
      </c>
      <c r="T612" s="228">
        <f>S612*H612</f>
        <v>0</v>
      </c>
      <c r="U612" s="38"/>
      <c r="V612" s="38"/>
      <c r="W612" s="38"/>
      <c r="X612" s="38"/>
      <c r="Y612" s="38"/>
      <c r="Z612" s="38"/>
      <c r="AA612" s="38"/>
      <c r="AB612" s="38"/>
      <c r="AC612" s="38"/>
      <c r="AD612" s="38"/>
      <c r="AE612" s="38"/>
      <c r="AR612" s="229" t="s">
        <v>142</v>
      </c>
      <c r="AT612" s="229" t="s">
        <v>137</v>
      </c>
      <c r="AU612" s="229" t="s">
        <v>91</v>
      </c>
      <c r="AY612" s="17" t="s">
        <v>135</v>
      </c>
      <c r="BE612" s="230">
        <f>IF(N612="základní",J612,0)</f>
        <v>0</v>
      </c>
      <c r="BF612" s="230">
        <f>IF(N612="snížená",J612,0)</f>
        <v>0</v>
      </c>
      <c r="BG612" s="230">
        <f>IF(N612="zákl. přenesená",J612,0)</f>
        <v>0</v>
      </c>
      <c r="BH612" s="230">
        <f>IF(N612="sníž. přenesená",J612,0)</f>
        <v>0</v>
      </c>
      <c r="BI612" s="230">
        <f>IF(N612="nulová",J612,0)</f>
        <v>0</v>
      </c>
      <c r="BJ612" s="17" t="s">
        <v>87</v>
      </c>
      <c r="BK612" s="230">
        <f>ROUND(I612*H612,2)</f>
        <v>0</v>
      </c>
      <c r="BL612" s="17" t="s">
        <v>142</v>
      </c>
      <c r="BM612" s="229" t="s">
        <v>749</v>
      </c>
    </row>
    <row r="613" s="2" customFormat="1">
      <c r="A613" s="38"/>
      <c r="B613" s="39"/>
      <c r="C613" s="40"/>
      <c r="D613" s="231" t="s">
        <v>143</v>
      </c>
      <c r="E613" s="40"/>
      <c r="F613" s="232" t="s">
        <v>1320</v>
      </c>
      <c r="G613" s="40"/>
      <c r="H613" s="40"/>
      <c r="I613" s="233"/>
      <c r="J613" s="40"/>
      <c r="K613" s="40"/>
      <c r="L613" s="44"/>
      <c r="M613" s="234"/>
      <c r="N613" s="235"/>
      <c r="O613" s="91"/>
      <c r="P613" s="91"/>
      <c r="Q613" s="91"/>
      <c r="R613" s="91"/>
      <c r="S613" s="91"/>
      <c r="T613" s="92"/>
      <c r="U613" s="38"/>
      <c r="V613" s="38"/>
      <c r="W613" s="38"/>
      <c r="X613" s="38"/>
      <c r="Y613" s="38"/>
      <c r="Z613" s="38"/>
      <c r="AA613" s="38"/>
      <c r="AB613" s="38"/>
      <c r="AC613" s="38"/>
      <c r="AD613" s="38"/>
      <c r="AE613" s="38"/>
      <c r="AT613" s="17" t="s">
        <v>143</v>
      </c>
      <c r="AU613" s="17" t="s">
        <v>91</v>
      </c>
    </row>
    <row r="614" s="13" customFormat="1">
      <c r="A614" s="13"/>
      <c r="B614" s="236"/>
      <c r="C614" s="237"/>
      <c r="D614" s="231" t="s">
        <v>145</v>
      </c>
      <c r="E614" s="238" t="s">
        <v>1</v>
      </c>
      <c r="F614" s="239" t="s">
        <v>1321</v>
      </c>
      <c r="G614" s="237"/>
      <c r="H614" s="240">
        <v>16</v>
      </c>
      <c r="I614" s="241"/>
      <c r="J614" s="237"/>
      <c r="K614" s="237"/>
      <c r="L614" s="242"/>
      <c r="M614" s="243"/>
      <c r="N614" s="244"/>
      <c r="O614" s="244"/>
      <c r="P614" s="244"/>
      <c r="Q614" s="244"/>
      <c r="R614" s="244"/>
      <c r="S614" s="244"/>
      <c r="T614" s="245"/>
      <c r="U614" s="13"/>
      <c r="V614" s="13"/>
      <c r="W614" s="13"/>
      <c r="X614" s="13"/>
      <c r="Y614" s="13"/>
      <c r="Z614" s="13"/>
      <c r="AA614" s="13"/>
      <c r="AB614" s="13"/>
      <c r="AC614" s="13"/>
      <c r="AD614" s="13"/>
      <c r="AE614" s="13"/>
      <c r="AT614" s="246" t="s">
        <v>145</v>
      </c>
      <c r="AU614" s="246" t="s">
        <v>91</v>
      </c>
      <c r="AV614" s="13" t="s">
        <v>91</v>
      </c>
      <c r="AW614" s="13" t="s">
        <v>38</v>
      </c>
      <c r="AX614" s="13" t="s">
        <v>82</v>
      </c>
      <c r="AY614" s="246" t="s">
        <v>135</v>
      </c>
    </row>
    <row r="615" s="14" customFormat="1">
      <c r="A615" s="14"/>
      <c r="B615" s="247"/>
      <c r="C615" s="248"/>
      <c r="D615" s="231" t="s">
        <v>145</v>
      </c>
      <c r="E615" s="249" t="s">
        <v>1</v>
      </c>
      <c r="F615" s="250" t="s">
        <v>147</v>
      </c>
      <c r="G615" s="248"/>
      <c r="H615" s="251">
        <v>16</v>
      </c>
      <c r="I615" s="252"/>
      <c r="J615" s="248"/>
      <c r="K615" s="248"/>
      <c r="L615" s="253"/>
      <c r="M615" s="254"/>
      <c r="N615" s="255"/>
      <c r="O615" s="255"/>
      <c r="P615" s="255"/>
      <c r="Q615" s="255"/>
      <c r="R615" s="255"/>
      <c r="S615" s="255"/>
      <c r="T615" s="256"/>
      <c r="U615" s="14"/>
      <c r="V615" s="14"/>
      <c r="W615" s="14"/>
      <c r="X615" s="14"/>
      <c r="Y615" s="14"/>
      <c r="Z615" s="14"/>
      <c r="AA615" s="14"/>
      <c r="AB615" s="14"/>
      <c r="AC615" s="14"/>
      <c r="AD615" s="14"/>
      <c r="AE615" s="14"/>
      <c r="AT615" s="257" t="s">
        <v>145</v>
      </c>
      <c r="AU615" s="257" t="s">
        <v>91</v>
      </c>
      <c r="AV615" s="14" t="s">
        <v>142</v>
      </c>
      <c r="AW615" s="14" t="s">
        <v>38</v>
      </c>
      <c r="AX615" s="14" t="s">
        <v>87</v>
      </c>
      <c r="AY615" s="257" t="s">
        <v>135</v>
      </c>
    </row>
    <row r="616" s="2" customFormat="1" ht="24.15" customHeight="1">
      <c r="A616" s="38"/>
      <c r="B616" s="39"/>
      <c r="C616" s="218" t="s">
        <v>752</v>
      </c>
      <c r="D616" s="218" t="s">
        <v>137</v>
      </c>
      <c r="E616" s="219" t="s">
        <v>737</v>
      </c>
      <c r="F616" s="220" t="s">
        <v>1043</v>
      </c>
      <c r="G616" s="221" t="s">
        <v>177</v>
      </c>
      <c r="H616" s="222">
        <v>6</v>
      </c>
      <c r="I616" s="223"/>
      <c r="J616" s="224">
        <f>ROUND(I616*H616,2)</f>
        <v>0</v>
      </c>
      <c r="K616" s="220" t="s">
        <v>141</v>
      </c>
      <c r="L616" s="44"/>
      <c r="M616" s="225" t="s">
        <v>1</v>
      </c>
      <c r="N616" s="226" t="s">
        <v>47</v>
      </c>
      <c r="O616" s="91"/>
      <c r="P616" s="227">
        <f>O616*H616</f>
        <v>0</v>
      </c>
      <c r="Q616" s="227">
        <v>0</v>
      </c>
      <c r="R616" s="227">
        <f>Q616*H616</f>
        <v>0</v>
      </c>
      <c r="S616" s="227">
        <v>0</v>
      </c>
      <c r="T616" s="228">
        <f>S616*H616</f>
        <v>0</v>
      </c>
      <c r="U616" s="38"/>
      <c r="V616" s="38"/>
      <c r="W616" s="38"/>
      <c r="X616" s="38"/>
      <c r="Y616" s="38"/>
      <c r="Z616" s="38"/>
      <c r="AA616" s="38"/>
      <c r="AB616" s="38"/>
      <c r="AC616" s="38"/>
      <c r="AD616" s="38"/>
      <c r="AE616" s="38"/>
      <c r="AR616" s="229" t="s">
        <v>142</v>
      </c>
      <c r="AT616" s="229" t="s">
        <v>137</v>
      </c>
      <c r="AU616" s="229" t="s">
        <v>91</v>
      </c>
      <c r="AY616" s="17" t="s">
        <v>135</v>
      </c>
      <c r="BE616" s="230">
        <f>IF(N616="základní",J616,0)</f>
        <v>0</v>
      </c>
      <c r="BF616" s="230">
        <f>IF(N616="snížená",J616,0)</f>
        <v>0</v>
      </c>
      <c r="BG616" s="230">
        <f>IF(N616="zákl. přenesená",J616,0)</f>
        <v>0</v>
      </c>
      <c r="BH616" s="230">
        <f>IF(N616="sníž. přenesená",J616,0)</f>
        <v>0</v>
      </c>
      <c r="BI616" s="230">
        <f>IF(N616="nulová",J616,0)</f>
        <v>0</v>
      </c>
      <c r="BJ616" s="17" t="s">
        <v>87</v>
      </c>
      <c r="BK616" s="230">
        <f>ROUND(I616*H616,2)</f>
        <v>0</v>
      </c>
      <c r="BL616" s="17" t="s">
        <v>142</v>
      </c>
      <c r="BM616" s="229" t="s">
        <v>755</v>
      </c>
    </row>
    <row r="617" s="2" customFormat="1">
      <c r="A617" s="38"/>
      <c r="B617" s="39"/>
      <c r="C617" s="40"/>
      <c r="D617" s="231" t="s">
        <v>143</v>
      </c>
      <c r="E617" s="40"/>
      <c r="F617" s="232" t="s">
        <v>1044</v>
      </c>
      <c r="G617" s="40"/>
      <c r="H617" s="40"/>
      <c r="I617" s="233"/>
      <c r="J617" s="40"/>
      <c r="K617" s="40"/>
      <c r="L617" s="44"/>
      <c r="M617" s="234"/>
      <c r="N617" s="235"/>
      <c r="O617" s="91"/>
      <c r="P617" s="91"/>
      <c r="Q617" s="91"/>
      <c r="R617" s="91"/>
      <c r="S617" s="91"/>
      <c r="T617" s="92"/>
      <c r="U617" s="38"/>
      <c r="V617" s="38"/>
      <c r="W617" s="38"/>
      <c r="X617" s="38"/>
      <c r="Y617" s="38"/>
      <c r="Z617" s="38"/>
      <c r="AA617" s="38"/>
      <c r="AB617" s="38"/>
      <c r="AC617" s="38"/>
      <c r="AD617" s="38"/>
      <c r="AE617" s="38"/>
      <c r="AT617" s="17" t="s">
        <v>143</v>
      </c>
      <c r="AU617" s="17" t="s">
        <v>91</v>
      </c>
    </row>
    <row r="618" s="13" customFormat="1">
      <c r="A618" s="13"/>
      <c r="B618" s="236"/>
      <c r="C618" s="237"/>
      <c r="D618" s="231" t="s">
        <v>145</v>
      </c>
      <c r="E618" s="238" t="s">
        <v>1</v>
      </c>
      <c r="F618" s="239" t="s">
        <v>161</v>
      </c>
      <c r="G618" s="237"/>
      <c r="H618" s="240">
        <v>6</v>
      </c>
      <c r="I618" s="241"/>
      <c r="J618" s="237"/>
      <c r="K618" s="237"/>
      <c r="L618" s="242"/>
      <c r="M618" s="243"/>
      <c r="N618" s="244"/>
      <c r="O618" s="244"/>
      <c r="P618" s="244"/>
      <c r="Q618" s="244"/>
      <c r="R618" s="244"/>
      <c r="S618" s="244"/>
      <c r="T618" s="245"/>
      <c r="U618" s="13"/>
      <c r="V618" s="13"/>
      <c r="W618" s="13"/>
      <c r="X618" s="13"/>
      <c r="Y618" s="13"/>
      <c r="Z618" s="13"/>
      <c r="AA618" s="13"/>
      <c r="AB618" s="13"/>
      <c r="AC618" s="13"/>
      <c r="AD618" s="13"/>
      <c r="AE618" s="13"/>
      <c r="AT618" s="246" t="s">
        <v>145</v>
      </c>
      <c r="AU618" s="246" t="s">
        <v>91</v>
      </c>
      <c r="AV618" s="13" t="s">
        <v>91</v>
      </c>
      <c r="AW618" s="13" t="s">
        <v>38</v>
      </c>
      <c r="AX618" s="13" t="s">
        <v>82</v>
      </c>
      <c r="AY618" s="246" t="s">
        <v>135</v>
      </c>
    </row>
    <row r="619" s="14" customFormat="1">
      <c r="A619" s="14"/>
      <c r="B619" s="247"/>
      <c r="C619" s="248"/>
      <c r="D619" s="231" t="s">
        <v>145</v>
      </c>
      <c r="E619" s="249" t="s">
        <v>1</v>
      </c>
      <c r="F619" s="250" t="s">
        <v>147</v>
      </c>
      <c r="G619" s="248"/>
      <c r="H619" s="251">
        <v>6</v>
      </c>
      <c r="I619" s="252"/>
      <c r="J619" s="248"/>
      <c r="K619" s="248"/>
      <c r="L619" s="253"/>
      <c r="M619" s="254"/>
      <c r="N619" s="255"/>
      <c r="O619" s="255"/>
      <c r="P619" s="255"/>
      <c r="Q619" s="255"/>
      <c r="R619" s="255"/>
      <c r="S619" s="255"/>
      <c r="T619" s="256"/>
      <c r="U619" s="14"/>
      <c r="V619" s="14"/>
      <c r="W619" s="14"/>
      <c r="X619" s="14"/>
      <c r="Y619" s="14"/>
      <c r="Z619" s="14"/>
      <c r="AA619" s="14"/>
      <c r="AB619" s="14"/>
      <c r="AC619" s="14"/>
      <c r="AD619" s="14"/>
      <c r="AE619" s="14"/>
      <c r="AT619" s="257" t="s">
        <v>145</v>
      </c>
      <c r="AU619" s="257" t="s">
        <v>91</v>
      </c>
      <c r="AV619" s="14" t="s">
        <v>142</v>
      </c>
      <c r="AW619" s="14" t="s">
        <v>38</v>
      </c>
      <c r="AX619" s="14" t="s">
        <v>87</v>
      </c>
      <c r="AY619" s="257" t="s">
        <v>135</v>
      </c>
    </row>
    <row r="620" s="2" customFormat="1" ht="24.15" customHeight="1">
      <c r="A620" s="38"/>
      <c r="B620" s="39"/>
      <c r="C620" s="218" t="s">
        <v>474</v>
      </c>
      <c r="D620" s="218" t="s">
        <v>137</v>
      </c>
      <c r="E620" s="219" t="s">
        <v>1322</v>
      </c>
      <c r="F620" s="220" t="s">
        <v>1323</v>
      </c>
      <c r="G620" s="221" t="s">
        <v>177</v>
      </c>
      <c r="H620" s="222">
        <v>20</v>
      </c>
      <c r="I620" s="223"/>
      <c r="J620" s="224">
        <f>ROUND(I620*H620,2)</f>
        <v>0</v>
      </c>
      <c r="K620" s="220" t="s">
        <v>141</v>
      </c>
      <c r="L620" s="44"/>
      <c r="M620" s="225" t="s">
        <v>1</v>
      </c>
      <c r="N620" s="226" t="s">
        <v>47</v>
      </c>
      <c r="O620" s="91"/>
      <c r="P620" s="227">
        <f>O620*H620</f>
        <v>0</v>
      </c>
      <c r="Q620" s="227">
        <v>0</v>
      </c>
      <c r="R620" s="227">
        <f>Q620*H620</f>
        <v>0</v>
      </c>
      <c r="S620" s="227">
        <v>0</v>
      </c>
      <c r="T620" s="228">
        <f>S620*H620</f>
        <v>0</v>
      </c>
      <c r="U620" s="38"/>
      <c r="V620" s="38"/>
      <c r="W620" s="38"/>
      <c r="X620" s="38"/>
      <c r="Y620" s="38"/>
      <c r="Z620" s="38"/>
      <c r="AA620" s="38"/>
      <c r="AB620" s="38"/>
      <c r="AC620" s="38"/>
      <c r="AD620" s="38"/>
      <c r="AE620" s="38"/>
      <c r="AR620" s="229" t="s">
        <v>142</v>
      </c>
      <c r="AT620" s="229" t="s">
        <v>137</v>
      </c>
      <c r="AU620" s="229" t="s">
        <v>91</v>
      </c>
      <c r="AY620" s="17" t="s">
        <v>135</v>
      </c>
      <c r="BE620" s="230">
        <f>IF(N620="základní",J620,0)</f>
        <v>0</v>
      </c>
      <c r="BF620" s="230">
        <f>IF(N620="snížená",J620,0)</f>
        <v>0</v>
      </c>
      <c r="BG620" s="230">
        <f>IF(N620="zákl. přenesená",J620,0)</f>
        <v>0</v>
      </c>
      <c r="BH620" s="230">
        <f>IF(N620="sníž. přenesená",J620,0)</f>
        <v>0</v>
      </c>
      <c r="BI620" s="230">
        <f>IF(N620="nulová",J620,0)</f>
        <v>0</v>
      </c>
      <c r="BJ620" s="17" t="s">
        <v>87</v>
      </c>
      <c r="BK620" s="230">
        <f>ROUND(I620*H620,2)</f>
        <v>0</v>
      </c>
      <c r="BL620" s="17" t="s">
        <v>142</v>
      </c>
      <c r="BM620" s="229" t="s">
        <v>761</v>
      </c>
    </row>
    <row r="621" s="2" customFormat="1">
      <c r="A621" s="38"/>
      <c r="B621" s="39"/>
      <c r="C621" s="40"/>
      <c r="D621" s="231" t="s">
        <v>143</v>
      </c>
      <c r="E621" s="40"/>
      <c r="F621" s="232" t="s">
        <v>1324</v>
      </c>
      <c r="G621" s="40"/>
      <c r="H621" s="40"/>
      <c r="I621" s="233"/>
      <c r="J621" s="40"/>
      <c r="K621" s="40"/>
      <c r="L621" s="44"/>
      <c r="M621" s="234"/>
      <c r="N621" s="235"/>
      <c r="O621" s="91"/>
      <c r="P621" s="91"/>
      <c r="Q621" s="91"/>
      <c r="R621" s="91"/>
      <c r="S621" s="91"/>
      <c r="T621" s="92"/>
      <c r="U621" s="38"/>
      <c r="V621" s="38"/>
      <c r="W621" s="38"/>
      <c r="X621" s="38"/>
      <c r="Y621" s="38"/>
      <c r="Z621" s="38"/>
      <c r="AA621" s="38"/>
      <c r="AB621" s="38"/>
      <c r="AC621" s="38"/>
      <c r="AD621" s="38"/>
      <c r="AE621" s="38"/>
      <c r="AT621" s="17" t="s">
        <v>143</v>
      </c>
      <c r="AU621" s="17" t="s">
        <v>91</v>
      </c>
    </row>
    <row r="622" s="13" customFormat="1">
      <c r="A622" s="13"/>
      <c r="B622" s="236"/>
      <c r="C622" s="237"/>
      <c r="D622" s="231" t="s">
        <v>145</v>
      </c>
      <c r="E622" s="238" t="s">
        <v>1</v>
      </c>
      <c r="F622" s="239" t="s">
        <v>198</v>
      </c>
      <c r="G622" s="237"/>
      <c r="H622" s="240">
        <v>20</v>
      </c>
      <c r="I622" s="241"/>
      <c r="J622" s="237"/>
      <c r="K622" s="237"/>
      <c r="L622" s="242"/>
      <c r="M622" s="243"/>
      <c r="N622" s="244"/>
      <c r="O622" s="244"/>
      <c r="P622" s="244"/>
      <c r="Q622" s="244"/>
      <c r="R622" s="244"/>
      <c r="S622" s="244"/>
      <c r="T622" s="245"/>
      <c r="U622" s="13"/>
      <c r="V622" s="13"/>
      <c r="W622" s="13"/>
      <c r="X622" s="13"/>
      <c r="Y622" s="13"/>
      <c r="Z622" s="13"/>
      <c r="AA622" s="13"/>
      <c r="AB622" s="13"/>
      <c r="AC622" s="13"/>
      <c r="AD622" s="13"/>
      <c r="AE622" s="13"/>
      <c r="AT622" s="246" t="s">
        <v>145</v>
      </c>
      <c r="AU622" s="246" t="s">
        <v>91</v>
      </c>
      <c r="AV622" s="13" t="s">
        <v>91</v>
      </c>
      <c r="AW622" s="13" t="s">
        <v>38</v>
      </c>
      <c r="AX622" s="13" t="s">
        <v>82</v>
      </c>
      <c r="AY622" s="246" t="s">
        <v>135</v>
      </c>
    </row>
    <row r="623" s="14" customFormat="1">
      <c r="A623" s="14"/>
      <c r="B623" s="247"/>
      <c r="C623" s="248"/>
      <c r="D623" s="231" t="s">
        <v>145</v>
      </c>
      <c r="E623" s="249" t="s">
        <v>1</v>
      </c>
      <c r="F623" s="250" t="s">
        <v>147</v>
      </c>
      <c r="G623" s="248"/>
      <c r="H623" s="251">
        <v>20</v>
      </c>
      <c r="I623" s="252"/>
      <c r="J623" s="248"/>
      <c r="K623" s="248"/>
      <c r="L623" s="253"/>
      <c r="M623" s="254"/>
      <c r="N623" s="255"/>
      <c r="O623" s="255"/>
      <c r="P623" s="255"/>
      <c r="Q623" s="255"/>
      <c r="R623" s="255"/>
      <c r="S623" s="255"/>
      <c r="T623" s="256"/>
      <c r="U623" s="14"/>
      <c r="V623" s="14"/>
      <c r="W623" s="14"/>
      <c r="X623" s="14"/>
      <c r="Y623" s="14"/>
      <c r="Z623" s="14"/>
      <c r="AA623" s="14"/>
      <c r="AB623" s="14"/>
      <c r="AC623" s="14"/>
      <c r="AD623" s="14"/>
      <c r="AE623" s="14"/>
      <c r="AT623" s="257" t="s">
        <v>145</v>
      </c>
      <c r="AU623" s="257" t="s">
        <v>91</v>
      </c>
      <c r="AV623" s="14" t="s">
        <v>142</v>
      </c>
      <c r="AW623" s="14" t="s">
        <v>38</v>
      </c>
      <c r="AX623" s="14" t="s">
        <v>87</v>
      </c>
      <c r="AY623" s="257" t="s">
        <v>135</v>
      </c>
    </row>
    <row r="624" s="2" customFormat="1" ht="16.5" customHeight="1">
      <c r="A624" s="38"/>
      <c r="B624" s="39"/>
      <c r="C624" s="270" t="s">
        <v>763</v>
      </c>
      <c r="D624" s="270" t="s">
        <v>257</v>
      </c>
      <c r="E624" s="271" t="s">
        <v>1325</v>
      </c>
      <c r="F624" s="272" t="s">
        <v>1326</v>
      </c>
      <c r="G624" s="273" t="s">
        <v>316</v>
      </c>
      <c r="H624" s="274">
        <v>61</v>
      </c>
      <c r="I624" s="275"/>
      <c r="J624" s="276">
        <f>ROUND(I624*H624,2)</f>
        <v>0</v>
      </c>
      <c r="K624" s="272" t="s">
        <v>1</v>
      </c>
      <c r="L624" s="277"/>
      <c r="M624" s="278" t="s">
        <v>1</v>
      </c>
      <c r="N624" s="279" t="s">
        <v>47</v>
      </c>
      <c r="O624" s="91"/>
      <c r="P624" s="227">
        <f>O624*H624</f>
        <v>0</v>
      </c>
      <c r="Q624" s="227">
        <v>0</v>
      </c>
      <c r="R624" s="227">
        <f>Q624*H624</f>
        <v>0</v>
      </c>
      <c r="S624" s="227">
        <v>0</v>
      </c>
      <c r="T624" s="228">
        <f>S624*H624</f>
        <v>0</v>
      </c>
      <c r="U624" s="38"/>
      <c r="V624" s="38"/>
      <c r="W624" s="38"/>
      <c r="X624" s="38"/>
      <c r="Y624" s="38"/>
      <c r="Z624" s="38"/>
      <c r="AA624" s="38"/>
      <c r="AB624" s="38"/>
      <c r="AC624" s="38"/>
      <c r="AD624" s="38"/>
      <c r="AE624" s="38"/>
      <c r="AR624" s="229" t="s">
        <v>181</v>
      </c>
      <c r="AT624" s="229" t="s">
        <v>257</v>
      </c>
      <c r="AU624" s="229" t="s">
        <v>91</v>
      </c>
      <c r="AY624" s="17" t="s">
        <v>135</v>
      </c>
      <c r="BE624" s="230">
        <f>IF(N624="základní",J624,0)</f>
        <v>0</v>
      </c>
      <c r="BF624" s="230">
        <f>IF(N624="snížená",J624,0)</f>
        <v>0</v>
      </c>
      <c r="BG624" s="230">
        <f>IF(N624="zákl. přenesená",J624,0)</f>
        <v>0</v>
      </c>
      <c r="BH624" s="230">
        <f>IF(N624="sníž. přenesená",J624,0)</f>
        <v>0</v>
      </c>
      <c r="BI624" s="230">
        <f>IF(N624="nulová",J624,0)</f>
        <v>0</v>
      </c>
      <c r="BJ624" s="17" t="s">
        <v>87</v>
      </c>
      <c r="BK624" s="230">
        <f>ROUND(I624*H624,2)</f>
        <v>0</v>
      </c>
      <c r="BL624" s="17" t="s">
        <v>142</v>
      </c>
      <c r="BM624" s="229" t="s">
        <v>766</v>
      </c>
    </row>
    <row r="625" s="2" customFormat="1">
      <c r="A625" s="38"/>
      <c r="B625" s="39"/>
      <c r="C625" s="40"/>
      <c r="D625" s="231" t="s">
        <v>143</v>
      </c>
      <c r="E625" s="40"/>
      <c r="F625" s="232" t="s">
        <v>1327</v>
      </c>
      <c r="G625" s="40"/>
      <c r="H625" s="40"/>
      <c r="I625" s="233"/>
      <c r="J625" s="40"/>
      <c r="K625" s="40"/>
      <c r="L625" s="44"/>
      <c r="M625" s="234"/>
      <c r="N625" s="235"/>
      <c r="O625" s="91"/>
      <c r="P625" s="91"/>
      <c r="Q625" s="91"/>
      <c r="R625" s="91"/>
      <c r="S625" s="91"/>
      <c r="T625" s="92"/>
      <c r="U625" s="38"/>
      <c r="V625" s="38"/>
      <c r="W625" s="38"/>
      <c r="X625" s="38"/>
      <c r="Y625" s="38"/>
      <c r="Z625" s="38"/>
      <c r="AA625" s="38"/>
      <c r="AB625" s="38"/>
      <c r="AC625" s="38"/>
      <c r="AD625" s="38"/>
      <c r="AE625" s="38"/>
      <c r="AT625" s="17" t="s">
        <v>143</v>
      </c>
      <c r="AU625" s="17" t="s">
        <v>91</v>
      </c>
    </row>
    <row r="626" s="13" customFormat="1">
      <c r="A626" s="13"/>
      <c r="B626" s="236"/>
      <c r="C626" s="237"/>
      <c r="D626" s="231" t="s">
        <v>145</v>
      </c>
      <c r="E626" s="238" t="s">
        <v>1</v>
      </c>
      <c r="F626" s="239" t="s">
        <v>1328</v>
      </c>
      <c r="G626" s="237"/>
      <c r="H626" s="240">
        <v>61.212000000000003</v>
      </c>
      <c r="I626" s="241"/>
      <c r="J626" s="237"/>
      <c r="K626" s="237"/>
      <c r="L626" s="242"/>
      <c r="M626" s="243"/>
      <c r="N626" s="244"/>
      <c r="O626" s="244"/>
      <c r="P626" s="244"/>
      <c r="Q626" s="244"/>
      <c r="R626" s="244"/>
      <c r="S626" s="244"/>
      <c r="T626" s="245"/>
      <c r="U626" s="13"/>
      <c r="V626" s="13"/>
      <c r="W626" s="13"/>
      <c r="X626" s="13"/>
      <c r="Y626" s="13"/>
      <c r="Z626" s="13"/>
      <c r="AA626" s="13"/>
      <c r="AB626" s="13"/>
      <c r="AC626" s="13"/>
      <c r="AD626" s="13"/>
      <c r="AE626" s="13"/>
      <c r="AT626" s="246" t="s">
        <v>145</v>
      </c>
      <c r="AU626" s="246" t="s">
        <v>91</v>
      </c>
      <c r="AV626" s="13" t="s">
        <v>91</v>
      </c>
      <c r="AW626" s="13" t="s">
        <v>38</v>
      </c>
      <c r="AX626" s="13" t="s">
        <v>82</v>
      </c>
      <c r="AY626" s="246" t="s">
        <v>135</v>
      </c>
    </row>
    <row r="627" s="14" customFormat="1">
      <c r="A627" s="14"/>
      <c r="B627" s="247"/>
      <c r="C627" s="248"/>
      <c r="D627" s="231" t="s">
        <v>145</v>
      </c>
      <c r="E627" s="249" t="s">
        <v>1</v>
      </c>
      <c r="F627" s="250" t="s">
        <v>147</v>
      </c>
      <c r="G627" s="248"/>
      <c r="H627" s="251">
        <v>61.212000000000003</v>
      </c>
      <c r="I627" s="252"/>
      <c r="J627" s="248"/>
      <c r="K627" s="248"/>
      <c r="L627" s="253"/>
      <c r="M627" s="254"/>
      <c r="N627" s="255"/>
      <c r="O627" s="255"/>
      <c r="P627" s="255"/>
      <c r="Q627" s="255"/>
      <c r="R627" s="255"/>
      <c r="S627" s="255"/>
      <c r="T627" s="256"/>
      <c r="U627" s="14"/>
      <c r="V627" s="14"/>
      <c r="W627" s="14"/>
      <c r="X627" s="14"/>
      <c r="Y627" s="14"/>
      <c r="Z627" s="14"/>
      <c r="AA627" s="14"/>
      <c r="AB627" s="14"/>
      <c r="AC627" s="14"/>
      <c r="AD627" s="14"/>
      <c r="AE627" s="14"/>
      <c r="AT627" s="257" t="s">
        <v>145</v>
      </c>
      <c r="AU627" s="257" t="s">
        <v>91</v>
      </c>
      <c r="AV627" s="14" t="s">
        <v>142</v>
      </c>
      <c r="AW627" s="14" t="s">
        <v>38</v>
      </c>
      <c r="AX627" s="14" t="s">
        <v>82</v>
      </c>
      <c r="AY627" s="257" t="s">
        <v>135</v>
      </c>
    </row>
    <row r="628" s="13" customFormat="1">
      <c r="A628" s="13"/>
      <c r="B628" s="236"/>
      <c r="C628" s="237"/>
      <c r="D628" s="231" t="s">
        <v>145</v>
      </c>
      <c r="E628" s="238" t="s">
        <v>1</v>
      </c>
      <c r="F628" s="239" t="s">
        <v>489</v>
      </c>
      <c r="G628" s="237"/>
      <c r="H628" s="240">
        <v>61</v>
      </c>
      <c r="I628" s="241"/>
      <c r="J628" s="237"/>
      <c r="K628" s="237"/>
      <c r="L628" s="242"/>
      <c r="M628" s="243"/>
      <c r="N628" s="244"/>
      <c r="O628" s="244"/>
      <c r="P628" s="244"/>
      <c r="Q628" s="244"/>
      <c r="R628" s="244"/>
      <c r="S628" s="244"/>
      <c r="T628" s="245"/>
      <c r="U628" s="13"/>
      <c r="V628" s="13"/>
      <c r="W628" s="13"/>
      <c r="X628" s="13"/>
      <c r="Y628" s="13"/>
      <c r="Z628" s="13"/>
      <c r="AA628" s="13"/>
      <c r="AB628" s="13"/>
      <c r="AC628" s="13"/>
      <c r="AD628" s="13"/>
      <c r="AE628" s="13"/>
      <c r="AT628" s="246" t="s">
        <v>145</v>
      </c>
      <c r="AU628" s="246" t="s">
        <v>91</v>
      </c>
      <c r="AV628" s="13" t="s">
        <v>91</v>
      </c>
      <c r="AW628" s="13" t="s">
        <v>38</v>
      </c>
      <c r="AX628" s="13" t="s">
        <v>82</v>
      </c>
      <c r="AY628" s="246" t="s">
        <v>135</v>
      </c>
    </row>
    <row r="629" s="14" customFormat="1">
      <c r="A629" s="14"/>
      <c r="B629" s="247"/>
      <c r="C629" s="248"/>
      <c r="D629" s="231" t="s">
        <v>145</v>
      </c>
      <c r="E629" s="249" t="s">
        <v>1</v>
      </c>
      <c r="F629" s="250" t="s">
        <v>147</v>
      </c>
      <c r="G629" s="248"/>
      <c r="H629" s="251">
        <v>61</v>
      </c>
      <c r="I629" s="252"/>
      <c r="J629" s="248"/>
      <c r="K629" s="248"/>
      <c r="L629" s="253"/>
      <c r="M629" s="254"/>
      <c r="N629" s="255"/>
      <c r="O629" s="255"/>
      <c r="P629" s="255"/>
      <c r="Q629" s="255"/>
      <c r="R629" s="255"/>
      <c r="S629" s="255"/>
      <c r="T629" s="256"/>
      <c r="U629" s="14"/>
      <c r="V629" s="14"/>
      <c r="W629" s="14"/>
      <c r="X629" s="14"/>
      <c r="Y629" s="14"/>
      <c r="Z629" s="14"/>
      <c r="AA629" s="14"/>
      <c r="AB629" s="14"/>
      <c r="AC629" s="14"/>
      <c r="AD629" s="14"/>
      <c r="AE629" s="14"/>
      <c r="AT629" s="257" t="s">
        <v>145</v>
      </c>
      <c r="AU629" s="257" t="s">
        <v>91</v>
      </c>
      <c r="AV629" s="14" t="s">
        <v>142</v>
      </c>
      <c r="AW629" s="14" t="s">
        <v>38</v>
      </c>
      <c r="AX629" s="14" t="s">
        <v>87</v>
      </c>
      <c r="AY629" s="257" t="s">
        <v>135</v>
      </c>
    </row>
    <row r="630" s="2" customFormat="1" ht="24.15" customHeight="1">
      <c r="A630" s="38"/>
      <c r="B630" s="39"/>
      <c r="C630" s="218" t="s">
        <v>479</v>
      </c>
      <c r="D630" s="218" t="s">
        <v>137</v>
      </c>
      <c r="E630" s="219" t="s">
        <v>1329</v>
      </c>
      <c r="F630" s="220" t="s">
        <v>1330</v>
      </c>
      <c r="G630" s="221" t="s">
        <v>1161</v>
      </c>
      <c r="H630" s="222">
        <v>1</v>
      </c>
      <c r="I630" s="223"/>
      <c r="J630" s="224">
        <f>ROUND(I630*H630,2)</f>
        <v>0</v>
      </c>
      <c r="K630" s="220" t="s">
        <v>1</v>
      </c>
      <c r="L630" s="44"/>
      <c r="M630" s="225" t="s">
        <v>1</v>
      </c>
      <c r="N630" s="226" t="s">
        <v>47</v>
      </c>
      <c r="O630" s="91"/>
      <c r="P630" s="227">
        <f>O630*H630</f>
        <v>0</v>
      </c>
      <c r="Q630" s="227">
        <v>0</v>
      </c>
      <c r="R630" s="227">
        <f>Q630*H630</f>
        <v>0</v>
      </c>
      <c r="S630" s="227">
        <v>0</v>
      </c>
      <c r="T630" s="228">
        <f>S630*H630</f>
        <v>0</v>
      </c>
      <c r="U630" s="38"/>
      <c r="V630" s="38"/>
      <c r="W630" s="38"/>
      <c r="X630" s="38"/>
      <c r="Y630" s="38"/>
      <c r="Z630" s="38"/>
      <c r="AA630" s="38"/>
      <c r="AB630" s="38"/>
      <c r="AC630" s="38"/>
      <c r="AD630" s="38"/>
      <c r="AE630" s="38"/>
      <c r="AR630" s="229" t="s">
        <v>142</v>
      </c>
      <c r="AT630" s="229" t="s">
        <v>137</v>
      </c>
      <c r="AU630" s="229" t="s">
        <v>91</v>
      </c>
      <c r="AY630" s="17" t="s">
        <v>135</v>
      </c>
      <c r="BE630" s="230">
        <f>IF(N630="základní",J630,0)</f>
        <v>0</v>
      </c>
      <c r="BF630" s="230">
        <f>IF(N630="snížená",J630,0)</f>
        <v>0</v>
      </c>
      <c r="BG630" s="230">
        <f>IF(N630="zákl. přenesená",J630,0)</f>
        <v>0</v>
      </c>
      <c r="BH630" s="230">
        <f>IF(N630="sníž. přenesená",J630,0)</f>
        <v>0</v>
      </c>
      <c r="BI630" s="230">
        <f>IF(N630="nulová",J630,0)</f>
        <v>0</v>
      </c>
      <c r="BJ630" s="17" t="s">
        <v>87</v>
      </c>
      <c r="BK630" s="230">
        <f>ROUND(I630*H630,2)</f>
        <v>0</v>
      </c>
      <c r="BL630" s="17" t="s">
        <v>142</v>
      </c>
      <c r="BM630" s="229" t="s">
        <v>771</v>
      </c>
    </row>
    <row r="631" s="2" customFormat="1">
      <c r="A631" s="38"/>
      <c r="B631" s="39"/>
      <c r="C631" s="40"/>
      <c r="D631" s="231" t="s">
        <v>143</v>
      </c>
      <c r="E631" s="40"/>
      <c r="F631" s="232" t="s">
        <v>1331</v>
      </c>
      <c r="G631" s="40"/>
      <c r="H631" s="40"/>
      <c r="I631" s="233"/>
      <c r="J631" s="40"/>
      <c r="K631" s="40"/>
      <c r="L631" s="44"/>
      <c r="M631" s="234"/>
      <c r="N631" s="235"/>
      <c r="O631" s="91"/>
      <c r="P631" s="91"/>
      <c r="Q631" s="91"/>
      <c r="R631" s="91"/>
      <c r="S631" s="91"/>
      <c r="T631" s="92"/>
      <c r="U631" s="38"/>
      <c r="V631" s="38"/>
      <c r="W631" s="38"/>
      <c r="X631" s="38"/>
      <c r="Y631" s="38"/>
      <c r="Z631" s="38"/>
      <c r="AA631" s="38"/>
      <c r="AB631" s="38"/>
      <c r="AC631" s="38"/>
      <c r="AD631" s="38"/>
      <c r="AE631" s="38"/>
      <c r="AT631" s="17" t="s">
        <v>143</v>
      </c>
      <c r="AU631" s="17" t="s">
        <v>91</v>
      </c>
    </row>
    <row r="632" s="13" customFormat="1">
      <c r="A632" s="13"/>
      <c r="B632" s="236"/>
      <c r="C632" s="237"/>
      <c r="D632" s="231" t="s">
        <v>145</v>
      </c>
      <c r="E632" s="238" t="s">
        <v>1</v>
      </c>
      <c r="F632" s="239" t="s">
        <v>1332</v>
      </c>
      <c r="G632" s="237"/>
      <c r="H632" s="240">
        <v>1</v>
      </c>
      <c r="I632" s="241"/>
      <c r="J632" s="237"/>
      <c r="K632" s="237"/>
      <c r="L632" s="242"/>
      <c r="M632" s="243"/>
      <c r="N632" s="244"/>
      <c r="O632" s="244"/>
      <c r="P632" s="244"/>
      <c r="Q632" s="244"/>
      <c r="R632" s="244"/>
      <c r="S632" s="244"/>
      <c r="T632" s="245"/>
      <c r="U632" s="13"/>
      <c r="V632" s="13"/>
      <c r="W632" s="13"/>
      <c r="X632" s="13"/>
      <c r="Y632" s="13"/>
      <c r="Z632" s="13"/>
      <c r="AA632" s="13"/>
      <c r="AB632" s="13"/>
      <c r="AC632" s="13"/>
      <c r="AD632" s="13"/>
      <c r="AE632" s="13"/>
      <c r="AT632" s="246" t="s">
        <v>145</v>
      </c>
      <c r="AU632" s="246" t="s">
        <v>91</v>
      </c>
      <c r="AV632" s="13" t="s">
        <v>91</v>
      </c>
      <c r="AW632" s="13" t="s">
        <v>38</v>
      </c>
      <c r="AX632" s="13" t="s">
        <v>82</v>
      </c>
      <c r="AY632" s="246" t="s">
        <v>135</v>
      </c>
    </row>
    <row r="633" s="14" customFormat="1">
      <c r="A633" s="14"/>
      <c r="B633" s="247"/>
      <c r="C633" s="248"/>
      <c r="D633" s="231" t="s">
        <v>145</v>
      </c>
      <c r="E633" s="249" t="s">
        <v>1</v>
      </c>
      <c r="F633" s="250" t="s">
        <v>147</v>
      </c>
      <c r="G633" s="248"/>
      <c r="H633" s="251">
        <v>1</v>
      </c>
      <c r="I633" s="252"/>
      <c r="J633" s="248"/>
      <c r="K633" s="248"/>
      <c r="L633" s="253"/>
      <c r="M633" s="254"/>
      <c r="N633" s="255"/>
      <c r="O633" s="255"/>
      <c r="P633" s="255"/>
      <c r="Q633" s="255"/>
      <c r="R633" s="255"/>
      <c r="S633" s="255"/>
      <c r="T633" s="256"/>
      <c r="U633" s="14"/>
      <c r="V633" s="14"/>
      <c r="W633" s="14"/>
      <c r="X633" s="14"/>
      <c r="Y633" s="14"/>
      <c r="Z633" s="14"/>
      <c r="AA633" s="14"/>
      <c r="AB633" s="14"/>
      <c r="AC633" s="14"/>
      <c r="AD633" s="14"/>
      <c r="AE633" s="14"/>
      <c r="AT633" s="257" t="s">
        <v>145</v>
      </c>
      <c r="AU633" s="257" t="s">
        <v>91</v>
      </c>
      <c r="AV633" s="14" t="s">
        <v>142</v>
      </c>
      <c r="AW633" s="14" t="s">
        <v>38</v>
      </c>
      <c r="AX633" s="14" t="s">
        <v>87</v>
      </c>
      <c r="AY633" s="257" t="s">
        <v>135</v>
      </c>
    </row>
    <row r="634" s="2" customFormat="1" ht="44.25" customHeight="1">
      <c r="A634" s="38"/>
      <c r="B634" s="39"/>
      <c r="C634" s="218" t="s">
        <v>774</v>
      </c>
      <c r="D634" s="218" t="s">
        <v>137</v>
      </c>
      <c r="E634" s="219" t="s">
        <v>1045</v>
      </c>
      <c r="F634" s="220" t="s">
        <v>1046</v>
      </c>
      <c r="G634" s="221" t="s">
        <v>177</v>
      </c>
      <c r="H634" s="222">
        <v>5.5</v>
      </c>
      <c r="I634" s="223"/>
      <c r="J634" s="224">
        <f>ROUND(I634*H634,2)</f>
        <v>0</v>
      </c>
      <c r="K634" s="220" t="s">
        <v>1</v>
      </c>
      <c r="L634" s="44"/>
      <c r="M634" s="225" t="s">
        <v>1</v>
      </c>
      <c r="N634" s="226" t="s">
        <v>47</v>
      </c>
      <c r="O634" s="91"/>
      <c r="P634" s="227">
        <f>O634*H634</f>
        <v>0</v>
      </c>
      <c r="Q634" s="227">
        <v>0</v>
      </c>
      <c r="R634" s="227">
        <f>Q634*H634</f>
        <v>0</v>
      </c>
      <c r="S634" s="227">
        <v>0</v>
      </c>
      <c r="T634" s="228">
        <f>S634*H634</f>
        <v>0</v>
      </c>
      <c r="U634" s="38"/>
      <c r="V634" s="38"/>
      <c r="W634" s="38"/>
      <c r="X634" s="38"/>
      <c r="Y634" s="38"/>
      <c r="Z634" s="38"/>
      <c r="AA634" s="38"/>
      <c r="AB634" s="38"/>
      <c r="AC634" s="38"/>
      <c r="AD634" s="38"/>
      <c r="AE634" s="38"/>
      <c r="AR634" s="229" t="s">
        <v>142</v>
      </c>
      <c r="AT634" s="229" t="s">
        <v>137</v>
      </c>
      <c r="AU634" s="229" t="s">
        <v>91</v>
      </c>
      <c r="AY634" s="17" t="s">
        <v>135</v>
      </c>
      <c r="BE634" s="230">
        <f>IF(N634="základní",J634,0)</f>
        <v>0</v>
      </c>
      <c r="BF634" s="230">
        <f>IF(N634="snížená",J634,0)</f>
        <v>0</v>
      </c>
      <c r="BG634" s="230">
        <f>IF(N634="zákl. přenesená",J634,0)</f>
        <v>0</v>
      </c>
      <c r="BH634" s="230">
        <f>IF(N634="sníž. přenesená",J634,0)</f>
        <v>0</v>
      </c>
      <c r="BI634" s="230">
        <f>IF(N634="nulová",J634,0)</f>
        <v>0</v>
      </c>
      <c r="BJ634" s="17" t="s">
        <v>87</v>
      </c>
      <c r="BK634" s="230">
        <f>ROUND(I634*H634,2)</f>
        <v>0</v>
      </c>
      <c r="BL634" s="17" t="s">
        <v>142</v>
      </c>
      <c r="BM634" s="229" t="s">
        <v>777</v>
      </c>
    </row>
    <row r="635" s="2" customFormat="1">
      <c r="A635" s="38"/>
      <c r="B635" s="39"/>
      <c r="C635" s="40"/>
      <c r="D635" s="231" t="s">
        <v>143</v>
      </c>
      <c r="E635" s="40"/>
      <c r="F635" s="232" t="s">
        <v>1047</v>
      </c>
      <c r="G635" s="40"/>
      <c r="H635" s="40"/>
      <c r="I635" s="233"/>
      <c r="J635" s="40"/>
      <c r="K635" s="40"/>
      <c r="L635" s="44"/>
      <c r="M635" s="234"/>
      <c r="N635" s="235"/>
      <c r="O635" s="91"/>
      <c r="P635" s="91"/>
      <c r="Q635" s="91"/>
      <c r="R635" s="91"/>
      <c r="S635" s="91"/>
      <c r="T635" s="92"/>
      <c r="U635" s="38"/>
      <c r="V635" s="38"/>
      <c r="W635" s="38"/>
      <c r="X635" s="38"/>
      <c r="Y635" s="38"/>
      <c r="Z635" s="38"/>
      <c r="AA635" s="38"/>
      <c r="AB635" s="38"/>
      <c r="AC635" s="38"/>
      <c r="AD635" s="38"/>
      <c r="AE635" s="38"/>
      <c r="AT635" s="17" t="s">
        <v>143</v>
      </c>
      <c r="AU635" s="17" t="s">
        <v>91</v>
      </c>
    </row>
    <row r="636" s="2" customFormat="1">
      <c r="A636" s="38"/>
      <c r="B636" s="39"/>
      <c r="C636" s="40"/>
      <c r="D636" s="231" t="s">
        <v>152</v>
      </c>
      <c r="E636" s="40"/>
      <c r="F636" s="258" t="s">
        <v>1048</v>
      </c>
      <c r="G636" s="40"/>
      <c r="H636" s="40"/>
      <c r="I636" s="233"/>
      <c r="J636" s="40"/>
      <c r="K636" s="40"/>
      <c r="L636" s="44"/>
      <c r="M636" s="234"/>
      <c r="N636" s="235"/>
      <c r="O636" s="91"/>
      <c r="P636" s="91"/>
      <c r="Q636" s="91"/>
      <c r="R636" s="91"/>
      <c r="S636" s="91"/>
      <c r="T636" s="92"/>
      <c r="U636" s="38"/>
      <c r="V636" s="38"/>
      <c r="W636" s="38"/>
      <c r="X636" s="38"/>
      <c r="Y636" s="38"/>
      <c r="Z636" s="38"/>
      <c r="AA636" s="38"/>
      <c r="AB636" s="38"/>
      <c r="AC636" s="38"/>
      <c r="AD636" s="38"/>
      <c r="AE636" s="38"/>
      <c r="AT636" s="17" t="s">
        <v>152</v>
      </c>
      <c r="AU636" s="17" t="s">
        <v>91</v>
      </c>
    </row>
    <row r="637" s="13" customFormat="1">
      <c r="A637" s="13"/>
      <c r="B637" s="236"/>
      <c r="C637" s="237"/>
      <c r="D637" s="231" t="s">
        <v>145</v>
      </c>
      <c r="E637" s="238" t="s">
        <v>1</v>
      </c>
      <c r="F637" s="239" t="s">
        <v>1333</v>
      </c>
      <c r="G637" s="237"/>
      <c r="H637" s="240">
        <v>5.5</v>
      </c>
      <c r="I637" s="241"/>
      <c r="J637" s="237"/>
      <c r="K637" s="237"/>
      <c r="L637" s="242"/>
      <c r="M637" s="243"/>
      <c r="N637" s="244"/>
      <c r="O637" s="244"/>
      <c r="P637" s="244"/>
      <c r="Q637" s="244"/>
      <c r="R637" s="244"/>
      <c r="S637" s="244"/>
      <c r="T637" s="245"/>
      <c r="U637" s="13"/>
      <c r="V637" s="13"/>
      <c r="W637" s="13"/>
      <c r="X637" s="13"/>
      <c r="Y637" s="13"/>
      <c r="Z637" s="13"/>
      <c r="AA637" s="13"/>
      <c r="AB637" s="13"/>
      <c r="AC637" s="13"/>
      <c r="AD637" s="13"/>
      <c r="AE637" s="13"/>
      <c r="AT637" s="246" t="s">
        <v>145</v>
      </c>
      <c r="AU637" s="246" t="s">
        <v>91</v>
      </c>
      <c r="AV637" s="13" t="s">
        <v>91</v>
      </c>
      <c r="AW637" s="13" t="s">
        <v>38</v>
      </c>
      <c r="AX637" s="13" t="s">
        <v>82</v>
      </c>
      <c r="AY637" s="246" t="s">
        <v>135</v>
      </c>
    </row>
    <row r="638" s="14" customFormat="1">
      <c r="A638" s="14"/>
      <c r="B638" s="247"/>
      <c r="C638" s="248"/>
      <c r="D638" s="231" t="s">
        <v>145</v>
      </c>
      <c r="E638" s="249" t="s">
        <v>1</v>
      </c>
      <c r="F638" s="250" t="s">
        <v>147</v>
      </c>
      <c r="G638" s="248"/>
      <c r="H638" s="251">
        <v>5.5</v>
      </c>
      <c r="I638" s="252"/>
      <c r="J638" s="248"/>
      <c r="K638" s="248"/>
      <c r="L638" s="253"/>
      <c r="M638" s="254"/>
      <c r="N638" s="255"/>
      <c r="O638" s="255"/>
      <c r="P638" s="255"/>
      <c r="Q638" s="255"/>
      <c r="R638" s="255"/>
      <c r="S638" s="255"/>
      <c r="T638" s="256"/>
      <c r="U638" s="14"/>
      <c r="V638" s="14"/>
      <c r="W638" s="14"/>
      <c r="X638" s="14"/>
      <c r="Y638" s="14"/>
      <c r="Z638" s="14"/>
      <c r="AA638" s="14"/>
      <c r="AB638" s="14"/>
      <c r="AC638" s="14"/>
      <c r="AD638" s="14"/>
      <c r="AE638" s="14"/>
      <c r="AT638" s="257" t="s">
        <v>145</v>
      </c>
      <c r="AU638" s="257" t="s">
        <v>91</v>
      </c>
      <c r="AV638" s="14" t="s">
        <v>142</v>
      </c>
      <c r="AW638" s="14" t="s">
        <v>38</v>
      </c>
      <c r="AX638" s="14" t="s">
        <v>87</v>
      </c>
      <c r="AY638" s="257" t="s">
        <v>135</v>
      </c>
    </row>
    <row r="639" s="2" customFormat="1" ht="24.15" customHeight="1">
      <c r="A639" s="38"/>
      <c r="B639" s="39"/>
      <c r="C639" s="218" t="s">
        <v>484</v>
      </c>
      <c r="D639" s="218" t="s">
        <v>137</v>
      </c>
      <c r="E639" s="219" t="s">
        <v>1334</v>
      </c>
      <c r="F639" s="220" t="s">
        <v>1335</v>
      </c>
      <c r="G639" s="221" t="s">
        <v>177</v>
      </c>
      <c r="H639" s="222">
        <v>52.5</v>
      </c>
      <c r="I639" s="223"/>
      <c r="J639" s="224">
        <f>ROUND(I639*H639,2)</f>
        <v>0</v>
      </c>
      <c r="K639" s="220" t="s">
        <v>141</v>
      </c>
      <c r="L639" s="44"/>
      <c r="M639" s="225" t="s">
        <v>1</v>
      </c>
      <c r="N639" s="226" t="s">
        <v>47</v>
      </c>
      <c r="O639" s="91"/>
      <c r="P639" s="227">
        <f>O639*H639</f>
        <v>0</v>
      </c>
      <c r="Q639" s="227">
        <v>0</v>
      </c>
      <c r="R639" s="227">
        <f>Q639*H639</f>
        <v>0</v>
      </c>
      <c r="S639" s="227">
        <v>0</v>
      </c>
      <c r="T639" s="228">
        <f>S639*H639</f>
        <v>0</v>
      </c>
      <c r="U639" s="38"/>
      <c r="V639" s="38"/>
      <c r="W639" s="38"/>
      <c r="X639" s="38"/>
      <c r="Y639" s="38"/>
      <c r="Z639" s="38"/>
      <c r="AA639" s="38"/>
      <c r="AB639" s="38"/>
      <c r="AC639" s="38"/>
      <c r="AD639" s="38"/>
      <c r="AE639" s="38"/>
      <c r="AR639" s="229" t="s">
        <v>142</v>
      </c>
      <c r="AT639" s="229" t="s">
        <v>137</v>
      </c>
      <c r="AU639" s="229" t="s">
        <v>91</v>
      </c>
      <c r="AY639" s="17" t="s">
        <v>135</v>
      </c>
      <c r="BE639" s="230">
        <f>IF(N639="základní",J639,0)</f>
        <v>0</v>
      </c>
      <c r="BF639" s="230">
        <f>IF(N639="snížená",J639,0)</f>
        <v>0</v>
      </c>
      <c r="BG639" s="230">
        <f>IF(N639="zákl. přenesená",J639,0)</f>
        <v>0</v>
      </c>
      <c r="BH639" s="230">
        <f>IF(N639="sníž. přenesená",J639,0)</f>
        <v>0</v>
      </c>
      <c r="BI639" s="230">
        <f>IF(N639="nulová",J639,0)</f>
        <v>0</v>
      </c>
      <c r="BJ639" s="17" t="s">
        <v>87</v>
      </c>
      <c r="BK639" s="230">
        <f>ROUND(I639*H639,2)</f>
        <v>0</v>
      </c>
      <c r="BL639" s="17" t="s">
        <v>142</v>
      </c>
      <c r="BM639" s="229" t="s">
        <v>781</v>
      </c>
    </row>
    <row r="640" s="2" customFormat="1">
      <c r="A640" s="38"/>
      <c r="B640" s="39"/>
      <c r="C640" s="40"/>
      <c r="D640" s="231" t="s">
        <v>143</v>
      </c>
      <c r="E640" s="40"/>
      <c r="F640" s="232" t="s">
        <v>1336</v>
      </c>
      <c r="G640" s="40"/>
      <c r="H640" s="40"/>
      <c r="I640" s="233"/>
      <c r="J640" s="40"/>
      <c r="K640" s="40"/>
      <c r="L640" s="44"/>
      <c r="M640" s="234"/>
      <c r="N640" s="235"/>
      <c r="O640" s="91"/>
      <c r="P640" s="91"/>
      <c r="Q640" s="91"/>
      <c r="R640" s="91"/>
      <c r="S640" s="91"/>
      <c r="T640" s="92"/>
      <c r="U640" s="38"/>
      <c r="V640" s="38"/>
      <c r="W640" s="38"/>
      <c r="X640" s="38"/>
      <c r="Y640" s="38"/>
      <c r="Z640" s="38"/>
      <c r="AA640" s="38"/>
      <c r="AB640" s="38"/>
      <c r="AC640" s="38"/>
      <c r="AD640" s="38"/>
      <c r="AE640" s="38"/>
      <c r="AT640" s="17" t="s">
        <v>143</v>
      </c>
      <c r="AU640" s="17" t="s">
        <v>91</v>
      </c>
    </row>
    <row r="641" s="13" customFormat="1">
      <c r="A641" s="13"/>
      <c r="B641" s="236"/>
      <c r="C641" s="237"/>
      <c r="D641" s="231" t="s">
        <v>145</v>
      </c>
      <c r="E641" s="238" t="s">
        <v>1</v>
      </c>
      <c r="F641" s="239" t="s">
        <v>1337</v>
      </c>
      <c r="G641" s="237"/>
      <c r="H641" s="240">
        <v>52.5</v>
      </c>
      <c r="I641" s="241"/>
      <c r="J641" s="237"/>
      <c r="K641" s="237"/>
      <c r="L641" s="242"/>
      <c r="M641" s="243"/>
      <c r="N641" s="244"/>
      <c r="O641" s="244"/>
      <c r="P641" s="244"/>
      <c r="Q641" s="244"/>
      <c r="R641" s="244"/>
      <c r="S641" s="244"/>
      <c r="T641" s="245"/>
      <c r="U641" s="13"/>
      <c r="V641" s="13"/>
      <c r="W641" s="13"/>
      <c r="X641" s="13"/>
      <c r="Y641" s="13"/>
      <c r="Z641" s="13"/>
      <c r="AA641" s="13"/>
      <c r="AB641" s="13"/>
      <c r="AC641" s="13"/>
      <c r="AD641" s="13"/>
      <c r="AE641" s="13"/>
      <c r="AT641" s="246" t="s">
        <v>145</v>
      </c>
      <c r="AU641" s="246" t="s">
        <v>91</v>
      </c>
      <c r="AV641" s="13" t="s">
        <v>91</v>
      </c>
      <c r="AW641" s="13" t="s">
        <v>38</v>
      </c>
      <c r="AX641" s="13" t="s">
        <v>82</v>
      </c>
      <c r="AY641" s="246" t="s">
        <v>135</v>
      </c>
    </row>
    <row r="642" s="14" customFormat="1">
      <c r="A642" s="14"/>
      <c r="B642" s="247"/>
      <c r="C642" s="248"/>
      <c r="D642" s="231" t="s">
        <v>145</v>
      </c>
      <c r="E642" s="249" t="s">
        <v>1</v>
      </c>
      <c r="F642" s="250" t="s">
        <v>147</v>
      </c>
      <c r="G642" s="248"/>
      <c r="H642" s="251">
        <v>52.5</v>
      </c>
      <c r="I642" s="252"/>
      <c r="J642" s="248"/>
      <c r="K642" s="248"/>
      <c r="L642" s="253"/>
      <c r="M642" s="254"/>
      <c r="N642" s="255"/>
      <c r="O642" s="255"/>
      <c r="P642" s="255"/>
      <c r="Q642" s="255"/>
      <c r="R642" s="255"/>
      <c r="S642" s="255"/>
      <c r="T642" s="256"/>
      <c r="U642" s="14"/>
      <c r="V642" s="14"/>
      <c r="W642" s="14"/>
      <c r="X642" s="14"/>
      <c r="Y642" s="14"/>
      <c r="Z642" s="14"/>
      <c r="AA642" s="14"/>
      <c r="AB642" s="14"/>
      <c r="AC642" s="14"/>
      <c r="AD642" s="14"/>
      <c r="AE642" s="14"/>
      <c r="AT642" s="257" t="s">
        <v>145</v>
      </c>
      <c r="AU642" s="257" t="s">
        <v>91</v>
      </c>
      <c r="AV642" s="14" t="s">
        <v>142</v>
      </c>
      <c r="AW642" s="14" t="s">
        <v>38</v>
      </c>
      <c r="AX642" s="14" t="s">
        <v>87</v>
      </c>
      <c r="AY642" s="257" t="s">
        <v>135</v>
      </c>
    </row>
    <row r="643" s="2" customFormat="1" ht="24.15" customHeight="1">
      <c r="A643" s="38"/>
      <c r="B643" s="39"/>
      <c r="C643" s="218" t="s">
        <v>784</v>
      </c>
      <c r="D643" s="218" t="s">
        <v>137</v>
      </c>
      <c r="E643" s="219" t="s">
        <v>1338</v>
      </c>
      <c r="F643" s="220" t="s">
        <v>1339</v>
      </c>
      <c r="G643" s="221" t="s">
        <v>177</v>
      </c>
      <c r="H643" s="222">
        <v>1</v>
      </c>
      <c r="I643" s="223"/>
      <c r="J643" s="224">
        <f>ROUND(I643*H643,2)</f>
        <v>0</v>
      </c>
      <c r="K643" s="220" t="s">
        <v>141</v>
      </c>
      <c r="L643" s="44"/>
      <c r="M643" s="225" t="s">
        <v>1</v>
      </c>
      <c r="N643" s="226" t="s">
        <v>47</v>
      </c>
      <c r="O643" s="91"/>
      <c r="P643" s="227">
        <f>O643*H643</f>
        <v>0</v>
      </c>
      <c r="Q643" s="227">
        <v>0</v>
      </c>
      <c r="R643" s="227">
        <f>Q643*H643</f>
        <v>0</v>
      </c>
      <c r="S643" s="227">
        <v>0</v>
      </c>
      <c r="T643" s="228">
        <f>S643*H643</f>
        <v>0</v>
      </c>
      <c r="U643" s="38"/>
      <c r="V643" s="38"/>
      <c r="W643" s="38"/>
      <c r="X643" s="38"/>
      <c r="Y643" s="38"/>
      <c r="Z643" s="38"/>
      <c r="AA643" s="38"/>
      <c r="AB643" s="38"/>
      <c r="AC643" s="38"/>
      <c r="AD643" s="38"/>
      <c r="AE643" s="38"/>
      <c r="AR643" s="229" t="s">
        <v>142</v>
      </c>
      <c r="AT643" s="229" t="s">
        <v>137</v>
      </c>
      <c r="AU643" s="229" t="s">
        <v>91</v>
      </c>
      <c r="AY643" s="17" t="s">
        <v>135</v>
      </c>
      <c r="BE643" s="230">
        <f>IF(N643="základní",J643,0)</f>
        <v>0</v>
      </c>
      <c r="BF643" s="230">
        <f>IF(N643="snížená",J643,0)</f>
        <v>0</v>
      </c>
      <c r="BG643" s="230">
        <f>IF(N643="zákl. přenesená",J643,0)</f>
        <v>0</v>
      </c>
      <c r="BH643" s="230">
        <f>IF(N643="sníž. přenesená",J643,0)</f>
        <v>0</v>
      </c>
      <c r="BI643" s="230">
        <f>IF(N643="nulová",J643,0)</f>
        <v>0</v>
      </c>
      <c r="BJ643" s="17" t="s">
        <v>87</v>
      </c>
      <c r="BK643" s="230">
        <f>ROUND(I643*H643,2)</f>
        <v>0</v>
      </c>
      <c r="BL643" s="17" t="s">
        <v>142</v>
      </c>
      <c r="BM643" s="229" t="s">
        <v>787</v>
      </c>
    </row>
    <row r="644" s="2" customFormat="1">
      <c r="A644" s="38"/>
      <c r="B644" s="39"/>
      <c r="C644" s="40"/>
      <c r="D644" s="231" t="s">
        <v>143</v>
      </c>
      <c r="E644" s="40"/>
      <c r="F644" s="232" t="s">
        <v>1340</v>
      </c>
      <c r="G644" s="40"/>
      <c r="H644" s="40"/>
      <c r="I644" s="233"/>
      <c r="J644" s="40"/>
      <c r="K644" s="40"/>
      <c r="L644" s="44"/>
      <c r="M644" s="234"/>
      <c r="N644" s="235"/>
      <c r="O644" s="91"/>
      <c r="P644" s="91"/>
      <c r="Q644" s="91"/>
      <c r="R644" s="91"/>
      <c r="S644" s="91"/>
      <c r="T644" s="92"/>
      <c r="U644" s="38"/>
      <c r="V644" s="38"/>
      <c r="W644" s="38"/>
      <c r="X644" s="38"/>
      <c r="Y644" s="38"/>
      <c r="Z644" s="38"/>
      <c r="AA644" s="38"/>
      <c r="AB644" s="38"/>
      <c r="AC644" s="38"/>
      <c r="AD644" s="38"/>
      <c r="AE644" s="38"/>
      <c r="AT644" s="17" t="s">
        <v>143</v>
      </c>
      <c r="AU644" s="17" t="s">
        <v>91</v>
      </c>
    </row>
    <row r="645" s="13" customFormat="1">
      <c r="A645" s="13"/>
      <c r="B645" s="236"/>
      <c r="C645" s="237"/>
      <c r="D645" s="231" t="s">
        <v>145</v>
      </c>
      <c r="E645" s="238" t="s">
        <v>1</v>
      </c>
      <c r="F645" s="239" t="s">
        <v>87</v>
      </c>
      <c r="G645" s="237"/>
      <c r="H645" s="240">
        <v>1</v>
      </c>
      <c r="I645" s="241"/>
      <c r="J645" s="237"/>
      <c r="K645" s="237"/>
      <c r="L645" s="242"/>
      <c r="M645" s="243"/>
      <c r="N645" s="244"/>
      <c r="O645" s="244"/>
      <c r="P645" s="244"/>
      <c r="Q645" s="244"/>
      <c r="R645" s="244"/>
      <c r="S645" s="244"/>
      <c r="T645" s="245"/>
      <c r="U645" s="13"/>
      <c r="V645" s="13"/>
      <c r="W645" s="13"/>
      <c r="X645" s="13"/>
      <c r="Y645" s="13"/>
      <c r="Z645" s="13"/>
      <c r="AA645" s="13"/>
      <c r="AB645" s="13"/>
      <c r="AC645" s="13"/>
      <c r="AD645" s="13"/>
      <c r="AE645" s="13"/>
      <c r="AT645" s="246" t="s">
        <v>145</v>
      </c>
      <c r="AU645" s="246" t="s">
        <v>91</v>
      </c>
      <c r="AV645" s="13" t="s">
        <v>91</v>
      </c>
      <c r="AW645" s="13" t="s">
        <v>38</v>
      </c>
      <c r="AX645" s="13" t="s">
        <v>82</v>
      </c>
      <c r="AY645" s="246" t="s">
        <v>135</v>
      </c>
    </row>
    <row r="646" s="14" customFormat="1">
      <c r="A646" s="14"/>
      <c r="B646" s="247"/>
      <c r="C646" s="248"/>
      <c r="D646" s="231" t="s">
        <v>145</v>
      </c>
      <c r="E646" s="249" t="s">
        <v>1</v>
      </c>
      <c r="F646" s="250" t="s">
        <v>147</v>
      </c>
      <c r="G646" s="248"/>
      <c r="H646" s="251">
        <v>1</v>
      </c>
      <c r="I646" s="252"/>
      <c r="J646" s="248"/>
      <c r="K646" s="248"/>
      <c r="L646" s="253"/>
      <c r="M646" s="254"/>
      <c r="N646" s="255"/>
      <c r="O646" s="255"/>
      <c r="P646" s="255"/>
      <c r="Q646" s="255"/>
      <c r="R646" s="255"/>
      <c r="S646" s="255"/>
      <c r="T646" s="256"/>
      <c r="U646" s="14"/>
      <c r="V646" s="14"/>
      <c r="W646" s="14"/>
      <c r="X646" s="14"/>
      <c r="Y646" s="14"/>
      <c r="Z646" s="14"/>
      <c r="AA646" s="14"/>
      <c r="AB646" s="14"/>
      <c r="AC646" s="14"/>
      <c r="AD646" s="14"/>
      <c r="AE646" s="14"/>
      <c r="AT646" s="257" t="s">
        <v>145</v>
      </c>
      <c r="AU646" s="257" t="s">
        <v>91</v>
      </c>
      <c r="AV646" s="14" t="s">
        <v>142</v>
      </c>
      <c r="AW646" s="14" t="s">
        <v>38</v>
      </c>
      <c r="AX646" s="14" t="s">
        <v>87</v>
      </c>
      <c r="AY646" s="257" t="s">
        <v>135</v>
      </c>
    </row>
    <row r="647" s="2" customFormat="1" ht="21.75" customHeight="1">
      <c r="A647" s="38"/>
      <c r="B647" s="39"/>
      <c r="C647" s="218" t="s">
        <v>488</v>
      </c>
      <c r="D647" s="218" t="s">
        <v>137</v>
      </c>
      <c r="E647" s="219" t="s">
        <v>1062</v>
      </c>
      <c r="F647" s="220" t="s">
        <v>1063</v>
      </c>
      <c r="G647" s="221" t="s">
        <v>230</v>
      </c>
      <c r="H647" s="222">
        <v>50.270000000000003</v>
      </c>
      <c r="I647" s="223"/>
      <c r="J647" s="224">
        <f>ROUND(I647*H647,2)</f>
        <v>0</v>
      </c>
      <c r="K647" s="220" t="s">
        <v>141</v>
      </c>
      <c r="L647" s="44"/>
      <c r="M647" s="225" t="s">
        <v>1</v>
      </c>
      <c r="N647" s="226" t="s">
        <v>47</v>
      </c>
      <c r="O647" s="91"/>
      <c r="P647" s="227">
        <f>O647*H647</f>
        <v>0</v>
      </c>
      <c r="Q647" s="227">
        <v>0</v>
      </c>
      <c r="R647" s="227">
        <f>Q647*H647</f>
        <v>0</v>
      </c>
      <c r="S647" s="227">
        <v>0</v>
      </c>
      <c r="T647" s="228">
        <f>S647*H647</f>
        <v>0</v>
      </c>
      <c r="U647" s="38"/>
      <c r="V647" s="38"/>
      <c r="W647" s="38"/>
      <c r="X647" s="38"/>
      <c r="Y647" s="38"/>
      <c r="Z647" s="38"/>
      <c r="AA647" s="38"/>
      <c r="AB647" s="38"/>
      <c r="AC647" s="38"/>
      <c r="AD647" s="38"/>
      <c r="AE647" s="38"/>
      <c r="AR647" s="229" t="s">
        <v>142</v>
      </c>
      <c r="AT647" s="229" t="s">
        <v>137</v>
      </c>
      <c r="AU647" s="229" t="s">
        <v>91</v>
      </c>
      <c r="AY647" s="17" t="s">
        <v>135</v>
      </c>
      <c r="BE647" s="230">
        <f>IF(N647="základní",J647,0)</f>
        <v>0</v>
      </c>
      <c r="BF647" s="230">
        <f>IF(N647="snížená",J647,0)</f>
        <v>0</v>
      </c>
      <c r="BG647" s="230">
        <f>IF(N647="zákl. přenesená",J647,0)</f>
        <v>0</v>
      </c>
      <c r="BH647" s="230">
        <f>IF(N647="sníž. přenesená",J647,0)</f>
        <v>0</v>
      </c>
      <c r="BI647" s="230">
        <f>IF(N647="nulová",J647,0)</f>
        <v>0</v>
      </c>
      <c r="BJ647" s="17" t="s">
        <v>87</v>
      </c>
      <c r="BK647" s="230">
        <f>ROUND(I647*H647,2)</f>
        <v>0</v>
      </c>
      <c r="BL647" s="17" t="s">
        <v>142</v>
      </c>
      <c r="BM647" s="229" t="s">
        <v>793</v>
      </c>
    </row>
    <row r="648" s="2" customFormat="1">
      <c r="A648" s="38"/>
      <c r="B648" s="39"/>
      <c r="C648" s="40"/>
      <c r="D648" s="231" t="s">
        <v>143</v>
      </c>
      <c r="E648" s="40"/>
      <c r="F648" s="232" t="s">
        <v>1064</v>
      </c>
      <c r="G648" s="40"/>
      <c r="H648" s="40"/>
      <c r="I648" s="233"/>
      <c r="J648" s="40"/>
      <c r="K648" s="40"/>
      <c r="L648" s="44"/>
      <c r="M648" s="234"/>
      <c r="N648" s="235"/>
      <c r="O648" s="91"/>
      <c r="P648" s="91"/>
      <c r="Q648" s="91"/>
      <c r="R648" s="91"/>
      <c r="S648" s="91"/>
      <c r="T648" s="92"/>
      <c r="U648" s="38"/>
      <c r="V648" s="38"/>
      <c r="W648" s="38"/>
      <c r="X648" s="38"/>
      <c r="Y648" s="38"/>
      <c r="Z648" s="38"/>
      <c r="AA648" s="38"/>
      <c r="AB648" s="38"/>
      <c r="AC648" s="38"/>
      <c r="AD648" s="38"/>
      <c r="AE648" s="38"/>
      <c r="AT648" s="17" t="s">
        <v>143</v>
      </c>
      <c r="AU648" s="17" t="s">
        <v>91</v>
      </c>
    </row>
    <row r="649" s="13" customFormat="1">
      <c r="A649" s="13"/>
      <c r="B649" s="236"/>
      <c r="C649" s="237"/>
      <c r="D649" s="231" t="s">
        <v>145</v>
      </c>
      <c r="E649" s="238" t="s">
        <v>1</v>
      </c>
      <c r="F649" s="239" t="s">
        <v>1341</v>
      </c>
      <c r="G649" s="237"/>
      <c r="H649" s="240">
        <v>35.200000000000003</v>
      </c>
      <c r="I649" s="241"/>
      <c r="J649" s="237"/>
      <c r="K649" s="237"/>
      <c r="L649" s="242"/>
      <c r="M649" s="243"/>
      <c r="N649" s="244"/>
      <c r="O649" s="244"/>
      <c r="P649" s="244"/>
      <c r="Q649" s="244"/>
      <c r="R649" s="244"/>
      <c r="S649" s="244"/>
      <c r="T649" s="245"/>
      <c r="U649" s="13"/>
      <c r="V649" s="13"/>
      <c r="W649" s="13"/>
      <c r="X649" s="13"/>
      <c r="Y649" s="13"/>
      <c r="Z649" s="13"/>
      <c r="AA649" s="13"/>
      <c r="AB649" s="13"/>
      <c r="AC649" s="13"/>
      <c r="AD649" s="13"/>
      <c r="AE649" s="13"/>
      <c r="AT649" s="246" t="s">
        <v>145</v>
      </c>
      <c r="AU649" s="246" t="s">
        <v>91</v>
      </c>
      <c r="AV649" s="13" t="s">
        <v>91</v>
      </c>
      <c r="AW649" s="13" t="s">
        <v>38</v>
      </c>
      <c r="AX649" s="13" t="s">
        <v>82</v>
      </c>
      <c r="AY649" s="246" t="s">
        <v>135</v>
      </c>
    </row>
    <row r="650" s="13" customFormat="1">
      <c r="A650" s="13"/>
      <c r="B650" s="236"/>
      <c r="C650" s="237"/>
      <c r="D650" s="231" t="s">
        <v>145</v>
      </c>
      <c r="E650" s="238" t="s">
        <v>1</v>
      </c>
      <c r="F650" s="239" t="s">
        <v>1342</v>
      </c>
      <c r="G650" s="237"/>
      <c r="H650" s="240">
        <v>15.07</v>
      </c>
      <c r="I650" s="241"/>
      <c r="J650" s="237"/>
      <c r="K650" s="237"/>
      <c r="L650" s="242"/>
      <c r="M650" s="243"/>
      <c r="N650" s="244"/>
      <c r="O650" s="244"/>
      <c r="P650" s="244"/>
      <c r="Q650" s="244"/>
      <c r="R650" s="244"/>
      <c r="S650" s="244"/>
      <c r="T650" s="245"/>
      <c r="U650" s="13"/>
      <c r="V650" s="13"/>
      <c r="W650" s="13"/>
      <c r="X650" s="13"/>
      <c r="Y650" s="13"/>
      <c r="Z650" s="13"/>
      <c r="AA650" s="13"/>
      <c r="AB650" s="13"/>
      <c r="AC650" s="13"/>
      <c r="AD650" s="13"/>
      <c r="AE650" s="13"/>
      <c r="AT650" s="246" t="s">
        <v>145</v>
      </c>
      <c r="AU650" s="246" t="s">
        <v>91</v>
      </c>
      <c r="AV650" s="13" t="s">
        <v>91</v>
      </c>
      <c r="AW650" s="13" t="s">
        <v>38</v>
      </c>
      <c r="AX650" s="13" t="s">
        <v>82</v>
      </c>
      <c r="AY650" s="246" t="s">
        <v>135</v>
      </c>
    </row>
    <row r="651" s="14" customFormat="1">
      <c r="A651" s="14"/>
      <c r="B651" s="247"/>
      <c r="C651" s="248"/>
      <c r="D651" s="231" t="s">
        <v>145</v>
      </c>
      <c r="E651" s="249" t="s">
        <v>1</v>
      </c>
      <c r="F651" s="250" t="s">
        <v>147</v>
      </c>
      <c r="G651" s="248"/>
      <c r="H651" s="251">
        <v>50.270000000000003</v>
      </c>
      <c r="I651" s="252"/>
      <c r="J651" s="248"/>
      <c r="K651" s="248"/>
      <c r="L651" s="253"/>
      <c r="M651" s="254"/>
      <c r="N651" s="255"/>
      <c r="O651" s="255"/>
      <c r="P651" s="255"/>
      <c r="Q651" s="255"/>
      <c r="R651" s="255"/>
      <c r="S651" s="255"/>
      <c r="T651" s="256"/>
      <c r="U651" s="14"/>
      <c r="V651" s="14"/>
      <c r="W651" s="14"/>
      <c r="X651" s="14"/>
      <c r="Y651" s="14"/>
      <c r="Z651" s="14"/>
      <c r="AA651" s="14"/>
      <c r="AB651" s="14"/>
      <c r="AC651" s="14"/>
      <c r="AD651" s="14"/>
      <c r="AE651" s="14"/>
      <c r="AT651" s="257" t="s">
        <v>145</v>
      </c>
      <c r="AU651" s="257" t="s">
        <v>91</v>
      </c>
      <c r="AV651" s="14" t="s">
        <v>142</v>
      </c>
      <c r="AW651" s="14" t="s">
        <v>38</v>
      </c>
      <c r="AX651" s="14" t="s">
        <v>87</v>
      </c>
      <c r="AY651" s="257" t="s">
        <v>135</v>
      </c>
    </row>
    <row r="652" s="2" customFormat="1" ht="24.15" customHeight="1">
      <c r="A652" s="38"/>
      <c r="B652" s="39"/>
      <c r="C652" s="218" t="s">
        <v>796</v>
      </c>
      <c r="D652" s="218" t="s">
        <v>137</v>
      </c>
      <c r="E652" s="219" t="s">
        <v>1067</v>
      </c>
      <c r="F652" s="220" t="s">
        <v>1068</v>
      </c>
      <c r="G652" s="221" t="s">
        <v>230</v>
      </c>
      <c r="H652" s="222">
        <v>955.13</v>
      </c>
      <c r="I652" s="223"/>
      <c r="J652" s="224">
        <f>ROUND(I652*H652,2)</f>
        <v>0</v>
      </c>
      <c r="K652" s="220" t="s">
        <v>141</v>
      </c>
      <c r="L652" s="44"/>
      <c r="M652" s="225" t="s">
        <v>1</v>
      </c>
      <c r="N652" s="226" t="s">
        <v>47</v>
      </c>
      <c r="O652" s="91"/>
      <c r="P652" s="227">
        <f>O652*H652</f>
        <v>0</v>
      </c>
      <c r="Q652" s="227">
        <v>0</v>
      </c>
      <c r="R652" s="227">
        <f>Q652*H652</f>
        <v>0</v>
      </c>
      <c r="S652" s="227">
        <v>0</v>
      </c>
      <c r="T652" s="228">
        <f>S652*H652</f>
        <v>0</v>
      </c>
      <c r="U652" s="38"/>
      <c r="V652" s="38"/>
      <c r="W652" s="38"/>
      <c r="X652" s="38"/>
      <c r="Y652" s="38"/>
      <c r="Z652" s="38"/>
      <c r="AA652" s="38"/>
      <c r="AB652" s="38"/>
      <c r="AC652" s="38"/>
      <c r="AD652" s="38"/>
      <c r="AE652" s="38"/>
      <c r="AR652" s="229" t="s">
        <v>142</v>
      </c>
      <c r="AT652" s="229" t="s">
        <v>137</v>
      </c>
      <c r="AU652" s="229" t="s">
        <v>91</v>
      </c>
      <c r="AY652" s="17" t="s">
        <v>135</v>
      </c>
      <c r="BE652" s="230">
        <f>IF(N652="základní",J652,0)</f>
        <v>0</v>
      </c>
      <c r="BF652" s="230">
        <f>IF(N652="snížená",J652,0)</f>
        <v>0</v>
      </c>
      <c r="BG652" s="230">
        <f>IF(N652="zákl. přenesená",J652,0)</f>
        <v>0</v>
      </c>
      <c r="BH652" s="230">
        <f>IF(N652="sníž. přenesená",J652,0)</f>
        <v>0</v>
      </c>
      <c r="BI652" s="230">
        <f>IF(N652="nulová",J652,0)</f>
        <v>0</v>
      </c>
      <c r="BJ652" s="17" t="s">
        <v>87</v>
      </c>
      <c r="BK652" s="230">
        <f>ROUND(I652*H652,2)</f>
        <v>0</v>
      </c>
      <c r="BL652" s="17" t="s">
        <v>142</v>
      </c>
      <c r="BM652" s="229" t="s">
        <v>799</v>
      </c>
    </row>
    <row r="653" s="2" customFormat="1">
      <c r="A653" s="38"/>
      <c r="B653" s="39"/>
      <c r="C653" s="40"/>
      <c r="D653" s="231" t="s">
        <v>143</v>
      </c>
      <c r="E653" s="40"/>
      <c r="F653" s="232" t="s">
        <v>1069</v>
      </c>
      <c r="G653" s="40"/>
      <c r="H653" s="40"/>
      <c r="I653" s="233"/>
      <c r="J653" s="40"/>
      <c r="K653" s="40"/>
      <c r="L653" s="44"/>
      <c r="M653" s="234"/>
      <c r="N653" s="235"/>
      <c r="O653" s="91"/>
      <c r="P653" s="91"/>
      <c r="Q653" s="91"/>
      <c r="R653" s="91"/>
      <c r="S653" s="91"/>
      <c r="T653" s="92"/>
      <c r="U653" s="38"/>
      <c r="V653" s="38"/>
      <c r="W653" s="38"/>
      <c r="X653" s="38"/>
      <c r="Y653" s="38"/>
      <c r="Z653" s="38"/>
      <c r="AA653" s="38"/>
      <c r="AB653" s="38"/>
      <c r="AC653" s="38"/>
      <c r="AD653" s="38"/>
      <c r="AE653" s="38"/>
      <c r="AT653" s="17" t="s">
        <v>143</v>
      </c>
      <c r="AU653" s="17" t="s">
        <v>91</v>
      </c>
    </row>
    <row r="654" s="13" customFormat="1">
      <c r="A654" s="13"/>
      <c r="B654" s="236"/>
      <c r="C654" s="237"/>
      <c r="D654" s="231" t="s">
        <v>145</v>
      </c>
      <c r="E654" s="238" t="s">
        <v>1</v>
      </c>
      <c r="F654" s="239" t="s">
        <v>1343</v>
      </c>
      <c r="G654" s="237"/>
      <c r="H654" s="240">
        <v>955.13</v>
      </c>
      <c r="I654" s="241"/>
      <c r="J654" s="237"/>
      <c r="K654" s="237"/>
      <c r="L654" s="242"/>
      <c r="M654" s="243"/>
      <c r="N654" s="244"/>
      <c r="O654" s="244"/>
      <c r="P654" s="244"/>
      <c r="Q654" s="244"/>
      <c r="R654" s="244"/>
      <c r="S654" s="244"/>
      <c r="T654" s="245"/>
      <c r="U654" s="13"/>
      <c r="V654" s="13"/>
      <c r="W654" s="13"/>
      <c r="X654" s="13"/>
      <c r="Y654" s="13"/>
      <c r="Z654" s="13"/>
      <c r="AA654" s="13"/>
      <c r="AB654" s="13"/>
      <c r="AC654" s="13"/>
      <c r="AD654" s="13"/>
      <c r="AE654" s="13"/>
      <c r="AT654" s="246" t="s">
        <v>145</v>
      </c>
      <c r="AU654" s="246" t="s">
        <v>91</v>
      </c>
      <c r="AV654" s="13" t="s">
        <v>91</v>
      </c>
      <c r="AW654" s="13" t="s">
        <v>38</v>
      </c>
      <c r="AX654" s="13" t="s">
        <v>82</v>
      </c>
      <c r="AY654" s="246" t="s">
        <v>135</v>
      </c>
    </row>
    <row r="655" s="14" customFormat="1">
      <c r="A655" s="14"/>
      <c r="B655" s="247"/>
      <c r="C655" s="248"/>
      <c r="D655" s="231" t="s">
        <v>145</v>
      </c>
      <c r="E655" s="249" t="s">
        <v>1</v>
      </c>
      <c r="F655" s="250" t="s">
        <v>147</v>
      </c>
      <c r="G655" s="248"/>
      <c r="H655" s="251">
        <v>955.13</v>
      </c>
      <c r="I655" s="252"/>
      <c r="J655" s="248"/>
      <c r="K655" s="248"/>
      <c r="L655" s="253"/>
      <c r="M655" s="254"/>
      <c r="N655" s="255"/>
      <c r="O655" s="255"/>
      <c r="P655" s="255"/>
      <c r="Q655" s="255"/>
      <c r="R655" s="255"/>
      <c r="S655" s="255"/>
      <c r="T655" s="256"/>
      <c r="U655" s="14"/>
      <c r="V655" s="14"/>
      <c r="W655" s="14"/>
      <c r="X655" s="14"/>
      <c r="Y655" s="14"/>
      <c r="Z655" s="14"/>
      <c r="AA655" s="14"/>
      <c r="AB655" s="14"/>
      <c r="AC655" s="14"/>
      <c r="AD655" s="14"/>
      <c r="AE655" s="14"/>
      <c r="AT655" s="257" t="s">
        <v>145</v>
      </c>
      <c r="AU655" s="257" t="s">
        <v>91</v>
      </c>
      <c r="AV655" s="14" t="s">
        <v>142</v>
      </c>
      <c r="AW655" s="14" t="s">
        <v>38</v>
      </c>
      <c r="AX655" s="14" t="s">
        <v>87</v>
      </c>
      <c r="AY655" s="257" t="s">
        <v>135</v>
      </c>
    </row>
    <row r="656" s="2" customFormat="1" ht="16.5" customHeight="1">
      <c r="A656" s="38"/>
      <c r="B656" s="39"/>
      <c r="C656" s="218" t="s">
        <v>492</v>
      </c>
      <c r="D656" s="218" t="s">
        <v>137</v>
      </c>
      <c r="E656" s="219" t="s">
        <v>1071</v>
      </c>
      <c r="F656" s="220" t="s">
        <v>1072</v>
      </c>
      <c r="G656" s="221" t="s">
        <v>230</v>
      </c>
      <c r="H656" s="222">
        <v>20.765000000000001</v>
      </c>
      <c r="I656" s="223"/>
      <c r="J656" s="224">
        <f>ROUND(I656*H656,2)</f>
        <v>0</v>
      </c>
      <c r="K656" s="220" t="s">
        <v>141</v>
      </c>
      <c r="L656" s="44"/>
      <c r="M656" s="225" t="s">
        <v>1</v>
      </c>
      <c r="N656" s="226" t="s">
        <v>47</v>
      </c>
      <c r="O656" s="91"/>
      <c r="P656" s="227">
        <f>O656*H656</f>
        <v>0</v>
      </c>
      <c r="Q656" s="227">
        <v>0</v>
      </c>
      <c r="R656" s="227">
        <f>Q656*H656</f>
        <v>0</v>
      </c>
      <c r="S656" s="227">
        <v>0</v>
      </c>
      <c r="T656" s="228">
        <f>S656*H656</f>
        <v>0</v>
      </c>
      <c r="U656" s="38"/>
      <c r="V656" s="38"/>
      <c r="W656" s="38"/>
      <c r="X656" s="38"/>
      <c r="Y656" s="38"/>
      <c r="Z656" s="38"/>
      <c r="AA656" s="38"/>
      <c r="AB656" s="38"/>
      <c r="AC656" s="38"/>
      <c r="AD656" s="38"/>
      <c r="AE656" s="38"/>
      <c r="AR656" s="229" t="s">
        <v>142</v>
      </c>
      <c r="AT656" s="229" t="s">
        <v>137</v>
      </c>
      <c r="AU656" s="229" t="s">
        <v>91</v>
      </c>
      <c r="AY656" s="17" t="s">
        <v>135</v>
      </c>
      <c r="BE656" s="230">
        <f>IF(N656="základní",J656,0)</f>
        <v>0</v>
      </c>
      <c r="BF656" s="230">
        <f>IF(N656="snížená",J656,0)</f>
        <v>0</v>
      </c>
      <c r="BG656" s="230">
        <f>IF(N656="zákl. přenesená",J656,0)</f>
        <v>0</v>
      </c>
      <c r="BH656" s="230">
        <f>IF(N656="sníž. přenesená",J656,0)</f>
        <v>0</v>
      </c>
      <c r="BI656" s="230">
        <f>IF(N656="nulová",J656,0)</f>
        <v>0</v>
      </c>
      <c r="BJ656" s="17" t="s">
        <v>87</v>
      </c>
      <c r="BK656" s="230">
        <f>ROUND(I656*H656,2)</f>
        <v>0</v>
      </c>
      <c r="BL656" s="17" t="s">
        <v>142</v>
      </c>
      <c r="BM656" s="229" t="s">
        <v>1344</v>
      </c>
    </row>
    <row r="657" s="2" customFormat="1">
      <c r="A657" s="38"/>
      <c r="B657" s="39"/>
      <c r="C657" s="40"/>
      <c r="D657" s="231" t="s">
        <v>143</v>
      </c>
      <c r="E657" s="40"/>
      <c r="F657" s="232" t="s">
        <v>1073</v>
      </c>
      <c r="G657" s="40"/>
      <c r="H657" s="40"/>
      <c r="I657" s="233"/>
      <c r="J657" s="40"/>
      <c r="K657" s="40"/>
      <c r="L657" s="44"/>
      <c r="M657" s="234"/>
      <c r="N657" s="235"/>
      <c r="O657" s="91"/>
      <c r="P657" s="91"/>
      <c r="Q657" s="91"/>
      <c r="R657" s="91"/>
      <c r="S657" s="91"/>
      <c r="T657" s="92"/>
      <c r="U657" s="38"/>
      <c r="V657" s="38"/>
      <c r="W657" s="38"/>
      <c r="X657" s="38"/>
      <c r="Y657" s="38"/>
      <c r="Z657" s="38"/>
      <c r="AA657" s="38"/>
      <c r="AB657" s="38"/>
      <c r="AC657" s="38"/>
      <c r="AD657" s="38"/>
      <c r="AE657" s="38"/>
      <c r="AT657" s="17" t="s">
        <v>143</v>
      </c>
      <c r="AU657" s="17" t="s">
        <v>91</v>
      </c>
    </row>
    <row r="658" s="13" customFormat="1">
      <c r="A658" s="13"/>
      <c r="B658" s="236"/>
      <c r="C658" s="237"/>
      <c r="D658" s="231" t="s">
        <v>145</v>
      </c>
      <c r="E658" s="238" t="s">
        <v>1</v>
      </c>
      <c r="F658" s="239" t="s">
        <v>1345</v>
      </c>
      <c r="G658" s="237"/>
      <c r="H658" s="240">
        <v>20.765000000000001</v>
      </c>
      <c r="I658" s="241"/>
      <c r="J658" s="237"/>
      <c r="K658" s="237"/>
      <c r="L658" s="242"/>
      <c r="M658" s="243"/>
      <c r="N658" s="244"/>
      <c r="O658" s="244"/>
      <c r="P658" s="244"/>
      <c r="Q658" s="244"/>
      <c r="R658" s="244"/>
      <c r="S658" s="244"/>
      <c r="T658" s="245"/>
      <c r="U658" s="13"/>
      <c r="V658" s="13"/>
      <c r="W658" s="13"/>
      <c r="X658" s="13"/>
      <c r="Y658" s="13"/>
      <c r="Z658" s="13"/>
      <c r="AA658" s="13"/>
      <c r="AB658" s="13"/>
      <c r="AC658" s="13"/>
      <c r="AD658" s="13"/>
      <c r="AE658" s="13"/>
      <c r="AT658" s="246" t="s">
        <v>145</v>
      </c>
      <c r="AU658" s="246" t="s">
        <v>91</v>
      </c>
      <c r="AV658" s="13" t="s">
        <v>91</v>
      </c>
      <c r="AW658" s="13" t="s">
        <v>38</v>
      </c>
      <c r="AX658" s="13" t="s">
        <v>82</v>
      </c>
      <c r="AY658" s="246" t="s">
        <v>135</v>
      </c>
    </row>
    <row r="659" s="14" customFormat="1">
      <c r="A659" s="14"/>
      <c r="B659" s="247"/>
      <c r="C659" s="248"/>
      <c r="D659" s="231" t="s">
        <v>145</v>
      </c>
      <c r="E659" s="249" t="s">
        <v>1</v>
      </c>
      <c r="F659" s="250" t="s">
        <v>147</v>
      </c>
      <c r="G659" s="248"/>
      <c r="H659" s="251">
        <v>20.765000000000001</v>
      </c>
      <c r="I659" s="252"/>
      <c r="J659" s="248"/>
      <c r="K659" s="248"/>
      <c r="L659" s="253"/>
      <c r="M659" s="254"/>
      <c r="N659" s="255"/>
      <c r="O659" s="255"/>
      <c r="P659" s="255"/>
      <c r="Q659" s="255"/>
      <c r="R659" s="255"/>
      <c r="S659" s="255"/>
      <c r="T659" s="256"/>
      <c r="U659" s="14"/>
      <c r="V659" s="14"/>
      <c r="W659" s="14"/>
      <c r="X659" s="14"/>
      <c r="Y659" s="14"/>
      <c r="Z659" s="14"/>
      <c r="AA659" s="14"/>
      <c r="AB659" s="14"/>
      <c r="AC659" s="14"/>
      <c r="AD659" s="14"/>
      <c r="AE659" s="14"/>
      <c r="AT659" s="257" t="s">
        <v>145</v>
      </c>
      <c r="AU659" s="257" t="s">
        <v>91</v>
      </c>
      <c r="AV659" s="14" t="s">
        <v>142</v>
      </c>
      <c r="AW659" s="14" t="s">
        <v>38</v>
      </c>
      <c r="AX659" s="14" t="s">
        <v>87</v>
      </c>
      <c r="AY659" s="257" t="s">
        <v>135</v>
      </c>
    </row>
    <row r="660" s="2" customFormat="1" ht="24.15" customHeight="1">
      <c r="A660" s="38"/>
      <c r="B660" s="39"/>
      <c r="C660" s="218" t="s">
        <v>807</v>
      </c>
      <c r="D660" s="218" t="s">
        <v>137</v>
      </c>
      <c r="E660" s="219" t="s">
        <v>1076</v>
      </c>
      <c r="F660" s="220" t="s">
        <v>1077</v>
      </c>
      <c r="G660" s="221" t="s">
        <v>230</v>
      </c>
      <c r="H660" s="222">
        <v>394.53500000000002</v>
      </c>
      <c r="I660" s="223"/>
      <c r="J660" s="224">
        <f>ROUND(I660*H660,2)</f>
        <v>0</v>
      </c>
      <c r="K660" s="220" t="s">
        <v>141</v>
      </c>
      <c r="L660" s="44"/>
      <c r="M660" s="225" t="s">
        <v>1</v>
      </c>
      <c r="N660" s="226" t="s">
        <v>47</v>
      </c>
      <c r="O660" s="91"/>
      <c r="P660" s="227">
        <f>O660*H660</f>
        <v>0</v>
      </c>
      <c r="Q660" s="227">
        <v>0</v>
      </c>
      <c r="R660" s="227">
        <f>Q660*H660</f>
        <v>0</v>
      </c>
      <c r="S660" s="227">
        <v>0</v>
      </c>
      <c r="T660" s="228">
        <f>S660*H660</f>
        <v>0</v>
      </c>
      <c r="U660" s="38"/>
      <c r="V660" s="38"/>
      <c r="W660" s="38"/>
      <c r="X660" s="38"/>
      <c r="Y660" s="38"/>
      <c r="Z660" s="38"/>
      <c r="AA660" s="38"/>
      <c r="AB660" s="38"/>
      <c r="AC660" s="38"/>
      <c r="AD660" s="38"/>
      <c r="AE660" s="38"/>
      <c r="AR660" s="229" t="s">
        <v>142</v>
      </c>
      <c r="AT660" s="229" t="s">
        <v>137</v>
      </c>
      <c r="AU660" s="229" t="s">
        <v>91</v>
      </c>
      <c r="AY660" s="17" t="s">
        <v>135</v>
      </c>
      <c r="BE660" s="230">
        <f>IF(N660="základní",J660,0)</f>
        <v>0</v>
      </c>
      <c r="BF660" s="230">
        <f>IF(N660="snížená",J660,0)</f>
        <v>0</v>
      </c>
      <c r="BG660" s="230">
        <f>IF(N660="zákl. přenesená",J660,0)</f>
        <v>0</v>
      </c>
      <c r="BH660" s="230">
        <f>IF(N660="sníž. přenesená",J660,0)</f>
        <v>0</v>
      </c>
      <c r="BI660" s="230">
        <f>IF(N660="nulová",J660,0)</f>
        <v>0</v>
      </c>
      <c r="BJ660" s="17" t="s">
        <v>87</v>
      </c>
      <c r="BK660" s="230">
        <f>ROUND(I660*H660,2)</f>
        <v>0</v>
      </c>
      <c r="BL660" s="17" t="s">
        <v>142</v>
      </c>
      <c r="BM660" s="229" t="s">
        <v>804</v>
      </c>
    </row>
    <row r="661" s="2" customFormat="1">
      <c r="A661" s="38"/>
      <c r="B661" s="39"/>
      <c r="C661" s="40"/>
      <c r="D661" s="231" t="s">
        <v>143</v>
      </c>
      <c r="E661" s="40"/>
      <c r="F661" s="232" t="s">
        <v>1078</v>
      </c>
      <c r="G661" s="40"/>
      <c r="H661" s="40"/>
      <c r="I661" s="233"/>
      <c r="J661" s="40"/>
      <c r="K661" s="40"/>
      <c r="L661" s="44"/>
      <c r="M661" s="234"/>
      <c r="N661" s="235"/>
      <c r="O661" s="91"/>
      <c r="P661" s="91"/>
      <c r="Q661" s="91"/>
      <c r="R661" s="91"/>
      <c r="S661" s="91"/>
      <c r="T661" s="92"/>
      <c r="U661" s="38"/>
      <c r="V661" s="38"/>
      <c r="W661" s="38"/>
      <c r="X661" s="38"/>
      <c r="Y661" s="38"/>
      <c r="Z661" s="38"/>
      <c r="AA661" s="38"/>
      <c r="AB661" s="38"/>
      <c r="AC661" s="38"/>
      <c r="AD661" s="38"/>
      <c r="AE661" s="38"/>
      <c r="AT661" s="17" t="s">
        <v>143</v>
      </c>
      <c r="AU661" s="17" t="s">
        <v>91</v>
      </c>
    </row>
    <row r="662" s="13" customFormat="1">
      <c r="A662" s="13"/>
      <c r="B662" s="236"/>
      <c r="C662" s="237"/>
      <c r="D662" s="231" t="s">
        <v>145</v>
      </c>
      <c r="E662" s="238" t="s">
        <v>1</v>
      </c>
      <c r="F662" s="239" t="s">
        <v>1346</v>
      </c>
      <c r="G662" s="237"/>
      <c r="H662" s="240">
        <v>394.53500000000002</v>
      </c>
      <c r="I662" s="241"/>
      <c r="J662" s="237"/>
      <c r="K662" s="237"/>
      <c r="L662" s="242"/>
      <c r="M662" s="243"/>
      <c r="N662" s="244"/>
      <c r="O662" s="244"/>
      <c r="P662" s="244"/>
      <c r="Q662" s="244"/>
      <c r="R662" s="244"/>
      <c r="S662" s="244"/>
      <c r="T662" s="245"/>
      <c r="U662" s="13"/>
      <c r="V662" s="13"/>
      <c r="W662" s="13"/>
      <c r="X662" s="13"/>
      <c r="Y662" s="13"/>
      <c r="Z662" s="13"/>
      <c r="AA662" s="13"/>
      <c r="AB662" s="13"/>
      <c r="AC662" s="13"/>
      <c r="AD662" s="13"/>
      <c r="AE662" s="13"/>
      <c r="AT662" s="246" t="s">
        <v>145</v>
      </c>
      <c r="AU662" s="246" t="s">
        <v>91</v>
      </c>
      <c r="AV662" s="13" t="s">
        <v>91</v>
      </c>
      <c r="AW662" s="13" t="s">
        <v>38</v>
      </c>
      <c r="AX662" s="13" t="s">
        <v>82</v>
      </c>
      <c r="AY662" s="246" t="s">
        <v>135</v>
      </c>
    </row>
    <row r="663" s="14" customFormat="1">
      <c r="A663" s="14"/>
      <c r="B663" s="247"/>
      <c r="C663" s="248"/>
      <c r="D663" s="231" t="s">
        <v>145</v>
      </c>
      <c r="E663" s="249" t="s">
        <v>1</v>
      </c>
      <c r="F663" s="250" t="s">
        <v>147</v>
      </c>
      <c r="G663" s="248"/>
      <c r="H663" s="251">
        <v>394.53500000000002</v>
      </c>
      <c r="I663" s="252"/>
      <c r="J663" s="248"/>
      <c r="K663" s="248"/>
      <c r="L663" s="253"/>
      <c r="M663" s="254"/>
      <c r="N663" s="255"/>
      <c r="O663" s="255"/>
      <c r="P663" s="255"/>
      <c r="Q663" s="255"/>
      <c r="R663" s="255"/>
      <c r="S663" s="255"/>
      <c r="T663" s="256"/>
      <c r="U663" s="14"/>
      <c r="V663" s="14"/>
      <c r="W663" s="14"/>
      <c r="X663" s="14"/>
      <c r="Y663" s="14"/>
      <c r="Z663" s="14"/>
      <c r="AA663" s="14"/>
      <c r="AB663" s="14"/>
      <c r="AC663" s="14"/>
      <c r="AD663" s="14"/>
      <c r="AE663" s="14"/>
      <c r="AT663" s="257" t="s">
        <v>145</v>
      </c>
      <c r="AU663" s="257" t="s">
        <v>91</v>
      </c>
      <c r="AV663" s="14" t="s">
        <v>142</v>
      </c>
      <c r="AW663" s="14" t="s">
        <v>38</v>
      </c>
      <c r="AX663" s="14" t="s">
        <v>87</v>
      </c>
      <c r="AY663" s="257" t="s">
        <v>135</v>
      </c>
    </row>
    <row r="664" s="2" customFormat="1" ht="37.8" customHeight="1">
      <c r="A664" s="38"/>
      <c r="B664" s="39"/>
      <c r="C664" s="218" t="s">
        <v>497</v>
      </c>
      <c r="D664" s="218" t="s">
        <v>137</v>
      </c>
      <c r="E664" s="219" t="s">
        <v>1080</v>
      </c>
      <c r="F664" s="220" t="s">
        <v>1081</v>
      </c>
      <c r="G664" s="221" t="s">
        <v>230</v>
      </c>
      <c r="H664" s="222">
        <v>20.765000000000001</v>
      </c>
      <c r="I664" s="223"/>
      <c r="J664" s="224">
        <f>ROUND(I664*H664,2)</f>
        <v>0</v>
      </c>
      <c r="K664" s="220" t="s">
        <v>141</v>
      </c>
      <c r="L664" s="44"/>
      <c r="M664" s="225" t="s">
        <v>1</v>
      </c>
      <c r="N664" s="226" t="s">
        <v>47</v>
      </c>
      <c r="O664" s="91"/>
      <c r="P664" s="227">
        <f>O664*H664</f>
        <v>0</v>
      </c>
      <c r="Q664" s="227">
        <v>0</v>
      </c>
      <c r="R664" s="227">
        <f>Q664*H664</f>
        <v>0</v>
      </c>
      <c r="S664" s="227">
        <v>0</v>
      </c>
      <c r="T664" s="228">
        <f>S664*H664</f>
        <v>0</v>
      </c>
      <c r="U664" s="38"/>
      <c r="V664" s="38"/>
      <c r="W664" s="38"/>
      <c r="X664" s="38"/>
      <c r="Y664" s="38"/>
      <c r="Z664" s="38"/>
      <c r="AA664" s="38"/>
      <c r="AB664" s="38"/>
      <c r="AC664" s="38"/>
      <c r="AD664" s="38"/>
      <c r="AE664" s="38"/>
      <c r="AR664" s="229" t="s">
        <v>142</v>
      </c>
      <c r="AT664" s="229" t="s">
        <v>137</v>
      </c>
      <c r="AU664" s="229" t="s">
        <v>91</v>
      </c>
      <c r="AY664" s="17" t="s">
        <v>135</v>
      </c>
      <c r="BE664" s="230">
        <f>IF(N664="základní",J664,0)</f>
        <v>0</v>
      </c>
      <c r="BF664" s="230">
        <f>IF(N664="snížená",J664,0)</f>
        <v>0</v>
      </c>
      <c r="BG664" s="230">
        <f>IF(N664="zákl. přenesená",J664,0)</f>
        <v>0</v>
      </c>
      <c r="BH664" s="230">
        <f>IF(N664="sníž. přenesená",J664,0)</f>
        <v>0</v>
      </c>
      <c r="BI664" s="230">
        <f>IF(N664="nulová",J664,0)</f>
        <v>0</v>
      </c>
      <c r="BJ664" s="17" t="s">
        <v>87</v>
      </c>
      <c r="BK664" s="230">
        <f>ROUND(I664*H664,2)</f>
        <v>0</v>
      </c>
      <c r="BL664" s="17" t="s">
        <v>142</v>
      </c>
      <c r="BM664" s="229" t="s">
        <v>810</v>
      </c>
    </row>
    <row r="665" s="2" customFormat="1">
      <c r="A665" s="38"/>
      <c r="B665" s="39"/>
      <c r="C665" s="40"/>
      <c r="D665" s="231" t="s">
        <v>143</v>
      </c>
      <c r="E665" s="40"/>
      <c r="F665" s="232" t="s">
        <v>1082</v>
      </c>
      <c r="G665" s="40"/>
      <c r="H665" s="40"/>
      <c r="I665" s="233"/>
      <c r="J665" s="40"/>
      <c r="K665" s="40"/>
      <c r="L665" s="44"/>
      <c r="M665" s="234"/>
      <c r="N665" s="235"/>
      <c r="O665" s="91"/>
      <c r="P665" s="91"/>
      <c r="Q665" s="91"/>
      <c r="R665" s="91"/>
      <c r="S665" s="91"/>
      <c r="T665" s="92"/>
      <c r="U665" s="38"/>
      <c r="V665" s="38"/>
      <c r="W665" s="38"/>
      <c r="X665" s="38"/>
      <c r="Y665" s="38"/>
      <c r="Z665" s="38"/>
      <c r="AA665" s="38"/>
      <c r="AB665" s="38"/>
      <c r="AC665" s="38"/>
      <c r="AD665" s="38"/>
      <c r="AE665" s="38"/>
      <c r="AT665" s="17" t="s">
        <v>143</v>
      </c>
      <c r="AU665" s="17" t="s">
        <v>91</v>
      </c>
    </row>
    <row r="666" s="13" customFormat="1">
      <c r="A666" s="13"/>
      <c r="B666" s="236"/>
      <c r="C666" s="237"/>
      <c r="D666" s="231" t="s">
        <v>145</v>
      </c>
      <c r="E666" s="238" t="s">
        <v>1</v>
      </c>
      <c r="F666" s="239" t="s">
        <v>1347</v>
      </c>
      <c r="G666" s="237"/>
      <c r="H666" s="240">
        <v>20.765000000000001</v>
      </c>
      <c r="I666" s="241"/>
      <c r="J666" s="237"/>
      <c r="K666" s="237"/>
      <c r="L666" s="242"/>
      <c r="M666" s="243"/>
      <c r="N666" s="244"/>
      <c r="O666" s="244"/>
      <c r="P666" s="244"/>
      <c r="Q666" s="244"/>
      <c r="R666" s="244"/>
      <c r="S666" s="244"/>
      <c r="T666" s="245"/>
      <c r="U666" s="13"/>
      <c r="V666" s="13"/>
      <c r="W666" s="13"/>
      <c r="X666" s="13"/>
      <c r="Y666" s="13"/>
      <c r="Z666" s="13"/>
      <c r="AA666" s="13"/>
      <c r="AB666" s="13"/>
      <c r="AC666" s="13"/>
      <c r="AD666" s="13"/>
      <c r="AE666" s="13"/>
      <c r="AT666" s="246" t="s">
        <v>145</v>
      </c>
      <c r="AU666" s="246" t="s">
        <v>91</v>
      </c>
      <c r="AV666" s="13" t="s">
        <v>91</v>
      </c>
      <c r="AW666" s="13" t="s">
        <v>38</v>
      </c>
      <c r="AX666" s="13" t="s">
        <v>82</v>
      </c>
      <c r="AY666" s="246" t="s">
        <v>135</v>
      </c>
    </row>
    <row r="667" s="14" customFormat="1">
      <c r="A667" s="14"/>
      <c r="B667" s="247"/>
      <c r="C667" s="248"/>
      <c r="D667" s="231" t="s">
        <v>145</v>
      </c>
      <c r="E667" s="249" t="s">
        <v>1</v>
      </c>
      <c r="F667" s="250" t="s">
        <v>147</v>
      </c>
      <c r="G667" s="248"/>
      <c r="H667" s="251">
        <v>20.765000000000001</v>
      </c>
      <c r="I667" s="252"/>
      <c r="J667" s="248"/>
      <c r="K667" s="248"/>
      <c r="L667" s="253"/>
      <c r="M667" s="254"/>
      <c r="N667" s="255"/>
      <c r="O667" s="255"/>
      <c r="P667" s="255"/>
      <c r="Q667" s="255"/>
      <c r="R667" s="255"/>
      <c r="S667" s="255"/>
      <c r="T667" s="256"/>
      <c r="U667" s="14"/>
      <c r="V667" s="14"/>
      <c r="W667" s="14"/>
      <c r="X667" s="14"/>
      <c r="Y667" s="14"/>
      <c r="Z667" s="14"/>
      <c r="AA667" s="14"/>
      <c r="AB667" s="14"/>
      <c r="AC667" s="14"/>
      <c r="AD667" s="14"/>
      <c r="AE667" s="14"/>
      <c r="AT667" s="257" t="s">
        <v>145</v>
      </c>
      <c r="AU667" s="257" t="s">
        <v>91</v>
      </c>
      <c r="AV667" s="14" t="s">
        <v>142</v>
      </c>
      <c r="AW667" s="14" t="s">
        <v>38</v>
      </c>
      <c r="AX667" s="14" t="s">
        <v>87</v>
      </c>
      <c r="AY667" s="257" t="s">
        <v>135</v>
      </c>
    </row>
    <row r="668" s="2" customFormat="1" ht="44.25" customHeight="1">
      <c r="A668" s="38"/>
      <c r="B668" s="39"/>
      <c r="C668" s="218" t="s">
        <v>819</v>
      </c>
      <c r="D668" s="218" t="s">
        <v>137</v>
      </c>
      <c r="E668" s="219" t="s">
        <v>1084</v>
      </c>
      <c r="F668" s="220" t="s">
        <v>1085</v>
      </c>
      <c r="G668" s="221" t="s">
        <v>230</v>
      </c>
      <c r="H668" s="222">
        <v>50.270000000000003</v>
      </c>
      <c r="I668" s="223"/>
      <c r="J668" s="224">
        <f>ROUND(I668*H668,2)</f>
        <v>0</v>
      </c>
      <c r="K668" s="220" t="s">
        <v>141</v>
      </c>
      <c r="L668" s="44"/>
      <c r="M668" s="225" t="s">
        <v>1</v>
      </c>
      <c r="N668" s="226" t="s">
        <v>47</v>
      </c>
      <c r="O668" s="91"/>
      <c r="P668" s="227">
        <f>O668*H668</f>
        <v>0</v>
      </c>
      <c r="Q668" s="227">
        <v>0</v>
      </c>
      <c r="R668" s="227">
        <f>Q668*H668</f>
        <v>0</v>
      </c>
      <c r="S668" s="227">
        <v>0</v>
      </c>
      <c r="T668" s="228">
        <f>S668*H668</f>
        <v>0</v>
      </c>
      <c r="U668" s="38"/>
      <c r="V668" s="38"/>
      <c r="W668" s="38"/>
      <c r="X668" s="38"/>
      <c r="Y668" s="38"/>
      <c r="Z668" s="38"/>
      <c r="AA668" s="38"/>
      <c r="AB668" s="38"/>
      <c r="AC668" s="38"/>
      <c r="AD668" s="38"/>
      <c r="AE668" s="38"/>
      <c r="AR668" s="229" t="s">
        <v>142</v>
      </c>
      <c r="AT668" s="229" t="s">
        <v>137</v>
      </c>
      <c r="AU668" s="229" t="s">
        <v>91</v>
      </c>
      <c r="AY668" s="17" t="s">
        <v>135</v>
      </c>
      <c r="BE668" s="230">
        <f>IF(N668="základní",J668,0)</f>
        <v>0</v>
      </c>
      <c r="BF668" s="230">
        <f>IF(N668="snížená",J668,0)</f>
        <v>0</v>
      </c>
      <c r="BG668" s="230">
        <f>IF(N668="zákl. přenesená",J668,0)</f>
        <v>0</v>
      </c>
      <c r="BH668" s="230">
        <f>IF(N668="sníž. přenesená",J668,0)</f>
        <v>0</v>
      </c>
      <c r="BI668" s="230">
        <f>IF(N668="nulová",J668,0)</f>
        <v>0</v>
      </c>
      <c r="BJ668" s="17" t="s">
        <v>87</v>
      </c>
      <c r="BK668" s="230">
        <f>ROUND(I668*H668,2)</f>
        <v>0</v>
      </c>
      <c r="BL668" s="17" t="s">
        <v>142</v>
      </c>
      <c r="BM668" s="229" t="s">
        <v>817</v>
      </c>
    </row>
    <row r="669" s="2" customFormat="1">
      <c r="A669" s="38"/>
      <c r="B669" s="39"/>
      <c r="C669" s="40"/>
      <c r="D669" s="231" t="s">
        <v>143</v>
      </c>
      <c r="E669" s="40"/>
      <c r="F669" s="232" t="s">
        <v>1086</v>
      </c>
      <c r="G669" s="40"/>
      <c r="H669" s="40"/>
      <c r="I669" s="233"/>
      <c r="J669" s="40"/>
      <c r="K669" s="40"/>
      <c r="L669" s="44"/>
      <c r="M669" s="234"/>
      <c r="N669" s="235"/>
      <c r="O669" s="91"/>
      <c r="P669" s="91"/>
      <c r="Q669" s="91"/>
      <c r="R669" s="91"/>
      <c r="S669" s="91"/>
      <c r="T669" s="92"/>
      <c r="U669" s="38"/>
      <c r="V669" s="38"/>
      <c r="W669" s="38"/>
      <c r="X669" s="38"/>
      <c r="Y669" s="38"/>
      <c r="Z669" s="38"/>
      <c r="AA669" s="38"/>
      <c r="AB669" s="38"/>
      <c r="AC669" s="38"/>
      <c r="AD669" s="38"/>
      <c r="AE669" s="38"/>
      <c r="AT669" s="17" t="s">
        <v>143</v>
      </c>
      <c r="AU669" s="17" t="s">
        <v>91</v>
      </c>
    </row>
    <row r="670" s="13" customFormat="1">
      <c r="A670" s="13"/>
      <c r="B670" s="236"/>
      <c r="C670" s="237"/>
      <c r="D670" s="231" t="s">
        <v>145</v>
      </c>
      <c r="E670" s="238" t="s">
        <v>1</v>
      </c>
      <c r="F670" s="239" t="s">
        <v>1348</v>
      </c>
      <c r="G670" s="237"/>
      <c r="H670" s="240">
        <v>50.270000000000003</v>
      </c>
      <c r="I670" s="241"/>
      <c r="J670" s="237"/>
      <c r="K670" s="237"/>
      <c r="L670" s="242"/>
      <c r="M670" s="243"/>
      <c r="N670" s="244"/>
      <c r="O670" s="244"/>
      <c r="P670" s="244"/>
      <c r="Q670" s="244"/>
      <c r="R670" s="244"/>
      <c r="S670" s="244"/>
      <c r="T670" s="245"/>
      <c r="U670" s="13"/>
      <c r="V670" s="13"/>
      <c r="W670" s="13"/>
      <c r="X670" s="13"/>
      <c r="Y670" s="13"/>
      <c r="Z670" s="13"/>
      <c r="AA670" s="13"/>
      <c r="AB670" s="13"/>
      <c r="AC670" s="13"/>
      <c r="AD670" s="13"/>
      <c r="AE670" s="13"/>
      <c r="AT670" s="246" t="s">
        <v>145</v>
      </c>
      <c r="AU670" s="246" t="s">
        <v>91</v>
      </c>
      <c r="AV670" s="13" t="s">
        <v>91</v>
      </c>
      <c r="AW670" s="13" t="s">
        <v>38</v>
      </c>
      <c r="AX670" s="13" t="s">
        <v>82</v>
      </c>
      <c r="AY670" s="246" t="s">
        <v>135</v>
      </c>
    </row>
    <row r="671" s="14" customFormat="1">
      <c r="A671" s="14"/>
      <c r="B671" s="247"/>
      <c r="C671" s="248"/>
      <c r="D671" s="231" t="s">
        <v>145</v>
      </c>
      <c r="E671" s="249" t="s">
        <v>1</v>
      </c>
      <c r="F671" s="250" t="s">
        <v>147</v>
      </c>
      <c r="G671" s="248"/>
      <c r="H671" s="251">
        <v>50.270000000000003</v>
      </c>
      <c r="I671" s="252"/>
      <c r="J671" s="248"/>
      <c r="K671" s="248"/>
      <c r="L671" s="253"/>
      <c r="M671" s="254"/>
      <c r="N671" s="255"/>
      <c r="O671" s="255"/>
      <c r="P671" s="255"/>
      <c r="Q671" s="255"/>
      <c r="R671" s="255"/>
      <c r="S671" s="255"/>
      <c r="T671" s="256"/>
      <c r="U671" s="14"/>
      <c r="V671" s="14"/>
      <c r="W671" s="14"/>
      <c r="X671" s="14"/>
      <c r="Y671" s="14"/>
      <c r="Z671" s="14"/>
      <c r="AA671" s="14"/>
      <c r="AB671" s="14"/>
      <c r="AC671" s="14"/>
      <c r="AD671" s="14"/>
      <c r="AE671" s="14"/>
      <c r="AT671" s="257" t="s">
        <v>145</v>
      </c>
      <c r="AU671" s="257" t="s">
        <v>91</v>
      </c>
      <c r="AV671" s="14" t="s">
        <v>142</v>
      </c>
      <c r="AW671" s="14" t="s">
        <v>38</v>
      </c>
      <c r="AX671" s="14" t="s">
        <v>87</v>
      </c>
      <c r="AY671" s="257" t="s">
        <v>135</v>
      </c>
    </row>
    <row r="672" s="12" customFormat="1" ht="22.8" customHeight="1">
      <c r="A672" s="12"/>
      <c r="B672" s="202"/>
      <c r="C672" s="203"/>
      <c r="D672" s="204" t="s">
        <v>81</v>
      </c>
      <c r="E672" s="216" t="s">
        <v>813</v>
      </c>
      <c r="F672" s="216" t="s">
        <v>814</v>
      </c>
      <c r="G672" s="203"/>
      <c r="H672" s="203"/>
      <c r="I672" s="206"/>
      <c r="J672" s="217">
        <f>BK672</f>
        <v>0</v>
      </c>
      <c r="K672" s="203"/>
      <c r="L672" s="208"/>
      <c r="M672" s="209"/>
      <c r="N672" s="210"/>
      <c r="O672" s="210"/>
      <c r="P672" s="211">
        <f>SUM(P673:P676)</f>
        <v>0</v>
      </c>
      <c r="Q672" s="210"/>
      <c r="R672" s="211">
        <f>SUM(R673:R676)</f>
        <v>0</v>
      </c>
      <c r="S672" s="210"/>
      <c r="T672" s="212">
        <f>SUM(T673:T676)</f>
        <v>0</v>
      </c>
      <c r="U672" s="12"/>
      <c r="V672" s="12"/>
      <c r="W672" s="12"/>
      <c r="X672" s="12"/>
      <c r="Y672" s="12"/>
      <c r="Z672" s="12"/>
      <c r="AA672" s="12"/>
      <c r="AB672" s="12"/>
      <c r="AC672" s="12"/>
      <c r="AD672" s="12"/>
      <c r="AE672" s="12"/>
      <c r="AR672" s="213" t="s">
        <v>87</v>
      </c>
      <c r="AT672" s="214" t="s">
        <v>81</v>
      </c>
      <c r="AU672" s="214" t="s">
        <v>87</v>
      </c>
      <c r="AY672" s="213" t="s">
        <v>135</v>
      </c>
      <c r="BK672" s="215">
        <f>SUM(BK673:BK676)</f>
        <v>0</v>
      </c>
    </row>
    <row r="673" s="2" customFormat="1" ht="24.15" customHeight="1">
      <c r="A673" s="38"/>
      <c r="B673" s="39"/>
      <c r="C673" s="218" t="s">
        <v>503</v>
      </c>
      <c r="D673" s="218" t="s">
        <v>137</v>
      </c>
      <c r="E673" s="219" t="s">
        <v>1091</v>
      </c>
      <c r="F673" s="220" t="s">
        <v>1092</v>
      </c>
      <c r="G673" s="221" t="s">
        <v>230</v>
      </c>
      <c r="H673" s="222">
        <v>253.66999999999999</v>
      </c>
      <c r="I673" s="223"/>
      <c r="J673" s="224">
        <f>ROUND(I673*H673,2)</f>
        <v>0</v>
      </c>
      <c r="K673" s="220" t="s">
        <v>141</v>
      </c>
      <c r="L673" s="44"/>
      <c r="M673" s="225" t="s">
        <v>1</v>
      </c>
      <c r="N673" s="226" t="s">
        <v>47</v>
      </c>
      <c r="O673" s="91"/>
      <c r="P673" s="227">
        <f>O673*H673</f>
        <v>0</v>
      </c>
      <c r="Q673" s="227">
        <v>0</v>
      </c>
      <c r="R673" s="227">
        <f>Q673*H673</f>
        <v>0</v>
      </c>
      <c r="S673" s="227">
        <v>0</v>
      </c>
      <c r="T673" s="228">
        <f>S673*H673</f>
        <v>0</v>
      </c>
      <c r="U673" s="38"/>
      <c r="V673" s="38"/>
      <c r="W673" s="38"/>
      <c r="X673" s="38"/>
      <c r="Y673" s="38"/>
      <c r="Z673" s="38"/>
      <c r="AA673" s="38"/>
      <c r="AB673" s="38"/>
      <c r="AC673" s="38"/>
      <c r="AD673" s="38"/>
      <c r="AE673" s="38"/>
      <c r="AR673" s="229" t="s">
        <v>142</v>
      </c>
      <c r="AT673" s="229" t="s">
        <v>137</v>
      </c>
      <c r="AU673" s="229" t="s">
        <v>91</v>
      </c>
      <c r="AY673" s="17" t="s">
        <v>135</v>
      </c>
      <c r="BE673" s="230">
        <f>IF(N673="základní",J673,0)</f>
        <v>0</v>
      </c>
      <c r="BF673" s="230">
        <f>IF(N673="snížená",J673,0)</f>
        <v>0</v>
      </c>
      <c r="BG673" s="230">
        <f>IF(N673="zákl. přenesená",J673,0)</f>
        <v>0</v>
      </c>
      <c r="BH673" s="230">
        <f>IF(N673="sníž. přenesená",J673,0)</f>
        <v>0</v>
      </c>
      <c r="BI673" s="230">
        <f>IF(N673="nulová",J673,0)</f>
        <v>0</v>
      </c>
      <c r="BJ673" s="17" t="s">
        <v>87</v>
      </c>
      <c r="BK673" s="230">
        <f>ROUND(I673*H673,2)</f>
        <v>0</v>
      </c>
      <c r="BL673" s="17" t="s">
        <v>142</v>
      </c>
      <c r="BM673" s="229" t="s">
        <v>822</v>
      </c>
    </row>
    <row r="674" s="2" customFormat="1">
      <c r="A674" s="38"/>
      <c r="B674" s="39"/>
      <c r="C674" s="40"/>
      <c r="D674" s="231" t="s">
        <v>143</v>
      </c>
      <c r="E674" s="40"/>
      <c r="F674" s="232" t="s">
        <v>1093</v>
      </c>
      <c r="G674" s="40"/>
      <c r="H674" s="40"/>
      <c r="I674" s="233"/>
      <c r="J674" s="40"/>
      <c r="K674" s="40"/>
      <c r="L674" s="44"/>
      <c r="M674" s="234"/>
      <c r="N674" s="235"/>
      <c r="O674" s="91"/>
      <c r="P674" s="91"/>
      <c r="Q674" s="91"/>
      <c r="R674" s="91"/>
      <c r="S674" s="91"/>
      <c r="T674" s="92"/>
      <c r="U674" s="38"/>
      <c r="V674" s="38"/>
      <c r="W674" s="38"/>
      <c r="X674" s="38"/>
      <c r="Y674" s="38"/>
      <c r="Z674" s="38"/>
      <c r="AA674" s="38"/>
      <c r="AB674" s="38"/>
      <c r="AC674" s="38"/>
      <c r="AD674" s="38"/>
      <c r="AE674" s="38"/>
      <c r="AT674" s="17" t="s">
        <v>143</v>
      </c>
      <c r="AU674" s="17" t="s">
        <v>91</v>
      </c>
    </row>
    <row r="675" s="2" customFormat="1" ht="33" customHeight="1">
      <c r="A675" s="38"/>
      <c r="B675" s="39"/>
      <c r="C675" s="218" t="s">
        <v>1349</v>
      </c>
      <c r="D675" s="218" t="s">
        <v>137</v>
      </c>
      <c r="E675" s="219" t="s">
        <v>1094</v>
      </c>
      <c r="F675" s="220" t="s">
        <v>1095</v>
      </c>
      <c r="G675" s="221" t="s">
        <v>230</v>
      </c>
      <c r="H675" s="222">
        <v>253.66999999999999</v>
      </c>
      <c r="I675" s="223"/>
      <c r="J675" s="224">
        <f>ROUND(I675*H675,2)</f>
        <v>0</v>
      </c>
      <c r="K675" s="220" t="s">
        <v>141</v>
      </c>
      <c r="L675" s="44"/>
      <c r="M675" s="225" t="s">
        <v>1</v>
      </c>
      <c r="N675" s="226" t="s">
        <v>47</v>
      </c>
      <c r="O675" s="91"/>
      <c r="P675" s="227">
        <f>O675*H675</f>
        <v>0</v>
      </c>
      <c r="Q675" s="227">
        <v>0</v>
      </c>
      <c r="R675" s="227">
        <f>Q675*H675</f>
        <v>0</v>
      </c>
      <c r="S675" s="227">
        <v>0</v>
      </c>
      <c r="T675" s="228">
        <f>S675*H675</f>
        <v>0</v>
      </c>
      <c r="U675" s="38"/>
      <c r="V675" s="38"/>
      <c r="W675" s="38"/>
      <c r="X675" s="38"/>
      <c r="Y675" s="38"/>
      <c r="Z675" s="38"/>
      <c r="AA675" s="38"/>
      <c r="AB675" s="38"/>
      <c r="AC675" s="38"/>
      <c r="AD675" s="38"/>
      <c r="AE675" s="38"/>
      <c r="AR675" s="229" t="s">
        <v>142</v>
      </c>
      <c r="AT675" s="229" t="s">
        <v>137</v>
      </c>
      <c r="AU675" s="229" t="s">
        <v>91</v>
      </c>
      <c r="AY675" s="17" t="s">
        <v>135</v>
      </c>
      <c r="BE675" s="230">
        <f>IF(N675="základní",J675,0)</f>
        <v>0</v>
      </c>
      <c r="BF675" s="230">
        <f>IF(N675="snížená",J675,0)</f>
        <v>0</v>
      </c>
      <c r="BG675" s="230">
        <f>IF(N675="zákl. přenesená",J675,0)</f>
        <v>0</v>
      </c>
      <c r="BH675" s="230">
        <f>IF(N675="sníž. přenesená",J675,0)</f>
        <v>0</v>
      </c>
      <c r="BI675" s="230">
        <f>IF(N675="nulová",J675,0)</f>
        <v>0</v>
      </c>
      <c r="BJ675" s="17" t="s">
        <v>87</v>
      </c>
      <c r="BK675" s="230">
        <f>ROUND(I675*H675,2)</f>
        <v>0</v>
      </c>
      <c r="BL675" s="17" t="s">
        <v>142</v>
      </c>
      <c r="BM675" s="229" t="s">
        <v>1350</v>
      </c>
    </row>
    <row r="676" s="2" customFormat="1">
      <c r="A676" s="38"/>
      <c r="B676" s="39"/>
      <c r="C676" s="40"/>
      <c r="D676" s="231" t="s">
        <v>143</v>
      </c>
      <c r="E676" s="40"/>
      <c r="F676" s="232" t="s">
        <v>1096</v>
      </c>
      <c r="G676" s="40"/>
      <c r="H676" s="40"/>
      <c r="I676" s="233"/>
      <c r="J676" s="40"/>
      <c r="K676" s="40"/>
      <c r="L676" s="44"/>
      <c r="M676" s="234"/>
      <c r="N676" s="235"/>
      <c r="O676" s="91"/>
      <c r="P676" s="91"/>
      <c r="Q676" s="91"/>
      <c r="R676" s="91"/>
      <c r="S676" s="91"/>
      <c r="T676" s="92"/>
      <c r="U676" s="38"/>
      <c r="V676" s="38"/>
      <c r="W676" s="38"/>
      <c r="X676" s="38"/>
      <c r="Y676" s="38"/>
      <c r="Z676" s="38"/>
      <c r="AA676" s="38"/>
      <c r="AB676" s="38"/>
      <c r="AC676" s="38"/>
      <c r="AD676" s="38"/>
      <c r="AE676" s="38"/>
      <c r="AT676" s="17" t="s">
        <v>143</v>
      </c>
      <c r="AU676" s="17" t="s">
        <v>91</v>
      </c>
    </row>
    <row r="677" s="12" customFormat="1" ht="25.92" customHeight="1">
      <c r="A677" s="12"/>
      <c r="B677" s="202"/>
      <c r="C677" s="203"/>
      <c r="D677" s="204" t="s">
        <v>81</v>
      </c>
      <c r="E677" s="205" t="s">
        <v>1097</v>
      </c>
      <c r="F677" s="205" t="s">
        <v>1098</v>
      </c>
      <c r="G677" s="203"/>
      <c r="H677" s="203"/>
      <c r="I677" s="206"/>
      <c r="J677" s="207">
        <f>BK677</f>
        <v>0</v>
      </c>
      <c r="K677" s="203"/>
      <c r="L677" s="208"/>
      <c r="M677" s="209"/>
      <c r="N677" s="210"/>
      <c r="O677" s="210"/>
      <c r="P677" s="211">
        <f>SUM(P678:P687)</f>
        <v>0</v>
      </c>
      <c r="Q677" s="210"/>
      <c r="R677" s="211">
        <f>SUM(R678:R687)</f>
        <v>0</v>
      </c>
      <c r="S677" s="210"/>
      <c r="T677" s="212">
        <f>SUM(T678:T687)</f>
        <v>0</v>
      </c>
      <c r="U677" s="12"/>
      <c r="V677" s="12"/>
      <c r="W677" s="12"/>
      <c r="X677" s="12"/>
      <c r="Y677" s="12"/>
      <c r="Z677" s="12"/>
      <c r="AA677" s="12"/>
      <c r="AB677" s="12"/>
      <c r="AC677" s="12"/>
      <c r="AD677" s="12"/>
      <c r="AE677" s="12"/>
      <c r="AR677" s="213" t="s">
        <v>91</v>
      </c>
      <c r="AT677" s="214" t="s">
        <v>81</v>
      </c>
      <c r="AU677" s="214" t="s">
        <v>82</v>
      </c>
      <c r="AY677" s="213" t="s">
        <v>135</v>
      </c>
      <c r="BK677" s="215">
        <f>SUM(BK678:BK687)</f>
        <v>0</v>
      </c>
    </row>
    <row r="678" s="2" customFormat="1" ht="24.15" customHeight="1">
      <c r="A678" s="38"/>
      <c r="B678" s="39"/>
      <c r="C678" s="218" t="s">
        <v>507</v>
      </c>
      <c r="D678" s="218" t="s">
        <v>137</v>
      </c>
      <c r="E678" s="219" t="s">
        <v>1099</v>
      </c>
      <c r="F678" s="220" t="s">
        <v>1351</v>
      </c>
      <c r="G678" s="221" t="s">
        <v>140</v>
      </c>
      <c r="H678" s="222">
        <v>215.00999999999999</v>
      </c>
      <c r="I678" s="223"/>
      <c r="J678" s="224">
        <f>ROUND(I678*H678,2)</f>
        <v>0</v>
      </c>
      <c r="K678" s="220" t="s">
        <v>141</v>
      </c>
      <c r="L678" s="44"/>
      <c r="M678" s="225" t="s">
        <v>1</v>
      </c>
      <c r="N678" s="226" t="s">
        <v>47</v>
      </c>
      <c r="O678" s="91"/>
      <c r="P678" s="227">
        <f>O678*H678</f>
        <v>0</v>
      </c>
      <c r="Q678" s="227">
        <v>0</v>
      </c>
      <c r="R678" s="227">
        <f>Q678*H678</f>
        <v>0</v>
      </c>
      <c r="S678" s="227">
        <v>0</v>
      </c>
      <c r="T678" s="228">
        <f>S678*H678</f>
        <v>0</v>
      </c>
      <c r="U678" s="38"/>
      <c r="V678" s="38"/>
      <c r="W678" s="38"/>
      <c r="X678" s="38"/>
      <c r="Y678" s="38"/>
      <c r="Z678" s="38"/>
      <c r="AA678" s="38"/>
      <c r="AB678" s="38"/>
      <c r="AC678" s="38"/>
      <c r="AD678" s="38"/>
      <c r="AE678" s="38"/>
      <c r="AR678" s="229" t="s">
        <v>185</v>
      </c>
      <c r="AT678" s="229" t="s">
        <v>137</v>
      </c>
      <c r="AU678" s="229" t="s">
        <v>87</v>
      </c>
      <c r="AY678" s="17" t="s">
        <v>135</v>
      </c>
      <c r="BE678" s="230">
        <f>IF(N678="základní",J678,0)</f>
        <v>0</v>
      </c>
      <c r="BF678" s="230">
        <f>IF(N678="snížená",J678,0)</f>
        <v>0</v>
      </c>
      <c r="BG678" s="230">
        <f>IF(N678="zákl. přenesená",J678,0)</f>
        <v>0</v>
      </c>
      <c r="BH678" s="230">
        <f>IF(N678="sníž. přenesená",J678,0)</f>
        <v>0</v>
      </c>
      <c r="BI678" s="230">
        <f>IF(N678="nulová",J678,0)</f>
        <v>0</v>
      </c>
      <c r="BJ678" s="17" t="s">
        <v>87</v>
      </c>
      <c r="BK678" s="230">
        <f>ROUND(I678*H678,2)</f>
        <v>0</v>
      </c>
      <c r="BL678" s="17" t="s">
        <v>185</v>
      </c>
      <c r="BM678" s="229" t="s">
        <v>1352</v>
      </c>
    </row>
    <row r="679" s="2" customFormat="1">
      <c r="A679" s="38"/>
      <c r="B679" s="39"/>
      <c r="C679" s="40"/>
      <c r="D679" s="231" t="s">
        <v>143</v>
      </c>
      <c r="E679" s="40"/>
      <c r="F679" s="232" t="s">
        <v>1353</v>
      </c>
      <c r="G679" s="40"/>
      <c r="H679" s="40"/>
      <c r="I679" s="233"/>
      <c r="J679" s="40"/>
      <c r="K679" s="40"/>
      <c r="L679" s="44"/>
      <c r="M679" s="234"/>
      <c r="N679" s="235"/>
      <c r="O679" s="91"/>
      <c r="P679" s="91"/>
      <c r="Q679" s="91"/>
      <c r="R679" s="91"/>
      <c r="S679" s="91"/>
      <c r="T679" s="92"/>
      <c r="U679" s="38"/>
      <c r="V679" s="38"/>
      <c r="W679" s="38"/>
      <c r="X679" s="38"/>
      <c r="Y679" s="38"/>
      <c r="Z679" s="38"/>
      <c r="AA679" s="38"/>
      <c r="AB679" s="38"/>
      <c r="AC679" s="38"/>
      <c r="AD679" s="38"/>
      <c r="AE679" s="38"/>
      <c r="AT679" s="17" t="s">
        <v>143</v>
      </c>
      <c r="AU679" s="17" t="s">
        <v>87</v>
      </c>
    </row>
    <row r="680" s="13" customFormat="1">
      <c r="A680" s="13"/>
      <c r="B680" s="236"/>
      <c r="C680" s="237"/>
      <c r="D680" s="231" t="s">
        <v>145</v>
      </c>
      <c r="E680" s="238" t="s">
        <v>1</v>
      </c>
      <c r="F680" s="239" t="s">
        <v>1354</v>
      </c>
      <c r="G680" s="237"/>
      <c r="H680" s="240">
        <v>215.00999999999999</v>
      </c>
      <c r="I680" s="241"/>
      <c r="J680" s="237"/>
      <c r="K680" s="237"/>
      <c r="L680" s="242"/>
      <c r="M680" s="243"/>
      <c r="N680" s="244"/>
      <c r="O680" s="244"/>
      <c r="P680" s="244"/>
      <c r="Q680" s="244"/>
      <c r="R680" s="244"/>
      <c r="S680" s="244"/>
      <c r="T680" s="245"/>
      <c r="U680" s="13"/>
      <c r="V680" s="13"/>
      <c r="W680" s="13"/>
      <c r="X680" s="13"/>
      <c r="Y680" s="13"/>
      <c r="Z680" s="13"/>
      <c r="AA680" s="13"/>
      <c r="AB680" s="13"/>
      <c r="AC680" s="13"/>
      <c r="AD680" s="13"/>
      <c r="AE680" s="13"/>
      <c r="AT680" s="246" t="s">
        <v>145</v>
      </c>
      <c r="AU680" s="246" t="s">
        <v>87</v>
      </c>
      <c r="AV680" s="13" t="s">
        <v>91</v>
      </c>
      <c r="AW680" s="13" t="s">
        <v>38</v>
      </c>
      <c r="AX680" s="13" t="s">
        <v>82</v>
      </c>
      <c r="AY680" s="246" t="s">
        <v>135</v>
      </c>
    </row>
    <row r="681" s="14" customFormat="1">
      <c r="A681" s="14"/>
      <c r="B681" s="247"/>
      <c r="C681" s="248"/>
      <c r="D681" s="231" t="s">
        <v>145</v>
      </c>
      <c r="E681" s="249" t="s">
        <v>1</v>
      </c>
      <c r="F681" s="250" t="s">
        <v>147</v>
      </c>
      <c r="G681" s="248"/>
      <c r="H681" s="251">
        <v>215.00999999999999</v>
      </c>
      <c r="I681" s="252"/>
      <c r="J681" s="248"/>
      <c r="K681" s="248"/>
      <c r="L681" s="253"/>
      <c r="M681" s="254"/>
      <c r="N681" s="255"/>
      <c r="O681" s="255"/>
      <c r="P681" s="255"/>
      <c r="Q681" s="255"/>
      <c r="R681" s="255"/>
      <c r="S681" s="255"/>
      <c r="T681" s="256"/>
      <c r="U681" s="14"/>
      <c r="V681" s="14"/>
      <c r="W681" s="14"/>
      <c r="X681" s="14"/>
      <c r="Y681" s="14"/>
      <c r="Z681" s="14"/>
      <c r="AA681" s="14"/>
      <c r="AB681" s="14"/>
      <c r="AC681" s="14"/>
      <c r="AD681" s="14"/>
      <c r="AE681" s="14"/>
      <c r="AT681" s="257" t="s">
        <v>145</v>
      </c>
      <c r="AU681" s="257" t="s">
        <v>87</v>
      </c>
      <c r="AV681" s="14" t="s">
        <v>142</v>
      </c>
      <c r="AW681" s="14" t="s">
        <v>38</v>
      </c>
      <c r="AX681" s="14" t="s">
        <v>87</v>
      </c>
      <c r="AY681" s="257" t="s">
        <v>135</v>
      </c>
    </row>
    <row r="682" s="2" customFormat="1" ht="24.15" customHeight="1">
      <c r="A682" s="38"/>
      <c r="B682" s="39"/>
      <c r="C682" s="218" t="s">
        <v>1355</v>
      </c>
      <c r="D682" s="218" t="s">
        <v>137</v>
      </c>
      <c r="E682" s="219" t="s">
        <v>1356</v>
      </c>
      <c r="F682" s="220" t="s">
        <v>1357</v>
      </c>
      <c r="G682" s="221" t="s">
        <v>177</v>
      </c>
      <c r="H682" s="222">
        <v>64</v>
      </c>
      <c r="I682" s="223"/>
      <c r="J682" s="224">
        <f>ROUND(I682*H682,2)</f>
        <v>0</v>
      </c>
      <c r="K682" s="220" t="s">
        <v>141</v>
      </c>
      <c r="L682" s="44"/>
      <c r="M682" s="225" t="s">
        <v>1</v>
      </c>
      <c r="N682" s="226" t="s">
        <v>47</v>
      </c>
      <c r="O682" s="91"/>
      <c r="P682" s="227">
        <f>O682*H682</f>
        <v>0</v>
      </c>
      <c r="Q682" s="227">
        <v>0</v>
      </c>
      <c r="R682" s="227">
        <f>Q682*H682</f>
        <v>0</v>
      </c>
      <c r="S682" s="227">
        <v>0</v>
      </c>
      <c r="T682" s="228">
        <f>S682*H682</f>
        <v>0</v>
      </c>
      <c r="U682" s="38"/>
      <c r="V682" s="38"/>
      <c r="W682" s="38"/>
      <c r="X682" s="38"/>
      <c r="Y682" s="38"/>
      <c r="Z682" s="38"/>
      <c r="AA682" s="38"/>
      <c r="AB682" s="38"/>
      <c r="AC682" s="38"/>
      <c r="AD682" s="38"/>
      <c r="AE682" s="38"/>
      <c r="AR682" s="229" t="s">
        <v>185</v>
      </c>
      <c r="AT682" s="229" t="s">
        <v>137</v>
      </c>
      <c r="AU682" s="229" t="s">
        <v>87</v>
      </c>
      <c r="AY682" s="17" t="s">
        <v>135</v>
      </c>
      <c r="BE682" s="230">
        <f>IF(N682="základní",J682,0)</f>
        <v>0</v>
      </c>
      <c r="BF682" s="230">
        <f>IF(N682="snížená",J682,0)</f>
        <v>0</v>
      </c>
      <c r="BG682" s="230">
        <f>IF(N682="zákl. přenesená",J682,0)</f>
        <v>0</v>
      </c>
      <c r="BH682" s="230">
        <f>IF(N682="sníž. přenesená",J682,0)</f>
        <v>0</v>
      </c>
      <c r="BI682" s="230">
        <f>IF(N682="nulová",J682,0)</f>
        <v>0</v>
      </c>
      <c r="BJ682" s="17" t="s">
        <v>87</v>
      </c>
      <c r="BK682" s="230">
        <f>ROUND(I682*H682,2)</f>
        <v>0</v>
      </c>
      <c r="BL682" s="17" t="s">
        <v>185</v>
      </c>
      <c r="BM682" s="229" t="s">
        <v>1358</v>
      </c>
    </row>
    <row r="683" s="2" customFormat="1">
      <c r="A683" s="38"/>
      <c r="B683" s="39"/>
      <c r="C683" s="40"/>
      <c r="D683" s="231" t="s">
        <v>143</v>
      </c>
      <c r="E683" s="40"/>
      <c r="F683" s="232" t="s">
        <v>1359</v>
      </c>
      <c r="G683" s="40"/>
      <c r="H683" s="40"/>
      <c r="I683" s="233"/>
      <c r="J683" s="40"/>
      <c r="K683" s="40"/>
      <c r="L683" s="44"/>
      <c r="M683" s="234"/>
      <c r="N683" s="235"/>
      <c r="O683" s="91"/>
      <c r="P683" s="91"/>
      <c r="Q683" s="91"/>
      <c r="R683" s="91"/>
      <c r="S683" s="91"/>
      <c r="T683" s="92"/>
      <c r="U683" s="38"/>
      <c r="V683" s="38"/>
      <c r="W683" s="38"/>
      <c r="X683" s="38"/>
      <c r="Y683" s="38"/>
      <c r="Z683" s="38"/>
      <c r="AA683" s="38"/>
      <c r="AB683" s="38"/>
      <c r="AC683" s="38"/>
      <c r="AD683" s="38"/>
      <c r="AE683" s="38"/>
      <c r="AT683" s="17" t="s">
        <v>143</v>
      </c>
      <c r="AU683" s="17" t="s">
        <v>87</v>
      </c>
    </row>
    <row r="684" s="13" customFormat="1">
      <c r="A684" s="13"/>
      <c r="B684" s="236"/>
      <c r="C684" s="237"/>
      <c r="D684" s="231" t="s">
        <v>145</v>
      </c>
      <c r="E684" s="238" t="s">
        <v>1</v>
      </c>
      <c r="F684" s="239" t="s">
        <v>1360</v>
      </c>
      <c r="G684" s="237"/>
      <c r="H684" s="240">
        <v>64</v>
      </c>
      <c r="I684" s="241"/>
      <c r="J684" s="237"/>
      <c r="K684" s="237"/>
      <c r="L684" s="242"/>
      <c r="M684" s="243"/>
      <c r="N684" s="244"/>
      <c r="O684" s="244"/>
      <c r="P684" s="244"/>
      <c r="Q684" s="244"/>
      <c r="R684" s="244"/>
      <c r="S684" s="244"/>
      <c r="T684" s="245"/>
      <c r="U684" s="13"/>
      <c r="V684" s="13"/>
      <c r="W684" s="13"/>
      <c r="X684" s="13"/>
      <c r="Y684" s="13"/>
      <c r="Z684" s="13"/>
      <c r="AA684" s="13"/>
      <c r="AB684" s="13"/>
      <c r="AC684" s="13"/>
      <c r="AD684" s="13"/>
      <c r="AE684" s="13"/>
      <c r="AT684" s="246" t="s">
        <v>145</v>
      </c>
      <c r="AU684" s="246" t="s">
        <v>87</v>
      </c>
      <c r="AV684" s="13" t="s">
        <v>91</v>
      </c>
      <c r="AW684" s="13" t="s">
        <v>38</v>
      </c>
      <c r="AX684" s="13" t="s">
        <v>82</v>
      </c>
      <c r="AY684" s="246" t="s">
        <v>135</v>
      </c>
    </row>
    <row r="685" s="14" customFormat="1">
      <c r="A685" s="14"/>
      <c r="B685" s="247"/>
      <c r="C685" s="248"/>
      <c r="D685" s="231" t="s">
        <v>145</v>
      </c>
      <c r="E685" s="249" t="s">
        <v>1</v>
      </c>
      <c r="F685" s="250" t="s">
        <v>147</v>
      </c>
      <c r="G685" s="248"/>
      <c r="H685" s="251">
        <v>64</v>
      </c>
      <c r="I685" s="252"/>
      <c r="J685" s="248"/>
      <c r="K685" s="248"/>
      <c r="L685" s="253"/>
      <c r="M685" s="254"/>
      <c r="N685" s="255"/>
      <c r="O685" s="255"/>
      <c r="P685" s="255"/>
      <c r="Q685" s="255"/>
      <c r="R685" s="255"/>
      <c r="S685" s="255"/>
      <c r="T685" s="256"/>
      <c r="U685" s="14"/>
      <c r="V685" s="14"/>
      <c r="W685" s="14"/>
      <c r="X685" s="14"/>
      <c r="Y685" s="14"/>
      <c r="Z685" s="14"/>
      <c r="AA685" s="14"/>
      <c r="AB685" s="14"/>
      <c r="AC685" s="14"/>
      <c r="AD685" s="14"/>
      <c r="AE685" s="14"/>
      <c r="AT685" s="257" t="s">
        <v>145</v>
      </c>
      <c r="AU685" s="257" t="s">
        <v>87</v>
      </c>
      <c r="AV685" s="14" t="s">
        <v>142</v>
      </c>
      <c r="AW685" s="14" t="s">
        <v>38</v>
      </c>
      <c r="AX685" s="14" t="s">
        <v>87</v>
      </c>
      <c r="AY685" s="257" t="s">
        <v>135</v>
      </c>
    </row>
    <row r="686" s="2" customFormat="1" ht="24.15" customHeight="1">
      <c r="A686" s="38"/>
      <c r="B686" s="39"/>
      <c r="C686" s="218" t="s">
        <v>512</v>
      </c>
      <c r="D686" s="218" t="s">
        <v>137</v>
      </c>
      <c r="E686" s="219" t="s">
        <v>1103</v>
      </c>
      <c r="F686" s="220" t="s">
        <v>1104</v>
      </c>
      <c r="G686" s="221" t="s">
        <v>230</v>
      </c>
      <c r="H686" s="222">
        <v>0.182</v>
      </c>
      <c r="I686" s="223"/>
      <c r="J686" s="224">
        <f>ROUND(I686*H686,2)</f>
        <v>0</v>
      </c>
      <c r="K686" s="220" t="s">
        <v>141</v>
      </c>
      <c r="L686" s="44"/>
      <c r="M686" s="225" t="s">
        <v>1</v>
      </c>
      <c r="N686" s="226" t="s">
        <v>47</v>
      </c>
      <c r="O686" s="91"/>
      <c r="P686" s="227">
        <f>O686*H686</f>
        <v>0</v>
      </c>
      <c r="Q686" s="227">
        <v>0</v>
      </c>
      <c r="R686" s="227">
        <f>Q686*H686</f>
        <v>0</v>
      </c>
      <c r="S686" s="227">
        <v>0</v>
      </c>
      <c r="T686" s="228">
        <f>S686*H686</f>
        <v>0</v>
      </c>
      <c r="U686" s="38"/>
      <c r="V686" s="38"/>
      <c r="W686" s="38"/>
      <c r="X686" s="38"/>
      <c r="Y686" s="38"/>
      <c r="Z686" s="38"/>
      <c r="AA686" s="38"/>
      <c r="AB686" s="38"/>
      <c r="AC686" s="38"/>
      <c r="AD686" s="38"/>
      <c r="AE686" s="38"/>
      <c r="AR686" s="229" t="s">
        <v>185</v>
      </c>
      <c r="AT686" s="229" t="s">
        <v>137</v>
      </c>
      <c r="AU686" s="229" t="s">
        <v>87</v>
      </c>
      <c r="AY686" s="17" t="s">
        <v>135</v>
      </c>
      <c r="BE686" s="230">
        <f>IF(N686="základní",J686,0)</f>
        <v>0</v>
      </c>
      <c r="BF686" s="230">
        <f>IF(N686="snížená",J686,0)</f>
        <v>0</v>
      </c>
      <c r="BG686" s="230">
        <f>IF(N686="zákl. přenesená",J686,0)</f>
        <v>0</v>
      </c>
      <c r="BH686" s="230">
        <f>IF(N686="sníž. přenesená",J686,0)</f>
        <v>0</v>
      </c>
      <c r="BI686" s="230">
        <f>IF(N686="nulová",J686,0)</f>
        <v>0</v>
      </c>
      <c r="BJ686" s="17" t="s">
        <v>87</v>
      </c>
      <c r="BK686" s="230">
        <f>ROUND(I686*H686,2)</f>
        <v>0</v>
      </c>
      <c r="BL686" s="17" t="s">
        <v>185</v>
      </c>
      <c r="BM686" s="229" t="s">
        <v>1361</v>
      </c>
    </row>
    <row r="687" s="2" customFormat="1">
      <c r="A687" s="38"/>
      <c r="B687" s="39"/>
      <c r="C687" s="40"/>
      <c r="D687" s="231" t="s">
        <v>143</v>
      </c>
      <c r="E687" s="40"/>
      <c r="F687" s="232" t="s">
        <v>1105</v>
      </c>
      <c r="G687" s="40"/>
      <c r="H687" s="40"/>
      <c r="I687" s="233"/>
      <c r="J687" s="40"/>
      <c r="K687" s="40"/>
      <c r="L687" s="44"/>
      <c r="M687" s="280"/>
      <c r="N687" s="281"/>
      <c r="O687" s="282"/>
      <c r="P687" s="282"/>
      <c r="Q687" s="282"/>
      <c r="R687" s="282"/>
      <c r="S687" s="282"/>
      <c r="T687" s="283"/>
      <c r="U687" s="38"/>
      <c r="V687" s="38"/>
      <c r="W687" s="38"/>
      <c r="X687" s="38"/>
      <c r="Y687" s="38"/>
      <c r="Z687" s="38"/>
      <c r="AA687" s="38"/>
      <c r="AB687" s="38"/>
      <c r="AC687" s="38"/>
      <c r="AD687" s="38"/>
      <c r="AE687" s="38"/>
      <c r="AT687" s="17" t="s">
        <v>143</v>
      </c>
      <c r="AU687" s="17" t="s">
        <v>87</v>
      </c>
    </row>
    <row r="688" s="2" customFormat="1" ht="6.96" customHeight="1">
      <c r="A688" s="38"/>
      <c r="B688" s="66"/>
      <c r="C688" s="67"/>
      <c r="D688" s="67"/>
      <c r="E688" s="67"/>
      <c r="F688" s="67"/>
      <c r="G688" s="67"/>
      <c r="H688" s="67"/>
      <c r="I688" s="67"/>
      <c r="J688" s="67"/>
      <c r="K688" s="67"/>
      <c r="L688" s="44"/>
      <c r="M688" s="38"/>
      <c r="O688" s="38"/>
      <c r="P688" s="38"/>
      <c r="Q688" s="38"/>
      <c r="R688" s="38"/>
      <c r="S688" s="38"/>
      <c r="T688" s="38"/>
      <c r="U688" s="38"/>
      <c r="V688" s="38"/>
      <c r="W688" s="38"/>
      <c r="X688" s="38"/>
      <c r="Y688" s="38"/>
      <c r="Z688" s="38"/>
      <c r="AA688" s="38"/>
      <c r="AB688" s="38"/>
      <c r="AC688" s="38"/>
      <c r="AD688" s="38"/>
      <c r="AE688" s="38"/>
    </row>
  </sheetData>
  <sheetProtection sheet="1" autoFilter="0" formatColumns="0" formatRows="0" objects="1" scenarios="1" spinCount="100000" saltValue="AihNl/IOOZw2BH4rVagV7dBjKZid1rZshYcQ9IKgc48Tdv3VXzxRHvTMU2hiBtema9jc11p01x61csdFT+y6/A==" hashValue="8BC1fIcsOfcb1bqy4MFycbPhE9JbR2ouaEm+WWJGzXWd++EyYeJ8YxQm9za6sW7cu6NC0wPObdca1kMaPb0ydw==" algorithmName="SHA-512" password="CC35"/>
  <autoFilter ref="C125:K687"/>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99</v>
      </c>
    </row>
    <row r="3" s="1" customFormat="1" ht="6.96" customHeight="1">
      <c r="B3" s="136"/>
      <c r="C3" s="137"/>
      <c r="D3" s="137"/>
      <c r="E3" s="137"/>
      <c r="F3" s="137"/>
      <c r="G3" s="137"/>
      <c r="H3" s="137"/>
      <c r="I3" s="137"/>
      <c r="J3" s="137"/>
      <c r="K3" s="137"/>
      <c r="L3" s="20"/>
      <c r="AT3" s="17" t="s">
        <v>91</v>
      </c>
    </row>
    <row r="4" s="1" customFormat="1" ht="24.96" customHeight="1">
      <c r="B4" s="20"/>
      <c r="D4" s="138" t="s">
        <v>103</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 xml:space="preserve"> II-235 Drahoňův Újezd průtah</v>
      </c>
      <c r="F7" s="140"/>
      <c r="G7" s="140"/>
      <c r="H7" s="140"/>
      <c r="L7" s="20"/>
    </row>
    <row r="8" s="2" customFormat="1" ht="12" customHeight="1">
      <c r="A8" s="38"/>
      <c r="B8" s="44"/>
      <c r="C8" s="38"/>
      <c r="D8" s="140" t="s">
        <v>104</v>
      </c>
      <c r="E8" s="38"/>
      <c r="F8" s="38"/>
      <c r="G8" s="38"/>
      <c r="H8" s="38"/>
      <c r="I8" s="38"/>
      <c r="J8" s="38"/>
      <c r="K8" s="38"/>
      <c r="L8" s="63"/>
      <c r="S8" s="38"/>
      <c r="T8" s="38"/>
      <c r="U8" s="38"/>
      <c r="V8" s="38"/>
      <c r="W8" s="38"/>
      <c r="X8" s="38"/>
      <c r="Y8" s="38"/>
      <c r="Z8" s="38"/>
      <c r="AA8" s="38"/>
      <c r="AB8" s="38"/>
      <c r="AC8" s="38"/>
      <c r="AD8" s="38"/>
      <c r="AE8" s="38"/>
    </row>
    <row r="9" s="2" customFormat="1" ht="30" customHeight="1">
      <c r="A9" s="38"/>
      <c r="B9" s="44"/>
      <c r="C9" s="38"/>
      <c r="D9" s="38"/>
      <c r="E9" s="142" t="s">
        <v>1362</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1363</v>
      </c>
      <c r="G12" s="38"/>
      <c r="H12" s="38"/>
      <c r="I12" s="140" t="s">
        <v>24</v>
      </c>
      <c r="J12" s="144" t="str">
        <f>'Rekapitulace stavby'!AN8</f>
        <v>13. 1. 2026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26</v>
      </c>
      <c r="E14" s="38"/>
      <c r="F14" s="38"/>
      <c r="G14" s="38"/>
      <c r="H14" s="38"/>
      <c r="I14" s="140" t="s">
        <v>27</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1364</v>
      </c>
      <c r="F15" s="38"/>
      <c r="G15" s="38"/>
      <c r="H15" s="38"/>
      <c r="I15" s="140" t="s">
        <v>30</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32</v>
      </c>
      <c r="E17" s="38"/>
      <c r="F17" s="38"/>
      <c r="G17" s="38"/>
      <c r="H17" s="38"/>
      <c r="I17" s="140" t="s">
        <v>27</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34</v>
      </c>
      <c r="E20" s="38"/>
      <c r="F20" s="38"/>
      <c r="G20" s="38"/>
      <c r="H20" s="38"/>
      <c r="I20" s="140" t="s">
        <v>27</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36</v>
      </c>
      <c r="F21" s="38"/>
      <c r="G21" s="38"/>
      <c r="H21" s="38"/>
      <c r="I21" s="140" t="s">
        <v>30</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39</v>
      </c>
      <c r="E23" s="38"/>
      <c r="F23" s="38"/>
      <c r="G23" s="38"/>
      <c r="H23" s="38"/>
      <c r="I23" s="140" t="s">
        <v>27</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30</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41</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42</v>
      </c>
      <c r="E30" s="38"/>
      <c r="F30" s="38"/>
      <c r="G30" s="38"/>
      <c r="H30" s="38"/>
      <c r="I30" s="38"/>
      <c r="J30" s="151">
        <f>ROUND(J117,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44</v>
      </c>
      <c r="G32" s="38"/>
      <c r="H32" s="38"/>
      <c r="I32" s="152" t="s">
        <v>43</v>
      </c>
      <c r="J32" s="152" t="s">
        <v>45</v>
      </c>
      <c r="K32" s="38"/>
      <c r="L32" s="63"/>
      <c r="S32" s="38"/>
      <c r="T32" s="38"/>
      <c r="U32" s="38"/>
      <c r="V32" s="38"/>
      <c r="W32" s="38"/>
      <c r="X32" s="38"/>
      <c r="Y32" s="38"/>
      <c r="Z32" s="38"/>
      <c r="AA32" s="38"/>
      <c r="AB32" s="38"/>
      <c r="AC32" s="38"/>
      <c r="AD32" s="38"/>
      <c r="AE32" s="38"/>
    </row>
    <row r="33" s="2" customFormat="1" ht="14.4" customHeight="1">
      <c r="A33" s="38"/>
      <c r="B33" s="44"/>
      <c r="C33" s="38"/>
      <c r="D33" s="153" t="s">
        <v>46</v>
      </c>
      <c r="E33" s="140" t="s">
        <v>47</v>
      </c>
      <c r="F33" s="154">
        <f>ROUND((SUM(BE117:BE155)),  2)</f>
        <v>0</v>
      </c>
      <c r="G33" s="38"/>
      <c r="H33" s="38"/>
      <c r="I33" s="155">
        <v>0.20999999999999999</v>
      </c>
      <c r="J33" s="154">
        <f>ROUND(((SUM(BE117:BE155))*I33),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48</v>
      </c>
      <c r="F34" s="154">
        <f>ROUND((SUM(BF117:BF155)),  2)</f>
        <v>0</v>
      </c>
      <c r="G34" s="38"/>
      <c r="H34" s="38"/>
      <c r="I34" s="155">
        <v>0.12</v>
      </c>
      <c r="J34" s="154">
        <f>ROUND(((SUM(BF117:BF155))*I34),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49</v>
      </c>
      <c r="F35" s="154">
        <f>ROUND((SUM(BG117:BG155)),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50</v>
      </c>
      <c r="F36" s="154">
        <f>ROUND((SUM(BH117:BH155)),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51</v>
      </c>
      <c r="F37" s="154">
        <f>ROUND((SUM(BI117:BI155)),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52</v>
      </c>
      <c r="E39" s="158"/>
      <c r="F39" s="158"/>
      <c r="G39" s="159" t="s">
        <v>53</v>
      </c>
      <c r="H39" s="160" t="s">
        <v>54</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55</v>
      </c>
      <c r="E50" s="164"/>
      <c r="F50" s="164"/>
      <c r="G50" s="163" t="s">
        <v>56</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57</v>
      </c>
      <c r="E61" s="166"/>
      <c r="F61" s="167" t="s">
        <v>58</v>
      </c>
      <c r="G61" s="165" t="s">
        <v>57</v>
      </c>
      <c r="H61" s="166"/>
      <c r="I61" s="166"/>
      <c r="J61" s="168" t="s">
        <v>58</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59</v>
      </c>
      <c r="E65" s="169"/>
      <c r="F65" s="169"/>
      <c r="G65" s="163" t="s">
        <v>60</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57</v>
      </c>
      <c r="E76" s="166"/>
      <c r="F76" s="167" t="s">
        <v>58</v>
      </c>
      <c r="G76" s="165" t="s">
        <v>57</v>
      </c>
      <c r="H76" s="166"/>
      <c r="I76" s="166"/>
      <c r="J76" s="168" t="s">
        <v>58</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 xml:space="preserve"> II-235 Drahoňův Újezd průtah</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104</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30" customHeight="1">
      <c r="A87" s="38"/>
      <c r="B87" s="39"/>
      <c r="C87" s="40"/>
      <c r="D87" s="40"/>
      <c r="E87" s="76" t="str">
        <f>E9</f>
        <v>VON1 - vedlejší a ostatní náklady stavby - investor Plzeňský kraj, SÚS PK</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 xml:space="preserve"> </v>
      </c>
      <c r="G89" s="40"/>
      <c r="H89" s="40"/>
      <c r="I89" s="32" t="s">
        <v>24</v>
      </c>
      <c r="J89" s="79" t="str">
        <f>IF(J12="","",J12)</f>
        <v>13. 1. 2026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26</v>
      </c>
      <c r="D91" s="40"/>
      <c r="E91" s="40"/>
      <c r="F91" s="27" t="str">
        <f>E15</f>
        <v>Plzeňský kraj, SÚS PK</v>
      </c>
      <c r="G91" s="40"/>
      <c r="H91" s="40"/>
      <c r="I91" s="32" t="s">
        <v>34</v>
      </c>
      <c r="J91" s="36" t="str">
        <f>E21</f>
        <v>SUDOP Project Plzeň a.s.</v>
      </c>
      <c r="K91" s="40"/>
      <c r="L91" s="63"/>
      <c r="S91" s="38"/>
      <c r="T91" s="38"/>
      <c r="U91" s="38"/>
      <c r="V91" s="38"/>
      <c r="W91" s="38"/>
      <c r="X91" s="38"/>
      <c r="Y91" s="38"/>
      <c r="Z91" s="38"/>
      <c r="AA91" s="38"/>
      <c r="AB91" s="38"/>
      <c r="AC91" s="38"/>
      <c r="AD91" s="38"/>
      <c r="AE91" s="38"/>
    </row>
    <row r="92" s="2" customFormat="1" ht="25.65" customHeight="1">
      <c r="A92" s="38"/>
      <c r="B92" s="39"/>
      <c r="C92" s="32" t="s">
        <v>32</v>
      </c>
      <c r="D92" s="40"/>
      <c r="E92" s="40"/>
      <c r="F92" s="27" t="str">
        <f>IF(E18="","",E18)</f>
        <v>Vyplň údaj</v>
      </c>
      <c r="G92" s="40"/>
      <c r="H92" s="40"/>
      <c r="I92" s="32" t="s">
        <v>39</v>
      </c>
      <c r="J92" s="36" t="str">
        <f>E24</f>
        <v>SUDOP Project Plzeň a.s.</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109</v>
      </c>
      <c r="D94" s="176"/>
      <c r="E94" s="176"/>
      <c r="F94" s="176"/>
      <c r="G94" s="176"/>
      <c r="H94" s="176"/>
      <c r="I94" s="176"/>
      <c r="J94" s="177" t="s">
        <v>110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111</v>
      </c>
      <c r="D96" s="40"/>
      <c r="E96" s="40"/>
      <c r="F96" s="40"/>
      <c r="G96" s="40"/>
      <c r="H96" s="40"/>
      <c r="I96" s="40"/>
      <c r="J96" s="110">
        <f>J117</f>
        <v>0</v>
      </c>
      <c r="K96" s="40"/>
      <c r="L96" s="63"/>
      <c r="S96" s="38"/>
      <c r="T96" s="38"/>
      <c r="U96" s="38"/>
      <c r="V96" s="38"/>
      <c r="W96" s="38"/>
      <c r="X96" s="38"/>
      <c r="Y96" s="38"/>
      <c r="Z96" s="38"/>
      <c r="AA96" s="38"/>
      <c r="AB96" s="38"/>
      <c r="AC96" s="38"/>
      <c r="AD96" s="38"/>
      <c r="AE96" s="38"/>
      <c r="AU96" s="17" t="s">
        <v>112</v>
      </c>
    </row>
    <row r="97" s="9" customFormat="1" ht="24.96" customHeight="1">
      <c r="A97" s="9"/>
      <c r="B97" s="179"/>
      <c r="C97" s="180"/>
      <c r="D97" s="181" t="s">
        <v>1365</v>
      </c>
      <c r="E97" s="182"/>
      <c r="F97" s="182"/>
      <c r="G97" s="182"/>
      <c r="H97" s="182"/>
      <c r="I97" s="182"/>
      <c r="J97" s="183">
        <f>J118</f>
        <v>0</v>
      </c>
      <c r="K97" s="180"/>
      <c r="L97" s="184"/>
      <c r="S97" s="9"/>
      <c r="T97" s="9"/>
      <c r="U97" s="9"/>
      <c r="V97" s="9"/>
      <c r="W97" s="9"/>
      <c r="X97" s="9"/>
      <c r="Y97" s="9"/>
      <c r="Z97" s="9"/>
      <c r="AA97" s="9"/>
      <c r="AB97" s="9"/>
      <c r="AC97" s="9"/>
      <c r="AD97" s="9"/>
      <c r="AE97" s="9"/>
    </row>
    <row r="98" s="2" customFormat="1" ht="21.84" customHeight="1">
      <c r="A98" s="38"/>
      <c r="B98" s="39"/>
      <c r="C98" s="40"/>
      <c r="D98" s="40"/>
      <c r="E98" s="40"/>
      <c r="F98" s="40"/>
      <c r="G98" s="40"/>
      <c r="H98" s="40"/>
      <c r="I98" s="40"/>
      <c r="J98" s="40"/>
      <c r="K98" s="40"/>
      <c r="L98" s="63"/>
      <c r="S98" s="38"/>
      <c r="T98" s="38"/>
      <c r="U98" s="38"/>
      <c r="V98" s="38"/>
      <c r="W98" s="38"/>
      <c r="X98" s="38"/>
      <c r="Y98" s="38"/>
      <c r="Z98" s="38"/>
      <c r="AA98" s="38"/>
      <c r="AB98" s="38"/>
      <c r="AC98" s="38"/>
      <c r="AD98" s="38"/>
      <c r="AE98" s="38"/>
    </row>
    <row r="99" s="2" customFormat="1" ht="6.96" customHeight="1">
      <c r="A99" s="38"/>
      <c r="B99" s="66"/>
      <c r="C99" s="67"/>
      <c r="D99" s="67"/>
      <c r="E99" s="67"/>
      <c r="F99" s="67"/>
      <c r="G99" s="67"/>
      <c r="H99" s="67"/>
      <c r="I99" s="67"/>
      <c r="J99" s="67"/>
      <c r="K99" s="67"/>
      <c r="L99" s="63"/>
      <c r="S99" s="38"/>
      <c r="T99" s="38"/>
      <c r="U99" s="38"/>
      <c r="V99" s="38"/>
      <c r="W99" s="38"/>
      <c r="X99" s="38"/>
      <c r="Y99" s="38"/>
      <c r="Z99" s="38"/>
      <c r="AA99" s="38"/>
      <c r="AB99" s="38"/>
      <c r="AC99" s="38"/>
      <c r="AD99" s="38"/>
      <c r="AE99" s="38"/>
    </row>
    <row r="103" s="2" customFormat="1" ht="6.96" customHeight="1">
      <c r="A103" s="38"/>
      <c r="B103" s="68"/>
      <c r="C103" s="69"/>
      <c r="D103" s="69"/>
      <c r="E103" s="69"/>
      <c r="F103" s="69"/>
      <c r="G103" s="69"/>
      <c r="H103" s="69"/>
      <c r="I103" s="69"/>
      <c r="J103" s="69"/>
      <c r="K103" s="69"/>
      <c r="L103" s="63"/>
      <c r="S103" s="38"/>
      <c r="T103" s="38"/>
      <c r="U103" s="38"/>
      <c r="V103" s="38"/>
      <c r="W103" s="38"/>
      <c r="X103" s="38"/>
      <c r="Y103" s="38"/>
      <c r="Z103" s="38"/>
      <c r="AA103" s="38"/>
      <c r="AB103" s="38"/>
      <c r="AC103" s="38"/>
      <c r="AD103" s="38"/>
      <c r="AE103" s="38"/>
    </row>
    <row r="104" s="2" customFormat="1" ht="24.96" customHeight="1">
      <c r="A104" s="38"/>
      <c r="B104" s="39"/>
      <c r="C104" s="23" t="s">
        <v>120</v>
      </c>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12" customHeight="1">
      <c r="A106" s="38"/>
      <c r="B106" s="39"/>
      <c r="C106" s="32" t="s">
        <v>16</v>
      </c>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16.5" customHeight="1">
      <c r="A107" s="38"/>
      <c r="B107" s="39"/>
      <c r="C107" s="40"/>
      <c r="D107" s="40"/>
      <c r="E107" s="174" t="str">
        <f>E7</f>
        <v xml:space="preserve"> II-235 Drahoňův Újezd průtah</v>
      </c>
      <c r="F107" s="32"/>
      <c r="G107" s="32"/>
      <c r="H107" s="32"/>
      <c r="I107" s="40"/>
      <c r="J107" s="40"/>
      <c r="K107" s="40"/>
      <c r="L107" s="63"/>
      <c r="S107" s="38"/>
      <c r="T107" s="38"/>
      <c r="U107" s="38"/>
      <c r="V107" s="38"/>
      <c r="W107" s="38"/>
      <c r="X107" s="38"/>
      <c r="Y107" s="38"/>
      <c r="Z107" s="38"/>
      <c r="AA107" s="38"/>
      <c r="AB107" s="38"/>
      <c r="AC107" s="38"/>
      <c r="AD107" s="38"/>
      <c r="AE107" s="38"/>
    </row>
    <row r="108" s="2" customFormat="1" ht="12" customHeight="1">
      <c r="A108" s="38"/>
      <c r="B108" s="39"/>
      <c r="C108" s="32" t="s">
        <v>104</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30" customHeight="1">
      <c r="A109" s="38"/>
      <c r="B109" s="39"/>
      <c r="C109" s="40"/>
      <c r="D109" s="40"/>
      <c r="E109" s="76" t="str">
        <f>E9</f>
        <v>VON1 - vedlejší a ostatní náklady stavby - investor Plzeňský kraj, SÚS PK</v>
      </c>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22</v>
      </c>
      <c r="D111" s="40"/>
      <c r="E111" s="40"/>
      <c r="F111" s="27" t="str">
        <f>F12</f>
        <v xml:space="preserve"> </v>
      </c>
      <c r="G111" s="40"/>
      <c r="H111" s="40"/>
      <c r="I111" s="32" t="s">
        <v>24</v>
      </c>
      <c r="J111" s="79" t="str">
        <f>IF(J12="","",J12)</f>
        <v>13. 1. 2026</v>
      </c>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25.65" customHeight="1">
      <c r="A113" s="38"/>
      <c r="B113" s="39"/>
      <c r="C113" s="32" t="s">
        <v>26</v>
      </c>
      <c r="D113" s="40"/>
      <c r="E113" s="40"/>
      <c r="F113" s="27" t="str">
        <f>E15</f>
        <v>Plzeňský kraj, SÚS PK</v>
      </c>
      <c r="G113" s="40"/>
      <c r="H113" s="40"/>
      <c r="I113" s="32" t="s">
        <v>34</v>
      </c>
      <c r="J113" s="36" t="str">
        <f>E21</f>
        <v>SUDOP Project Plzeň a.s.</v>
      </c>
      <c r="K113" s="40"/>
      <c r="L113" s="63"/>
      <c r="S113" s="38"/>
      <c r="T113" s="38"/>
      <c r="U113" s="38"/>
      <c r="V113" s="38"/>
      <c r="W113" s="38"/>
      <c r="X113" s="38"/>
      <c r="Y113" s="38"/>
      <c r="Z113" s="38"/>
      <c r="AA113" s="38"/>
      <c r="AB113" s="38"/>
      <c r="AC113" s="38"/>
      <c r="AD113" s="38"/>
      <c r="AE113" s="38"/>
    </row>
    <row r="114" s="2" customFormat="1" ht="25.65" customHeight="1">
      <c r="A114" s="38"/>
      <c r="B114" s="39"/>
      <c r="C114" s="32" t="s">
        <v>32</v>
      </c>
      <c r="D114" s="40"/>
      <c r="E114" s="40"/>
      <c r="F114" s="27" t="str">
        <f>IF(E18="","",E18)</f>
        <v>Vyplň údaj</v>
      </c>
      <c r="G114" s="40"/>
      <c r="H114" s="40"/>
      <c r="I114" s="32" t="s">
        <v>39</v>
      </c>
      <c r="J114" s="36" t="str">
        <f>E24</f>
        <v>SUDOP Project Plzeň a.s.</v>
      </c>
      <c r="K114" s="40"/>
      <c r="L114" s="63"/>
      <c r="S114" s="38"/>
      <c r="T114" s="38"/>
      <c r="U114" s="38"/>
      <c r="V114" s="38"/>
      <c r="W114" s="38"/>
      <c r="X114" s="38"/>
      <c r="Y114" s="38"/>
      <c r="Z114" s="38"/>
      <c r="AA114" s="38"/>
      <c r="AB114" s="38"/>
      <c r="AC114" s="38"/>
      <c r="AD114" s="38"/>
      <c r="AE114" s="38"/>
    </row>
    <row r="115" s="2" customFormat="1" ht="10.32"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11" customFormat="1" ht="29.28" customHeight="1">
      <c r="A116" s="191"/>
      <c r="B116" s="192"/>
      <c r="C116" s="193" t="s">
        <v>121</v>
      </c>
      <c r="D116" s="194" t="s">
        <v>67</v>
      </c>
      <c r="E116" s="194" t="s">
        <v>63</v>
      </c>
      <c r="F116" s="194" t="s">
        <v>64</v>
      </c>
      <c r="G116" s="194" t="s">
        <v>122</v>
      </c>
      <c r="H116" s="194" t="s">
        <v>123</v>
      </c>
      <c r="I116" s="194" t="s">
        <v>124</v>
      </c>
      <c r="J116" s="194" t="s">
        <v>110</v>
      </c>
      <c r="K116" s="195" t="s">
        <v>125</v>
      </c>
      <c r="L116" s="196"/>
      <c r="M116" s="100" t="s">
        <v>1</v>
      </c>
      <c r="N116" s="101" t="s">
        <v>46</v>
      </c>
      <c r="O116" s="101" t="s">
        <v>126</v>
      </c>
      <c r="P116" s="101" t="s">
        <v>127</v>
      </c>
      <c r="Q116" s="101" t="s">
        <v>128</v>
      </c>
      <c r="R116" s="101" t="s">
        <v>129</v>
      </c>
      <c r="S116" s="101" t="s">
        <v>130</v>
      </c>
      <c r="T116" s="102" t="s">
        <v>131</v>
      </c>
      <c r="U116" s="191"/>
      <c r="V116" s="191"/>
      <c r="W116" s="191"/>
      <c r="X116" s="191"/>
      <c r="Y116" s="191"/>
      <c r="Z116" s="191"/>
      <c r="AA116" s="191"/>
      <c r="AB116" s="191"/>
      <c r="AC116" s="191"/>
      <c r="AD116" s="191"/>
      <c r="AE116" s="191"/>
    </row>
    <row r="117" s="2" customFormat="1" ht="22.8" customHeight="1">
      <c r="A117" s="38"/>
      <c r="B117" s="39"/>
      <c r="C117" s="107" t="s">
        <v>132</v>
      </c>
      <c r="D117" s="40"/>
      <c r="E117" s="40"/>
      <c r="F117" s="40"/>
      <c r="G117" s="40"/>
      <c r="H117" s="40"/>
      <c r="I117" s="40"/>
      <c r="J117" s="197">
        <f>BK117</f>
        <v>0</v>
      </c>
      <c r="K117" s="40"/>
      <c r="L117" s="44"/>
      <c r="M117" s="103"/>
      <c r="N117" s="198"/>
      <c r="O117" s="104"/>
      <c r="P117" s="199">
        <f>P118</f>
        <v>0</v>
      </c>
      <c r="Q117" s="104"/>
      <c r="R117" s="199">
        <f>R118</f>
        <v>0</v>
      </c>
      <c r="S117" s="104"/>
      <c r="T117" s="200">
        <f>T118</f>
        <v>0</v>
      </c>
      <c r="U117" s="38"/>
      <c r="V117" s="38"/>
      <c r="W117" s="38"/>
      <c r="X117" s="38"/>
      <c r="Y117" s="38"/>
      <c r="Z117" s="38"/>
      <c r="AA117" s="38"/>
      <c r="AB117" s="38"/>
      <c r="AC117" s="38"/>
      <c r="AD117" s="38"/>
      <c r="AE117" s="38"/>
      <c r="AT117" s="17" t="s">
        <v>81</v>
      </c>
      <c r="AU117" s="17" t="s">
        <v>112</v>
      </c>
      <c r="BK117" s="201">
        <f>BK118</f>
        <v>0</v>
      </c>
    </row>
    <row r="118" s="12" customFormat="1" ht="25.92" customHeight="1">
      <c r="A118" s="12"/>
      <c r="B118" s="202"/>
      <c r="C118" s="203"/>
      <c r="D118" s="204" t="s">
        <v>81</v>
      </c>
      <c r="E118" s="205" t="s">
        <v>1366</v>
      </c>
      <c r="F118" s="205" t="s">
        <v>1367</v>
      </c>
      <c r="G118" s="203"/>
      <c r="H118" s="203"/>
      <c r="I118" s="206"/>
      <c r="J118" s="207">
        <f>BK118</f>
        <v>0</v>
      </c>
      <c r="K118" s="203"/>
      <c r="L118" s="208"/>
      <c r="M118" s="209"/>
      <c r="N118" s="210"/>
      <c r="O118" s="210"/>
      <c r="P118" s="211">
        <f>SUM(P119:P155)</f>
        <v>0</v>
      </c>
      <c r="Q118" s="210"/>
      <c r="R118" s="211">
        <f>SUM(R119:R155)</f>
        <v>0</v>
      </c>
      <c r="S118" s="210"/>
      <c r="T118" s="212">
        <f>SUM(T119:T155)</f>
        <v>0</v>
      </c>
      <c r="U118" s="12"/>
      <c r="V118" s="12"/>
      <c r="W118" s="12"/>
      <c r="X118" s="12"/>
      <c r="Y118" s="12"/>
      <c r="Z118" s="12"/>
      <c r="AA118" s="12"/>
      <c r="AB118" s="12"/>
      <c r="AC118" s="12"/>
      <c r="AD118" s="12"/>
      <c r="AE118" s="12"/>
      <c r="AR118" s="213" t="s">
        <v>163</v>
      </c>
      <c r="AT118" s="214" t="s">
        <v>81</v>
      </c>
      <c r="AU118" s="214" t="s">
        <v>82</v>
      </c>
      <c r="AY118" s="213" t="s">
        <v>135</v>
      </c>
      <c r="BK118" s="215">
        <f>SUM(BK119:BK155)</f>
        <v>0</v>
      </c>
    </row>
    <row r="119" s="2" customFormat="1" ht="16.5" customHeight="1">
      <c r="A119" s="38"/>
      <c r="B119" s="39"/>
      <c r="C119" s="218" t="s">
        <v>87</v>
      </c>
      <c r="D119" s="218" t="s">
        <v>137</v>
      </c>
      <c r="E119" s="219" t="s">
        <v>1368</v>
      </c>
      <c r="F119" s="220" t="s">
        <v>1369</v>
      </c>
      <c r="G119" s="221" t="s">
        <v>1370</v>
      </c>
      <c r="H119" s="222">
        <v>1</v>
      </c>
      <c r="I119" s="223"/>
      <c r="J119" s="224">
        <f>ROUND(I119*H119,2)</f>
        <v>0</v>
      </c>
      <c r="K119" s="220" t="s">
        <v>141</v>
      </c>
      <c r="L119" s="44"/>
      <c r="M119" s="225" t="s">
        <v>1</v>
      </c>
      <c r="N119" s="226" t="s">
        <v>47</v>
      </c>
      <c r="O119" s="91"/>
      <c r="P119" s="227">
        <f>O119*H119</f>
        <v>0</v>
      </c>
      <c r="Q119" s="227">
        <v>0</v>
      </c>
      <c r="R119" s="227">
        <f>Q119*H119</f>
        <v>0</v>
      </c>
      <c r="S119" s="227">
        <v>0</v>
      </c>
      <c r="T119" s="228">
        <f>S119*H119</f>
        <v>0</v>
      </c>
      <c r="U119" s="38"/>
      <c r="V119" s="38"/>
      <c r="W119" s="38"/>
      <c r="X119" s="38"/>
      <c r="Y119" s="38"/>
      <c r="Z119" s="38"/>
      <c r="AA119" s="38"/>
      <c r="AB119" s="38"/>
      <c r="AC119" s="38"/>
      <c r="AD119" s="38"/>
      <c r="AE119" s="38"/>
      <c r="AR119" s="229" t="s">
        <v>1371</v>
      </c>
      <c r="AT119" s="229" t="s">
        <v>137</v>
      </c>
      <c r="AU119" s="229" t="s">
        <v>87</v>
      </c>
      <c r="AY119" s="17" t="s">
        <v>135</v>
      </c>
      <c r="BE119" s="230">
        <f>IF(N119="základní",J119,0)</f>
        <v>0</v>
      </c>
      <c r="BF119" s="230">
        <f>IF(N119="snížená",J119,0)</f>
        <v>0</v>
      </c>
      <c r="BG119" s="230">
        <f>IF(N119="zákl. přenesená",J119,0)</f>
        <v>0</v>
      </c>
      <c r="BH119" s="230">
        <f>IF(N119="sníž. přenesená",J119,0)</f>
        <v>0</v>
      </c>
      <c r="BI119" s="230">
        <f>IF(N119="nulová",J119,0)</f>
        <v>0</v>
      </c>
      <c r="BJ119" s="17" t="s">
        <v>87</v>
      </c>
      <c r="BK119" s="230">
        <f>ROUND(I119*H119,2)</f>
        <v>0</v>
      </c>
      <c r="BL119" s="17" t="s">
        <v>1371</v>
      </c>
      <c r="BM119" s="229" t="s">
        <v>1372</v>
      </c>
    </row>
    <row r="120" s="2" customFormat="1">
      <c r="A120" s="38"/>
      <c r="B120" s="39"/>
      <c r="C120" s="40"/>
      <c r="D120" s="231" t="s">
        <v>143</v>
      </c>
      <c r="E120" s="40"/>
      <c r="F120" s="232" t="s">
        <v>1369</v>
      </c>
      <c r="G120" s="40"/>
      <c r="H120" s="40"/>
      <c r="I120" s="233"/>
      <c r="J120" s="40"/>
      <c r="K120" s="40"/>
      <c r="L120" s="44"/>
      <c r="M120" s="234"/>
      <c r="N120" s="235"/>
      <c r="O120" s="91"/>
      <c r="P120" s="91"/>
      <c r="Q120" s="91"/>
      <c r="R120" s="91"/>
      <c r="S120" s="91"/>
      <c r="T120" s="92"/>
      <c r="U120" s="38"/>
      <c r="V120" s="38"/>
      <c r="W120" s="38"/>
      <c r="X120" s="38"/>
      <c r="Y120" s="38"/>
      <c r="Z120" s="38"/>
      <c r="AA120" s="38"/>
      <c r="AB120" s="38"/>
      <c r="AC120" s="38"/>
      <c r="AD120" s="38"/>
      <c r="AE120" s="38"/>
      <c r="AT120" s="17" t="s">
        <v>143</v>
      </c>
      <c r="AU120" s="17" t="s">
        <v>87</v>
      </c>
    </row>
    <row r="121" s="2" customFormat="1" ht="16.5" customHeight="1">
      <c r="A121" s="38"/>
      <c r="B121" s="39"/>
      <c r="C121" s="218" t="s">
        <v>91</v>
      </c>
      <c r="D121" s="218" t="s">
        <v>137</v>
      </c>
      <c r="E121" s="219" t="s">
        <v>1373</v>
      </c>
      <c r="F121" s="220" t="s">
        <v>1374</v>
      </c>
      <c r="G121" s="221" t="s">
        <v>1370</v>
      </c>
      <c r="H121" s="222">
        <v>1</v>
      </c>
      <c r="I121" s="223"/>
      <c r="J121" s="224">
        <f>ROUND(I121*H121,2)</f>
        <v>0</v>
      </c>
      <c r="K121" s="220" t="s">
        <v>141</v>
      </c>
      <c r="L121" s="44"/>
      <c r="M121" s="225" t="s">
        <v>1</v>
      </c>
      <c r="N121" s="226" t="s">
        <v>47</v>
      </c>
      <c r="O121" s="91"/>
      <c r="P121" s="227">
        <f>O121*H121</f>
        <v>0</v>
      </c>
      <c r="Q121" s="227">
        <v>0</v>
      </c>
      <c r="R121" s="227">
        <f>Q121*H121</f>
        <v>0</v>
      </c>
      <c r="S121" s="227">
        <v>0</v>
      </c>
      <c r="T121" s="228">
        <f>S121*H121</f>
        <v>0</v>
      </c>
      <c r="U121" s="38"/>
      <c r="V121" s="38"/>
      <c r="W121" s="38"/>
      <c r="X121" s="38"/>
      <c r="Y121" s="38"/>
      <c r="Z121" s="38"/>
      <c r="AA121" s="38"/>
      <c r="AB121" s="38"/>
      <c r="AC121" s="38"/>
      <c r="AD121" s="38"/>
      <c r="AE121" s="38"/>
      <c r="AR121" s="229" t="s">
        <v>1371</v>
      </c>
      <c r="AT121" s="229" t="s">
        <v>137</v>
      </c>
      <c r="AU121" s="229" t="s">
        <v>87</v>
      </c>
      <c r="AY121" s="17" t="s">
        <v>135</v>
      </c>
      <c r="BE121" s="230">
        <f>IF(N121="základní",J121,0)</f>
        <v>0</v>
      </c>
      <c r="BF121" s="230">
        <f>IF(N121="snížená",J121,0)</f>
        <v>0</v>
      </c>
      <c r="BG121" s="230">
        <f>IF(N121="zákl. přenesená",J121,0)</f>
        <v>0</v>
      </c>
      <c r="BH121" s="230">
        <f>IF(N121="sníž. přenesená",J121,0)</f>
        <v>0</v>
      </c>
      <c r="BI121" s="230">
        <f>IF(N121="nulová",J121,0)</f>
        <v>0</v>
      </c>
      <c r="BJ121" s="17" t="s">
        <v>87</v>
      </c>
      <c r="BK121" s="230">
        <f>ROUND(I121*H121,2)</f>
        <v>0</v>
      </c>
      <c r="BL121" s="17" t="s">
        <v>1371</v>
      </c>
      <c r="BM121" s="229" t="s">
        <v>1375</v>
      </c>
    </row>
    <row r="122" s="2" customFormat="1">
      <c r="A122" s="38"/>
      <c r="B122" s="39"/>
      <c r="C122" s="40"/>
      <c r="D122" s="231" t="s">
        <v>143</v>
      </c>
      <c r="E122" s="40"/>
      <c r="F122" s="232" t="s">
        <v>1374</v>
      </c>
      <c r="G122" s="40"/>
      <c r="H122" s="40"/>
      <c r="I122" s="233"/>
      <c r="J122" s="40"/>
      <c r="K122" s="40"/>
      <c r="L122" s="44"/>
      <c r="M122" s="234"/>
      <c r="N122" s="235"/>
      <c r="O122" s="91"/>
      <c r="P122" s="91"/>
      <c r="Q122" s="91"/>
      <c r="R122" s="91"/>
      <c r="S122" s="91"/>
      <c r="T122" s="92"/>
      <c r="U122" s="38"/>
      <c r="V122" s="38"/>
      <c r="W122" s="38"/>
      <c r="X122" s="38"/>
      <c r="Y122" s="38"/>
      <c r="Z122" s="38"/>
      <c r="AA122" s="38"/>
      <c r="AB122" s="38"/>
      <c r="AC122" s="38"/>
      <c r="AD122" s="38"/>
      <c r="AE122" s="38"/>
      <c r="AT122" s="17" t="s">
        <v>143</v>
      </c>
      <c r="AU122" s="17" t="s">
        <v>87</v>
      </c>
    </row>
    <row r="123" s="2" customFormat="1" ht="16.5" customHeight="1">
      <c r="A123" s="38"/>
      <c r="B123" s="39"/>
      <c r="C123" s="218" t="s">
        <v>94</v>
      </c>
      <c r="D123" s="218" t="s">
        <v>137</v>
      </c>
      <c r="E123" s="219" t="s">
        <v>1376</v>
      </c>
      <c r="F123" s="220" t="s">
        <v>1377</v>
      </c>
      <c r="G123" s="221" t="s">
        <v>1370</v>
      </c>
      <c r="H123" s="222">
        <v>1</v>
      </c>
      <c r="I123" s="223"/>
      <c r="J123" s="224">
        <f>ROUND(I123*H123,2)</f>
        <v>0</v>
      </c>
      <c r="K123" s="220" t="s">
        <v>141</v>
      </c>
      <c r="L123" s="44"/>
      <c r="M123" s="225" t="s">
        <v>1</v>
      </c>
      <c r="N123" s="226" t="s">
        <v>47</v>
      </c>
      <c r="O123" s="91"/>
      <c r="P123" s="227">
        <f>O123*H123</f>
        <v>0</v>
      </c>
      <c r="Q123" s="227">
        <v>0</v>
      </c>
      <c r="R123" s="227">
        <f>Q123*H123</f>
        <v>0</v>
      </c>
      <c r="S123" s="227">
        <v>0</v>
      </c>
      <c r="T123" s="228">
        <f>S123*H123</f>
        <v>0</v>
      </c>
      <c r="U123" s="38"/>
      <c r="V123" s="38"/>
      <c r="W123" s="38"/>
      <c r="X123" s="38"/>
      <c r="Y123" s="38"/>
      <c r="Z123" s="38"/>
      <c r="AA123" s="38"/>
      <c r="AB123" s="38"/>
      <c r="AC123" s="38"/>
      <c r="AD123" s="38"/>
      <c r="AE123" s="38"/>
      <c r="AR123" s="229" t="s">
        <v>142</v>
      </c>
      <c r="AT123" s="229" t="s">
        <v>137</v>
      </c>
      <c r="AU123" s="229" t="s">
        <v>87</v>
      </c>
      <c r="AY123" s="17" t="s">
        <v>135</v>
      </c>
      <c r="BE123" s="230">
        <f>IF(N123="základní",J123,0)</f>
        <v>0</v>
      </c>
      <c r="BF123" s="230">
        <f>IF(N123="snížená",J123,0)</f>
        <v>0</v>
      </c>
      <c r="BG123" s="230">
        <f>IF(N123="zákl. přenesená",J123,0)</f>
        <v>0</v>
      </c>
      <c r="BH123" s="230">
        <f>IF(N123="sníž. přenesená",J123,0)</f>
        <v>0</v>
      </c>
      <c r="BI123" s="230">
        <f>IF(N123="nulová",J123,0)</f>
        <v>0</v>
      </c>
      <c r="BJ123" s="17" t="s">
        <v>87</v>
      </c>
      <c r="BK123" s="230">
        <f>ROUND(I123*H123,2)</f>
        <v>0</v>
      </c>
      <c r="BL123" s="17" t="s">
        <v>142</v>
      </c>
      <c r="BM123" s="229" t="s">
        <v>142</v>
      </c>
    </row>
    <row r="124" s="2" customFormat="1">
      <c r="A124" s="38"/>
      <c r="B124" s="39"/>
      <c r="C124" s="40"/>
      <c r="D124" s="231" t="s">
        <v>143</v>
      </c>
      <c r="E124" s="40"/>
      <c r="F124" s="232" t="s">
        <v>1377</v>
      </c>
      <c r="G124" s="40"/>
      <c r="H124" s="40"/>
      <c r="I124" s="233"/>
      <c r="J124" s="40"/>
      <c r="K124" s="40"/>
      <c r="L124" s="44"/>
      <c r="M124" s="234"/>
      <c r="N124" s="235"/>
      <c r="O124" s="91"/>
      <c r="P124" s="91"/>
      <c r="Q124" s="91"/>
      <c r="R124" s="91"/>
      <c r="S124" s="91"/>
      <c r="T124" s="92"/>
      <c r="U124" s="38"/>
      <c r="V124" s="38"/>
      <c r="W124" s="38"/>
      <c r="X124" s="38"/>
      <c r="Y124" s="38"/>
      <c r="Z124" s="38"/>
      <c r="AA124" s="38"/>
      <c r="AB124" s="38"/>
      <c r="AC124" s="38"/>
      <c r="AD124" s="38"/>
      <c r="AE124" s="38"/>
      <c r="AT124" s="17" t="s">
        <v>143</v>
      </c>
      <c r="AU124" s="17" t="s">
        <v>87</v>
      </c>
    </row>
    <row r="125" s="2" customFormat="1">
      <c r="A125" s="38"/>
      <c r="B125" s="39"/>
      <c r="C125" s="40"/>
      <c r="D125" s="231" t="s">
        <v>152</v>
      </c>
      <c r="E125" s="40"/>
      <c r="F125" s="258" t="s">
        <v>1378</v>
      </c>
      <c r="G125" s="40"/>
      <c r="H125" s="40"/>
      <c r="I125" s="233"/>
      <c r="J125" s="40"/>
      <c r="K125" s="40"/>
      <c r="L125" s="44"/>
      <c r="M125" s="234"/>
      <c r="N125" s="235"/>
      <c r="O125" s="91"/>
      <c r="P125" s="91"/>
      <c r="Q125" s="91"/>
      <c r="R125" s="91"/>
      <c r="S125" s="91"/>
      <c r="T125" s="92"/>
      <c r="U125" s="38"/>
      <c r="V125" s="38"/>
      <c r="W125" s="38"/>
      <c r="X125" s="38"/>
      <c r="Y125" s="38"/>
      <c r="Z125" s="38"/>
      <c r="AA125" s="38"/>
      <c r="AB125" s="38"/>
      <c r="AC125" s="38"/>
      <c r="AD125" s="38"/>
      <c r="AE125" s="38"/>
      <c r="AT125" s="17" t="s">
        <v>152</v>
      </c>
      <c r="AU125" s="17" t="s">
        <v>87</v>
      </c>
    </row>
    <row r="126" s="2" customFormat="1" ht="24.15" customHeight="1">
      <c r="A126" s="38"/>
      <c r="B126" s="39"/>
      <c r="C126" s="218" t="s">
        <v>142</v>
      </c>
      <c r="D126" s="218" t="s">
        <v>137</v>
      </c>
      <c r="E126" s="219" t="s">
        <v>1379</v>
      </c>
      <c r="F126" s="220" t="s">
        <v>1380</v>
      </c>
      <c r="G126" s="221" t="s">
        <v>1381</v>
      </c>
      <c r="H126" s="222">
        <v>2</v>
      </c>
      <c r="I126" s="223"/>
      <c r="J126" s="224">
        <f>ROUND(I126*H126,2)</f>
        <v>0</v>
      </c>
      <c r="K126" s="220" t="s">
        <v>1</v>
      </c>
      <c r="L126" s="44"/>
      <c r="M126" s="225" t="s">
        <v>1</v>
      </c>
      <c r="N126" s="226" t="s">
        <v>47</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142</v>
      </c>
      <c r="AT126" s="229" t="s">
        <v>137</v>
      </c>
      <c r="AU126" s="229" t="s">
        <v>87</v>
      </c>
      <c r="AY126" s="17" t="s">
        <v>135</v>
      </c>
      <c r="BE126" s="230">
        <f>IF(N126="základní",J126,0)</f>
        <v>0</v>
      </c>
      <c r="BF126" s="230">
        <f>IF(N126="snížená",J126,0)</f>
        <v>0</v>
      </c>
      <c r="BG126" s="230">
        <f>IF(N126="zákl. přenesená",J126,0)</f>
        <v>0</v>
      </c>
      <c r="BH126" s="230">
        <f>IF(N126="sníž. přenesená",J126,0)</f>
        <v>0</v>
      </c>
      <c r="BI126" s="230">
        <f>IF(N126="nulová",J126,0)</f>
        <v>0</v>
      </c>
      <c r="BJ126" s="17" t="s">
        <v>87</v>
      </c>
      <c r="BK126" s="230">
        <f>ROUND(I126*H126,2)</f>
        <v>0</v>
      </c>
      <c r="BL126" s="17" t="s">
        <v>142</v>
      </c>
      <c r="BM126" s="229" t="s">
        <v>161</v>
      </c>
    </row>
    <row r="127" s="2" customFormat="1">
      <c r="A127" s="38"/>
      <c r="B127" s="39"/>
      <c r="C127" s="40"/>
      <c r="D127" s="231" t="s">
        <v>143</v>
      </c>
      <c r="E127" s="40"/>
      <c r="F127" s="232" t="s">
        <v>1380</v>
      </c>
      <c r="G127" s="40"/>
      <c r="H127" s="40"/>
      <c r="I127" s="233"/>
      <c r="J127" s="40"/>
      <c r="K127" s="40"/>
      <c r="L127" s="44"/>
      <c r="M127" s="234"/>
      <c r="N127" s="235"/>
      <c r="O127" s="91"/>
      <c r="P127" s="91"/>
      <c r="Q127" s="91"/>
      <c r="R127" s="91"/>
      <c r="S127" s="91"/>
      <c r="T127" s="92"/>
      <c r="U127" s="38"/>
      <c r="V127" s="38"/>
      <c r="W127" s="38"/>
      <c r="X127" s="38"/>
      <c r="Y127" s="38"/>
      <c r="Z127" s="38"/>
      <c r="AA127" s="38"/>
      <c r="AB127" s="38"/>
      <c r="AC127" s="38"/>
      <c r="AD127" s="38"/>
      <c r="AE127" s="38"/>
      <c r="AT127" s="17" t="s">
        <v>143</v>
      </c>
      <c r="AU127" s="17" t="s">
        <v>87</v>
      </c>
    </row>
    <row r="128" s="2" customFormat="1" ht="16.5" customHeight="1">
      <c r="A128" s="38"/>
      <c r="B128" s="39"/>
      <c r="C128" s="218" t="s">
        <v>163</v>
      </c>
      <c r="D128" s="218" t="s">
        <v>137</v>
      </c>
      <c r="E128" s="219" t="s">
        <v>1382</v>
      </c>
      <c r="F128" s="220" t="s">
        <v>1383</v>
      </c>
      <c r="G128" s="221" t="s">
        <v>1370</v>
      </c>
      <c r="H128" s="222">
        <v>1</v>
      </c>
      <c r="I128" s="223"/>
      <c r="J128" s="224">
        <f>ROUND(I128*H128,2)</f>
        <v>0</v>
      </c>
      <c r="K128" s="220" t="s">
        <v>141</v>
      </c>
      <c r="L128" s="44"/>
      <c r="M128" s="225" t="s">
        <v>1</v>
      </c>
      <c r="N128" s="226" t="s">
        <v>47</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1371</v>
      </c>
      <c r="AT128" s="229" t="s">
        <v>137</v>
      </c>
      <c r="AU128" s="229" t="s">
        <v>87</v>
      </c>
      <c r="AY128" s="17" t="s">
        <v>135</v>
      </c>
      <c r="BE128" s="230">
        <f>IF(N128="základní",J128,0)</f>
        <v>0</v>
      </c>
      <c r="BF128" s="230">
        <f>IF(N128="snížená",J128,0)</f>
        <v>0</v>
      </c>
      <c r="BG128" s="230">
        <f>IF(N128="zákl. přenesená",J128,0)</f>
        <v>0</v>
      </c>
      <c r="BH128" s="230">
        <f>IF(N128="sníž. přenesená",J128,0)</f>
        <v>0</v>
      </c>
      <c r="BI128" s="230">
        <f>IF(N128="nulová",J128,0)</f>
        <v>0</v>
      </c>
      <c r="BJ128" s="17" t="s">
        <v>87</v>
      </c>
      <c r="BK128" s="230">
        <f>ROUND(I128*H128,2)</f>
        <v>0</v>
      </c>
      <c r="BL128" s="17" t="s">
        <v>1371</v>
      </c>
      <c r="BM128" s="229" t="s">
        <v>1384</v>
      </c>
    </row>
    <row r="129" s="2" customFormat="1">
      <c r="A129" s="38"/>
      <c r="B129" s="39"/>
      <c r="C129" s="40"/>
      <c r="D129" s="231" t="s">
        <v>143</v>
      </c>
      <c r="E129" s="40"/>
      <c r="F129" s="232" t="s">
        <v>1383</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143</v>
      </c>
      <c r="AU129" s="17" t="s">
        <v>87</v>
      </c>
    </row>
    <row r="130" s="2" customFormat="1" ht="16.5" customHeight="1">
      <c r="A130" s="38"/>
      <c r="B130" s="39"/>
      <c r="C130" s="218" t="s">
        <v>161</v>
      </c>
      <c r="D130" s="218" t="s">
        <v>137</v>
      </c>
      <c r="E130" s="219" t="s">
        <v>1385</v>
      </c>
      <c r="F130" s="220" t="s">
        <v>1386</v>
      </c>
      <c r="G130" s="221" t="s">
        <v>1370</v>
      </c>
      <c r="H130" s="222">
        <v>1</v>
      </c>
      <c r="I130" s="223"/>
      <c r="J130" s="224">
        <f>ROUND(I130*H130,2)</f>
        <v>0</v>
      </c>
      <c r="K130" s="220" t="s">
        <v>141</v>
      </c>
      <c r="L130" s="44"/>
      <c r="M130" s="225" t="s">
        <v>1</v>
      </c>
      <c r="N130" s="226" t="s">
        <v>47</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142</v>
      </c>
      <c r="AT130" s="229" t="s">
        <v>137</v>
      </c>
      <c r="AU130" s="229" t="s">
        <v>87</v>
      </c>
      <c r="AY130" s="17" t="s">
        <v>135</v>
      </c>
      <c r="BE130" s="230">
        <f>IF(N130="základní",J130,0)</f>
        <v>0</v>
      </c>
      <c r="BF130" s="230">
        <f>IF(N130="snížená",J130,0)</f>
        <v>0</v>
      </c>
      <c r="BG130" s="230">
        <f>IF(N130="zákl. přenesená",J130,0)</f>
        <v>0</v>
      </c>
      <c r="BH130" s="230">
        <f>IF(N130="sníž. přenesená",J130,0)</f>
        <v>0</v>
      </c>
      <c r="BI130" s="230">
        <f>IF(N130="nulová",J130,0)</f>
        <v>0</v>
      </c>
      <c r="BJ130" s="17" t="s">
        <v>87</v>
      </c>
      <c r="BK130" s="230">
        <f>ROUND(I130*H130,2)</f>
        <v>0</v>
      </c>
      <c r="BL130" s="17" t="s">
        <v>142</v>
      </c>
      <c r="BM130" s="229" t="s">
        <v>8</v>
      </c>
    </row>
    <row r="131" s="2" customFormat="1">
      <c r="A131" s="38"/>
      <c r="B131" s="39"/>
      <c r="C131" s="40"/>
      <c r="D131" s="231" t="s">
        <v>143</v>
      </c>
      <c r="E131" s="40"/>
      <c r="F131" s="232" t="s">
        <v>1386</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143</v>
      </c>
      <c r="AU131" s="17" t="s">
        <v>87</v>
      </c>
    </row>
    <row r="132" s="2" customFormat="1">
      <c r="A132" s="38"/>
      <c r="B132" s="39"/>
      <c r="C132" s="40"/>
      <c r="D132" s="231" t="s">
        <v>152</v>
      </c>
      <c r="E132" s="40"/>
      <c r="F132" s="258" t="s">
        <v>1387</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152</v>
      </c>
      <c r="AU132" s="17" t="s">
        <v>87</v>
      </c>
    </row>
    <row r="133" s="2" customFormat="1" ht="16.5" customHeight="1">
      <c r="A133" s="38"/>
      <c r="B133" s="39"/>
      <c r="C133" s="218" t="s">
        <v>174</v>
      </c>
      <c r="D133" s="218" t="s">
        <v>137</v>
      </c>
      <c r="E133" s="219" t="s">
        <v>1388</v>
      </c>
      <c r="F133" s="220" t="s">
        <v>1389</v>
      </c>
      <c r="G133" s="221" t="s">
        <v>1370</v>
      </c>
      <c r="H133" s="222">
        <v>1</v>
      </c>
      <c r="I133" s="223"/>
      <c r="J133" s="224">
        <f>ROUND(I133*H133,2)</f>
        <v>0</v>
      </c>
      <c r="K133" s="220" t="s">
        <v>141</v>
      </c>
      <c r="L133" s="44"/>
      <c r="M133" s="225" t="s">
        <v>1</v>
      </c>
      <c r="N133" s="226" t="s">
        <v>47</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142</v>
      </c>
      <c r="AT133" s="229" t="s">
        <v>137</v>
      </c>
      <c r="AU133" s="229" t="s">
        <v>87</v>
      </c>
      <c r="AY133" s="17" t="s">
        <v>135</v>
      </c>
      <c r="BE133" s="230">
        <f>IF(N133="základní",J133,0)</f>
        <v>0</v>
      </c>
      <c r="BF133" s="230">
        <f>IF(N133="snížená",J133,0)</f>
        <v>0</v>
      </c>
      <c r="BG133" s="230">
        <f>IF(N133="zákl. přenesená",J133,0)</f>
        <v>0</v>
      </c>
      <c r="BH133" s="230">
        <f>IF(N133="sníž. přenesená",J133,0)</f>
        <v>0</v>
      </c>
      <c r="BI133" s="230">
        <f>IF(N133="nulová",J133,0)</f>
        <v>0</v>
      </c>
      <c r="BJ133" s="17" t="s">
        <v>87</v>
      </c>
      <c r="BK133" s="230">
        <f>ROUND(I133*H133,2)</f>
        <v>0</v>
      </c>
      <c r="BL133" s="17" t="s">
        <v>142</v>
      </c>
      <c r="BM133" s="229" t="s">
        <v>178</v>
      </c>
    </row>
    <row r="134" s="2" customFormat="1">
      <c r="A134" s="38"/>
      <c r="B134" s="39"/>
      <c r="C134" s="40"/>
      <c r="D134" s="231" t="s">
        <v>143</v>
      </c>
      <c r="E134" s="40"/>
      <c r="F134" s="232" t="s">
        <v>1389</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143</v>
      </c>
      <c r="AU134" s="17" t="s">
        <v>87</v>
      </c>
    </row>
    <row r="135" s="2" customFormat="1" ht="16.5" customHeight="1">
      <c r="A135" s="38"/>
      <c r="B135" s="39"/>
      <c r="C135" s="218" t="s">
        <v>181</v>
      </c>
      <c r="D135" s="218" t="s">
        <v>137</v>
      </c>
      <c r="E135" s="219" t="s">
        <v>1390</v>
      </c>
      <c r="F135" s="220" t="s">
        <v>1391</v>
      </c>
      <c r="G135" s="221" t="s">
        <v>1370</v>
      </c>
      <c r="H135" s="222">
        <v>1</v>
      </c>
      <c r="I135" s="223"/>
      <c r="J135" s="224">
        <f>ROUND(I135*H135,2)</f>
        <v>0</v>
      </c>
      <c r="K135" s="220" t="s">
        <v>141</v>
      </c>
      <c r="L135" s="44"/>
      <c r="M135" s="225" t="s">
        <v>1</v>
      </c>
      <c r="N135" s="226" t="s">
        <v>47</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142</v>
      </c>
      <c r="AT135" s="229" t="s">
        <v>137</v>
      </c>
      <c r="AU135" s="229" t="s">
        <v>87</v>
      </c>
      <c r="AY135" s="17" t="s">
        <v>135</v>
      </c>
      <c r="BE135" s="230">
        <f>IF(N135="základní",J135,0)</f>
        <v>0</v>
      </c>
      <c r="BF135" s="230">
        <f>IF(N135="snížená",J135,0)</f>
        <v>0</v>
      </c>
      <c r="BG135" s="230">
        <f>IF(N135="zákl. přenesená",J135,0)</f>
        <v>0</v>
      </c>
      <c r="BH135" s="230">
        <f>IF(N135="sníž. přenesená",J135,0)</f>
        <v>0</v>
      </c>
      <c r="BI135" s="230">
        <f>IF(N135="nulová",J135,0)</f>
        <v>0</v>
      </c>
      <c r="BJ135" s="17" t="s">
        <v>87</v>
      </c>
      <c r="BK135" s="230">
        <f>ROUND(I135*H135,2)</f>
        <v>0</v>
      </c>
      <c r="BL135" s="17" t="s">
        <v>142</v>
      </c>
      <c r="BM135" s="229" t="s">
        <v>193</v>
      </c>
    </row>
    <row r="136" s="2" customFormat="1">
      <c r="A136" s="38"/>
      <c r="B136" s="39"/>
      <c r="C136" s="40"/>
      <c r="D136" s="231" t="s">
        <v>143</v>
      </c>
      <c r="E136" s="40"/>
      <c r="F136" s="232" t="s">
        <v>1391</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143</v>
      </c>
      <c r="AU136" s="17" t="s">
        <v>87</v>
      </c>
    </row>
    <row r="137" s="2" customFormat="1">
      <c r="A137" s="38"/>
      <c r="B137" s="39"/>
      <c r="C137" s="40"/>
      <c r="D137" s="231" t="s">
        <v>152</v>
      </c>
      <c r="E137" s="40"/>
      <c r="F137" s="258" t="s">
        <v>1392</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152</v>
      </c>
      <c r="AU137" s="17" t="s">
        <v>87</v>
      </c>
    </row>
    <row r="138" s="2" customFormat="1" ht="21.75" customHeight="1">
      <c r="A138" s="38"/>
      <c r="B138" s="39"/>
      <c r="C138" s="218" t="s">
        <v>190</v>
      </c>
      <c r="D138" s="218" t="s">
        <v>137</v>
      </c>
      <c r="E138" s="219" t="s">
        <v>1393</v>
      </c>
      <c r="F138" s="220" t="s">
        <v>1394</v>
      </c>
      <c r="G138" s="221" t="s">
        <v>316</v>
      </c>
      <c r="H138" s="222">
        <v>4</v>
      </c>
      <c r="I138" s="223"/>
      <c r="J138" s="224">
        <f>ROUND(I138*H138,2)</f>
        <v>0</v>
      </c>
      <c r="K138" s="220" t="s">
        <v>141</v>
      </c>
      <c r="L138" s="44"/>
      <c r="M138" s="225" t="s">
        <v>1</v>
      </c>
      <c r="N138" s="226" t="s">
        <v>47</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142</v>
      </c>
      <c r="AT138" s="229" t="s">
        <v>137</v>
      </c>
      <c r="AU138" s="229" t="s">
        <v>87</v>
      </c>
      <c r="AY138" s="17" t="s">
        <v>135</v>
      </c>
      <c r="BE138" s="230">
        <f>IF(N138="základní",J138,0)</f>
        <v>0</v>
      </c>
      <c r="BF138" s="230">
        <f>IF(N138="snížená",J138,0)</f>
        <v>0</v>
      </c>
      <c r="BG138" s="230">
        <f>IF(N138="zákl. přenesená",J138,0)</f>
        <v>0</v>
      </c>
      <c r="BH138" s="230">
        <f>IF(N138="sníž. přenesená",J138,0)</f>
        <v>0</v>
      </c>
      <c r="BI138" s="230">
        <f>IF(N138="nulová",J138,0)</f>
        <v>0</v>
      </c>
      <c r="BJ138" s="17" t="s">
        <v>87</v>
      </c>
      <c r="BK138" s="230">
        <f>ROUND(I138*H138,2)</f>
        <v>0</v>
      </c>
      <c r="BL138" s="17" t="s">
        <v>142</v>
      </c>
      <c r="BM138" s="229" t="s">
        <v>205</v>
      </c>
    </row>
    <row r="139" s="2" customFormat="1">
      <c r="A139" s="38"/>
      <c r="B139" s="39"/>
      <c r="C139" s="40"/>
      <c r="D139" s="231" t="s">
        <v>143</v>
      </c>
      <c r="E139" s="40"/>
      <c r="F139" s="232" t="s">
        <v>1395</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143</v>
      </c>
      <c r="AU139" s="17" t="s">
        <v>87</v>
      </c>
    </row>
    <row r="140" s="13" customFormat="1">
      <c r="A140" s="13"/>
      <c r="B140" s="236"/>
      <c r="C140" s="237"/>
      <c r="D140" s="231" t="s">
        <v>145</v>
      </c>
      <c r="E140" s="238" t="s">
        <v>1</v>
      </c>
      <c r="F140" s="239" t="s">
        <v>142</v>
      </c>
      <c r="G140" s="237"/>
      <c r="H140" s="240">
        <v>4</v>
      </c>
      <c r="I140" s="241"/>
      <c r="J140" s="237"/>
      <c r="K140" s="237"/>
      <c r="L140" s="242"/>
      <c r="M140" s="243"/>
      <c r="N140" s="244"/>
      <c r="O140" s="244"/>
      <c r="P140" s="244"/>
      <c r="Q140" s="244"/>
      <c r="R140" s="244"/>
      <c r="S140" s="244"/>
      <c r="T140" s="245"/>
      <c r="U140" s="13"/>
      <c r="V140" s="13"/>
      <c r="W140" s="13"/>
      <c r="X140" s="13"/>
      <c r="Y140" s="13"/>
      <c r="Z140" s="13"/>
      <c r="AA140" s="13"/>
      <c r="AB140" s="13"/>
      <c r="AC140" s="13"/>
      <c r="AD140" s="13"/>
      <c r="AE140" s="13"/>
      <c r="AT140" s="246" t="s">
        <v>145</v>
      </c>
      <c r="AU140" s="246" t="s">
        <v>87</v>
      </c>
      <c r="AV140" s="13" t="s">
        <v>91</v>
      </c>
      <c r="AW140" s="13" t="s">
        <v>38</v>
      </c>
      <c r="AX140" s="13" t="s">
        <v>82</v>
      </c>
      <c r="AY140" s="246" t="s">
        <v>135</v>
      </c>
    </row>
    <row r="141" s="14" customFormat="1">
      <c r="A141" s="14"/>
      <c r="B141" s="247"/>
      <c r="C141" s="248"/>
      <c r="D141" s="231" t="s">
        <v>145</v>
      </c>
      <c r="E141" s="249" t="s">
        <v>1</v>
      </c>
      <c r="F141" s="250" t="s">
        <v>147</v>
      </c>
      <c r="G141" s="248"/>
      <c r="H141" s="251">
        <v>4</v>
      </c>
      <c r="I141" s="252"/>
      <c r="J141" s="248"/>
      <c r="K141" s="248"/>
      <c r="L141" s="253"/>
      <c r="M141" s="254"/>
      <c r="N141" s="255"/>
      <c r="O141" s="255"/>
      <c r="P141" s="255"/>
      <c r="Q141" s="255"/>
      <c r="R141" s="255"/>
      <c r="S141" s="255"/>
      <c r="T141" s="256"/>
      <c r="U141" s="14"/>
      <c r="V141" s="14"/>
      <c r="W141" s="14"/>
      <c r="X141" s="14"/>
      <c r="Y141" s="14"/>
      <c r="Z141" s="14"/>
      <c r="AA141" s="14"/>
      <c r="AB141" s="14"/>
      <c r="AC141" s="14"/>
      <c r="AD141" s="14"/>
      <c r="AE141" s="14"/>
      <c r="AT141" s="257" t="s">
        <v>145</v>
      </c>
      <c r="AU141" s="257" t="s">
        <v>87</v>
      </c>
      <c r="AV141" s="14" t="s">
        <v>142</v>
      </c>
      <c r="AW141" s="14" t="s">
        <v>38</v>
      </c>
      <c r="AX141" s="14" t="s">
        <v>87</v>
      </c>
      <c r="AY141" s="257" t="s">
        <v>135</v>
      </c>
    </row>
    <row r="142" s="2" customFormat="1" ht="16.5" customHeight="1">
      <c r="A142" s="38"/>
      <c r="B142" s="39"/>
      <c r="C142" s="218" t="s">
        <v>166</v>
      </c>
      <c r="D142" s="218" t="s">
        <v>137</v>
      </c>
      <c r="E142" s="219" t="s">
        <v>1396</v>
      </c>
      <c r="F142" s="220" t="s">
        <v>1397</v>
      </c>
      <c r="G142" s="221" t="s">
        <v>1370</v>
      </c>
      <c r="H142" s="222">
        <v>1</v>
      </c>
      <c r="I142" s="223"/>
      <c r="J142" s="224">
        <f>ROUND(I142*H142,2)</f>
        <v>0</v>
      </c>
      <c r="K142" s="220" t="s">
        <v>141</v>
      </c>
      <c r="L142" s="44"/>
      <c r="M142" s="225" t="s">
        <v>1</v>
      </c>
      <c r="N142" s="226" t="s">
        <v>47</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142</v>
      </c>
      <c r="AT142" s="229" t="s">
        <v>137</v>
      </c>
      <c r="AU142" s="229" t="s">
        <v>87</v>
      </c>
      <c r="AY142" s="17" t="s">
        <v>135</v>
      </c>
      <c r="BE142" s="230">
        <f>IF(N142="základní",J142,0)</f>
        <v>0</v>
      </c>
      <c r="BF142" s="230">
        <f>IF(N142="snížená",J142,0)</f>
        <v>0</v>
      </c>
      <c r="BG142" s="230">
        <f>IF(N142="zákl. přenesená",J142,0)</f>
        <v>0</v>
      </c>
      <c r="BH142" s="230">
        <f>IF(N142="sníž. přenesená",J142,0)</f>
        <v>0</v>
      </c>
      <c r="BI142" s="230">
        <f>IF(N142="nulová",J142,0)</f>
        <v>0</v>
      </c>
      <c r="BJ142" s="17" t="s">
        <v>87</v>
      </c>
      <c r="BK142" s="230">
        <f>ROUND(I142*H142,2)</f>
        <v>0</v>
      </c>
      <c r="BL142" s="17" t="s">
        <v>142</v>
      </c>
      <c r="BM142" s="229" t="s">
        <v>223</v>
      </c>
    </row>
    <row r="143" s="2" customFormat="1">
      <c r="A143" s="38"/>
      <c r="B143" s="39"/>
      <c r="C143" s="40"/>
      <c r="D143" s="231" t="s">
        <v>143</v>
      </c>
      <c r="E143" s="40"/>
      <c r="F143" s="232" t="s">
        <v>1397</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143</v>
      </c>
      <c r="AU143" s="17" t="s">
        <v>87</v>
      </c>
    </row>
    <row r="144" s="2" customFormat="1" ht="16.5" customHeight="1">
      <c r="A144" s="38"/>
      <c r="B144" s="39"/>
      <c r="C144" s="218" t="s">
        <v>202</v>
      </c>
      <c r="D144" s="218" t="s">
        <v>137</v>
      </c>
      <c r="E144" s="219" t="s">
        <v>1398</v>
      </c>
      <c r="F144" s="220" t="s">
        <v>1399</v>
      </c>
      <c r="G144" s="221" t="s">
        <v>1370</v>
      </c>
      <c r="H144" s="222">
        <v>1</v>
      </c>
      <c r="I144" s="223"/>
      <c r="J144" s="224">
        <f>ROUND(I144*H144,2)</f>
        <v>0</v>
      </c>
      <c r="K144" s="220" t="s">
        <v>141</v>
      </c>
      <c r="L144" s="44"/>
      <c r="M144" s="225" t="s">
        <v>1</v>
      </c>
      <c r="N144" s="226" t="s">
        <v>47</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142</v>
      </c>
      <c r="AT144" s="229" t="s">
        <v>137</v>
      </c>
      <c r="AU144" s="229" t="s">
        <v>87</v>
      </c>
      <c r="AY144" s="17" t="s">
        <v>135</v>
      </c>
      <c r="BE144" s="230">
        <f>IF(N144="základní",J144,0)</f>
        <v>0</v>
      </c>
      <c r="BF144" s="230">
        <f>IF(N144="snížená",J144,0)</f>
        <v>0</v>
      </c>
      <c r="BG144" s="230">
        <f>IF(N144="zákl. přenesená",J144,0)</f>
        <v>0</v>
      </c>
      <c r="BH144" s="230">
        <f>IF(N144="sníž. přenesená",J144,0)</f>
        <v>0</v>
      </c>
      <c r="BI144" s="230">
        <f>IF(N144="nulová",J144,0)</f>
        <v>0</v>
      </c>
      <c r="BJ144" s="17" t="s">
        <v>87</v>
      </c>
      <c r="BK144" s="230">
        <f>ROUND(I144*H144,2)</f>
        <v>0</v>
      </c>
      <c r="BL144" s="17" t="s">
        <v>142</v>
      </c>
      <c r="BM144" s="229" t="s">
        <v>231</v>
      </c>
    </row>
    <row r="145" s="2" customFormat="1">
      <c r="A145" s="38"/>
      <c r="B145" s="39"/>
      <c r="C145" s="40"/>
      <c r="D145" s="231" t="s">
        <v>143</v>
      </c>
      <c r="E145" s="40"/>
      <c r="F145" s="232" t="s">
        <v>1399</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143</v>
      </c>
      <c r="AU145" s="17" t="s">
        <v>87</v>
      </c>
    </row>
    <row r="146" s="2" customFormat="1">
      <c r="A146" s="38"/>
      <c r="B146" s="39"/>
      <c r="C146" s="40"/>
      <c r="D146" s="231" t="s">
        <v>152</v>
      </c>
      <c r="E146" s="40"/>
      <c r="F146" s="258" t="s">
        <v>1400</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152</v>
      </c>
      <c r="AU146" s="17" t="s">
        <v>87</v>
      </c>
    </row>
    <row r="147" s="2" customFormat="1" ht="16.5" customHeight="1">
      <c r="A147" s="38"/>
      <c r="B147" s="39"/>
      <c r="C147" s="218" t="s">
        <v>8</v>
      </c>
      <c r="D147" s="218" t="s">
        <v>137</v>
      </c>
      <c r="E147" s="219" t="s">
        <v>1401</v>
      </c>
      <c r="F147" s="220" t="s">
        <v>1402</v>
      </c>
      <c r="G147" s="221" t="s">
        <v>1370</v>
      </c>
      <c r="H147" s="222">
        <v>1</v>
      </c>
      <c r="I147" s="223"/>
      <c r="J147" s="224">
        <f>ROUND(I147*H147,2)</f>
        <v>0</v>
      </c>
      <c r="K147" s="220" t="s">
        <v>141</v>
      </c>
      <c r="L147" s="44"/>
      <c r="M147" s="225" t="s">
        <v>1</v>
      </c>
      <c r="N147" s="226" t="s">
        <v>47</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142</v>
      </c>
      <c r="AT147" s="229" t="s">
        <v>137</v>
      </c>
      <c r="AU147" s="229" t="s">
        <v>87</v>
      </c>
      <c r="AY147" s="17" t="s">
        <v>135</v>
      </c>
      <c r="BE147" s="230">
        <f>IF(N147="základní",J147,0)</f>
        <v>0</v>
      </c>
      <c r="BF147" s="230">
        <f>IF(N147="snížená",J147,0)</f>
        <v>0</v>
      </c>
      <c r="BG147" s="230">
        <f>IF(N147="zákl. přenesená",J147,0)</f>
        <v>0</v>
      </c>
      <c r="BH147" s="230">
        <f>IF(N147="sníž. přenesená",J147,0)</f>
        <v>0</v>
      </c>
      <c r="BI147" s="230">
        <f>IF(N147="nulová",J147,0)</f>
        <v>0</v>
      </c>
      <c r="BJ147" s="17" t="s">
        <v>87</v>
      </c>
      <c r="BK147" s="230">
        <f>ROUND(I147*H147,2)</f>
        <v>0</v>
      </c>
      <c r="BL147" s="17" t="s">
        <v>142</v>
      </c>
      <c r="BM147" s="229" t="s">
        <v>247</v>
      </c>
    </row>
    <row r="148" s="2" customFormat="1">
      <c r="A148" s="38"/>
      <c r="B148" s="39"/>
      <c r="C148" s="40"/>
      <c r="D148" s="231" t="s">
        <v>143</v>
      </c>
      <c r="E148" s="40"/>
      <c r="F148" s="232" t="s">
        <v>1402</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143</v>
      </c>
      <c r="AU148" s="17" t="s">
        <v>87</v>
      </c>
    </row>
    <row r="149" s="2" customFormat="1">
      <c r="A149" s="38"/>
      <c r="B149" s="39"/>
      <c r="C149" s="40"/>
      <c r="D149" s="231" t="s">
        <v>152</v>
      </c>
      <c r="E149" s="40"/>
      <c r="F149" s="258" t="s">
        <v>1403</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152</v>
      </c>
      <c r="AU149" s="17" t="s">
        <v>87</v>
      </c>
    </row>
    <row r="150" s="2" customFormat="1" ht="16.5" customHeight="1">
      <c r="A150" s="38"/>
      <c r="B150" s="39"/>
      <c r="C150" s="218" t="s">
        <v>213</v>
      </c>
      <c r="D150" s="218" t="s">
        <v>137</v>
      </c>
      <c r="E150" s="219" t="s">
        <v>1404</v>
      </c>
      <c r="F150" s="220" t="s">
        <v>1405</v>
      </c>
      <c r="G150" s="221" t="s">
        <v>1370</v>
      </c>
      <c r="H150" s="222">
        <v>1</v>
      </c>
      <c r="I150" s="223"/>
      <c r="J150" s="224">
        <f>ROUND(I150*H150,2)</f>
        <v>0</v>
      </c>
      <c r="K150" s="220" t="s">
        <v>141</v>
      </c>
      <c r="L150" s="44"/>
      <c r="M150" s="225" t="s">
        <v>1</v>
      </c>
      <c r="N150" s="226" t="s">
        <v>47</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142</v>
      </c>
      <c r="AT150" s="229" t="s">
        <v>137</v>
      </c>
      <c r="AU150" s="229" t="s">
        <v>87</v>
      </c>
      <c r="AY150" s="17" t="s">
        <v>135</v>
      </c>
      <c r="BE150" s="230">
        <f>IF(N150="základní",J150,0)</f>
        <v>0</v>
      </c>
      <c r="BF150" s="230">
        <f>IF(N150="snížená",J150,0)</f>
        <v>0</v>
      </c>
      <c r="BG150" s="230">
        <f>IF(N150="zákl. přenesená",J150,0)</f>
        <v>0</v>
      </c>
      <c r="BH150" s="230">
        <f>IF(N150="sníž. přenesená",J150,0)</f>
        <v>0</v>
      </c>
      <c r="BI150" s="230">
        <f>IF(N150="nulová",J150,0)</f>
        <v>0</v>
      </c>
      <c r="BJ150" s="17" t="s">
        <v>87</v>
      </c>
      <c r="BK150" s="230">
        <f>ROUND(I150*H150,2)</f>
        <v>0</v>
      </c>
      <c r="BL150" s="17" t="s">
        <v>142</v>
      </c>
      <c r="BM150" s="229" t="s">
        <v>265</v>
      </c>
    </row>
    <row r="151" s="2" customFormat="1">
      <c r="A151" s="38"/>
      <c r="B151" s="39"/>
      <c r="C151" s="40"/>
      <c r="D151" s="231" t="s">
        <v>143</v>
      </c>
      <c r="E151" s="40"/>
      <c r="F151" s="232" t="s">
        <v>1405</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143</v>
      </c>
      <c r="AU151" s="17" t="s">
        <v>87</v>
      </c>
    </row>
    <row r="152" s="2" customFormat="1">
      <c r="A152" s="38"/>
      <c r="B152" s="39"/>
      <c r="C152" s="40"/>
      <c r="D152" s="231" t="s">
        <v>152</v>
      </c>
      <c r="E152" s="40"/>
      <c r="F152" s="258" t="s">
        <v>1406</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152</v>
      </c>
      <c r="AU152" s="17" t="s">
        <v>87</v>
      </c>
    </row>
    <row r="153" s="2" customFormat="1" ht="16.5" customHeight="1">
      <c r="A153" s="38"/>
      <c r="B153" s="39"/>
      <c r="C153" s="218" t="s">
        <v>178</v>
      </c>
      <c r="D153" s="218" t="s">
        <v>137</v>
      </c>
      <c r="E153" s="219" t="s">
        <v>1407</v>
      </c>
      <c r="F153" s="220" t="s">
        <v>1408</v>
      </c>
      <c r="G153" s="221" t="s">
        <v>1409</v>
      </c>
      <c r="H153" s="222">
        <v>1</v>
      </c>
      <c r="I153" s="223"/>
      <c r="J153" s="224">
        <f>ROUND(I153*H153,2)</f>
        <v>0</v>
      </c>
      <c r="K153" s="220" t="s">
        <v>141</v>
      </c>
      <c r="L153" s="44"/>
      <c r="M153" s="225" t="s">
        <v>1</v>
      </c>
      <c r="N153" s="226" t="s">
        <v>47</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1371</v>
      </c>
      <c r="AT153" s="229" t="s">
        <v>137</v>
      </c>
      <c r="AU153" s="229" t="s">
        <v>87</v>
      </c>
      <c r="AY153" s="17" t="s">
        <v>135</v>
      </c>
      <c r="BE153" s="230">
        <f>IF(N153="základní",J153,0)</f>
        <v>0</v>
      </c>
      <c r="BF153" s="230">
        <f>IF(N153="snížená",J153,0)</f>
        <v>0</v>
      </c>
      <c r="BG153" s="230">
        <f>IF(N153="zákl. přenesená",J153,0)</f>
        <v>0</v>
      </c>
      <c r="BH153" s="230">
        <f>IF(N153="sníž. přenesená",J153,0)</f>
        <v>0</v>
      </c>
      <c r="BI153" s="230">
        <f>IF(N153="nulová",J153,0)</f>
        <v>0</v>
      </c>
      <c r="BJ153" s="17" t="s">
        <v>87</v>
      </c>
      <c r="BK153" s="230">
        <f>ROUND(I153*H153,2)</f>
        <v>0</v>
      </c>
      <c r="BL153" s="17" t="s">
        <v>1371</v>
      </c>
      <c r="BM153" s="229" t="s">
        <v>1410</v>
      </c>
    </row>
    <row r="154" s="2" customFormat="1">
      <c r="A154" s="38"/>
      <c r="B154" s="39"/>
      <c r="C154" s="40"/>
      <c r="D154" s="231" t="s">
        <v>143</v>
      </c>
      <c r="E154" s="40"/>
      <c r="F154" s="232" t="s">
        <v>1408</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143</v>
      </c>
      <c r="AU154" s="17" t="s">
        <v>87</v>
      </c>
    </row>
    <row r="155" s="2" customFormat="1">
      <c r="A155" s="38"/>
      <c r="B155" s="39"/>
      <c r="C155" s="40"/>
      <c r="D155" s="231" t="s">
        <v>152</v>
      </c>
      <c r="E155" s="40"/>
      <c r="F155" s="258" t="s">
        <v>1411</v>
      </c>
      <c r="G155" s="40"/>
      <c r="H155" s="40"/>
      <c r="I155" s="233"/>
      <c r="J155" s="40"/>
      <c r="K155" s="40"/>
      <c r="L155" s="44"/>
      <c r="M155" s="280"/>
      <c r="N155" s="281"/>
      <c r="O155" s="282"/>
      <c r="P155" s="282"/>
      <c r="Q155" s="282"/>
      <c r="R155" s="282"/>
      <c r="S155" s="282"/>
      <c r="T155" s="283"/>
      <c r="U155" s="38"/>
      <c r="V155" s="38"/>
      <c r="W155" s="38"/>
      <c r="X155" s="38"/>
      <c r="Y155" s="38"/>
      <c r="Z155" s="38"/>
      <c r="AA155" s="38"/>
      <c r="AB155" s="38"/>
      <c r="AC155" s="38"/>
      <c r="AD155" s="38"/>
      <c r="AE155" s="38"/>
      <c r="AT155" s="17" t="s">
        <v>152</v>
      </c>
      <c r="AU155" s="17" t="s">
        <v>87</v>
      </c>
    </row>
    <row r="156" s="2" customFormat="1" ht="6.96" customHeight="1">
      <c r="A156" s="38"/>
      <c r="B156" s="66"/>
      <c r="C156" s="67"/>
      <c r="D156" s="67"/>
      <c r="E156" s="67"/>
      <c r="F156" s="67"/>
      <c r="G156" s="67"/>
      <c r="H156" s="67"/>
      <c r="I156" s="67"/>
      <c r="J156" s="67"/>
      <c r="K156" s="67"/>
      <c r="L156" s="44"/>
      <c r="M156" s="38"/>
      <c r="O156" s="38"/>
      <c r="P156" s="38"/>
      <c r="Q156" s="38"/>
      <c r="R156" s="38"/>
      <c r="S156" s="38"/>
      <c r="T156" s="38"/>
      <c r="U156" s="38"/>
      <c r="V156" s="38"/>
      <c r="W156" s="38"/>
      <c r="X156" s="38"/>
      <c r="Y156" s="38"/>
      <c r="Z156" s="38"/>
      <c r="AA156" s="38"/>
      <c r="AB156" s="38"/>
      <c r="AC156" s="38"/>
      <c r="AD156" s="38"/>
      <c r="AE156" s="38"/>
    </row>
  </sheetData>
  <sheetProtection sheet="1" autoFilter="0" formatColumns="0" formatRows="0" objects="1" scenarios="1" spinCount="100000" saltValue="DxuQC0eiIfMvxB8cN4FBXKhbN5UrzFjvFTy9nU+IKr8HsRbU0V4tQYbxzL363bZh5Gz3Q8uM1CJqkUK583L47Q==" hashValue="SlgvuI2AqPKIln6Wsi0N1H+RvDwOpDsqmp3oLgi5WhjUuEqzf5V9MBreLe78vo8CpDY7Rz5IwLGpZ05Tem/j2Q==" algorithmName="SHA-512" password="CC35"/>
  <autoFilter ref="C116:K155"/>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102</v>
      </c>
    </row>
    <row r="3" s="1" customFormat="1" ht="6.96" customHeight="1">
      <c r="B3" s="136"/>
      <c r="C3" s="137"/>
      <c r="D3" s="137"/>
      <c r="E3" s="137"/>
      <c r="F3" s="137"/>
      <c r="G3" s="137"/>
      <c r="H3" s="137"/>
      <c r="I3" s="137"/>
      <c r="J3" s="137"/>
      <c r="K3" s="137"/>
      <c r="L3" s="20"/>
      <c r="AT3" s="17" t="s">
        <v>91</v>
      </c>
    </row>
    <row r="4" s="1" customFormat="1" ht="24.96" customHeight="1">
      <c r="B4" s="20"/>
      <c r="D4" s="138" t="s">
        <v>103</v>
      </c>
      <c r="L4" s="20"/>
      <c r="M4" s="139" t="s">
        <v>10</v>
      </c>
      <c r="AT4" s="17" t="s">
        <v>4</v>
      </c>
    </row>
    <row r="5" s="1" customFormat="1" ht="6.96" customHeight="1">
      <c r="B5" s="20"/>
      <c r="L5" s="20"/>
    </row>
    <row r="6" s="1" customFormat="1" ht="12" customHeight="1">
      <c r="B6" s="20"/>
      <c r="D6" s="140" t="s">
        <v>16</v>
      </c>
      <c r="L6" s="20"/>
    </row>
    <row r="7" s="1" customFormat="1" ht="16.5" customHeight="1">
      <c r="B7" s="20"/>
      <c r="E7" s="141" t="str">
        <f>'Rekapitulace stavby'!K6</f>
        <v xml:space="preserve"> II-235 Drahoňův Újezd průtah</v>
      </c>
      <c r="F7" s="140"/>
      <c r="G7" s="140"/>
      <c r="H7" s="140"/>
      <c r="L7" s="20"/>
    </row>
    <row r="8" s="2" customFormat="1" ht="12" customHeight="1">
      <c r="A8" s="38"/>
      <c r="B8" s="44"/>
      <c r="C8" s="38"/>
      <c r="D8" s="140" t="s">
        <v>104</v>
      </c>
      <c r="E8" s="38"/>
      <c r="F8" s="38"/>
      <c r="G8" s="38"/>
      <c r="H8" s="38"/>
      <c r="I8" s="38"/>
      <c r="J8" s="38"/>
      <c r="K8" s="38"/>
      <c r="L8" s="63"/>
      <c r="S8" s="38"/>
      <c r="T8" s="38"/>
      <c r="U8" s="38"/>
      <c r="V8" s="38"/>
      <c r="W8" s="38"/>
      <c r="X8" s="38"/>
      <c r="Y8" s="38"/>
      <c r="Z8" s="38"/>
      <c r="AA8" s="38"/>
      <c r="AB8" s="38"/>
      <c r="AC8" s="38"/>
      <c r="AD8" s="38"/>
      <c r="AE8" s="38"/>
    </row>
    <row r="9" s="2" customFormat="1" ht="30" customHeight="1">
      <c r="A9" s="38"/>
      <c r="B9" s="44"/>
      <c r="C9" s="38"/>
      <c r="D9" s="38"/>
      <c r="E9" s="142" t="s">
        <v>1412</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20</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22</v>
      </c>
      <c r="E12" s="38"/>
      <c r="F12" s="143" t="s">
        <v>1413</v>
      </c>
      <c r="G12" s="38"/>
      <c r="H12" s="38"/>
      <c r="I12" s="140" t="s">
        <v>24</v>
      </c>
      <c r="J12" s="144" t="str">
        <f>'Rekapitulace stavby'!AN8</f>
        <v>13. 1. 2026</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26</v>
      </c>
      <c r="E14" s="38"/>
      <c r="F14" s="38"/>
      <c r="G14" s="38"/>
      <c r="H14" s="38"/>
      <c r="I14" s="140" t="s">
        <v>27</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826</v>
      </c>
      <c r="F15" s="38"/>
      <c r="G15" s="38"/>
      <c r="H15" s="38"/>
      <c r="I15" s="140" t="s">
        <v>30</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32</v>
      </c>
      <c r="E17" s="38"/>
      <c r="F17" s="38"/>
      <c r="G17" s="38"/>
      <c r="H17" s="38"/>
      <c r="I17" s="140" t="s">
        <v>27</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30</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34</v>
      </c>
      <c r="E20" s="38"/>
      <c r="F20" s="38"/>
      <c r="G20" s="38"/>
      <c r="H20" s="38"/>
      <c r="I20" s="140" t="s">
        <v>27</v>
      </c>
      <c r="J20" s="143"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36</v>
      </c>
      <c r="F21" s="38"/>
      <c r="G21" s="38"/>
      <c r="H21" s="38"/>
      <c r="I21" s="140" t="s">
        <v>30</v>
      </c>
      <c r="J21" s="143"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39</v>
      </c>
      <c r="E23" s="38"/>
      <c r="F23" s="38"/>
      <c r="G23" s="38"/>
      <c r="H23" s="38"/>
      <c r="I23" s="140" t="s">
        <v>27</v>
      </c>
      <c r="J23" s="143"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30</v>
      </c>
      <c r="J24" s="143"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41</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42</v>
      </c>
      <c r="E30" s="38"/>
      <c r="F30" s="38"/>
      <c r="G30" s="38"/>
      <c r="H30" s="38"/>
      <c r="I30" s="38"/>
      <c r="J30" s="151">
        <f>ROUND(J117,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44</v>
      </c>
      <c r="G32" s="38"/>
      <c r="H32" s="38"/>
      <c r="I32" s="152" t="s">
        <v>43</v>
      </c>
      <c r="J32" s="152" t="s">
        <v>45</v>
      </c>
      <c r="K32" s="38"/>
      <c r="L32" s="63"/>
      <c r="S32" s="38"/>
      <c r="T32" s="38"/>
      <c r="U32" s="38"/>
      <c r="V32" s="38"/>
      <c r="W32" s="38"/>
      <c r="X32" s="38"/>
      <c r="Y32" s="38"/>
      <c r="Z32" s="38"/>
      <c r="AA32" s="38"/>
      <c r="AB32" s="38"/>
      <c r="AC32" s="38"/>
      <c r="AD32" s="38"/>
      <c r="AE32" s="38"/>
    </row>
    <row r="33" s="2" customFormat="1" ht="14.4" customHeight="1">
      <c r="A33" s="38"/>
      <c r="B33" s="44"/>
      <c r="C33" s="38"/>
      <c r="D33" s="153" t="s">
        <v>46</v>
      </c>
      <c r="E33" s="140" t="s">
        <v>47</v>
      </c>
      <c r="F33" s="154">
        <f>ROUND((SUM(BE117:BE148)),  2)</f>
        <v>0</v>
      </c>
      <c r="G33" s="38"/>
      <c r="H33" s="38"/>
      <c r="I33" s="155">
        <v>0.20999999999999999</v>
      </c>
      <c r="J33" s="154">
        <f>ROUND(((SUM(BE117:BE148))*I33),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48</v>
      </c>
      <c r="F34" s="154">
        <f>ROUND((SUM(BF117:BF148)),  2)</f>
        <v>0</v>
      </c>
      <c r="G34" s="38"/>
      <c r="H34" s="38"/>
      <c r="I34" s="155">
        <v>0.12</v>
      </c>
      <c r="J34" s="154">
        <f>ROUND(((SUM(BF117:BF148))*I34),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49</v>
      </c>
      <c r="F35" s="154">
        <f>ROUND((SUM(BG117:BG148)),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50</v>
      </c>
      <c r="F36" s="154">
        <f>ROUND((SUM(BH117:BH148)),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51</v>
      </c>
      <c r="F37" s="154">
        <f>ROUND((SUM(BI117:BI148)),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52</v>
      </c>
      <c r="E39" s="158"/>
      <c r="F39" s="158"/>
      <c r="G39" s="159" t="s">
        <v>53</v>
      </c>
      <c r="H39" s="160" t="s">
        <v>54</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55</v>
      </c>
      <c r="E50" s="164"/>
      <c r="F50" s="164"/>
      <c r="G50" s="163" t="s">
        <v>56</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57</v>
      </c>
      <c r="E61" s="166"/>
      <c r="F61" s="167" t="s">
        <v>58</v>
      </c>
      <c r="G61" s="165" t="s">
        <v>57</v>
      </c>
      <c r="H61" s="166"/>
      <c r="I61" s="166"/>
      <c r="J61" s="168" t="s">
        <v>58</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59</v>
      </c>
      <c r="E65" s="169"/>
      <c r="F65" s="169"/>
      <c r="G65" s="163" t="s">
        <v>60</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57</v>
      </c>
      <c r="E76" s="166"/>
      <c r="F76" s="167" t="s">
        <v>58</v>
      </c>
      <c r="G76" s="165" t="s">
        <v>57</v>
      </c>
      <c r="H76" s="166"/>
      <c r="I76" s="166"/>
      <c r="J76" s="168" t="s">
        <v>58</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108</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4" t="str">
        <f>E7</f>
        <v xml:space="preserve"> II-235 Drahoňův Újezd průtah</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104</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30" customHeight="1">
      <c r="A87" s="38"/>
      <c r="B87" s="39"/>
      <c r="C87" s="40"/>
      <c r="D87" s="40"/>
      <c r="E87" s="76" t="str">
        <f>E9</f>
        <v>VON2 - vedlejší a ostatní náklady stavby - investor obec Drahoňův Újezd</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Drahoňův Újezd</v>
      </c>
      <c r="G89" s="40"/>
      <c r="H89" s="40"/>
      <c r="I89" s="32" t="s">
        <v>24</v>
      </c>
      <c r="J89" s="79" t="str">
        <f>IF(J12="","",J12)</f>
        <v>13. 1. 2026</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26</v>
      </c>
      <c r="D91" s="40"/>
      <c r="E91" s="40"/>
      <c r="F91" s="27" t="str">
        <f>E15</f>
        <v>obec Drahoňův Újezd</v>
      </c>
      <c r="G91" s="40"/>
      <c r="H91" s="40"/>
      <c r="I91" s="32" t="s">
        <v>34</v>
      </c>
      <c r="J91" s="36" t="str">
        <f>E21</f>
        <v>SUDOP Project Plzeň a.s.</v>
      </c>
      <c r="K91" s="40"/>
      <c r="L91" s="63"/>
      <c r="S91" s="38"/>
      <c r="T91" s="38"/>
      <c r="U91" s="38"/>
      <c r="V91" s="38"/>
      <c r="W91" s="38"/>
      <c r="X91" s="38"/>
      <c r="Y91" s="38"/>
      <c r="Z91" s="38"/>
      <c r="AA91" s="38"/>
      <c r="AB91" s="38"/>
      <c r="AC91" s="38"/>
      <c r="AD91" s="38"/>
      <c r="AE91" s="38"/>
    </row>
    <row r="92" s="2" customFormat="1" ht="25.65" customHeight="1">
      <c r="A92" s="38"/>
      <c r="B92" s="39"/>
      <c r="C92" s="32" t="s">
        <v>32</v>
      </c>
      <c r="D92" s="40"/>
      <c r="E92" s="40"/>
      <c r="F92" s="27" t="str">
        <f>IF(E18="","",E18)</f>
        <v>Vyplň údaj</v>
      </c>
      <c r="G92" s="40"/>
      <c r="H92" s="40"/>
      <c r="I92" s="32" t="s">
        <v>39</v>
      </c>
      <c r="J92" s="36" t="str">
        <f>E24</f>
        <v>SUDOP Project Plzeň a.s.</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109</v>
      </c>
      <c r="D94" s="176"/>
      <c r="E94" s="176"/>
      <c r="F94" s="176"/>
      <c r="G94" s="176"/>
      <c r="H94" s="176"/>
      <c r="I94" s="176"/>
      <c r="J94" s="177" t="s">
        <v>110</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111</v>
      </c>
      <c r="D96" s="40"/>
      <c r="E96" s="40"/>
      <c r="F96" s="40"/>
      <c r="G96" s="40"/>
      <c r="H96" s="40"/>
      <c r="I96" s="40"/>
      <c r="J96" s="110">
        <f>J117</f>
        <v>0</v>
      </c>
      <c r="K96" s="40"/>
      <c r="L96" s="63"/>
      <c r="S96" s="38"/>
      <c r="T96" s="38"/>
      <c r="U96" s="38"/>
      <c r="V96" s="38"/>
      <c r="W96" s="38"/>
      <c r="X96" s="38"/>
      <c r="Y96" s="38"/>
      <c r="Z96" s="38"/>
      <c r="AA96" s="38"/>
      <c r="AB96" s="38"/>
      <c r="AC96" s="38"/>
      <c r="AD96" s="38"/>
      <c r="AE96" s="38"/>
      <c r="AU96" s="17" t="s">
        <v>112</v>
      </c>
    </row>
    <row r="97" s="9" customFormat="1" ht="24.96" customHeight="1">
      <c r="A97" s="9"/>
      <c r="B97" s="179"/>
      <c r="C97" s="180"/>
      <c r="D97" s="181" t="s">
        <v>1365</v>
      </c>
      <c r="E97" s="182"/>
      <c r="F97" s="182"/>
      <c r="G97" s="182"/>
      <c r="H97" s="182"/>
      <c r="I97" s="182"/>
      <c r="J97" s="183">
        <f>J118</f>
        <v>0</v>
      </c>
      <c r="K97" s="180"/>
      <c r="L97" s="184"/>
      <c r="S97" s="9"/>
      <c r="T97" s="9"/>
      <c r="U97" s="9"/>
      <c r="V97" s="9"/>
      <c r="W97" s="9"/>
      <c r="X97" s="9"/>
      <c r="Y97" s="9"/>
      <c r="Z97" s="9"/>
      <c r="AA97" s="9"/>
      <c r="AB97" s="9"/>
      <c r="AC97" s="9"/>
      <c r="AD97" s="9"/>
      <c r="AE97" s="9"/>
    </row>
    <row r="98" s="2" customFormat="1" ht="21.84" customHeight="1">
      <c r="A98" s="38"/>
      <c r="B98" s="39"/>
      <c r="C98" s="40"/>
      <c r="D98" s="40"/>
      <c r="E98" s="40"/>
      <c r="F98" s="40"/>
      <c r="G98" s="40"/>
      <c r="H98" s="40"/>
      <c r="I98" s="40"/>
      <c r="J98" s="40"/>
      <c r="K98" s="40"/>
      <c r="L98" s="63"/>
      <c r="S98" s="38"/>
      <c r="T98" s="38"/>
      <c r="U98" s="38"/>
      <c r="V98" s="38"/>
      <c r="W98" s="38"/>
      <c r="X98" s="38"/>
      <c r="Y98" s="38"/>
      <c r="Z98" s="38"/>
      <c r="AA98" s="38"/>
      <c r="AB98" s="38"/>
      <c r="AC98" s="38"/>
      <c r="AD98" s="38"/>
      <c r="AE98" s="38"/>
    </row>
    <row r="99" s="2" customFormat="1" ht="6.96" customHeight="1">
      <c r="A99" s="38"/>
      <c r="B99" s="66"/>
      <c r="C99" s="67"/>
      <c r="D99" s="67"/>
      <c r="E99" s="67"/>
      <c r="F99" s="67"/>
      <c r="G99" s="67"/>
      <c r="H99" s="67"/>
      <c r="I99" s="67"/>
      <c r="J99" s="67"/>
      <c r="K99" s="67"/>
      <c r="L99" s="63"/>
      <c r="S99" s="38"/>
      <c r="T99" s="38"/>
      <c r="U99" s="38"/>
      <c r="V99" s="38"/>
      <c r="W99" s="38"/>
      <c r="X99" s="38"/>
      <c r="Y99" s="38"/>
      <c r="Z99" s="38"/>
      <c r="AA99" s="38"/>
      <c r="AB99" s="38"/>
      <c r="AC99" s="38"/>
      <c r="AD99" s="38"/>
      <c r="AE99" s="38"/>
    </row>
    <row r="103" s="2" customFormat="1" ht="6.96" customHeight="1">
      <c r="A103" s="38"/>
      <c r="B103" s="68"/>
      <c r="C103" s="69"/>
      <c r="D103" s="69"/>
      <c r="E103" s="69"/>
      <c r="F103" s="69"/>
      <c r="G103" s="69"/>
      <c r="H103" s="69"/>
      <c r="I103" s="69"/>
      <c r="J103" s="69"/>
      <c r="K103" s="69"/>
      <c r="L103" s="63"/>
      <c r="S103" s="38"/>
      <c r="T103" s="38"/>
      <c r="U103" s="38"/>
      <c r="V103" s="38"/>
      <c r="W103" s="38"/>
      <c r="X103" s="38"/>
      <c r="Y103" s="38"/>
      <c r="Z103" s="38"/>
      <c r="AA103" s="38"/>
      <c r="AB103" s="38"/>
      <c r="AC103" s="38"/>
      <c r="AD103" s="38"/>
      <c r="AE103" s="38"/>
    </row>
    <row r="104" s="2" customFormat="1" ht="24.96" customHeight="1">
      <c r="A104" s="38"/>
      <c r="B104" s="39"/>
      <c r="C104" s="23" t="s">
        <v>120</v>
      </c>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12" customHeight="1">
      <c r="A106" s="38"/>
      <c r="B106" s="39"/>
      <c r="C106" s="32" t="s">
        <v>16</v>
      </c>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16.5" customHeight="1">
      <c r="A107" s="38"/>
      <c r="B107" s="39"/>
      <c r="C107" s="40"/>
      <c r="D107" s="40"/>
      <c r="E107" s="174" t="str">
        <f>E7</f>
        <v xml:space="preserve"> II-235 Drahoňův Újezd průtah</v>
      </c>
      <c r="F107" s="32"/>
      <c r="G107" s="32"/>
      <c r="H107" s="32"/>
      <c r="I107" s="40"/>
      <c r="J107" s="40"/>
      <c r="K107" s="40"/>
      <c r="L107" s="63"/>
      <c r="S107" s="38"/>
      <c r="T107" s="38"/>
      <c r="U107" s="38"/>
      <c r="V107" s="38"/>
      <c r="W107" s="38"/>
      <c r="X107" s="38"/>
      <c r="Y107" s="38"/>
      <c r="Z107" s="38"/>
      <c r="AA107" s="38"/>
      <c r="AB107" s="38"/>
      <c r="AC107" s="38"/>
      <c r="AD107" s="38"/>
      <c r="AE107" s="38"/>
    </row>
    <row r="108" s="2" customFormat="1" ht="12" customHeight="1">
      <c r="A108" s="38"/>
      <c r="B108" s="39"/>
      <c r="C108" s="32" t="s">
        <v>104</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30" customHeight="1">
      <c r="A109" s="38"/>
      <c r="B109" s="39"/>
      <c r="C109" s="40"/>
      <c r="D109" s="40"/>
      <c r="E109" s="76" t="str">
        <f>E9</f>
        <v>VON2 - vedlejší a ostatní náklady stavby - investor obec Drahoňův Újezd</v>
      </c>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22</v>
      </c>
      <c r="D111" s="40"/>
      <c r="E111" s="40"/>
      <c r="F111" s="27" t="str">
        <f>F12</f>
        <v>Drahoňův Újezd</v>
      </c>
      <c r="G111" s="40"/>
      <c r="H111" s="40"/>
      <c r="I111" s="32" t="s">
        <v>24</v>
      </c>
      <c r="J111" s="79" t="str">
        <f>IF(J12="","",J12)</f>
        <v>13. 1. 2026</v>
      </c>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25.65" customHeight="1">
      <c r="A113" s="38"/>
      <c r="B113" s="39"/>
      <c r="C113" s="32" t="s">
        <v>26</v>
      </c>
      <c r="D113" s="40"/>
      <c r="E113" s="40"/>
      <c r="F113" s="27" t="str">
        <f>E15</f>
        <v>obec Drahoňův Újezd</v>
      </c>
      <c r="G113" s="40"/>
      <c r="H113" s="40"/>
      <c r="I113" s="32" t="s">
        <v>34</v>
      </c>
      <c r="J113" s="36" t="str">
        <f>E21</f>
        <v>SUDOP Project Plzeň a.s.</v>
      </c>
      <c r="K113" s="40"/>
      <c r="L113" s="63"/>
      <c r="S113" s="38"/>
      <c r="T113" s="38"/>
      <c r="U113" s="38"/>
      <c r="V113" s="38"/>
      <c r="W113" s="38"/>
      <c r="X113" s="38"/>
      <c r="Y113" s="38"/>
      <c r="Z113" s="38"/>
      <c r="AA113" s="38"/>
      <c r="AB113" s="38"/>
      <c r="AC113" s="38"/>
      <c r="AD113" s="38"/>
      <c r="AE113" s="38"/>
    </row>
    <row r="114" s="2" customFormat="1" ht="25.65" customHeight="1">
      <c r="A114" s="38"/>
      <c r="B114" s="39"/>
      <c r="C114" s="32" t="s">
        <v>32</v>
      </c>
      <c r="D114" s="40"/>
      <c r="E114" s="40"/>
      <c r="F114" s="27" t="str">
        <f>IF(E18="","",E18)</f>
        <v>Vyplň údaj</v>
      </c>
      <c r="G114" s="40"/>
      <c r="H114" s="40"/>
      <c r="I114" s="32" t="s">
        <v>39</v>
      </c>
      <c r="J114" s="36" t="str">
        <f>E24</f>
        <v>SUDOP Project Plzeň a.s.</v>
      </c>
      <c r="K114" s="40"/>
      <c r="L114" s="63"/>
      <c r="S114" s="38"/>
      <c r="T114" s="38"/>
      <c r="U114" s="38"/>
      <c r="V114" s="38"/>
      <c r="W114" s="38"/>
      <c r="X114" s="38"/>
      <c r="Y114" s="38"/>
      <c r="Z114" s="38"/>
      <c r="AA114" s="38"/>
      <c r="AB114" s="38"/>
      <c r="AC114" s="38"/>
      <c r="AD114" s="38"/>
      <c r="AE114" s="38"/>
    </row>
    <row r="115" s="2" customFormat="1" ht="10.32"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11" customFormat="1" ht="29.28" customHeight="1">
      <c r="A116" s="191"/>
      <c r="B116" s="192"/>
      <c r="C116" s="193" t="s">
        <v>121</v>
      </c>
      <c r="D116" s="194" t="s">
        <v>67</v>
      </c>
      <c r="E116" s="194" t="s">
        <v>63</v>
      </c>
      <c r="F116" s="194" t="s">
        <v>64</v>
      </c>
      <c r="G116" s="194" t="s">
        <v>122</v>
      </c>
      <c r="H116" s="194" t="s">
        <v>123</v>
      </c>
      <c r="I116" s="194" t="s">
        <v>124</v>
      </c>
      <c r="J116" s="194" t="s">
        <v>110</v>
      </c>
      <c r="K116" s="195" t="s">
        <v>125</v>
      </c>
      <c r="L116" s="196"/>
      <c r="M116" s="100" t="s">
        <v>1</v>
      </c>
      <c r="N116" s="101" t="s">
        <v>46</v>
      </c>
      <c r="O116" s="101" t="s">
        <v>126</v>
      </c>
      <c r="P116" s="101" t="s">
        <v>127</v>
      </c>
      <c r="Q116" s="101" t="s">
        <v>128</v>
      </c>
      <c r="R116" s="101" t="s">
        <v>129</v>
      </c>
      <c r="S116" s="101" t="s">
        <v>130</v>
      </c>
      <c r="T116" s="102" t="s">
        <v>131</v>
      </c>
      <c r="U116" s="191"/>
      <c r="V116" s="191"/>
      <c r="W116" s="191"/>
      <c r="X116" s="191"/>
      <c r="Y116" s="191"/>
      <c r="Z116" s="191"/>
      <c r="AA116" s="191"/>
      <c r="AB116" s="191"/>
      <c r="AC116" s="191"/>
      <c r="AD116" s="191"/>
      <c r="AE116" s="191"/>
    </row>
    <row r="117" s="2" customFormat="1" ht="22.8" customHeight="1">
      <c r="A117" s="38"/>
      <c r="B117" s="39"/>
      <c r="C117" s="107" t="s">
        <v>132</v>
      </c>
      <c r="D117" s="40"/>
      <c r="E117" s="40"/>
      <c r="F117" s="40"/>
      <c r="G117" s="40"/>
      <c r="H117" s="40"/>
      <c r="I117" s="40"/>
      <c r="J117" s="197">
        <f>BK117</f>
        <v>0</v>
      </c>
      <c r="K117" s="40"/>
      <c r="L117" s="44"/>
      <c r="M117" s="103"/>
      <c r="N117" s="198"/>
      <c r="O117" s="104"/>
      <c r="P117" s="199">
        <f>P118</f>
        <v>0</v>
      </c>
      <c r="Q117" s="104"/>
      <c r="R117" s="199">
        <f>R118</f>
        <v>0</v>
      </c>
      <c r="S117" s="104"/>
      <c r="T117" s="200">
        <f>T118</f>
        <v>0</v>
      </c>
      <c r="U117" s="38"/>
      <c r="V117" s="38"/>
      <c r="W117" s="38"/>
      <c r="X117" s="38"/>
      <c r="Y117" s="38"/>
      <c r="Z117" s="38"/>
      <c r="AA117" s="38"/>
      <c r="AB117" s="38"/>
      <c r="AC117" s="38"/>
      <c r="AD117" s="38"/>
      <c r="AE117" s="38"/>
      <c r="AT117" s="17" t="s">
        <v>81</v>
      </c>
      <c r="AU117" s="17" t="s">
        <v>112</v>
      </c>
      <c r="BK117" s="201">
        <f>BK118</f>
        <v>0</v>
      </c>
    </row>
    <row r="118" s="12" customFormat="1" ht="25.92" customHeight="1">
      <c r="A118" s="12"/>
      <c r="B118" s="202"/>
      <c r="C118" s="203"/>
      <c r="D118" s="204" t="s">
        <v>81</v>
      </c>
      <c r="E118" s="205" t="s">
        <v>1366</v>
      </c>
      <c r="F118" s="205" t="s">
        <v>1367</v>
      </c>
      <c r="G118" s="203"/>
      <c r="H118" s="203"/>
      <c r="I118" s="206"/>
      <c r="J118" s="207">
        <f>BK118</f>
        <v>0</v>
      </c>
      <c r="K118" s="203"/>
      <c r="L118" s="208"/>
      <c r="M118" s="209"/>
      <c r="N118" s="210"/>
      <c r="O118" s="210"/>
      <c r="P118" s="211">
        <f>SUM(P119:P148)</f>
        <v>0</v>
      </c>
      <c r="Q118" s="210"/>
      <c r="R118" s="211">
        <f>SUM(R119:R148)</f>
        <v>0</v>
      </c>
      <c r="S118" s="210"/>
      <c r="T118" s="212">
        <f>SUM(T119:T148)</f>
        <v>0</v>
      </c>
      <c r="U118" s="12"/>
      <c r="V118" s="12"/>
      <c r="W118" s="12"/>
      <c r="X118" s="12"/>
      <c r="Y118" s="12"/>
      <c r="Z118" s="12"/>
      <c r="AA118" s="12"/>
      <c r="AB118" s="12"/>
      <c r="AC118" s="12"/>
      <c r="AD118" s="12"/>
      <c r="AE118" s="12"/>
      <c r="AR118" s="213" t="s">
        <v>163</v>
      </c>
      <c r="AT118" s="214" t="s">
        <v>81</v>
      </c>
      <c r="AU118" s="214" t="s">
        <v>82</v>
      </c>
      <c r="AY118" s="213" t="s">
        <v>135</v>
      </c>
      <c r="BK118" s="215">
        <f>SUM(BK119:BK148)</f>
        <v>0</v>
      </c>
    </row>
    <row r="119" s="2" customFormat="1" ht="16.5" customHeight="1">
      <c r="A119" s="38"/>
      <c r="B119" s="39"/>
      <c r="C119" s="218" t="s">
        <v>87</v>
      </c>
      <c r="D119" s="218" t="s">
        <v>137</v>
      </c>
      <c r="E119" s="219" t="s">
        <v>1376</v>
      </c>
      <c r="F119" s="220" t="s">
        <v>1377</v>
      </c>
      <c r="G119" s="221" t="s">
        <v>1370</v>
      </c>
      <c r="H119" s="222">
        <v>1</v>
      </c>
      <c r="I119" s="223"/>
      <c r="J119" s="224">
        <f>ROUND(I119*H119,2)</f>
        <v>0</v>
      </c>
      <c r="K119" s="220" t="s">
        <v>141</v>
      </c>
      <c r="L119" s="44"/>
      <c r="M119" s="225" t="s">
        <v>1</v>
      </c>
      <c r="N119" s="226" t="s">
        <v>47</v>
      </c>
      <c r="O119" s="91"/>
      <c r="P119" s="227">
        <f>O119*H119</f>
        <v>0</v>
      </c>
      <c r="Q119" s="227">
        <v>0</v>
      </c>
      <c r="R119" s="227">
        <f>Q119*H119</f>
        <v>0</v>
      </c>
      <c r="S119" s="227">
        <v>0</v>
      </c>
      <c r="T119" s="228">
        <f>S119*H119</f>
        <v>0</v>
      </c>
      <c r="U119" s="38"/>
      <c r="V119" s="38"/>
      <c r="W119" s="38"/>
      <c r="X119" s="38"/>
      <c r="Y119" s="38"/>
      <c r="Z119" s="38"/>
      <c r="AA119" s="38"/>
      <c r="AB119" s="38"/>
      <c r="AC119" s="38"/>
      <c r="AD119" s="38"/>
      <c r="AE119" s="38"/>
      <c r="AR119" s="229" t="s">
        <v>142</v>
      </c>
      <c r="AT119" s="229" t="s">
        <v>137</v>
      </c>
      <c r="AU119" s="229" t="s">
        <v>87</v>
      </c>
      <c r="AY119" s="17" t="s">
        <v>135</v>
      </c>
      <c r="BE119" s="230">
        <f>IF(N119="základní",J119,0)</f>
        <v>0</v>
      </c>
      <c r="BF119" s="230">
        <f>IF(N119="snížená",J119,0)</f>
        <v>0</v>
      </c>
      <c r="BG119" s="230">
        <f>IF(N119="zákl. přenesená",J119,0)</f>
        <v>0</v>
      </c>
      <c r="BH119" s="230">
        <f>IF(N119="sníž. přenesená",J119,0)</f>
        <v>0</v>
      </c>
      <c r="BI119" s="230">
        <f>IF(N119="nulová",J119,0)</f>
        <v>0</v>
      </c>
      <c r="BJ119" s="17" t="s">
        <v>87</v>
      </c>
      <c r="BK119" s="230">
        <f>ROUND(I119*H119,2)</f>
        <v>0</v>
      </c>
      <c r="BL119" s="17" t="s">
        <v>142</v>
      </c>
      <c r="BM119" s="229" t="s">
        <v>1414</v>
      </c>
    </row>
    <row r="120" s="2" customFormat="1">
      <c r="A120" s="38"/>
      <c r="B120" s="39"/>
      <c r="C120" s="40"/>
      <c r="D120" s="231" t="s">
        <v>143</v>
      </c>
      <c r="E120" s="40"/>
      <c r="F120" s="232" t="s">
        <v>1377</v>
      </c>
      <c r="G120" s="40"/>
      <c r="H120" s="40"/>
      <c r="I120" s="233"/>
      <c r="J120" s="40"/>
      <c r="K120" s="40"/>
      <c r="L120" s="44"/>
      <c r="M120" s="234"/>
      <c r="N120" s="235"/>
      <c r="O120" s="91"/>
      <c r="P120" s="91"/>
      <c r="Q120" s="91"/>
      <c r="R120" s="91"/>
      <c r="S120" s="91"/>
      <c r="T120" s="92"/>
      <c r="U120" s="38"/>
      <c r="V120" s="38"/>
      <c r="W120" s="38"/>
      <c r="X120" s="38"/>
      <c r="Y120" s="38"/>
      <c r="Z120" s="38"/>
      <c r="AA120" s="38"/>
      <c r="AB120" s="38"/>
      <c r="AC120" s="38"/>
      <c r="AD120" s="38"/>
      <c r="AE120" s="38"/>
      <c r="AT120" s="17" t="s">
        <v>143</v>
      </c>
      <c r="AU120" s="17" t="s">
        <v>87</v>
      </c>
    </row>
    <row r="121" s="2" customFormat="1">
      <c r="A121" s="38"/>
      <c r="B121" s="39"/>
      <c r="C121" s="40"/>
      <c r="D121" s="231" t="s">
        <v>152</v>
      </c>
      <c r="E121" s="40"/>
      <c r="F121" s="258" t="s">
        <v>1378</v>
      </c>
      <c r="G121" s="40"/>
      <c r="H121" s="40"/>
      <c r="I121" s="233"/>
      <c r="J121" s="40"/>
      <c r="K121" s="40"/>
      <c r="L121" s="44"/>
      <c r="M121" s="234"/>
      <c r="N121" s="235"/>
      <c r="O121" s="91"/>
      <c r="P121" s="91"/>
      <c r="Q121" s="91"/>
      <c r="R121" s="91"/>
      <c r="S121" s="91"/>
      <c r="T121" s="92"/>
      <c r="U121" s="38"/>
      <c r="V121" s="38"/>
      <c r="W121" s="38"/>
      <c r="X121" s="38"/>
      <c r="Y121" s="38"/>
      <c r="Z121" s="38"/>
      <c r="AA121" s="38"/>
      <c r="AB121" s="38"/>
      <c r="AC121" s="38"/>
      <c r="AD121" s="38"/>
      <c r="AE121" s="38"/>
      <c r="AT121" s="17" t="s">
        <v>152</v>
      </c>
      <c r="AU121" s="17" t="s">
        <v>87</v>
      </c>
    </row>
    <row r="122" s="2" customFormat="1" ht="16.5" customHeight="1">
      <c r="A122" s="38"/>
      <c r="B122" s="39"/>
      <c r="C122" s="218" t="s">
        <v>91</v>
      </c>
      <c r="D122" s="218" t="s">
        <v>137</v>
      </c>
      <c r="E122" s="219" t="s">
        <v>1382</v>
      </c>
      <c r="F122" s="220" t="s">
        <v>1383</v>
      </c>
      <c r="G122" s="221" t="s">
        <v>1370</v>
      </c>
      <c r="H122" s="222">
        <v>1</v>
      </c>
      <c r="I122" s="223"/>
      <c r="J122" s="224">
        <f>ROUND(I122*H122,2)</f>
        <v>0</v>
      </c>
      <c r="K122" s="220" t="s">
        <v>141</v>
      </c>
      <c r="L122" s="44"/>
      <c r="M122" s="225" t="s">
        <v>1</v>
      </c>
      <c r="N122" s="226" t="s">
        <v>47</v>
      </c>
      <c r="O122" s="91"/>
      <c r="P122" s="227">
        <f>O122*H122</f>
        <v>0</v>
      </c>
      <c r="Q122" s="227">
        <v>0</v>
      </c>
      <c r="R122" s="227">
        <f>Q122*H122</f>
        <v>0</v>
      </c>
      <c r="S122" s="227">
        <v>0</v>
      </c>
      <c r="T122" s="228">
        <f>S122*H122</f>
        <v>0</v>
      </c>
      <c r="U122" s="38"/>
      <c r="V122" s="38"/>
      <c r="W122" s="38"/>
      <c r="X122" s="38"/>
      <c r="Y122" s="38"/>
      <c r="Z122" s="38"/>
      <c r="AA122" s="38"/>
      <c r="AB122" s="38"/>
      <c r="AC122" s="38"/>
      <c r="AD122" s="38"/>
      <c r="AE122" s="38"/>
      <c r="AR122" s="229" t="s">
        <v>1371</v>
      </c>
      <c r="AT122" s="229" t="s">
        <v>137</v>
      </c>
      <c r="AU122" s="229" t="s">
        <v>87</v>
      </c>
      <c r="AY122" s="17" t="s">
        <v>135</v>
      </c>
      <c r="BE122" s="230">
        <f>IF(N122="základní",J122,0)</f>
        <v>0</v>
      </c>
      <c r="BF122" s="230">
        <f>IF(N122="snížená",J122,0)</f>
        <v>0</v>
      </c>
      <c r="BG122" s="230">
        <f>IF(N122="zákl. přenesená",J122,0)</f>
        <v>0</v>
      </c>
      <c r="BH122" s="230">
        <f>IF(N122="sníž. přenesená",J122,0)</f>
        <v>0</v>
      </c>
      <c r="BI122" s="230">
        <f>IF(N122="nulová",J122,0)</f>
        <v>0</v>
      </c>
      <c r="BJ122" s="17" t="s">
        <v>87</v>
      </c>
      <c r="BK122" s="230">
        <f>ROUND(I122*H122,2)</f>
        <v>0</v>
      </c>
      <c r="BL122" s="17" t="s">
        <v>1371</v>
      </c>
      <c r="BM122" s="229" t="s">
        <v>1415</v>
      </c>
    </row>
    <row r="123" s="2" customFormat="1">
      <c r="A123" s="38"/>
      <c r="B123" s="39"/>
      <c r="C123" s="40"/>
      <c r="D123" s="231" t="s">
        <v>143</v>
      </c>
      <c r="E123" s="40"/>
      <c r="F123" s="232" t="s">
        <v>1383</v>
      </c>
      <c r="G123" s="40"/>
      <c r="H123" s="40"/>
      <c r="I123" s="233"/>
      <c r="J123" s="40"/>
      <c r="K123" s="40"/>
      <c r="L123" s="44"/>
      <c r="M123" s="234"/>
      <c r="N123" s="235"/>
      <c r="O123" s="91"/>
      <c r="P123" s="91"/>
      <c r="Q123" s="91"/>
      <c r="R123" s="91"/>
      <c r="S123" s="91"/>
      <c r="T123" s="92"/>
      <c r="U123" s="38"/>
      <c r="V123" s="38"/>
      <c r="W123" s="38"/>
      <c r="X123" s="38"/>
      <c r="Y123" s="38"/>
      <c r="Z123" s="38"/>
      <c r="AA123" s="38"/>
      <c r="AB123" s="38"/>
      <c r="AC123" s="38"/>
      <c r="AD123" s="38"/>
      <c r="AE123" s="38"/>
      <c r="AT123" s="17" t="s">
        <v>143</v>
      </c>
      <c r="AU123" s="17" t="s">
        <v>87</v>
      </c>
    </row>
    <row r="124" s="2" customFormat="1" ht="16.5" customHeight="1">
      <c r="A124" s="38"/>
      <c r="B124" s="39"/>
      <c r="C124" s="218" t="s">
        <v>94</v>
      </c>
      <c r="D124" s="218" t="s">
        <v>137</v>
      </c>
      <c r="E124" s="219" t="s">
        <v>1385</v>
      </c>
      <c r="F124" s="220" t="s">
        <v>1386</v>
      </c>
      <c r="G124" s="221" t="s">
        <v>1370</v>
      </c>
      <c r="H124" s="222">
        <v>1</v>
      </c>
      <c r="I124" s="223"/>
      <c r="J124" s="224">
        <f>ROUND(I124*H124,2)</f>
        <v>0</v>
      </c>
      <c r="K124" s="220" t="s">
        <v>141</v>
      </c>
      <c r="L124" s="44"/>
      <c r="M124" s="225" t="s">
        <v>1</v>
      </c>
      <c r="N124" s="226" t="s">
        <v>47</v>
      </c>
      <c r="O124" s="91"/>
      <c r="P124" s="227">
        <f>O124*H124</f>
        <v>0</v>
      </c>
      <c r="Q124" s="227">
        <v>0</v>
      </c>
      <c r="R124" s="227">
        <f>Q124*H124</f>
        <v>0</v>
      </c>
      <c r="S124" s="227">
        <v>0</v>
      </c>
      <c r="T124" s="228">
        <f>S124*H124</f>
        <v>0</v>
      </c>
      <c r="U124" s="38"/>
      <c r="V124" s="38"/>
      <c r="W124" s="38"/>
      <c r="X124" s="38"/>
      <c r="Y124" s="38"/>
      <c r="Z124" s="38"/>
      <c r="AA124" s="38"/>
      <c r="AB124" s="38"/>
      <c r="AC124" s="38"/>
      <c r="AD124" s="38"/>
      <c r="AE124" s="38"/>
      <c r="AR124" s="229" t="s">
        <v>142</v>
      </c>
      <c r="AT124" s="229" t="s">
        <v>137</v>
      </c>
      <c r="AU124" s="229" t="s">
        <v>87</v>
      </c>
      <c r="AY124" s="17" t="s">
        <v>135</v>
      </c>
      <c r="BE124" s="230">
        <f>IF(N124="základní",J124,0)</f>
        <v>0</v>
      </c>
      <c r="BF124" s="230">
        <f>IF(N124="snížená",J124,0)</f>
        <v>0</v>
      </c>
      <c r="BG124" s="230">
        <f>IF(N124="zákl. přenesená",J124,0)</f>
        <v>0</v>
      </c>
      <c r="BH124" s="230">
        <f>IF(N124="sníž. přenesená",J124,0)</f>
        <v>0</v>
      </c>
      <c r="BI124" s="230">
        <f>IF(N124="nulová",J124,0)</f>
        <v>0</v>
      </c>
      <c r="BJ124" s="17" t="s">
        <v>87</v>
      </c>
      <c r="BK124" s="230">
        <f>ROUND(I124*H124,2)</f>
        <v>0</v>
      </c>
      <c r="BL124" s="17" t="s">
        <v>142</v>
      </c>
      <c r="BM124" s="229" t="s">
        <v>1416</v>
      </c>
    </row>
    <row r="125" s="2" customFormat="1">
      <c r="A125" s="38"/>
      <c r="B125" s="39"/>
      <c r="C125" s="40"/>
      <c r="D125" s="231" t="s">
        <v>143</v>
      </c>
      <c r="E125" s="40"/>
      <c r="F125" s="232" t="s">
        <v>1386</v>
      </c>
      <c r="G125" s="40"/>
      <c r="H125" s="40"/>
      <c r="I125" s="233"/>
      <c r="J125" s="40"/>
      <c r="K125" s="40"/>
      <c r="L125" s="44"/>
      <c r="M125" s="234"/>
      <c r="N125" s="235"/>
      <c r="O125" s="91"/>
      <c r="P125" s="91"/>
      <c r="Q125" s="91"/>
      <c r="R125" s="91"/>
      <c r="S125" s="91"/>
      <c r="T125" s="92"/>
      <c r="U125" s="38"/>
      <c r="V125" s="38"/>
      <c r="W125" s="38"/>
      <c r="X125" s="38"/>
      <c r="Y125" s="38"/>
      <c r="Z125" s="38"/>
      <c r="AA125" s="38"/>
      <c r="AB125" s="38"/>
      <c r="AC125" s="38"/>
      <c r="AD125" s="38"/>
      <c r="AE125" s="38"/>
      <c r="AT125" s="17" t="s">
        <v>143</v>
      </c>
      <c r="AU125" s="17" t="s">
        <v>87</v>
      </c>
    </row>
    <row r="126" s="2" customFormat="1">
      <c r="A126" s="38"/>
      <c r="B126" s="39"/>
      <c r="C126" s="40"/>
      <c r="D126" s="231" t="s">
        <v>152</v>
      </c>
      <c r="E126" s="40"/>
      <c r="F126" s="258" t="s">
        <v>1387</v>
      </c>
      <c r="G126" s="40"/>
      <c r="H126" s="40"/>
      <c r="I126" s="233"/>
      <c r="J126" s="40"/>
      <c r="K126" s="40"/>
      <c r="L126" s="44"/>
      <c r="M126" s="234"/>
      <c r="N126" s="235"/>
      <c r="O126" s="91"/>
      <c r="P126" s="91"/>
      <c r="Q126" s="91"/>
      <c r="R126" s="91"/>
      <c r="S126" s="91"/>
      <c r="T126" s="92"/>
      <c r="U126" s="38"/>
      <c r="V126" s="38"/>
      <c r="W126" s="38"/>
      <c r="X126" s="38"/>
      <c r="Y126" s="38"/>
      <c r="Z126" s="38"/>
      <c r="AA126" s="38"/>
      <c r="AB126" s="38"/>
      <c r="AC126" s="38"/>
      <c r="AD126" s="38"/>
      <c r="AE126" s="38"/>
      <c r="AT126" s="17" t="s">
        <v>152</v>
      </c>
      <c r="AU126" s="17" t="s">
        <v>87</v>
      </c>
    </row>
    <row r="127" s="2" customFormat="1" ht="16.5" customHeight="1">
      <c r="A127" s="38"/>
      <c r="B127" s="39"/>
      <c r="C127" s="218" t="s">
        <v>142</v>
      </c>
      <c r="D127" s="218" t="s">
        <v>137</v>
      </c>
      <c r="E127" s="219" t="s">
        <v>1388</v>
      </c>
      <c r="F127" s="220" t="s">
        <v>1389</v>
      </c>
      <c r="G127" s="221" t="s">
        <v>1370</v>
      </c>
      <c r="H127" s="222">
        <v>1</v>
      </c>
      <c r="I127" s="223"/>
      <c r="J127" s="224">
        <f>ROUND(I127*H127,2)</f>
        <v>0</v>
      </c>
      <c r="K127" s="220" t="s">
        <v>141</v>
      </c>
      <c r="L127" s="44"/>
      <c r="M127" s="225" t="s">
        <v>1</v>
      </c>
      <c r="N127" s="226" t="s">
        <v>47</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142</v>
      </c>
      <c r="AT127" s="229" t="s">
        <v>137</v>
      </c>
      <c r="AU127" s="229" t="s">
        <v>87</v>
      </c>
      <c r="AY127" s="17" t="s">
        <v>135</v>
      </c>
      <c r="BE127" s="230">
        <f>IF(N127="základní",J127,0)</f>
        <v>0</v>
      </c>
      <c r="BF127" s="230">
        <f>IF(N127="snížená",J127,0)</f>
        <v>0</v>
      </c>
      <c r="BG127" s="230">
        <f>IF(N127="zákl. přenesená",J127,0)</f>
        <v>0</v>
      </c>
      <c r="BH127" s="230">
        <f>IF(N127="sníž. přenesená",J127,0)</f>
        <v>0</v>
      </c>
      <c r="BI127" s="230">
        <f>IF(N127="nulová",J127,0)</f>
        <v>0</v>
      </c>
      <c r="BJ127" s="17" t="s">
        <v>87</v>
      </c>
      <c r="BK127" s="230">
        <f>ROUND(I127*H127,2)</f>
        <v>0</v>
      </c>
      <c r="BL127" s="17" t="s">
        <v>142</v>
      </c>
      <c r="BM127" s="229" t="s">
        <v>1417</v>
      </c>
    </row>
    <row r="128" s="2" customFormat="1">
      <c r="A128" s="38"/>
      <c r="B128" s="39"/>
      <c r="C128" s="40"/>
      <c r="D128" s="231" t="s">
        <v>143</v>
      </c>
      <c r="E128" s="40"/>
      <c r="F128" s="232" t="s">
        <v>1389</v>
      </c>
      <c r="G128" s="40"/>
      <c r="H128" s="40"/>
      <c r="I128" s="233"/>
      <c r="J128" s="40"/>
      <c r="K128" s="40"/>
      <c r="L128" s="44"/>
      <c r="M128" s="234"/>
      <c r="N128" s="235"/>
      <c r="O128" s="91"/>
      <c r="P128" s="91"/>
      <c r="Q128" s="91"/>
      <c r="R128" s="91"/>
      <c r="S128" s="91"/>
      <c r="T128" s="92"/>
      <c r="U128" s="38"/>
      <c r="V128" s="38"/>
      <c r="W128" s="38"/>
      <c r="X128" s="38"/>
      <c r="Y128" s="38"/>
      <c r="Z128" s="38"/>
      <c r="AA128" s="38"/>
      <c r="AB128" s="38"/>
      <c r="AC128" s="38"/>
      <c r="AD128" s="38"/>
      <c r="AE128" s="38"/>
      <c r="AT128" s="17" t="s">
        <v>143</v>
      </c>
      <c r="AU128" s="17" t="s">
        <v>87</v>
      </c>
    </row>
    <row r="129" s="2" customFormat="1" ht="16.5" customHeight="1">
      <c r="A129" s="38"/>
      <c r="B129" s="39"/>
      <c r="C129" s="218" t="s">
        <v>163</v>
      </c>
      <c r="D129" s="218" t="s">
        <v>137</v>
      </c>
      <c r="E129" s="219" t="s">
        <v>1390</v>
      </c>
      <c r="F129" s="220" t="s">
        <v>1391</v>
      </c>
      <c r="G129" s="221" t="s">
        <v>1370</v>
      </c>
      <c r="H129" s="222">
        <v>1</v>
      </c>
      <c r="I129" s="223"/>
      <c r="J129" s="224">
        <f>ROUND(I129*H129,2)</f>
        <v>0</v>
      </c>
      <c r="K129" s="220" t="s">
        <v>141</v>
      </c>
      <c r="L129" s="44"/>
      <c r="M129" s="225" t="s">
        <v>1</v>
      </c>
      <c r="N129" s="226" t="s">
        <v>47</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142</v>
      </c>
      <c r="AT129" s="229" t="s">
        <v>137</v>
      </c>
      <c r="AU129" s="229" t="s">
        <v>87</v>
      </c>
      <c r="AY129" s="17" t="s">
        <v>135</v>
      </c>
      <c r="BE129" s="230">
        <f>IF(N129="základní",J129,0)</f>
        <v>0</v>
      </c>
      <c r="BF129" s="230">
        <f>IF(N129="snížená",J129,0)</f>
        <v>0</v>
      </c>
      <c r="BG129" s="230">
        <f>IF(N129="zákl. přenesená",J129,0)</f>
        <v>0</v>
      </c>
      <c r="BH129" s="230">
        <f>IF(N129="sníž. přenesená",J129,0)</f>
        <v>0</v>
      </c>
      <c r="BI129" s="230">
        <f>IF(N129="nulová",J129,0)</f>
        <v>0</v>
      </c>
      <c r="BJ129" s="17" t="s">
        <v>87</v>
      </c>
      <c r="BK129" s="230">
        <f>ROUND(I129*H129,2)</f>
        <v>0</v>
      </c>
      <c r="BL129" s="17" t="s">
        <v>142</v>
      </c>
      <c r="BM129" s="229" t="s">
        <v>1418</v>
      </c>
    </row>
    <row r="130" s="2" customFormat="1">
      <c r="A130" s="38"/>
      <c r="B130" s="39"/>
      <c r="C130" s="40"/>
      <c r="D130" s="231" t="s">
        <v>143</v>
      </c>
      <c r="E130" s="40"/>
      <c r="F130" s="232" t="s">
        <v>1391</v>
      </c>
      <c r="G130" s="40"/>
      <c r="H130" s="40"/>
      <c r="I130" s="233"/>
      <c r="J130" s="40"/>
      <c r="K130" s="40"/>
      <c r="L130" s="44"/>
      <c r="M130" s="234"/>
      <c r="N130" s="235"/>
      <c r="O130" s="91"/>
      <c r="P130" s="91"/>
      <c r="Q130" s="91"/>
      <c r="R130" s="91"/>
      <c r="S130" s="91"/>
      <c r="T130" s="92"/>
      <c r="U130" s="38"/>
      <c r="V130" s="38"/>
      <c r="W130" s="38"/>
      <c r="X130" s="38"/>
      <c r="Y130" s="38"/>
      <c r="Z130" s="38"/>
      <c r="AA130" s="38"/>
      <c r="AB130" s="38"/>
      <c r="AC130" s="38"/>
      <c r="AD130" s="38"/>
      <c r="AE130" s="38"/>
      <c r="AT130" s="17" t="s">
        <v>143</v>
      </c>
      <c r="AU130" s="17" t="s">
        <v>87</v>
      </c>
    </row>
    <row r="131" s="2" customFormat="1">
      <c r="A131" s="38"/>
      <c r="B131" s="39"/>
      <c r="C131" s="40"/>
      <c r="D131" s="231" t="s">
        <v>152</v>
      </c>
      <c r="E131" s="40"/>
      <c r="F131" s="258" t="s">
        <v>1392</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152</v>
      </c>
      <c r="AU131" s="17" t="s">
        <v>87</v>
      </c>
    </row>
    <row r="132" s="2" customFormat="1" ht="16.5" customHeight="1">
      <c r="A132" s="38"/>
      <c r="B132" s="39"/>
      <c r="C132" s="218" t="s">
        <v>161</v>
      </c>
      <c r="D132" s="218" t="s">
        <v>137</v>
      </c>
      <c r="E132" s="219" t="s">
        <v>1407</v>
      </c>
      <c r="F132" s="220" t="s">
        <v>1408</v>
      </c>
      <c r="G132" s="221" t="s">
        <v>1409</v>
      </c>
      <c r="H132" s="222">
        <v>1</v>
      </c>
      <c r="I132" s="223"/>
      <c r="J132" s="224">
        <f>ROUND(I132*H132,2)</f>
        <v>0</v>
      </c>
      <c r="K132" s="220" t="s">
        <v>141</v>
      </c>
      <c r="L132" s="44"/>
      <c r="M132" s="225" t="s">
        <v>1</v>
      </c>
      <c r="N132" s="226" t="s">
        <v>47</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1371</v>
      </c>
      <c r="AT132" s="229" t="s">
        <v>137</v>
      </c>
      <c r="AU132" s="229" t="s">
        <v>87</v>
      </c>
      <c r="AY132" s="17" t="s">
        <v>135</v>
      </c>
      <c r="BE132" s="230">
        <f>IF(N132="základní",J132,0)</f>
        <v>0</v>
      </c>
      <c r="BF132" s="230">
        <f>IF(N132="snížená",J132,0)</f>
        <v>0</v>
      </c>
      <c r="BG132" s="230">
        <f>IF(N132="zákl. přenesená",J132,0)</f>
        <v>0</v>
      </c>
      <c r="BH132" s="230">
        <f>IF(N132="sníž. přenesená",J132,0)</f>
        <v>0</v>
      </c>
      <c r="BI132" s="230">
        <f>IF(N132="nulová",J132,0)</f>
        <v>0</v>
      </c>
      <c r="BJ132" s="17" t="s">
        <v>87</v>
      </c>
      <c r="BK132" s="230">
        <f>ROUND(I132*H132,2)</f>
        <v>0</v>
      </c>
      <c r="BL132" s="17" t="s">
        <v>1371</v>
      </c>
      <c r="BM132" s="229" t="s">
        <v>1419</v>
      </c>
    </row>
    <row r="133" s="2" customFormat="1">
      <c r="A133" s="38"/>
      <c r="B133" s="39"/>
      <c r="C133" s="40"/>
      <c r="D133" s="231" t="s">
        <v>143</v>
      </c>
      <c r="E133" s="40"/>
      <c r="F133" s="232" t="s">
        <v>1408</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143</v>
      </c>
      <c r="AU133" s="17" t="s">
        <v>87</v>
      </c>
    </row>
    <row r="134" s="2" customFormat="1">
      <c r="A134" s="38"/>
      <c r="B134" s="39"/>
      <c r="C134" s="40"/>
      <c r="D134" s="231" t="s">
        <v>152</v>
      </c>
      <c r="E134" s="40"/>
      <c r="F134" s="258" t="s">
        <v>1411</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152</v>
      </c>
      <c r="AU134" s="17" t="s">
        <v>87</v>
      </c>
    </row>
    <row r="135" s="2" customFormat="1" ht="16.5" customHeight="1">
      <c r="A135" s="38"/>
      <c r="B135" s="39"/>
      <c r="C135" s="218" t="s">
        <v>174</v>
      </c>
      <c r="D135" s="218" t="s">
        <v>137</v>
      </c>
      <c r="E135" s="219" t="s">
        <v>1396</v>
      </c>
      <c r="F135" s="220" t="s">
        <v>1397</v>
      </c>
      <c r="G135" s="221" t="s">
        <v>1370</v>
      </c>
      <c r="H135" s="222">
        <v>1</v>
      </c>
      <c r="I135" s="223"/>
      <c r="J135" s="224">
        <f>ROUND(I135*H135,2)</f>
        <v>0</v>
      </c>
      <c r="K135" s="220" t="s">
        <v>141</v>
      </c>
      <c r="L135" s="44"/>
      <c r="M135" s="225" t="s">
        <v>1</v>
      </c>
      <c r="N135" s="226" t="s">
        <v>47</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142</v>
      </c>
      <c r="AT135" s="229" t="s">
        <v>137</v>
      </c>
      <c r="AU135" s="229" t="s">
        <v>87</v>
      </c>
      <c r="AY135" s="17" t="s">
        <v>135</v>
      </c>
      <c r="BE135" s="230">
        <f>IF(N135="základní",J135,0)</f>
        <v>0</v>
      </c>
      <c r="BF135" s="230">
        <f>IF(N135="snížená",J135,0)</f>
        <v>0</v>
      </c>
      <c r="BG135" s="230">
        <f>IF(N135="zákl. přenesená",J135,0)</f>
        <v>0</v>
      </c>
      <c r="BH135" s="230">
        <f>IF(N135="sníž. přenesená",J135,0)</f>
        <v>0</v>
      </c>
      <c r="BI135" s="230">
        <f>IF(N135="nulová",J135,0)</f>
        <v>0</v>
      </c>
      <c r="BJ135" s="17" t="s">
        <v>87</v>
      </c>
      <c r="BK135" s="230">
        <f>ROUND(I135*H135,2)</f>
        <v>0</v>
      </c>
      <c r="BL135" s="17" t="s">
        <v>142</v>
      </c>
      <c r="BM135" s="229" t="s">
        <v>1420</v>
      </c>
    </row>
    <row r="136" s="2" customFormat="1">
      <c r="A136" s="38"/>
      <c r="B136" s="39"/>
      <c r="C136" s="40"/>
      <c r="D136" s="231" t="s">
        <v>143</v>
      </c>
      <c r="E136" s="40"/>
      <c r="F136" s="232" t="s">
        <v>1397</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143</v>
      </c>
      <c r="AU136" s="17" t="s">
        <v>87</v>
      </c>
    </row>
    <row r="137" s="2" customFormat="1" ht="16.5" customHeight="1">
      <c r="A137" s="38"/>
      <c r="B137" s="39"/>
      <c r="C137" s="218" t="s">
        <v>181</v>
      </c>
      <c r="D137" s="218" t="s">
        <v>137</v>
      </c>
      <c r="E137" s="219" t="s">
        <v>1398</v>
      </c>
      <c r="F137" s="220" t="s">
        <v>1399</v>
      </c>
      <c r="G137" s="221" t="s">
        <v>1370</v>
      </c>
      <c r="H137" s="222">
        <v>1</v>
      </c>
      <c r="I137" s="223"/>
      <c r="J137" s="224">
        <f>ROUND(I137*H137,2)</f>
        <v>0</v>
      </c>
      <c r="K137" s="220" t="s">
        <v>141</v>
      </c>
      <c r="L137" s="44"/>
      <c r="M137" s="225" t="s">
        <v>1</v>
      </c>
      <c r="N137" s="226" t="s">
        <v>47</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142</v>
      </c>
      <c r="AT137" s="229" t="s">
        <v>137</v>
      </c>
      <c r="AU137" s="229" t="s">
        <v>87</v>
      </c>
      <c r="AY137" s="17" t="s">
        <v>135</v>
      </c>
      <c r="BE137" s="230">
        <f>IF(N137="základní",J137,0)</f>
        <v>0</v>
      </c>
      <c r="BF137" s="230">
        <f>IF(N137="snížená",J137,0)</f>
        <v>0</v>
      </c>
      <c r="BG137" s="230">
        <f>IF(N137="zákl. přenesená",J137,0)</f>
        <v>0</v>
      </c>
      <c r="BH137" s="230">
        <f>IF(N137="sníž. přenesená",J137,0)</f>
        <v>0</v>
      </c>
      <c r="BI137" s="230">
        <f>IF(N137="nulová",J137,0)</f>
        <v>0</v>
      </c>
      <c r="BJ137" s="17" t="s">
        <v>87</v>
      </c>
      <c r="BK137" s="230">
        <f>ROUND(I137*H137,2)</f>
        <v>0</v>
      </c>
      <c r="BL137" s="17" t="s">
        <v>142</v>
      </c>
      <c r="BM137" s="229" t="s">
        <v>1421</v>
      </c>
    </row>
    <row r="138" s="2" customFormat="1">
      <c r="A138" s="38"/>
      <c r="B138" s="39"/>
      <c r="C138" s="40"/>
      <c r="D138" s="231" t="s">
        <v>143</v>
      </c>
      <c r="E138" s="40"/>
      <c r="F138" s="232" t="s">
        <v>1399</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143</v>
      </c>
      <c r="AU138" s="17" t="s">
        <v>87</v>
      </c>
    </row>
    <row r="139" s="2" customFormat="1">
      <c r="A139" s="38"/>
      <c r="B139" s="39"/>
      <c r="C139" s="40"/>
      <c r="D139" s="231" t="s">
        <v>152</v>
      </c>
      <c r="E139" s="40"/>
      <c r="F139" s="258" t="s">
        <v>1400</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152</v>
      </c>
      <c r="AU139" s="17" t="s">
        <v>87</v>
      </c>
    </row>
    <row r="140" s="2" customFormat="1" ht="16.5" customHeight="1">
      <c r="A140" s="38"/>
      <c r="B140" s="39"/>
      <c r="C140" s="218" t="s">
        <v>190</v>
      </c>
      <c r="D140" s="218" t="s">
        <v>137</v>
      </c>
      <c r="E140" s="219" t="s">
        <v>1422</v>
      </c>
      <c r="F140" s="220" t="s">
        <v>1423</v>
      </c>
      <c r="G140" s="221" t="s">
        <v>1370</v>
      </c>
      <c r="H140" s="222">
        <v>1</v>
      </c>
      <c r="I140" s="223"/>
      <c r="J140" s="224">
        <f>ROUND(I140*H140,2)</f>
        <v>0</v>
      </c>
      <c r="K140" s="220" t="s">
        <v>141</v>
      </c>
      <c r="L140" s="44"/>
      <c r="M140" s="225" t="s">
        <v>1</v>
      </c>
      <c r="N140" s="226" t="s">
        <v>47</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1371</v>
      </c>
      <c r="AT140" s="229" t="s">
        <v>137</v>
      </c>
      <c r="AU140" s="229" t="s">
        <v>87</v>
      </c>
      <c r="AY140" s="17" t="s">
        <v>135</v>
      </c>
      <c r="BE140" s="230">
        <f>IF(N140="základní",J140,0)</f>
        <v>0</v>
      </c>
      <c r="BF140" s="230">
        <f>IF(N140="snížená",J140,0)</f>
        <v>0</v>
      </c>
      <c r="BG140" s="230">
        <f>IF(N140="zákl. přenesená",J140,0)</f>
        <v>0</v>
      </c>
      <c r="BH140" s="230">
        <f>IF(N140="sníž. přenesená",J140,0)</f>
        <v>0</v>
      </c>
      <c r="BI140" s="230">
        <f>IF(N140="nulová",J140,0)</f>
        <v>0</v>
      </c>
      <c r="BJ140" s="17" t="s">
        <v>87</v>
      </c>
      <c r="BK140" s="230">
        <f>ROUND(I140*H140,2)</f>
        <v>0</v>
      </c>
      <c r="BL140" s="17" t="s">
        <v>1371</v>
      </c>
      <c r="BM140" s="229" t="s">
        <v>1424</v>
      </c>
    </row>
    <row r="141" s="2" customFormat="1">
      <c r="A141" s="38"/>
      <c r="B141" s="39"/>
      <c r="C141" s="40"/>
      <c r="D141" s="231" t="s">
        <v>143</v>
      </c>
      <c r="E141" s="40"/>
      <c r="F141" s="232" t="s">
        <v>1423</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143</v>
      </c>
      <c r="AU141" s="17" t="s">
        <v>87</v>
      </c>
    </row>
    <row r="142" s="2" customFormat="1">
      <c r="A142" s="38"/>
      <c r="B142" s="39"/>
      <c r="C142" s="40"/>
      <c r="D142" s="231" t="s">
        <v>152</v>
      </c>
      <c r="E142" s="40"/>
      <c r="F142" s="258" t="s">
        <v>1425</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152</v>
      </c>
      <c r="AU142" s="17" t="s">
        <v>87</v>
      </c>
    </row>
    <row r="143" s="2" customFormat="1" ht="16.5" customHeight="1">
      <c r="A143" s="38"/>
      <c r="B143" s="39"/>
      <c r="C143" s="218" t="s">
        <v>166</v>
      </c>
      <c r="D143" s="218" t="s">
        <v>137</v>
      </c>
      <c r="E143" s="219" t="s">
        <v>1426</v>
      </c>
      <c r="F143" s="220" t="s">
        <v>1391</v>
      </c>
      <c r="G143" s="221" t="s">
        <v>1370</v>
      </c>
      <c r="H143" s="222">
        <v>1</v>
      </c>
      <c r="I143" s="223"/>
      <c r="J143" s="224">
        <f>ROUND(I143*H143,2)</f>
        <v>0</v>
      </c>
      <c r="K143" s="220" t="s">
        <v>141</v>
      </c>
      <c r="L143" s="44"/>
      <c r="M143" s="225" t="s">
        <v>1</v>
      </c>
      <c r="N143" s="226" t="s">
        <v>47</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142</v>
      </c>
      <c r="AT143" s="229" t="s">
        <v>137</v>
      </c>
      <c r="AU143" s="229" t="s">
        <v>87</v>
      </c>
      <c r="AY143" s="17" t="s">
        <v>135</v>
      </c>
      <c r="BE143" s="230">
        <f>IF(N143="základní",J143,0)</f>
        <v>0</v>
      </c>
      <c r="BF143" s="230">
        <f>IF(N143="snížená",J143,0)</f>
        <v>0</v>
      </c>
      <c r="BG143" s="230">
        <f>IF(N143="zákl. přenesená",J143,0)</f>
        <v>0</v>
      </c>
      <c r="BH143" s="230">
        <f>IF(N143="sníž. přenesená",J143,0)</f>
        <v>0</v>
      </c>
      <c r="BI143" s="230">
        <f>IF(N143="nulová",J143,0)</f>
        <v>0</v>
      </c>
      <c r="BJ143" s="17" t="s">
        <v>87</v>
      </c>
      <c r="BK143" s="230">
        <f>ROUND(I143*H143,2)</f>
        <v>0</v>
      </c>
      <c r="BL143" s="17" t="s">
        <v>142</v>
      </c>
      <c r="BM143" s="229" t="s">
        <v>1427</v>
      </c>
    </row>
    <row r="144" s="2" customFormat="1">
      <c r="A144" s="38"/>
      <c r="B144" s="39"/>
      <c r="C144" s="40"/>
      <c r="D144" s="231" t="s">
        <v>143</v>
      </c>
      <c r="E144" s="40"/>
      <c r="F144" s="232" t="s">
        <v>1391</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143</v>
      </c>
      <c r="AU144" s="17" t="s">
        <v>87</v>
      </c>
    </row>
    <row r="145" s="2" customFormat="1">
      <c r="A145" s="38"/>
      <c r="B145" s="39"/>
      <c r="C145" s="40"/>
      <c r="D145" s="231" t="s">
        <v>152</v>
      </c>
      <c r="E145" s="40"/>
      <c r="F145" s="258" t="s">
        <v>1428</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152</v>
      </c>
      <c r="AU145" s="17" t="s">
        <v>87</v>
      </c>
    </row>
    <row r="146" s="2" customFormat="1" ht="16.5" customHeight="1">
      <c r="A146" s="38"/>
      <c r="B146" s="39"/>
      <c r="C146" s="218" t="s">
        <v>202</v>
      </c>
      <c r="D146" s="218" t="s">
        <v>137</v>
      </c>
      <c r="E146" s="219" t="s">
        <v>1373</v>
      </c>
      <c r="F146" s="220" t="s">
        <v>1374</v>
      </c>
      <c r="G146" s="221" t="s">
        <v>1370</v>
      </c>
      <c r="H146" s="222">
        <v>1</v>
      </c>
      <c r="I146" s="223"/>
      <c r="J146" s="224">
        <f>ROUND(I146*H146,2)</f>
        <v>0</v>
      </c>
      <c r="K146" s="220" t="s">
        <v>141</v>
      </c>
      <c r="L146" s="44"/>
      <c r="M146" s="225" t="s">
        <v>1</v>
      </c>
      <c r="N146" s="226" t="s">
        <v>47</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1371</v>
      </c>
      <c r="AT146" s="229" t="s">
        <v>137</v>
      </c>
      <c r="AU146" s="229" t="s">
        <v>87</v>
      </c>
      <c r="AY146" s="17" t="s">
        <v>135</v>
      </c>
      <c r="BE146" s="230">
        <f>IF(N146="základní",J146,0)</f>
        <v>0</v>
      </c>
      <c r="BF146" s="230">
        <f>IF(N146="snížená",J146,0)</f>
        <v>0</v>
      </c>
      <c r="BG146" s="230">
        <f>IF(N146="zákl. přenesená",J146,0)</f>
        <v>0</v>
      </c>
      <c r="BH146" s="230">
        <f>IF(N146="sníž. přenesená",J146,0)</f>
        <v>0</v>
      </c>
      <c r="BI146" s="230">
        <f>IF(N146="nulová",J146,0)</f>
        <v>0</v>
      </c>
      <c r="BJ146" s="17" t="s">
        <v>87</v>
      </c>
      <c r="BK146" s="230">
        <f>ROUND(I146*H146,2)</f>
        <v>0</v>
      </c>
      <c r="BL146" s="17" t="s">
        <v>1371</v>
      </c>
      <c r="BM146" s="229" t="s">
        <v>1429</v>
      </c>
    </row>
    <row r="147" s="2" customFormat="1">
      <c r="A147" s="38"/>
      <c r="B147" s="39"/>
      <c r="C147" s="40"/>
      <c r="D147" s="231" t="s">
        <v>143</v>
      </c>
      <c r="E147" s="40"/>
      <c r="F147" s="232" t="s">
        <v>1374</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143</v>
      </c>
      <c r="AU147" s="17" t="s">
        <v>87</v>
      </c>
    </row>
    <row r="148" s="2" customFormat="1">
      <c r="A148" s="38"/>
      <c r="B148" s="39"/>
      <c r="C148" s="40"/>
      <c r="D148" s="231" t="s">
        <v>152</v>
      </c>
      <c r="E148" s="40"/>
      <c r="F148" s="258" t="s">
        <v>1430</v>
      </c>
      <c r="G148" s="40"/>
      <c r="H148" s="40"/>
      <c r="I148" s="233"/>
      <c r="J148" s="40"/>
      <c r="K148" s="40"/>
      <c r="L148" s="44"/>
      <c r="M148" s="280"/>
      <c r="N148" s="281"/>
      <c r="O148" s="282"/>
      <c r="P148" s="282"/>
      <c r="Q148" s="282"/>
      <c r="R148" s="282"/>
      <c r="S148" s="282"/>
      <c r="T148" s="283"/>
      <c r="U148" s="38"/>
      <c r="V148" s="38"/>
      <c r="W148" s="38"/>
      <c r="X148" s="38"/>
      <c r="Y148" s="38"/>
      <c r="Z148" s="38"/>
      <c r="AA148" s="38"/>
      <c r="AB148" s="38"/>
      <c r="AC148" s="38"/>
      <c r="AD148" s="38"/>
      <c r="AE148" s="38"/>
      <c r="AT148" s="17" t="s">
        <v>152</v>
      </c>
      <c r="AU148" s="17" t="s">
        <v>87</v>
      </c>
    </row>
    <row r="149" s="2" customFormat="1" ht="6.96" customHeight="1">
      <c r="A149" s="38"/>
      <c r="B149" s="66"/>
      <c r="C149" s="67"/>
      <c r="D149" s="67"/>
      <c r="E149" s="67"/>
      <c r="F149" s="67"/>
      <c r="G149" s="67"/>
      <c r="H149" s="67"/>
      <c r="I149" s="67"/>
      <c r="J149" s="67"/>
      <c r="K149" s="67"/>
      <c r="L149" s="44"/>
      <c r="M149" s="38"/>
      <c r="O149" s="38"/>
      <c r="P149" s="38"/>
      <c r="Q149" s="38"/>
      <c r="R149" s="38"/>
      <c r="S149" s="38"/>
      <c r="T149" s="38"/>
      <c r="U149" s="38"/>
      <c r="V149" s="38"/>
      <c r="W149" s="38"/>
      <c r="X149" s="38"/>
      <c r="Y149" s="38"/>
      <c r="Z149" s="38"/>
      <c r="AA149" s="38"/>
      <c r="AB149" s="38"/>
      <c r="AC149" s="38"/>
      <c r="AD149" s="38"/>
      <c r="AE149" s="38"/>
    </row>
  </sheetData>
  <sheetProtection sheet="1" autoFilter="0" formatColumns="0" formatRows="0" objects="1" scenarios="1" spinCount="100000" saltValue="Pt+0kWojmJYMbM9gdcCAGpMicu0xYGdn8LdIhXrEJW/HEQ+83rTCDIEsTPa+t8krVT/cKKd5FrCRX6W7945HFg==" hashValue="YvNoprvqwuty0qXYqeZUsCpierqNnUOKQyImUxRut3wWPEbh8Do27kOar24HpgUtCmwFGh4yH/SaxkO0UFWB0g==" algorithmName="SHA-512" password="CC35"/>
  <autoFilter ref="C116:K148"/>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Šmucrová</dc:creator>
  <cp:lastModifiedBy>Šmucrová</cp:lastModifiedBy>
  <dcterms:created xsi:type="dcterms:W3CDTF">2026-04-01T07:58:43Z</dcterms:created>
  <dcterms:modified xsi:type="dcterms:W3CDTF">2026-04-01T07:58:59Z</dcterms:modified>
</cp:coreProperties>
</file>