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ejs\Desktop\Data\Mosty r. 2026\Diagnostiky 2026\169-017 Sušice\zadání VZ\"/>
    </mc:Choice>
  </mc:AlternateContent>
  <bookViews>
    <workbookView xWindow="0" yWindow="0" windowWidth="28800" windowHeight="12300"/>
  </bookViews>
  <sheets>
    <sheet name="rozpis služe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1" l="1"/>
  <c r="B48" i="1"/>
  <c r="B49" i="1" s="1"/>
  <c r="B47" i="1"/>
  <c r="B42" i="1"/>
  <c r="B35" i="1"/>
  <c r="B36" i="1" s="1"/>
  <c r="B37" i="1" s="1"/>
  <c r="B34" i="1"/>
  <c r="B33" i="1"/>
  <c r="B29" i="1"/>
  <c r="B25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9" i="1"/>
  <c r="B8" i="1"/>
  <c r="G19" i="1"/>
  <c r="D18" i="1"/>
  <c r="G18" i="1" s="1"/>
  <c r="D11" i="1"/>
  <c r="G11" i="1" s="1"/>
  <c r="D14" i="1"/>
  <c r="G14" i="1" s="1"/>
  <c r="G54" i="1"/>
  <c r="G49" i="1"/>
  <c r="G48" i="1"/>
  <c r="G47" i="1"/>
  <c r="G42" i="1"/>
  <c r="G37" i="1"/>
  <c r="G36" i="1"/>
  <c r="G33" i="1"/>
  <c r="G29" i="1"/>
  <c r="G25" i="1"/>
  <c r="G21" i="1"/>
  <c r="G20" i="1"/>
  <c r="G17" i="1"/>
  <c r="G16" i="1"/>
  <c r="G15" i="1"/>
  <c r="G13" i="1"/>
  <c r="G12" i="1"/>
  <c r="G10" i="1"/>
  <c r="G9" i="1"/>
  <c r="G8" i="1"/>
  <c r="G7" i="1"/>
  <c r="G35" i="1" l="1"/>
  <c r="G34" i="1"/>
  <c r="G57" i="1" l="1"/>
</calcChain>
</file>

<file path=xl/sharedStrings.xml><?xml version="1.0" encoding="utf-8"?>
<sst xmlns="http://schemas.openxmlformats.org/spreadsheetml/2006/main" count="120" uniqueCount="66">
  <si>
    <t>Rozpis služeb:</t>
  </si>
  <si>
    <t>A</t>
  </si>
  <si>
    <t>Diagnostický průzkum</t>
  </si>
  <si>
    <t>Číslo položky</t>
  </si>
  <si>
    <t>Název položky</t>
  </si>
  <si>
    <t>Počet</t>
  </si>
  <si>
    <t>Měrná jednotka</t>
  </si>
  <si>
    <t>Cena za MJ</t>
  </si>
  <si>
    <t>Cena celkem</t>
  </si>
  <si>
    <t>ks</t>
  </si>
  <si>
    <t>Laboratoř vývrty DN100 (pevnost betonu v tlaku, obj. hmotnost, nasákavost) v AZL</t>
  </si>
  <si>
    <t>sada</t>
  </si>
  <si>
    <t>Kvalita betonu - odběr vývrtů DN150, délka od 200 do 300 mm  vč. odborná reprofilace otvoru po vyjmutí vzorku sanačními originálními hmotami dle TP a TL výrobce hmoty</t>
  </si>
  <si>
    <t>Stanovení odolnosti betonu vůči vlivu vody a mrazu - Laboratoř vývrty DN150 (CHRL, metoda "C" ČSN 73 1326) v AZL</t>
  </si>
  <si>
    <t>zk. m.</t>
  </si>
  <si>
    <t>Orientační zjištění obsahu chloridů</t>
  </si>
  <si>
    <t>vzorek</t>
  </si>
  <si>
    <t>Karbonatace-stanovení hloubky karbonatace fenolftaleinovou nebo jinou zkouškou na čerstvé lomové ploše betonu in-situ</t>
  </si>
  <si>
    <t>Zmapování rozsahu jednotlivých poruch betonové konstrukce včetně akustického trasování a grafického výstupu.</t>
  </si>
  <si>
    <t>hod</t>
  </si>
  <si>
    <t>sonda</t>
  </si>
  <si>
    <t xml:space="preserve"> Destruktivní ověření stavu předpínací výztuže spodní stavby a/nebo NK - měření průměru a velikosti oslabení profilu a porovnání s dokumentací  vč. , bez poškození výztuže, Odborné sanace sanačními originálními hmotami dle TP a TL výrobce hmoty</t>
  </si>
  <si>
    <t>Korozní posudek předpínací výztuže v kanálku s fotodokumentací, korozním specialistou, v destruktivní sondě + stav injektážní malty, bez poškození výztuže</t>
  </si>
  <si>
    <t xml:space="preserve">Korozní potenciálová mapa betonářské i předpínací výztuže výztuže podle ASTM C 876-09 </t>
  </si>
  <si>
    <t xml:space="preserve">kus </t>
  </si>
  <si>
    <t>Popis a stav ložisek - orientačně, podle ČSN EN 1337-10, čl. 5, s fotodokumentací každého ložiska vč. základního měření teploty NK</t>
  </si>
  <si>
    <t>Stanovení síly v  předpínacích lanech, drátech, volných kabelech metodou magnetoelastickou, včetně obnažení předpínacího kabelu, vč. opravy zkušebního místa</t>
  </si>
  <si>
    <t>Destruktivní stanovení skladby vozovkového souvrství na vývrtech průměru 50 - 100 mm, délky od 50 do 300 mm, vč. zaměření polohy sondy včetně tlouštěk vyrovnávacích a spádových vrstev na povrchu NK, popisu jádra formou protokolu s fotodokumentací, opravy vozovkových vrstev, příp.  izolace ve smyslu ČSN 73 6242</t>
  </si>
  <si>
    <t>vývrt</t>
  </si>
  <si>
    <t>B</t>
  </si>
  <si>
    <t>Zaměření</t>
  </si>
  <si>
    <t>Zaměření v rozsahu zaměření konstrukce v terénu, přesné rozměry tvaru, Zpracování protokolu z měření, Vypracování přehledných výkresů ze zaměření (půdorys, podélný řez, příčný řez, pohledy na křídla)</t>
  </si>
  <si>
    <t>C</t>
  </si>
  <si>
    <t>Zatížitelnost</t>
  </si>
  <si>
    <t>Přepočet zatížitelnosti dle diagnostického průzkumu autorizovaným inženýrem, archivní dokumentace</t>
  </si>
  <si>
    <t>D</t>
  </si>
  <si>
    <t>Zpracování vstupů a výstupů</t>
  </si>
  <si>
    <t>Pasportizace a digitalizace archivní (stávající) dokumentace mostu, ověření aktuálnosti</t>
  </si>
  <si>
    <t>Vyhodnocení průzkumu, studium archivní dokumentace pokud není součástí zakázky i prohlídka, zákres do výkresů (schéma poškození, průsaků atd.), stanovení příčin závad včetně všech závad z prohlídky</t>
  </si>
  <si>
    <t>10% z části A</t>
  </si>
  <si>
    <t>%</t>
  </si>
  <si>
    <t>---</t>
  </si>
  <si>
    <t>Návrh doporučení pro sanace s odhadem životnosti autorizovaným inženýrem</t>
  </si>
  <si>
    <t>5% z části A</t>
  </si>
  <si>
    <t xml:space="preserve">Fotodokumentace </t>
  </si>
  <si>
    <t>Reprografie</t>
  </si>
  <si>
    <t>E</t>
  </si>
  <si>
    <t xml:space="preserve">Hlavní, 1. hlavní, mimořádné a běžné prohlídky mostů </t>
  </si>
  <si>
    <t>Hlavní a mimořádná prohlídka mostu</t>
  </si>
  <si>
    <t>Most s délkou přemostění 50 až 90 m</t>
  </si>
  <si>
    <t>F</t>
  </si>
  <si>
    <t xml:space="preserve">Technické zpřístupnění pro prohlídku, provedení zkoušek a měření </t>
  </si>
  <si>
    <t>Lešení</t>
  </si>
  <si>
    <t>den</t>
  </si>
  <si>
    <t>Zpřístupnění mostu plošina velká na prohlíženém mostě</t>
  </si>
  <si>
    <t>Asistence plavidla pro prohlížení nad vodní plochou</t>
  </si>
  <si>
    <t>G</t>
  </si>
  <si>
    <t>Dopravně inženýrské opatření</t>
  </si>
  <si>
    <t>DIO vč. projektu a projednání</t>
  </si>
  <si>
    <t>H</t>
  </si>
  <si>
    <t>Diagnostický průzkum mostu ev.č. 169-017 v Sušici přes Otavu</t>
  </si>
  <si>
    <t>Kvalita betonu - odběr vývrtů DN100, délka do 500 mm, vč. odborná reprofilace otvoru po vyjmutí vzorku sanačními originálními hmotami dle TP a TL výrobce hmoty</t>
  </si>
  <si>
    <t>Měření tl. krycí bet. vrstvy a polohy výztuže spodní stavby nebo NK v ploše 0,6 x 0,6 m nedestruktivně elektromagnetickou nebo radarovou metodou</t>
  </si>
  <si>
    <t>Destruktivní ověření stavu bet.výztuže spodní stavby 6x a NK 14x - měření průměru a velikosti oslabení profilu, vč. odborné sanace sanačními originálními hmotami dle TP a TL výrobce hmoty</t>
  </si>
  <si>
    <t>Shrnutí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</si>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</sst>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1" xfId="0" quotePrefix="1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4"/>
  <sheetViews>
    <sheetView tabSelected="1" zoomScaleNormal="100" workbookViewId="0">
      <selection activeCell="F54" sqref="F54"/>
    </sheetView>
  </sheetViews>
  <sheetFormatPr defaultColWidth="9.140625" defaultRowHeight="15" x14ac:dyDescent="0.25"/>
  <cols>
    <col min="1" max="1" width="3.5703125" style="19" customWidth="1"/>
    <col min="2" max="2" width="9.140625" style="19"/>
    <col min="3" max="3" width="38.140625" style="20" customWidth="1"/>
    <col min="4" max="4" width="9.140625" style="21"/>
    <col min="5" max="5" width="11.5703125" style="21" customWidth="1"/>
    <col min="6" max="6" width="10.28515625" style="22" customWidth="1"/>
    <col min="7" max="7" width="12.7109375" style="22" bestFit="1" customWidth="1"/>
    <col min="8" max="16384" width="9.140625" style="19"/>
  </cols>
  <sheetData>
    <row r="2" spans="2:7" s="1" customFormat="1" ht="20.25" customHeight="1" x14ac:dyDescent="0.25">
      <c r="B2" s="24" t="s">
        <v>0</v>
      </c>
      <c r="C2" s="24"/>
      <c r="D2" s="24"/>
      <c r="E2" s="24"/>
      <c r="F2" s="24"/>
      <c r="G2" s="24"/>
    </row>
    <row r="3" spans="2:7" s="1" customFormat="1" ht="75" customHeight="1" x14ac:dyDescent="0.25">
      <c r="B3" s="25" t="s">
        <v>60</v>
      </c>
      <c r="C3" s="25"/>
      <c r="D3" s="25"/>
      <c r="E3" s="25"/>
      <c r="F3" s="25"/>
      <c r="G3" s="25"/>
    </row>
    <row r="4" spans="2:7" s="1" customFormat="1" ht="14.25" x14ac:dyDescent="0.25">
      <c r="B4" s="2"/>
      <c r="C4" s="3"/>
      <c r="D4" s="2"/>
      <c r="E4" s="2"/>
      <c r="F4" s="4"/>
      <c r="G4" s="4"/>
    </row>
    <row r="5" spans="2:7" s="1" customFormat="1" ht="18.75" x14ac:dyDescent="0.25">
      <c r="B5" s="5" t="s">
        <v>1</v>
      </c>
      <c r="C5" s="26" t="s">
        <v>2</v>
      </c>
      <c r="D5" s="26"/>
      <c r="E5" s="26"/>
      <c r="F5" s="26"/>
      <c r="G5" s="26"/>
    </row>
    <row r="6" spans="2:7" s="1" customFormat="1" ht="25.5" x14ac:dyDescent="0.25">
      <c r="B6" s="6" t="s">
        <v>3</v>
      </c>
      <c r="C6" s="7" t="s">
        <v>4</v>
      </c>
      <c r="D6" s="6" t="s">
        <v>5</v>
      </c>
      <c r="E6" s="6" t="s">
        <v>6</v>
      </c>
      <c r="F6" s="8" t="s">
        <v>7</v>
      </c>
      <c r="G6" s="8" t="s">
        <v>8</v>
      </c>
    </row>
    <row r="7" spans="2:7" s="1" customFormat="1" ht="51" x14ac:dyDescent="0.25">
      <c r="B7" s="9">
        <v>1</v>
      </c>
      <c r="C7" s="10" t="s">
        <v>61</v>
      </c>
      <c r="D7" s="9">
        <v>10</v>
      </c>
      <c r="E7" s="9" t="s">
        <v>9</v>
      </c>
      <c r="F7" s="11"/>
      <c r="G7" s="12">
        <f>D7*F7</f>
        <v>0</v>
      </c>
    </row>
    <row r="8" spans="2:7" s="1" customFormat="1" ht="25.5" x14ac:dyDescent="0.25">
      <c r="B8" s="9">
        <f>1+B7</f>
        <v>2</v>
      </c>
      <c r="C8" s="10" t="s">
        <v>10</v>
      </c>
      <c r="D8" s="9">
        <v>10</v>
      </c>
      <c r="E8" s="9" t="s">
        <v>11</v>
      </c>
      <c r="F8" s="11"/>
      <c r="G8" s="12">
        <f t="shared" ref="G8:G18" si="0">D8*F8</f>
        <v>0</v>
      </c>
    </row>
    <row r="9" spans="2:7" s="1" customFormat="1" ht="51" x14ac:dyDescent="0.25">
      <c r="B9" s="9">
        <f t="shared" ref="B9:B21" si="1">1+B8</f>
        <v>3</v>
      </c>
      <c r="C9" s="10" t="s">
        <v>12</v>
      </c>
      <c r="D9" s="9">
        <v>8</v>
      </c>
      <c r="E9" s="9" t="s">
        <v>9</v>
      </c>
      <c r="F9" s="11"/>
      <c r="G9" s="12">
        <f t="shared" si="0"/>
        <v>0</v>
      </c>
    </row>
    <row r="10" spans="2:7" s="1" customFormat="1" ht="38.25" x14ac:dyDescent="0.25">
      <c r="B10" s="9">
        <f t="shared" si="1"/>
        <v>4</v>
      </c>
      <c r="C10" s="10" t="s">
        <v>13</v>
      </c>
      <c r="D10" s="9">
        <v>8</v>
      </c>
      <c r="E10" s="9" t="s">
        <v>11</v>
      </c>
      <c r="F10" s="11"/>
      <c r="G10" s="12">
        <f t="shared" si="0"/>
        <v>0</v>
      </c>
    </row>
    <row r="11" spans="2:7" s="1" customFormat="1" ht="12.75" x14ac:dyDescent="0.25">
      <c r="B11" s="9">
        <f t="shared" si="1"/>
        <v>5</v>
      </c>
      <c r="C11" s="10" t="s">
        <v>15</v>
      </c>
      <c r="D11" s="9">
        <f>4*D16+3*D15</f>
        <v>140</v>
      </c>
      <c r="E11" s="9" t="s">
        <v>16</v>
      </c>
      <c r="F11" s="11"/>
      <c r="G11" s="12">
        <f t="shared" si="0"/>
        <v>0</v>
      </c>
    </row>
    <row r="12" spans="2:7" s="1" customFormat="1" ht="38.25" x14ac:dyDescent="0.25">
      <c r="B12" s="9">
        <f t="shared" si="1"/>
        <v>6</v>
      </c>
      <c r="C12" s="10" t="s">
        <v>17</v>
      </c>
      <c r="D12" s="9">
        <v>10</v>
      </c>
      <c r="E12" s="9" t="s">
        <v>14</v>
      </c>
      <c r="F12" s="11"/>
      <c r="G12" s="12">
        <f t="shared" si="0"/>
        <v>0</v>
      </c>
    </row>
    <row r="13" spans="2:7" s="1" customFormat="1" ht="38.25" x14ac:dyDescent="0.25">
      <c r="B13" s="9">
        <f t="shared" si="1"/>
        <v>7</v>
      </c>
      <c r="C13" s="10" t="s">
        <v>18</v>
      </c>
      <c r="D13" s="9">
        <v>40</v>
      </c>
      <c r="E13" s="9" t="s">
        <v>19</v>
      </c>
      <c r="F13" s="11"/>
      <c r="G13" s="12">
        <f t="shared" si="0"/>
        <v>0</v>
      </c>
    </row>
    <row r="14" spans="2:7" s="1" customFormat="1" ht="51" x14ac:dyDescent="0.25">
      <c r="B14" s="9">
        <f t="shared" si="1"/>
        <v>8</v>
      </c>
      <c r="C14" s="10" t="s">
        <v>62</v>
      </c>
      <c r="D14" s="9">
        <f>+D16+D15+D7+D9</f>
        <v>58</v>
      </c>
      <c r="E14" s="9" t="s">
        <v>14</v>
      </c>
      <c r="F14" s="11"/>
      <c r="G14" s="12">
        <f t="shared" si="0"/>
        <v>0</v>
      </c>
    </row>
    <row r="15" spans="2:7" s="1" customFormat="1" ht="63.75" x14ac:dyDescent="0.25">
      <c r="B15" s="9">
        <f t="shared" si="1"/>
        <v>9</v>
      </c>
      <c r="C15" s="13" t="s">
        <v>63</v>
      </c>
      <c r="D15" s="14">
        <v>20</v>
      </c>
      <c r="E15" s="14" t="s">
        <v>20</v>
      </c>
      <c r="F15" s="11"/>
      <c r="G15" s="12">
        <f t="shared" si="0"/>
        <v>0</v>
      </c>
    </row>
    <row r="16" spans="2:7" s="1" customFormat="1" ht="76.5" x14ac:dyDescent="0.25">
      <c r="B16" s="9">
        <f t="shared" si="1"/>
        <v>10</v>
      </c>
      <c r="C16" s="10" t="s">
        <v>21</v>
      </c>
      <c r="D16" s="9">
        <v>20</v>
      </c>
      <c r="E16" s="9" t="s">
        <v>20</v>
      </c>
      <c r="F16" s="11"/>
      <c r="G16" s="12">
        <f t="shared" si="0"/>
        <v>0</v>
      </c>
    </row>
    <row r="17" spans="2:8" s="1" customFormat="1" ht="51" x14ac:dyDescent="0.25">
      <c r="B17" s="9">
        <f t="shared" si="1"/>
        <v>11</v>
      </c>
      <c r="C17" s="10" t="s">
        <v>22</v>
      </c>
      <c r="D17" s="9">
        <v>4</v>
      </c>
      <c r="E17" s="9" t="s">
        <v>14</v>
      </c>
      <c r="F17" s="11"/>
      <c r="G17" s="12">
        <f t="shared" si="0"/>
        <v>0</v>
      </c>
    </row>
    <row r="18" spans="2:8" s="1" customFormat="1" ht="38.25" x14ac:dyDescent="0.25">
      <c r="B18" s="9">
        <f t="shared" si="1"/>
        <v>12</v>
      </c>
      <c r="C18" s="10" t="s">
        <v>23</v>
      </c>
      <c r="D18" s="9">
        <f>+D16*2</f>
        <v>40</v>
      </c>
      <c r="E18" s="9" t="s">
        <v>19</v>
      </c>
      <c r="F18" s="11"/>
      <c r="G18" s="12">
        <f t="shared" si="0"/>
        <v>0</v>
      </c>
    </row>
    <row r="19" spans="2:8" s="1" customFormat="1" ht="38.25" x14ac:dyDescent="0.25">
      <c r="B19" s="9">
        <f t="shared" si="1"/>
        <v>13</v>
      </c>
      <c r="C19" s="10" t="s">
        <v>25</v>
      </c>
      <c r="D19" s="9">
        <v>20</v>
      </c>
      <c r="E19" s="9" t="s">
        <v>19</v>
      </c>
      <c r="F19" s="11"/>
      <c r="G19" s="12">
        <f t="shared" ref="G19" si="2">D19*F19</f>
        <v>0</v>
      </c>
    </row>
    <row r="20" spans="2:8" s="1" customFormat="1" ht="51" x14ac:dyDescent="0.25">
      <c r="B20" s="9">
        <f t="shared" si="1"/>
        <v>14</v>
      </c>
      <c r="C20" s="10" t="s">
        <v>26</v>
      </c>
      <c r="D20" s="9">
        <v>2</v>
      </c>
      <c r="E20" s="9" t="s">
        <v>24</v>
      </c>
      <c r="F20" s="11"/>
      <c r="G20" s="12">
        <f t="shared" ref="G20:G21" si="3">D20*F20</f>
        <v>0</v>
      </c>
    </row>
    <row r="21" spans="2:8" s="1" customFormat="1" ht="102" x14ac:dyDescent="0.25">
      <c r="B21" s="9">
        <f t="shared" si="1"/>
        <v>15</v>
      </c>
      <c r="C21" s="10" t="s">
        <v>27</v>
      </c>
      <c r="D21" s="9">
        <v>2</v>
      </c>
      <c r="E21" s="9" t="s">
        <v>28</v>
      </c>
      <c r="F21" s="11"/>
      <c r="G21" s="12">
        <f t="shared" si="3"/>
        <v>0</v>
      </c>
      <c r="H21" s="23"/>
    </row>
    <row r="22" spans="2:8" s="1" customFormat="1" ht="12.75" x14ac:dyDescent="0.25">
      <c r="B22" s="15"/>
      <c r="C22" s="16"/>
      <c r="D22" s="15"/>
      <c r="E22" s="15"/>
      <c r="F22" s="17"/>
      <c r="G22" s="17"/>
    </row>
    <row r="23" spans="2:8" s="1" customFormat="1" ht="18.75" x14ac:dyDescent="0.25">
      <c r="B23" s="5" t="s">
        <v>29</v>
      </c>
      <c r="C23" s="26" t="s">
        <v>30</v>
      </c>
      <c r="D23" s="26"/>
      <c r="E23" s="26"/>
      <c r="F23" s="26"/>
      <c r="G23" s="26"/>
    </row>
    <row r="24" spans="2:8" s="1" customFormat="1" ht="25.5" x14ac:dyDescent="0.25">
      <c r="B24" s="6" t="s">
        <v>3</v>
      </c>
      <c r="C24" s="7" t="s">
        <v>4</v>
      </c>
      <c r="D24" s="6" t="s">
        <v>5</v>
      </c>
      <c r="E24" s="6" t="s">
        <v>6</v>
      </c>
      <c r="F24" s="8" t="s">
        <v>7</v>
      </c>
      <c r="G24" s="8" t="s">
        <v>8</v>
      </c>
    </row>
    <row r="25" spans="2:8" s="1" customFormat="1" ht="63.75" x14ac:dyDescent="0.25">
      <c r="B25" s="9">
        <f>1+B21</f>
        <v>16</v>
      </c>
      <c r="C25" s="10" t="s">
        <v>31</v>
      </c>
      <c r="D25" s="9">
        <v>60</v>
      </c>
      <c r="E25" s="9" t="s">
        <v>19</v>
      </c>
      <c r="F25" s="11"/>
      <c r="G25" s="12">
        <f t="shared" ref="G25" si="4">D25*F25</f>
        <v>0</v>
      </c>
      <c r="H25" s="23"/>
    </row>
    <row r="26" spans="2:8" s="1" customFormat="1" ht="12.75" x14ac:dyDescent="0.25">
      <c r="B26" s="15"/>
      <c r="C26" s="16"/>
      <c r="D26" s="15"/>
      <c r="E26" s="15"/>
      <c r="F26" s="17"/>
      <c r="G26" s="17"/>
    </row>
    <row r="27" spans="2:8" s="1" customFormat="1" ht="18.75" x14ac:dyDescent="0.25">
      <c r="B27" s="5" t="s">
        <v>32</v>
      </c>
      <c r="C27" s="26" t="s">
        <v>33</v>
      </c>
      <c r="D27" s="26"/>
      <c r="E27" s="26"/>
      <c r="F27" s="26"/>
      <c r="G27" s="26"/>
    </row>
    <row r="28" spans="2:8" s="1" customFormat="1" ht="25.5" x14ac:dyDescent="0.25">
      <c r="B28" s="6" t="s">
        <v>3</v>
      </c>
      <c r="C28" s="7" t="s">
        <v>4</v>
      </c>
      <c r="D28" s="6" t="s">
        <v>5</v>
      </c>
      <c r="E28" s="6" t="s">
        <v>6</v>
      </c>
      <c r="F28" s="8" t="s">
        <v>7</v>
      </c>
      <c r="G28" s="8" t="s">
        <v>8</v>
      </c>
    </row>
    <row r="29" spans="2:8" s="1" customFormat="1" ht="38.25" x14ac:dyDescent="0.25">
      <c r="B29" s="9">
        <f>1+B25</f>
        <v>17</v>
      </c>
      <c r="C29" s="10" t="s">
        <v>34</v>
      </c>
      <c r="D29" s="9">
        <v>100</v>
      </c>
      <c r="E29" s="9" t="s">
        <v>19</v>
      </c>
      <c r="F29" s="11"/>
      <c r="G29" s="12">
        <f t="shared" ref="G29" si="5">D29*F29</f>
        <v>0</v>
      </c>
      <c r="H29" s="23"/>
    </row>
    <row r="30" spans="2:8" s="1" customFormat="1" ht="12.75" x14ac:dyDescent="0.25">
      <c r="B30" s="15"/>
      <c r="C30" s="16"/>
      <c r="D30" s="15"/>
      <c r="E30" s="15"/>
      <c r="F30" s="17"/>
      <c r="G30" s="17"/>
    </row>
    <row r="31" spans="2:8" s="1" customFormat="1" ht="18.75" x14ac:dyDescent="0.25">
      <c r="B31" s="5" t="s">
        <v>35</v>
      </c>
      <c r="C31" s="26" t="s">
        <v>36</v>
      </c>
      <c r="D31" s="26"/>
      <c r="E31" s="26"/>
      <c r="F31" s="26"/>
      <c r="G31" s="26"/>
    </row>
    <row r="32" spans="2:8" s="1" customFormat="1" ht="25.5" x14ac:dyDescent="0.25">
      <c r="B32" s="6" t="s">
        <v>3</v>
      </c>
      <c r="C32" s="7" t="s">
        <v>4</v>
      </c>
      <c r="D32" s="6" t="s">
        <v>5</v>
      </c>
      <c r="E32" s="6" t="s">
        <v>6</v>
      </c>
      <c r="F32" s="8" t="s">
        <v>7</v>
      </c>
      <c r="G32" s="8" t="s">
        <v>8</v>
      </c>
    </row>
    <row r="33" spans="2:8" s="1" customFormat="1" ht="25.5" x14ac:dyDescent="0.25">
      <c r="B33" s="9">
        <f>1+B29</f>
        <v>18</v>
      </c>
      <c r="C33" s="10" t="s">
        <v>37</v>
      </c>
      <c r="D33" s="9">
        <v>20</v>
      </c>
      <c r="E33" s="9" t="s">
        <v>19</v>
      </c>
      <c r="F33" s="11"/>
      <c r="G33" s="12">
        <f t="shared" ref="G33" si="6">D33*F33</f>
        <v>0</v>
      </c>
    </row>
    <row r="34" spans="2:8" s="1" customFormat="1" ht="63.75" x14ac:dyDescent="0.25">
      <c r="B34" s="9">
        <f>1+B33</f>
        <v>19</v>
      </c>
      <c r="C34" s="10" t="s">
        <v>38</v>
      </c>
      <c r="D34" s="9" t="s">
        <v>39</v>
      </c>
      <c r="E34" s="9" t="s">
        <v>40</v>
      </c>
      <c r="F34" s="18" t="s">
        <v>41</v>
      </c>
      <c r="G34" s="12">
        <f>0.1*(G7+G8+G9+G10+G11+G12+G13+G14+G15+G16+G17+G18+G19+G20+G21)</f>
        <v>0</v>
      </c>
    </row>
    <row r="35" spans="2:8" s="1" customFormat="1" ht="25.5" x14ac:dyDescent="0.25">
      <c r="B35" s="9">
        <f t="shared" ref="B35:B37" si="7">1+B34</f>
        <v>20</v>
      </c>
      <c r="C35" s="10" t="s">
        <v>42</v>
      </c>
      <c r="D35" s="9" t="s">
        <v>43</v>
      </c>
      <c r="E35" s="9" t="s">
        <v>40</v>
      </c>
      <c r="F35" s="18" t="s">
        <v>41</v>
      </c>
      <c r="G35" s="12">
        <f>0.05*(G7+G8+G9+G10+G11+G12+G13+G14+G15+G16+G17+G18+G19+G20+G21)</f>
        <v>0</v>
      </c>
    </row>
    <row r="36" spans="2:8" s="1" customFormat="1" ht="12.75" x14ac:dyDescent="0.25">
      <c r="B36" s="9">
        <f t="shared" si="7"/>
        <v>21</v>
      </c>
      <c r="C36" s="10" t="s">
        <v>44</v>
      </c>
      <c r="D36" s="9">
        <v>1</v>
      </c>
      <c r="E36" s="9" t="s">
        <v>11</v>
      </c>
      <c r="F36" s="11"/>
      <c r="G36" s="12">
        <f t="shared" ref="G36:G37" si="8">D36*F36</f>
        <v>0</v>
      </c>
    </row>
    <row r="37" spans="2:8" s="1" customFormat="1" ht="12.75" x14ac:dyDescent="0.25">
      <c r="B37" s="9">
        <f t="shared" si="7"/>
        <v>22</v>
      </c>
      <c r="C37" s="10" t="s">
        <v>45</v>
      </c>
      <c r="D37" s="9">
        <v>1</v>
      </c>
      <c r="E37" s="9" t="s">
        <v>9</v>
      </c>
      <c r="F37" s="11"/>
      <c r="G37" s="12">
        <f t="shared" si="8"/>
        <v>0</v>
      </c>
      <c r="H37" s="23"/>
    </row>
    <row r="38" spans="2:8" s="1" customFormat="1" ht="12.75" x14ac:dyDescent="0.25">
      <c r="B38" s="15"/>
      <c r="C38" s="16"/>
      <c r="D38" s="15"/>
      <c r="E38" s="15"/>
      <c r="F38" s="17"/>
      <c r="G38" s="17"/>
    </row>
    <row r="39" spans="2:8" s="1" customFormat="1" ht="18.75" x14ac:dyDescent="0.25">
      <c r="B39" s="5" t="s">
        <v>46</v>
      </c>
      <c r="C39" s="26" t="s">
        <v>47</v>
      </c>
      <c r="D39" s="26"/>
      <c r="E39" s="26"/>
      <c r="F39" s="26"/>
      <c r="G39" s="26"/>
    </row>
    <row r="40" spans="2:8" s="1" customFormat="1" ht="25.5" x14ac:dyDescent="0.25">
      <c r="B40" s="6" t="s">
        <v>3</v>
      </c>
      <c r="C40" s="7" t="s">
        <v>4</v>
      </c>
      <c r="D40" s="6" t="s">
        <v>5</v>
      </c>
      <c r="E40" s="6" t="s">
        <v>6</v>
      </c>
      <c r="F40" s="8" t="s">
        <v>7</v>
      </c>
      <c r="G40" s="8" t="s">
        <v>8</v>
      </c>
    </row>
    <row r="41" spans="2:8" s="1" customFormat="1" ht="12.75" x14ac:dyDescent="0.25">
      <c r="B41" s="6"/>
      <c r="C41" s="7" t="s">
        <v>48</v>
      </c>
      <c r="D41" s="6"/>
      <c r="E41" s="6"/>
      <c r="F41" s="8"/>
      <c r="G41" s="8"/>
    </row>
    <row r="42" spans="2:8" s="1" customFormat="1" ht="12.75" x14ac:dyDescent="0.25">
      <c r="B42" s="9">
        <f>1+B37</f>
        <v>23</v>
      </c>
      <c r="C42" s="10" t="s">
        <v>49</v>
      </c>
      <c r="D42" s="9">
        <v>1</v>
      </c>
      <c r="E42" s="9" t="s">
        <v>9</v>
      </c>
      <c r="F42" s="11"/>
      <c r="G42" s="12">
        <f t="shared" ref="G42" si="9">D42*F42</f>
        <v>0</v>
      </c>
      <c r="H42" s="23"/>
    </row>
    <row r="43" spans="2:8" s="1" customFormat="1" ht="12.75" x14ac:dyDescent="0.25">
      <c r="B43" s="15"/>
      <c r="C43" s="16"/>
      <c r="D43" s="15"/>
      <c r="E43" s="15"/>
      <c r="F43" s="17"/>
      <c r="G43" s="17"/>
    </row>
    <row r="44" spans="2:8" s="1" customFormat="1" ht="12.75" x14ac:dyDescent="0.25">
      <c r="B44" s="15"/>
      <c r="C44" s="16"/>
      <c r="D44" s="15"/>
      <c r="E44" s="15"/>
      <c r="F44" s="17"/>
      <c r="G44" s="17"/>
    </row>
    <row r="45" spans="2:8" s="1" customFormat="1" ht="18.75" x14ac:dyDescent="0.25">
      <c r="B45" s="5" t="s">
        <v>50</v>
      </c>
      <c r="C45" s="26" t="s">
        <v>51</v>
      </c>
      <c r="D45" s="26"/>
      <c r="E45" s="26"/>
      <c r="F45" s="26"/>
      <c r="G45" s="26"/>
    </row>
    <row r="46" spans="2:8" s="1" customFormat="1" ht="25.5" x14ac:dyDescent="0.25">
      <c r="B46" s="6" t="s">
        <v>3</v>
      </c>
      <c r="C46" s="7" t="s">
        <v>4</v>
      </c>
      <c r="D46" s="6" t="s">
        <v>5</v>
      </c>
      <c r="E46" s="6" t="s">
        <v>6</v>
      </c>
      <c r="F46" s="8" t="s">
        <v>7</v>
      </c>
      <c r="G46" s="8" t="s">
        <v>8</v>
      </c>
    </row>
    <row r="47" spans="2:8" s="1" customFormat="1" ht="12.75" x14ac:dyDescent="0.25">
      <c r="B47" s="9">
        <f>1+B42</f>
        <v>24</v>
      </c>
      <c r="C47" s="10" t="s">
        <v>52</v>
      </c>
      <c r="D47" s="9">
        <v>40</v>
      </c>
      <c r="E47" s="9" t="s">
        <v>19</v>
      </c>
      <c r="F47" s="11"/>
      <c r="G47" s="12">
        <f t="shared" ref="G47:G49" si="10">D47*F47</f>
        <v>0</v>
      </c>
    </row>
    <row r="48" spans="2:8" s="1" customFormat="1" ht="25.5" x14ac:dyDescent="0.25">
      <c r="B48" s="9">
        <f t="shared" ref="B48:B49" si="11">1+B47</f>
        <v>25</v>
      </c>
      <c r="C48" s="10" t="s">
        <v>54</v>
      </c>
      <c r="D48" s="9">
        <v>10</v>
      </c>
      <c r="E48" s="9" t="s">
        <v>53</v>
      </c>
      <c r="F48" s="11"/>
      <c r="G48" s="12">
        <f t="shared" si="10"/>
        <v>0</v>
      </c>
    </row>
    <row r="49" spans="2:8" s="1" customFormat="1" ht="25.5" x14ac:dyDescent="0.25">
      <c r="B49" s="9">
        <f t="shared" si="11"/>
        <v>26</v>
      </c>
      <c r="C49" s="10" t="s">
        <v>55</v>
      </c>
      <c r="D49" s="9">
        <v>2</v>
      </c>
      <c r="E49" s="9" t="s">
        <v>53</v>
      </c>
      <c r="F49" s="11"/>
      <c r="G49" s="12">
        <f t="shared" si="10"/>
        <v>0</v>
      </c>
      <c r="H49" s="23"/>
    </row>
    <row r="50" spans="2:8" s="1" customFormat="1" ht="12.75" x14ac:dyDescent="0.25">
      <c r="B50" s="15"/>
      <c r="C50" s="16"/>
      <c r="D50" s="15"/>
      <c r="E50" s="15"/>
      <c r="F50" s="17"/>
      <c r="G50" s="17"/>
    </row>
    <row r="51" spans="2:8" s="1" customFormat="1" ht="12.75" x14ac:dyDescent="0.25">
      <c r="B51" s="15"/>
      <c r="C51" s="16"/>
      <c r="D51" s="15"/>
      <c r="E51" s="15"/>
      <c r="F51" s="17"/>
      <c r="G51" s="17"/>
    </row>
    <row r="52" spans="2:8" s="1" customFormat="1" ht="18.75" x14ac:dyDescent="0.25">
      <c r="B52" s="5" t="s">
        <v>56</v>
      </c>
      <c r="C52" s="26" t="s">
        <v>57</v>
      </c>
      <c r="D52" s="26"/>
      <c r="E52" s="26"/>
      <c r="F52" s="26"/>
      <c r="G52" s="26"/>
    </row>
    <row r="53" spans="2:8" s="1" customFormat="1" ht="25.5" x14ac:dyDescent="0.25">
      <c r="B53" s="6" t="s">
        <v>3</v>
      </c>
      <c r="C53" s="7" t="s">
        <v>4</v>
      </c>
      <c r="D53" s="6" t="s">
        <v>5</v>
      </c>
      <c r="E53" s="6" t="s">
        <v>6</v>
      </c>
      <c r="F53" s="8" t="s">
        <v>7</v>
      </c>
      <c r="G53" s="8" t="s">
        <v>8</v>
      </c>
    </row>
    <row r="54" spans="2:8" s="1" customFormat="1" ht="12.75" x14ac:dyDescent="0.25">
      <c r="B54" s="9">
        <f>1+B49</f>
        <v>27</v>
      </c>
      <c r="C54" s="10" t="s">
        <v>58</v>
      </c>
      <c r="D54" s="9">
        <v>10</v>
      </c>
      <c r="E54" s="9" t="s">
        <v>53</v>
      </c>
      <c r="F54" s="11"/>
      <c r="G54" s="12">
        <f t="shared" ref="G54" si="12">D54*F54</f>
        <v>0</v>
      </c>
      <c r="H54" s="23"/>
    </row>
    <row r="55" spans="2:8" s="1" customFormat="1" ht="12.75" x14ac:dyDescent="0.25">
      <c r="B55" s="15"/>
      <c r="C55" s="16"/>
      <c r="D55" s="15"/>
      <c r="E55" s="15"/>
      <c r="F55" s="17"/>
      <c r="G55" s="17"/>
    </row>
    <row r="56" spans="2:8" s="1" customFormat="1" ht="18.75" x14ac:dyDescent="0.25">
      <c r="B56" s="5" t="s">
        <v>59</v>
      </c>
      <c r="C56" s="26" t="s">
        <v>64</v>
      </c>
      <c r="D56" s="26"/>
      <c r="E56" s="26"/>
      <c r="F56" s="26"/>
      <c r="G56" s="26"/>
    </row>
    <row r="57" spans="2:8" s="1" customFormat="1" x14ac:dyDescent="0.25">
      <c r="B57" s="27" t="s">
        <v>65</v>
      </c>
      <c r="C57" s="28"/>
      <c r="D57" s="28"/>
      <c r="E57" s="28"/>
      <c r="F57" s="29"/>
      <c r="G57" s="8">
        <f>G7+G8+G9+G10+G11+G12+G13+G14+G15+G16+G17+G18+G19+G20+G21+G25+G29+G33+G34+G35+G36+G37+G42+G47+G48+G49+G54</f>
        <v>0</v>
      </c>
      <c r="H57" s="23"/>
    </row>
    <row r="58" spans="2:8" s="1" customFormat="1" ht="12.75" x14ac:dyDescent="0.25">
      <c r="B58" s="15"/>
      <c r="C58" s="16"/>
      <c r="D58" s="15"/>
      <c r="E58" s="15"/>
      <c r="F58" s="17"/>
      <c r="G58" s="17"/>
    </row>
    <row r="59" spans="2:8" s="1" customFormat="1" ht="12.75" x14ac:dyDescent="0.25">
      <c r="B59" s="15"/>
      <c r="C59" s="16"/>
      <c r="D59" s="15"/>
      <c r="E59" s="15"/>
      <c r="F59" s="17"/>
      <c r="G59" s="17"/>
    </row>
    <row r="60" spans="2:8" s="1" customFormat="1" ht="12.75" x14ac:dyDescent="0.25">
      <c r="B60" s="15"/>
      <c r="C60" s="16"/>
      <c r="D60" s="15"/>
      <c r="E60" s="15"/>
      <c r="F60" s="17"/>
      <c r="G60" s="17"/>
    </row>
    <row r="61" spans="2:8" s="1" customFormat="1" ht="12.75" x14ac:dyDescent="0.25">
      <c r="B61" s="15"/>
      <c r="C61" s="16"/>
      <c r="D61" s="15"/>
      <c r="E61" s="15"/>
      <c r="F61" s="17"/>
      <c r="G61" s="17"/>
    </row>
    <row r="62" spans="2:8" s="1" customFormat="1" ht="12.75" x14ac:dyDescent="0.25">
      <c r="B62" s="15"/>
      <c r="C62" s="16"/>
      <c r="D62" s="15"/>
      <c r="E62" s="15"/>
      <c r="F62" s="17"/>
      <c r="G62" s="17"/>
    </row>
    <row r="63" spans="2:8" s="1" customFormat="1" ht="12.75" x14ac:dyDescent="0.25">
      <c r="B63" s="15"/>
      <c r="C63" s="16"/>
      <c r="D63" s="15"/>
      <c r="E63" s="15"/>
      <c r="F63" s="17"/>
      <c r="G63" s="17"/>
    </row>
    <row r="64" spans="2:8" s="1" customFormat="1" ht="12.75" x14ac:dyDescent="0.25">
      <c r="B64" s="15"/>
      <c r="C64" s="16"/>
      <c r="D64" s="15"/>
      <c r="E64" s="15"/>
      <c r="F64" s="17"/>
      <c r="G64" s="17"/>
    </row>
  </sheetData>
  <mergeCells count="11">
    <mergeCell ref="B2:G2"/>
    <mergeCell ref="B3:G3"/>
    <mergeCell ref="C5:G5"/>
    <mergeCell ref="C56:G56"/>
    <mergeCell ref="B57:F57"/>
    <mergeCell ref="C23:G23"/>
    <mergeCell ref="C27:G27"/>
    <mergeCell ref="C31:G31"/>
    <mergeCell ref="C39:G39"/>
    <mergeCell ref="C45:G45"/>
    <mergeCell ref="C52:G52"/>
  </mergeCells>
  <pageMargins left="0.41" right="0.25" top="0.52" bottom="0.54" header="0.3" footer="0.3"/>
  <pageSetup paperSize="9" scale="5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služeb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Horejš Tomáš</dc:creator>
  <cp:lastModifiedBy>Horejš Tomáš</cp:lastModifiedBy>
  <dcterms:created xsi:type="dcterms:W3CDTF">2025-12-10T10:01:15Z</dcterms:created>
  <dcterms:modified xsi:type="dcterms:W3CDTF">2026-02-17T09:27:02Z</dcterms:modified>
</cp:coreProperties>
</file>