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Most ev.č. 198-045,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Most ev.č. 198-045, ...'!$C$125:$K$243</definedName>
    <definedName name="_xlnm.Print_Area" localSheetId="1">'01 - Most ev.č. 198-045, ...'!$C$4:$J$76,'01 - Most ev.č. 198-045, ...'!$C$82:$J$107,'01 - Most ev.č. 198-045, ...'!$C$113:$J$243</definedName>
    <definedName name="_xlnm.Print_Titles" localSheetId="1">'01 - Most ev.č. 198-045, ...'!$125:$125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39"/>
  <c r="BH239"/>
  <c r="BG239"/>
  <c r="BF239"/>
  <c r="T239"/>
  <c r="T238"/>
  <c r="R239"/>
  <c r="R238"/>
  <c r="P239"/>
  <c r="P238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T223"/>
  <c r="R224"/>
  <c r="R223"/>
  <c r="P224"/>
  <c r="P223"/>
  <c r="BI219"/>
  <c r="BH219"/>
  <c r="BG219"/>
  <c r="BF219"/>
  <c r="T219"/>
  <c r="T218"/>
  <c r="R219"/>
  <c r="R218"/>
  <c r="P219"/>
  <c r="P218"/>
  <c r="BI215"/>
  <c r="BH215"/>
  <c r="BG215"/>
  <c r="BF215"/>
  <c r="T215"/>
  <c r="T214"/>
  <c r="R215"/>
  <c r="R214"/>
  <c r="P215"/>
  <c r="P214"/>
  <c r="BI210"/>
  <c r="BH210"/>
  <c r="BG210"/>
  <c r="BF210"/>
  <c r="T210"/>
  <c r="R210"/>
  <c r="P210"/>
  <c r="BI198"/>
  <c r="BH198"/>
  <c r="BG198"/>
  <c r="BF198"/>
  <c r="T198"/>
  <c r="R198"/>
  <c r="P198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5"/>
  <c r="BH165"/>
  <c r="BG165"/>
  <c r="BF165"/>
  <c r="T165"/>
  <c r="R165"/>
  <c r="P165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2"/>
  <c r="BH142"/>
  <c r="BG142"/>
  <c r="BF142"/>
  <c r="T142"/>
  <c r="R142"/>
  <c r="P142"/>
  <c r="BI134"/>
  <c r="BH134"/>
  <c r="BG134"/>
  <c r="BF134"/>
  <c r="T134"/>
  <c r="R134"/>
  <c r="P134"/>
  <c r="BI129"/>
  <c r="BH129"/>
  <c r="BG129"/>
  <c r="BF129"/>
  <c r="T129"/>
  <c r="R129"/>
  <c r="P129"/>
  <c r="F122"/>
  <c r="F120"/>
  <c r="E118"/>
  <c r="F91"/>
  <c r="F89"/>
  <c r="E87"/>
  <c r="J24"/>
  <c r="E24"/>
  <c r="J92"/>
  <c r="J23"/>
  <c r="J21"/>
  <c r="E21"/>
  <c r="J91"/>
  <c r="J20"/>
  <c r="J18"/>
  <c r="E18"/>
  <c r="F123"/>
  <c r="J17"/>
  <c r="J12"/>
  <c r="J89"/>
  <c r="E7"/>
  <c r="E85"/>
  <c i="1" r="L90"/>
  <c r="AM90"/>
  <c r="AM89"/>
  <c r="L89"/>
  <c r="AM87"/>
  <c r="L87"/>
  <c r="L85"/>
  <c r="L84"/>
  <c i="2" r="BK239"/>
  <c r="J177"/>
  <c r="J134"/>
  <c r="J229"/>
  <c r="BK149"/>
  <c r="J234"/>
  <c r="J187"/>
  <c r="J239"/>
  <c r="BK219"/>
  <c r="BK177"/>
  <c r="BK193"/>
  <c r="BK155"/>
  <c i="1" r="AS94"/>
  <c i="2" r="J165"/>
  <c r="J129"/>
  <c r="BK224"/>
  <c r="J210"/>
  <c r="J155"/>
  <c r="BK215"/>
  <c r="BK181"/>
  <c r="BK134"/>
  <c r="BK210"/>
  <c r="J171"/>
  <c r="BK129"/>
  <c r="J198"/>
  <c r="BK142"/>
  <c r="J215"/>
  <c r="BK198"/>
  <c r="BK161"/>
  <c r="J224"/>
  <c r="BK187"/>
  <c r="J149"/>
  <c r="J181"/>
  <c r="J142"/>
  <c r="BK234"/>
  <c r="J161"/>
  <c r="J219"/>
  <c r="BK165"/>
  <c r="BK229"/>
  <c r="J193"/>
  <c r="BK171"/>
  <c l="1" r="P128"/>
  <c r="P141"/>
  <c r="T160"/>
  <c r="R128"/>
  <c r="T141"/>
  <c r="P160"/>
  <c r="P228"/>
  <c r="P217"/>
  <c r="T128"/>
  <c r="T127"/>
  <c r="R141"/>
  <c r="R160"/>
  <c r="BK228"/>
  <c r="J228"/>
  <c r="J105"/>
  <c r="R228"/>
  <c r="R217"/>
  <c r="BK128"/>
  <c r="J128"/>
  <c r="J98"/>
  <c r="BK141"/>
  <c r="J141"/>
  <c r="J99"/>
  <c r="BK160"/>
  <c r="J160"/>
  <c r="J100"/>
  <c r="T228"/>
  <c r="T217"/>
  <c r="BK238"/>
  <c r="J238"/>
  <c r="J106"/>
  <c r="BK214"/>
  <c r="J214"/>
  <c r="J101"/>
  <c r="BK218"/>
  <c r="BK223"/>
  <c r="J223"/>
  <c r="J104"/>
  <c r="F92"/>
  <c r="J120"/>
  <c r="J123"/>
  <c r="BE142"/>
  <c r="BE155"/>
  <c r="BE198"/>
  <c r="BE229"/>
  <c r="BE239"/>
  <c r="J122"/>
  <c r="BE129"/>
  <c r="BE149"/>
  <c r="BE165"/>
  <c r="BE177"/>
  <c r="BE181"/>
  <c r="BE215"/>
  <c r="E116"/>
  <c r="BE134"/>
  <c r="BE171"/>
  <c r="BE187"/>
  <c r="BE210"/>
  <c r="BE219"/>
  <c r="BE161"/>
  <c r="BE193"/>
  <c r="BE224"/>
  <c r="BE234"/>
  <c r="F35"/>
  <c i="1" r="BB95"/>
  <c r="BB94"/>
  <c r="AX94"/>
  <c i="2" r="F37"/>
  <c i="1" r="BD95"/>
  <c r="BD94"/>
  <c r="W33"/>
  <c i="2" r="J34"/>
  <c i="1" r="AW95"/>
  <c i="2" r="F36"/>
  <c i="1" r="BC95"/>
  <c r="BC94"/>
  <c r="W32"/>
  <c i="2" r="F34"/>
  <c i="1" r="BA95"/>
  <c r="BA94"/>
  <c r="AW94"/>
  <c r="AK30"/>
  <c i="2" l="1" r="BK217"/>
  <c r="J217"/>
  <c r="J102"/>
  <c r="T126"/>
  <c r="R127"/>
  <c r="R126"/>
  <c r="P127"/>
  <c r="P126"/>
  <c i="1" r="AU95"/>
  <c i="2" r="BK127"/>
  <c r="J127"/>
  <c r="J97"/>
  <c r="J218"/>
  <c r="J103"/>
  <c i="1" r="AY94"/>
  <c i="2" r="J33"/>
  <c i="1" r="AV95"/>
  <c r="AT95"/>
  <c r="AU94"/>
  <c r="W31"/>
  <c r="W30"/>
  <c i="2" r="F33"/>
  <c i="1" r="AZ95"/>
  <c r="AZ94"/>
  <c r="AV94"/>
  <c r="AK29"/>
  <c i="2" l="1" r="BK126"/>
  <c r="J126"/>
  <c r="J96"/>
  <c i="1" r="AT94"/>
  <c r="W29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<sst xmlns="http://schemas.openxmlformats.org/spreadsheetml/2006/main">
  <si>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</si>
  <si>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</si>
  <si>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</si>
  <si>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</si>
  <si>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</si>
  <si>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{47103f7e-68de-4b4b-887d-af4c171dd378}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</si>
  <si>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</si>
  <si>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</si>
  <si>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</si>
  <si>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</si>
  <si>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</si>
  <si>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</si>
  <si>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</si>
  <si>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</si>
  <si>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</si>
  <si>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</si>
  <si>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</si>
  <si>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Most ev.č. 198-045, Planá - oprava vozovky a MZ</t>
  </si>
  <si>
    <t>KSO:</t>
  </si>
  <si>
    <t>CC-CZ:</t>
  </si>
  <si>
    <t>Místo:</t>
  </si>
  <si>
    <t>Planá</t>
  </si>
  <si>
    <t>Datum:</t>
  </si>
  <si>
    <t>17. 9. 2025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</si>
  <si>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</si>
  <si>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</si>
  <si>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</si>
  <si>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</si>
  <si>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</si>
  <si>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</si>
  <si>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</si>
  <si>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</si>
  <si>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</si>
  <si>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</si>
  <si>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</si>
  <si>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</si>
  <si>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</si>
  <si>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</si>
  <si>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</si>
  <si>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</si>
  <si>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</si>
  <si>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</si>
  <si>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</si>
  <si>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</si>
  <si>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</si>
  <si>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</si>
  <si>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</si>
  <si>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</si>
  <si>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</si>
  <si>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</si>
  <si>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</si>
  <si>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</si>
  <si>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</si>
  <si>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</si>
  <si>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</si>
  <si>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</si>
  <si>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</si>
  <si>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</si>
  <si>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</si>
  <si>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</si>
  <si>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</si>
  <si>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</si>
  <si>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</si>
  <si>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</si>
  <si>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</si>
  <si>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</si>
  <si>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</si>
  <si>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</si>
  <si>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</si>
  <si>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</si>
  <si>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</si>
  <si>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</si>
  <si>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</si>
  <si>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</si>
  <si>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</si>
  <si>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</si>
  <si>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</si>
  <si>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</si>
  <si>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</si>
  <si>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</si>
  <si>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</si>
  <si>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</si>
  <si>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</si>
  <si>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{6f76f1d3-80fe-4fbd-a3e8-5306343f36d3}</t>
  </si>
  <si>
    <t>2</t>
  </si>
  <si>
    <t>KRYCÍ LIST SOUPISU PRACÍ</t>
  </si>
  <si>
    <t>Objekt:</t>
  </si>
  <si>
    <t>01 - Most ev.č. 198-045, Planá - oprava vozovky a MZ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</si>
  <si>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</si>
  <si>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</si>
  <si>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</si>
  <si>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</si>
  <si>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</si>
  <si>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</si>
  <si>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</si>
  <si>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</si>
  <si>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</si>
  <si>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</si>
  <si>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</si>
  <si>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</si>
  <si>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</si>
  <si>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</si>
  <si>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</si>
  <si>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</si>
  <si>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</si>
  <si>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</si>
  <si>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</si>
  <si>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</si>
  <si>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</si>
  <si>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</si>
  <si>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</si>
  <si>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</si>
  <si>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</si>
  <si>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</si>
  <si>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</si>
  <si>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</si>
  <si>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</si>
  <si>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</si>
  <si>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</si>
  <si>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</si>
  <si>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</si>
  <si>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113154524-R</t>
  </si>
  <si>
    <t>Frézování živičného krytu tl 60 mm pruh š přes 0,5 m pl do 500 m2, včetně odvozu dle možností zhotovitele a případného poplatku za skládku</t>
  </si>
  <si>
    <t>m2</t>
  </si>
  <si>
    <t>4</t>
  </si>
  <si>
    <t>887171281</t>
  </si>
  <si>
    <t>PP</t>
  </si>
  <si>
    <t>Frézování živičného podkladu nebo krytu s naložením hmot na dopravní prostředek plochy do 500 m2 pruhu šířky přes 0,5 m, tloušťky vrstvy 60 mm, včetně odvozu dle možností zhotovitele a případného poplatku za skládku.</t>
  </si>
  <si>
    <t>VV</t>
  </si>
  <si>
    <t>"sanace ložné vrstvy"</t>
  </si>
  <si>
    <t>0,1*1200"odhad 10% plochy</t>
  </si>
  <si>
    <t>Součet</t>
  </si>
  <si>
    <t>113154543-R</t>
  </si>
  <si>
    <t>Frézování živičného krytu tl 50 mm pruh š přes 1 m pl přes 500 do 2000 m2, včetně odvozu dle možností zhotovitele a případného poplatku za skládku</t>
  </si>
  <si>
    <t>247859134</t>
  </si>
  <si>
    <t>Frézování živičného podkladu nebo krytu s naložením hmot na dopravní prostředek plochy přes 500 do 2 000 m2 pruhu šířky přes 1 m, tloušťky vrstvy 50 mm, včetně odvozu dle možností zhotovitele a případného poplatku za skládku</t>
  </si>
  <si>
    <t>"obrusná vrstva"</t>
  </si>
  <si>
    <t>55*7,6"most</t>
  </si>
  <si>
    <t>332" předmostí směr Tachov</t>
  </si>
  <si>
    <t>450"předmostí směr centrum</t>
  </si>
  <si>
    <t>5</t>
  </si>
  <si>
    <t>Komunikace pozemní</t>
  </si>
  <si>
    <t>3</t>
  </si>
  <si>
    <t>573211108</t>
  </si>
  <si>
    <t>Postřik živičný spojovací z asfaltu v množství 0,40 kg/m2</t>
  </si>
  <si>
    <t>-1005729676</t>
  </si>
  <si>
    <t>Postřik spojovací PS bez posypu kamenivem z asfaltu silničního, v množství 0,40 kg/m2</t>
  </si>
  <si>
    <t>55*7,6"obrus most</t>
  </si>
  <si>
    <t>332"obrus předmostí směr Tachov</t>
  </si>
  <si>
    <t>450"obrus předmostí směr centrum</t>
  </si>
  <si>
    <t>0,1*1200"sanace ložné vrstvy odhad 10% plochy</t>
  </si>
  <si>
    <t>577144131</t>
  </si>
  <si>
    <t>Asfaltový beton vrstva obrusná ACO 11+ tl 50 mm š do 3 m z modifikovaného asfaltu</t>
  </si>
  <si>
    <t>-554315437</t>
  </si>
  <si>
    <t>Asfaltový beton vrstva obrusná ACO 11 z modifikovaného asfaltu s rozprostřením a se zhutněním ACO 11+ v pruhu šířky přes do 1,5 do 3 m, po zhutnění tl. 50 mm</t>
  </si>
  <si>
    <t>332"předmostí směr Tachov</t>
  </si>
  <si>
    <t>577155052</t>
  </si>
  <si>
    <t>Asfaltový beton vrstva ložní ACL 16 + tl 60 mm š do 1,5 m z modifikovaného asfaltu</t>
  </si>
  <si>
    <t>-491854695</t>
  </si>
  <si>
    <t>Asfaltový beton vrstva ložní ACL 16 z modifikovaného asfaltu s rozprostřením a zhutněním ACL 16 + v pruhu šířky do 1,5 m, po zhutnění tl. 60 mm</t>
  </si>
  <si>
    <t>9</t>
  </si>
  <si>
    <t>Ostatní konstrukce a práce, bourání</t>
  </si>
  <si>
    <t>6</t>
  </si>
  <si>
    <t>915111111</t>
  </si>
  <si>
    <t>Vodorovné dopravní značení dělící čáry souvislé š 125 mm základní bílá barva</t>
  </si>
  <si>
    <t>m</t>
  </si>
  <si>
    <t>1722924560</t>
  </si>
  <si>
    <t>Vodorovné dopravní značení stříkané barvou dělící čára šířky 125 mm souvislá bílá základní</t>
  </si>
  <si>
    <t>140"předznačení</t>
  </si>
  <si>
    <t>7</t>
  </si>
  <si>
    <t>915121111</t>
  </si>
  <si>
    <t>Vodorovné dopravní značení vodící čáry souvislé š 250 mm základní bílá barva</t>
  </si>
  <si>
    <t>-455820775</t>
  </si>
  <si>
    <t>Vodorovné dopravní značení stříkané barvou vodící čára bílá šířky 250 mm souvislá základní</t>
  </si>
  <si>
    <t>"předznačení"</t>
  </si>
  <si>
    <t>118"směr Tachov</t>
  </si>
  <si>
    <t>110"směr centrum</t>
  </si>
  <si>
    <t>8</t>
  </si>
  <si>
    <t>915121121</t>
  </si>
  <si>
    <t>Vodorovné dopravní značení vodící čáry přerušované š 250 mm základní bílá barva</t>
  </si>
  <si>
    <t>2028071410</t>
  </si>
  <si>
    <t>Vodorovné dopravní značení stříkané barvou vodící čára bílá šířky 250 mm přerušovaná základní</t>
  </si>
  <si>
    <t>23"směr Tachov</t>
  </si>
  <si>
    <t>32"směr centrum</t>
  </si>
  <si>
    <t>915211112</t>
  </si>
  <si>
    <t>Vodorovné dopravní značení dělící čáry souvislé š 125 mm retroreflexní bílý plast</t>
  </si>
  <si>
    <t>-2117195954</t>
  </si>
  <si>
    <t>Vodorovné dopravní značení stříkaným plastem dělící čára šířky 125 mm souvislá bílá retroreflexní</t>
  </si>
  <si>
    <t>140"definitivní značení</t>
  </si>
  <si>
    <t>10</t>
  </si>
  <si>
    <t>915221112</t>
  </si>
  <si>
    <t>Vodorovné dopravní značení vodící čáry souvislé š 250 mm retroreflexní bílý plast</t>
  </si>
  <si>
    <t>929559635</t>
  </si>
  <si>
    <t>Vodorovné dopravní značení stříkaným plastem vodící čára bílá šířky 250 mm souvislá retroreflexní</t>
  </si>
  <si>
    <t>"definitivní značení"</t>
  </si>
  <si>
    <t>11</t>
  </si>
  <si>
    <t>915221122</t>
  </si>
  <si>
    <t>Vodorovné dopravní značení vodící čáry přerušované š 250 mm retroreflexní bílý plast</t>
  </si>
  <si>
    <t>-999507136</t>
  </si>
  <si>
    <t>Vodorovné dopravní značení stříkaným plastem vodící čára bílá šířky 250 mm přerušovaná retroreflexní</t>
  </si>
  <si>
    <t>919721291</t>
  </si>
  <si>
    <t>Geomříž pro vyztužení stávajícího asfaltového povrchu ze skelných vláken</t>
  </si>
  <si>
    <t>-672211575</t>
  </si>
  <si>
    <t>Vyztužení stávajícího asfaltového povrchu geomříží ze skelných vláken</t>
  </si>
  <si>
    <t>"sanace ložné vrstvy v místech poruch"</t>
  </si>
  <si>
    <t>50"odhad množství</t>
  </si>
  <si>
    <t>13</t>
  </si>
  <si>
    <t>919732211</t>
  </si>
  <si>
    <t>Styčná spára napojení nového živičného povrchu na stávající za tepla š 15 mm hl 25 mm s prořezáním</t>
  </si>
  <si>
    <t>-543732207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</si>
  <si>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</si>
  <si>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2*55"podél odv. proužků z LA na mostě</t>
  </si>
  <si>
    <t>12+5+5+5"podél obrub na mostních křídlech</t>
  </si>
  <si>
    <t>3*7,5"příčná spára nad mostními pilíři</t>
  </si>
  <si>
    <t>8"napojení na stáv. asf. směr Tachov</t>
  </si>
  <si>
    <t>9,5"napojení na stav. asf. směr centrum</t>
  </si>
  <si>
    <t>19"napojení na stáv. asf. křižovatka</t>
  </si>
  <si>
    <t>137"podélná spára v osae komunikace</t>
  </si>
  <si>
    <t>2*55"obnova spár podél říms na NK</t>
  </si>
  <si>
    <t>50"rezerva na trhliny v ložné vrstvě</t>
  </si>
  <si>
    <t>14</t>
  </si>
  <si>
    <t>919-R</t>
  </si>
  <si>
    <t>Oprava elastických mostních závěrů š. 500mm</t>
  </si>
  <si>
    <t>bm</t>
  </si>
  <si>
    <t>-118086627</t>
  </si>
  <si>
    <t xml:space="preserve">" Oprava elastických mostních závěrů š. 500mm- naznačení polohy EMZ + proříznutí voz. vrstvy na tl. 50mm + ruční
vybourání AC na tl. 50mm v pruhu š. 0,5m + zapravení povrchu EMZ po
jeho odbourání popř. jeho doplnění + vyčištění podkladu mechanicky a
stlač. vzduchem + provedení pokládky obrusu z litého asf. MA 11 IV
PMB vč. posypu kamenivem 2/5 mm + prořezání pracovních spár nad
EMZ v místě napojení na AC + provedení prim. penetrač. nátěru + zalití
spar asf. zálivkou typu EMZ + posyp vápenným hydrátem
- odvoz a likvidaci vybouraného materiálu
- provedení opravy ve 2. etapách - po polovinách mostu
- ostatní nutné činnosti pro provedení opravy
- přesuny techniky, zajištění zdroje el. energie a stlač. vzduchu,
koordinační činnost apod."
</t>
  </si>
  <si>
    <t>2*8,6</t>
  </si>
  <si>
    <t>998</t>
  </si>
  <si>
    <t>Přesun hmot</t>
  </si>
  <si>
    <t>15</t>
  </si>
  <si>
    <t>998212111</t>
  </si>
  <si>
    <t>Přesun hmot pro mosty zděné, monolitické betonové nebo ocelové v do 20 m</t>
  </si>
  <si>
    <t>t</t>
  </si>
  <si>
    <t>267525747</t>
  </si>
  <si>
    <t>Přesun hmot pro mosty zděné, betonové monolitické, spřažené ocelobetonové nebo kovové vodorovná dopravní vzdálenost do 100 m výška mostu do 20 m</t>
  </si>
  <si>
    <t>VRN</t>
  </si>
  <si>
    <t>Vedlejší rozpočtové náklady</t>
  </si>
  <si>
    <t>VRN3</t>
  </si>
  <si>
    <t>Zařízení staveniště</t>
  </si>
  <si>
    <t>16</t>
  </si>
  <si>
    <t>030001000</t>
  </si>
  <si>
    <t>KPL</t>
  </si>
  <si>
    <t>1024</t>
  </si>
  <si>
    <t>1235492547</t>
  </si>
  <si>
    <t>VRN4</t>
  </si>
  <si>
    <t>Inženýrská činnost</t>
  </si>
  <si>
    <t>17</t>
  </si>
  <si>
    <t>043002000</t>
  </si>
  <si>
    <t>Zkoušky a ostatní měření</t>
  </si>
  <si>
    <t>-337156596</t>
  </si>
  <si>
    <t>VRN7</t>
  </si>
  <si>
    <t>Provozní vlivy</t>
  </si>
  <si>
    <t>18</t>
  </si>
  <si>
    <t>072103000</t>
  </si>
  <si>
    <t>Silniční provoz - projednání DIO a zajištění DIR</t>
  </si>
  <si>
    <t>-69470659</t>
  </si>
  <si>
    <t>1"oprava MZ a vozovky za provozu po polovinách, provoz řízen semafory</t>
  </si>
  <si>
    <t>"projekt DIO vč. projednání, montáž, demontáž a nájem DIO po celou dobu stavby</t>
  </si>
  <si>
    <t>19</t>
  </si>
  <si>
    <t>072303000</t>
  </si>
  <si>
    <t>Rušení stavby silničním provozem</t>
  </si>
  <si>
    <t>-594292113</t>
  </si>
  <si>
    <t>1"práce za provozu po polovinách</t>
  </si>
  <si>
    <t>VRN9</t>
  </si>
  <si>
    <t>Ostatní náklady</t>
  </si>
  <si>
    <t>20</t>
  </si>
  <si>
    <t>090001000-R</t>
  </si>
  <si>
    <t>Příplatek za další nájezdy mechanizace</t>
  </si>
  <si>
    <t>870379883</t>
  </si>
  <si>
    <t>Příplatek za další nájezdy mechanitace</t>
  </si>
  <si>
    <t>1"fréza, finišerová souprava</t>
  </si>
  <si>
    <t>"Frézování a pokládka živičných vrstev po polovinách"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</si>
</sst>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44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Most ev.č. 198-045, Planá - oprava vozovky a MZ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Planá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17. 9. 2025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Most ev.č. 198-045,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'01 - Most ev.č. 198-045, ...'!P126</f>
        <v>0</v>
      </c>
      <c r="AV95" s="128">
        <f>'01 - Most ev.č. 198-045, ...'!J33</f>
        <v>0</v>
      </c>
      <c r="AW95" s="128">
        <f>'01 - Most ev.č. 198-045, ...'!J34</f>
        <v>0</v>
      </c>
      <c r="AX95" s="128">
        <f>'01 - Most ev.č. 198-045, ...'!J35</f>
        <v>0</v>
      </c>
      <c r="AY95" s="128">
        <f>'01 - Most ev.č. 198-045, ...'!J36</f>
        <v>0</v>
      </c>
      <c r="AZ95" s="128">
        <f>'01 - Most ev.č. 198-045, ...'!F33</f>
        <v>0</v>
      </c>
      <c r="BA95" s="128">
        <f>'01 - Most ev.č. 198-045, ...'!F34</f>
        <v>0</v>
      </c>
      <c r="BB95" s="128">
        <f>'01 - Most ev.č. 198-045, ...'!F35</f>
        <v>0</v>
      </c>
      <c r="BC95" s="128">
        <f>'01 - Most ev.č. 198-045, ...'!F36</f>
        <v>0</v>
      </c>
      <c r="BD95" s="130">
        <f>'01 - Most ev.č. 198-045, ...'!F37</f>
        <v>0</v>
      </c>
      <c r="BE95" s="7"/>
      <c r="BT95" s="131" t="s">
        <v>82</v>
      </c>
      <c r="BV95" s="131" t="s">
        <v>77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V/EfMTAp87Ji48MZJK9mp9VXmgZmZFPVTe9v1Rh/9/ky9NocngHz1UmTIcdo6ouU2QZ+NSivGL1Bw1ncpp44Rw==" hashValue="TwwQPGBGmO5TNkOcsqhcfI54K91QScdKDzXeHwjxX+2uhenNClYkjpBv4nsnmKGYGEahhi97crbrWRapDo68h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Most ev.č. 198-045,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84</v>
      </c>
    </row>
    <row r="4" s="1" customFormat="1" ht="24.96" customHeight="1">
      <c r="B4" s="20"/>
      <c r="D4" s="134" t="s">
        <v>85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Most ev.č. 198-045, Planá - oprava vozovky a MZ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17. 9. 2025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27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27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ROUND((SUM(BE126:BE243)),  2)</f>
        <v>0</v>
      </c>
      <c r="G33" s="38"/>
      <c r="H33" s="38"/>
      <c r="I33" s="151">
        <v>0.20999999999999999</v>
      </c>
      <c r="J33" s="150">
        <f>ROUND(((SUM(BE126:BE243))*I33),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ROUND((SUM(BF126:BF243)),  2)</f>
        <v>0</v>
      </c>
      <c r="G34" s="38"/>
      <c r="H34" s="38"/>
      <c r="I34" s="151">
        <v>0.12</v>
      </c>
      <c r="J34" s="150">
        <f>ROUND(((SUM(BF126:BF243))*I34),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ROUND((SUM(BG126:BG243)),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ROUND((SUM(BH126:BH243)),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ROUND((SUM(BI126:BI243)),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Most ev.č. 198-045, Planá - oprava vozovky a MZ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Most ev.č. 198-045, Planá - oprava vozovky a MZ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Planá</v>
      </c>
      <c r="G89" s="40"/>
      <c r="H89" s="40"/>
      <c r="I89" s="32" t="s">
        <v>22</v>
      </c>
      <c r="J89" s="79" t="str">
        <f>IF(J12="","",J12)</f>
        <v>17. 9. 2025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89</v>
      </c>
      <c r="D94" s="172"/>
      <c r="E94" s="172"/>
      <c r="F94" s="172"/>
      <c r="G94" s="172"/>
      <c r="H94" s="172"/>
      <c r="I94" s="172"/>
      <c r="J94" s="173" t="s">
        <v>90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91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75"/>
      <c r="C97" s="176"/>
      <c r="D97" s="177" t="s">
        <v>93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94</v>
      </c>
      <c r="E98" s="184"/>
      <c r="F98" s="184"/>
      <c r="G98" s="184"/>
      <c r="H98" s="184"/>
      <c r="I98" s="184"/>
      <c r="J98" s="185">
        <f>J128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95</v>
      </c>
      <c r="E99" s="184"/>
      <c r="F99" s="184"/>
      <c r="G99" s="184"/>
      <c r="H99" s="184"/>
      <c r="I99" s="184"/>
      <c r="J99" s="185">
        <f>J141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96</v>
      </c>
      <c r="E100" s="184"/>
      <c r="F100" s="184"/>
      <c r="G100" s="184"/>
      <c r="H100" s="184"/>
      <c r="I100" s="184"/>
      <c r="J100" s="185">
        <f>J160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97</v>
      </c>
      <c r="E101" s="184"/>
      <c r="F101" s="184"/>
      <c r="G101" s="184"/>
      <c r="H101" s="184"/>
      <c r="I101" s="184"/>
      <c r="J101" s="185">
        <f>J214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5"/>
      <c r="C102" s="176"/>
      <c r="D102" s="177" t="s">
        <v>98</v>
      </c>
      <c r="E102" s="178"/>
      <c r="F102" s="178"/>
      <c r="G102" s="178"/>
      <c r="H102" s="178"/>
      <c r="I102" s="178"/>
      <c r="J102" s="179">
        <f>J217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1"/>
      <c r="C103" s="182"/>
      <c r="D103" s="183" t="s">
        <v>99</v>
      </c>
      <c r="E103" s="184"/>
      <c r="F103" s="184"/>
      <c r="G103" s="184"/>
      <c r="H103" s="184"/>
      <c r="I103" s="184"/>
      <c r="J103" s="185">
        <f>J218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100</v>
      </c>
      <c r="E104" s="184"/>
      <c r="F104" s="184"/>
      <c r="G104" s="184"/>
      <c r="H104" s="184"/>
      <c r="I104" s="184"/>
      <c r="J104" s="185">
        <f>J223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101</v>
      </c>
      <c r="E105" s="184"/>
      <c r="F105" s="184"/>
      <c r="G105" s="184"/>
      <c r="H105" s="184"/>
      <c r="I105" s="184"/>
      <c r="J105" s="185">
        <f>J228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102</v>
      </c>
      <c r="E106" s="184"/>
      <c r="F106" s="184"/>
      <c r="G106" s="184"/>
      <c r="H106" s="184"/>
      <c r="I106" s="184"/>
      <c r="J106" s="185">
        <f>J238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0" t="str">
        <f>E7</f>
        <v>Most ev.č. 198-045, Planá - oprava vozovky a MZ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86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01 - Most ev.č. 198-045, Planá - oprava vozovky a MZ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Planá</v>
      </c>
      <c r="G120" s="40"/>
      <c r="H120" s="40"/>
      <c r="I120" s="32" t="s">
        <v>22</v>
      </c>
      <c r="J120" s="79" t="str">
        <f>IF(J12="","",J12)</f>
        <v>17. 9. 2025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SÚSPK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7"/>
      <c r="B125" s="188"/>
      <c r="C125" s="189" t="s">
        <v>104</v>
      </c>
      <c r="D125" s="190" t="s">
        <v>60</v>
      </c>
      <c r="E125" s="190" t="s">
        <v>56</v>
      </c>
      <c r="F125" s="190" t="s">
        <v>57</v>
      </c>
      <c r="G125" s="190" t="s">
        <v>105</v>
      </c>
      <c r="H125" s="190" t="s">
        <v>106</v>
      </c>
      <c r="I125" s="190" t="s">
        <v>107</v>
      </c>
      <c r="J125" s="191" t="s">
        <v>90</v>
      </c>
      <c r="K125" s="192" t="s">
        <v>108</v>
      </c>
      <c r="L125" s="193"/>
      <c r="M125" s="100" t="s">
        <v>1</v>
      </c>
      <c r="N125" s="101" t="s">
        <v>39</v>
      </c>
      <c r="O125" s="101" t="s">
        <v>109</v>
      </c>
      <c r="P125" s="101" t="s">
        <v>110</v>
      </c>
      <c r="Q125" s="101" t="s">
        <v>111</v>
      </c>
      <c r="R125" s="101" t="s">
        <v>112</v>
      </c>
      <c r="S125" s="101" t="s">
        <v>113</v>
      </c>
      <c r="T125" s="102" t="s">
        <v>114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="2" customFormat="1" ht="22.8" customHeight="1">
      <c r="A126" s="38"/>
      <c r="B126" s="39"/>
      <c r="C126" s="107" t="s">
        <v>115</v>
      </c>
      <c r="D126" s="40"/>
      <c r="E126" s="40"/>
      <c r="F126" s="40"/>
      <c r="G126" s="40"/>
      <c r="H126" s="40"/>
      <c r="I126" s="40"/>
      <c r="J126" s="194">
        <f>BK126</f>
        <v>0</v>
      </c>
      <c r="K126" s="40"/>
      <c r="L126" s="44"/>
      <c r="M126" s="103"/>
      <c r="N126" s="195"/>
      <c r="O126" s="104"/>
      <c r="P126" s="196">
        <f>P127+P217</f>
        <v>0</v>
      </c>
      <c r="Q126" s="104"/>
      <c r="R126" s="196">
        <f>R127+R217</f>
        <v>1.3918900000000001</v>
      </c>
      <c r="S126" s="104"/>
      <c r="T126" s="197">
        <f>T127+T217</f>
        <v>154.56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74</v>
      </c>
      <c r="AU126" s="17" t="s">
        <v>92</v>
      </c>
      <c r="BK126" s="198">
        <f>BK127+BK217</f>
        <v>0</v>
      </c>
    </row>
    <row r="127" s="12" customFormat="1" ht="25.92" customHeight="1">
      <c r="A127" s="12"/>
      <c r="B127" s="199"/>
      <c r="C127" s="200"/>
      <c r="D127" s="201" t="s">
        <v>74</v>
      </c>
      <c r="E127" s="202" t="s">
        <v>116</v>
      </c>
      <c r="F127" s="202" t="s">
        <v>117</v>
      </c>
      <c r="G127" s="200"/>
      <c r="H127" s="200"/>
      <c r="I127" s="203"/>
      <c r="J127" s="204">
        <f>BK127</f>
        <v>0</v>
      </c>
      <c r="K127" s="200"/>
      <c r="L127" s="205"/>
      <c r="M127" s="206"/>
      <c r="N127" s="207"/>
      <c r="O127" s="207"/>
      <c r="P127" s="208">
        <f>P128+P141+P160+P214</f>
        <v>0</v>
      </c>
      <c r="Q127" s="207"/>
      <c r="R127" s="208">
        <f>R128+R141+R160+R214</f>
        <v>1.3918900000000001</v>
      </c>
      <c r="S127" s="207"/>
      <c r="T127" s="209">
        <f>T128+T141+T160+T214</f>
        <v>154.56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0" t="s">
        <v>82</v>
      </c>
      <c r="AT127" s="211" t="s">
        <v>74</v>
      </c>
      <c r="AU127" s="211" t="s">
        <v>75</v>
      </c>
      <c r="AY127" s="210" t="s">
        <v>118</v>
      </c>
      <c r="BK127" s="212">
        <f>BK128+BK141+BK160+BK214</f>
        <v>0</v>
      </c>
    </row>
    <row r="128" s="12" customFormat="1" ht="22.8" customHeight="1">
      <c r="A128" s="12"/>
      <c r="B128" s="199"/>
      <c r="C128" s="200"/>
      <c r="D128" s="201" t="s">
        <v>74</v>
      </c>
      <c r="E128" s="213" t="s">
        <v>82</v>
      </c>
      <c r="F128" s="213" t="s">
        <v>119</v>
      </c>
      <c r="G128" s="200"/>
      <c r="H128" s="200"/>
      <c r="I128" s="203"/>
      <c r="J128" s="214">
        <f>BK128</f>
        <v>0</v>
      </c>
      <c r="K128" s="200"/>
      <c r="L128" s="205"/>
      <c r="M128" s="206"/>
      <c r="N128" s="207"/>
      <c r="O128" s="207"/>
      <c r="P128" s="208">
        <f>SUM(P129:P140)</f>
        <v>0</v>
      </c>
      <c r="Q128" s="207"/>
      <c r="R128" s="208">
        <f>SUM(R129:R140)</f>
        <v>0.0144</v>
      </c>
      <c r="S128" s="207"/>
      <c r="T128" s="209">
        <f>SUM(T129:T140)</f>
        <v>154.56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82</v>
      </c>
      <c r="AT128" s="211" t="s">
        <v>74</v>
      </c>
      <c r="AU128" s="211" t="s">
        <v>82</v>
      </c>
      <c r="AY128" s="210" t="s">
        <v>118</v>
      </c>
      <c r="BK128" s="212">
        <f>SUM(BK129:BK140)</f>
        <v>0</v>
      </c>
    </row>
    <row r="129" s="2" customFormat="1" ht="44.25" customHeight="1">
      <c r="A129" s="38"/>
      <c r="B129" s="39"/>
      <c r="C129" s="215" t="s">
        <v>82</v>
      </c>
      <c r="D129" s="215" t="s">
        <v>120</v>
      </c>
      <c r="E129" s="216" t="s">
        <v>121</v>
      </c>
      <c r="F129" s="217" t="s">
        <v>122</v>
      </c>
      <c r="G129" s="218" t="s">
        <v>123</v>
      </c>
      <c r="H129" s="219">
        <v>120</v>
      </c>
      <c r="I129" s="220"/>
      <c r="J129" s="221">
        <f>ROUND(I129*H129,2)</f>
        <v>0</v>
      </c>
      <c r="K129" s="222"/>
      <c r="L129" s="44"/>
      <c r="M129" s="223" t="s">
        <v>1</v>
      </c>
      <c r="N129" s="224" t="s">
        <v>40</v>
      </c>
      <c r="O129" s="91"/>
      <c r="P129" s="225">
        <f>O129*H129</f>
        <v>0</v>
      </c>
      <c r="Q129" s="225">
        <v>2.0000000000000002E-05</v>
      </c>
      <c r="R129" s="225">
        <f>Q129*H129</f>
        <v>0.0024000000000000002</v>
      </c>
      <c r="S129" s="225">
        <v>0.13800000000000001</v>
      </c>
      <c r="T129" s="226">
        <f>S129*H129</f>
        <v>16.560000000000002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7" t="s">
        <v>124</v>
      </c>
      <c r="AT129" s="227" t="s">
        <v>120</v>
      </c>
      <c r="AU129" s="227" t="s">
        <v>84</v>
      </c>
      <c r="AY129" s="17" t="s">
        <v>118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7" t="s">
        <v>82</v>
      </c>
      <c r="BK129" s="228">
        <f>ROUND(I129*H129,2)</f>
        <v>0</v>
      </c>
      <c r="BL129" s="17" t="s">
        <v>124</v>
      </c>
      <c r="BM129" s="227" t="s">
        <v>125</v>
      </c>
    </row>
    <row r="130" s="2" customFormat="1">
      <c r="A130" s="38"/>
      <c r="B130" s="39"/>
      <c r="C130" s="40"/>
      <c r="D130" s="229" t="s">
        <v>126</v>
      </c>
      <c r="E130" s="40"/>
      <c r="F130" s="230" t="s">
        <v>127</v>
      </c>
      <c r="G130" s="40"/>
      <c r="H130" s="40"/>
      <c r="I130" s="231"/>
      <c r="J130" s="40"/>
      <c r="K130" s="40"/>
      <c r="L130" s="44"/>
      <c r="M130" s="232"/>
      <c r="N130" s="23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126</v>
      </c>
      <c r="AU130" s="17" t="s">
        <v>84</v>
      </c>
    </row>
    <row r="131" s="13" customFormat="1">
      <c r="A131" s="13"/>
      <c r="B131" s="234"/>
      <c r="C131" s="235"/>
      <c r="D131" s="229" t="s">
        <v>128</v>
      </c>
      <c r="E131" s="236" t="s">
        <v>1</v>
      </c>
      <c r="F131" s="237" t="s">
        <v>129</v>
      </c>
      <c r="G131" s="235"/>
      <c r="H131" s="236" t="s">
        <v>1</v>
      </c>
      <c r="I131" s="238"/>
      <c r="J131" s="235"/>
      <c r="K131" s="235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128</v>
      </c>
      <c r="AU131" s="243" t="s">
        <v>84</v>
      </c>
      <c r="AV131" s="13" t="s">
        <v>82</v>
      </c>
      <c r="AW131" s="13" t="s">
        <v>32</v>
      </c>
      <c r="AX131" s="13" t="s">
        <v>75</v>
      </c>
      <c r="AY131" s="243" t="s">
        <v>118</v>
      </c>
    </row>
    <row r="132" s="14" customFormat="1">
      <c r="A132" s="14"/>
      <c r="B132" s="244"/>
      <c r="C132" s="245"/>
      <c r="D132" s="229" t="s">
        <v>128</v>
      </c>
      <c r="E132" s="246" t="s">
        <v>1</v>
      </c>
      <c r="F132" s="247" t="s">
        <v>130</v>
      </c>
      <c r="G132" s="245"/>
      <c r="H132" s="248">
        <v>120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128</v>
      </c>
      <c r="AU132" s="254" t="s">
        <v>84</v>
      </c>
      <c r="AV132" s="14" t="s">
        <v>84</v>
      </c>
      <c r="AW132" s="14" t="s">
        <v>32</v>
      </c>
      <c r="AX132" s="14" t="s">
        <v>75</v>
      </c>
      <c r="AY132" s="254" t="s">
        <v>118</v>
      </c>
    </row>
    <row r="133" s="15" customFormat="1">
      <c r="A133" s="15"/>
      <c r="B133" s="255"/>
      <c r="C133" s="256"/>
      <c r="D133" s="229" t="s">
        <v>128</v>
      </c>
      <c r="E133" s="257" t="s">
        <v>1</v>
      </c>
      <c r="F133" s="258" t="s">
        <v>131</v>
      </c>
      <c r="G133" s="256"/>
      <c r="H133" s="259">
        <v>120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5" t="s">
        <v>128</v>
      </c>
      <c r="AU133" s="265" t="s">
        <v>84</v>
      </c>
      <c r="AV133" s="15" t="s">
        <v>124</v>
      </c>
      <c r="AW133" s="15" t="s">
        <v>32</v>
      </c>
      <c r="AX133" s="15" t="s">
        <v>82</v>
      </c>
      <c r="AY133" s="265" t="s">
        <v>118</v>
      </c>
    </row>
    <row r="134" s="2" customFormat="1" ht="44.25" customHeight="1">
      <c r="A134" s="38"/>
      <c r="B134" s="39"/>
      <c r="C134" s="215" t="s">
        <v>84</v>
      </c>
      <c r="D134" s="215" t="s">
        <v>120</v>
      </c>
      <c r="E134" s="216" t="s">
        <v>132</v>
      </c>
      <c r="F134" s="217" t="s">
        <v>133</v>
      </c>
      <c r="G134" s="218" t="s">
        <v>123</v>
      </c>
      <c r="H134" s="219">
        <v>1200</v>
      </c>
      <c r="I134" s="220"/>
      <c r="J134" s="221">
        <f>ROUND(I134*H134,2)</f>
        <v>0</v>
      </c>
      <c r="K134" s="222"/>
      <c r="L134" s="44"/>
      <c r="M134" s="223" t="s">
        <v>1</v>
      </c>
      <c r="N134" s="224" t="s">
        <v>40</v>
      </c>
      <c r="O134" s="91"/>
      <c r="P134" s="225">
        <f>O134*H134</f>
        <v>0</v>
      </c>
      <c r="Q134" s="225">
        <v>1.0000000000000001E-05</v>
      </c>
      <c r="R134" s="225">
        <f>Q134*H134</f>
        <v>0.012</v>
      </c>
      <c r="S134" s="225">
        <v>0.11500000000000001</v>
      </c>
      <c r="T134" s="226">
        <f>S134*H134</f>
        <v>138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7" t="s">
        <v>124</v>
      </c>
      <c r="AT134" s="227" t="s">
        <v>120</v>
      </c>
      <c r="AU134" s="227" t="s">
        <v>84</v>
      </c>
      <c r="AY134" s="17" t="s">
        <v>118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7" t="s">
        <v>82</v>
      </c>
      <c r="BK134" s="228">
        <f>ROUND(I134*H134,2)</f>
        <v>0</v>
      </c>
      <c r="BL134" s="17" t="s">
        <v>124</v>
      </c>
      <c r="BM134" s="227" t="s">
        <v>134</v>
      </c>
    </row>
    <row r="135" s="2" customFormat="1">
      <c r="A135" s="38"/>
      <c r="B135" s="39"/>
      <c r="C135" s="40"/>
      <c r="D135" s="229" t="s">
        <v>126</v>
      </c>
      <c r="E135" s="40"/>
      <c r="F135" s="230" t="s">
        <v>135</v>
      </c>
      <c r="G135" s="40"/>
      <c r="H135" s="40"/>
      <c r="I135" s="231"/>
      <c r="J135" s="40"/>
      <c r="K135" s="40"/>
      <c r="L135" s="44"/>
      <c r="M135" s="232"/>
      <c r="N135" s="23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126</v>
      </c>
      <c r="AU135" s="17" t="s">
        <v>84</v>
      </c>
    </row>
    <row r="136" s="13" customFormat="1">
      <c r="A136" s="13"/>
      <c r="B136" s="234"/>
      <c r="C136" s="235"/>
      <c r="D136" s="229" t="s">
        <v>128</v>
      </c>
      <c r="E136" s="236" t="s">
        <v>1</v>
      </c>
      <c r="F136" s="237" t="s">
        <v>136</v>
      </c>
      <c r="G136" s="235"/>
      <c r="H136" s="236" t="s">
        <v>1</v>
      </c>
      <c r="I136" s="238"/>
      <c r="J136" s="235"/>
      <c r="K136" s="235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128</v>
      </c>
      <c r="AU136" s="243" t="s">
        <v>84</v>
      </c>
      <c r="AV136" s="13" t="s">
        <v>82</v>
      </c>
      <c r="AW136" s="13" t="s">
        <v>32</v>
      </c>
      <c r="AX136" s="13" t="s">
        <v>75</v>
      </c>
      <c r="AY136" s="243" t="s">
        <v>118</v>
      </c>
    </row>
    <row r="137" s="14" customFormat="1">
      <c r="A137" s="14"/>
      <c r="B137" s="244"/>
      <c r="C137" s="245"/>
      <c r="D137" s="229" t="s">
        <v>128</v>
      </c>
      <c r="E137" s="246" t="s">
        <v>1</v>
      </c>
      <c r="F137" s="247" t="s">
        <v>137</v>
      </c>
      <c r="G137" s="245"/>
      <c r="H137" s="248">
        <v>418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128</v>
      </c>
      <c r="AU137" s="254" t="s">
        <v>84</v>
      </c>
      <c r="AV137" s="14" t="s">
        <v>84</v>
      </c>
      <c r="AW137" s="14" t="s">
        <v>32</v>
      </c>
      <c r="AX137" s="14" t="s">
        <v>75</v>
      </c>
      <c r="AY137" s="254" t="s">
        <v>118</v>
      </c>
    </row>
    <row r="138" s="14" customFormat="1">
      <c r="A138" s="14"/>
      <c r="B138" s="244"/>
      <c r="C138" s="245"/>
      <c r="D138" s="229" t="s">
        <v>128</v>
      </c>
      <c r="E138" s="246" t="s">
        <v>1</v>
      </c>
      <c r="F138" s="247" t="s">
        <v>138</v>
      </c>
      <c r="G138" s="245"/>
      <c r="H138" s="248">
        <v>332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128</v>
      </c>
      <c r="AU138" s="254" t="s">
        <v>84</v>
      </c>
      <c r="AV138" s="14" t="s">
        <v>84</v>
      </c>
      <c r="AW138" s="14" t="s">
        <v>32</v>
      </c>
      <c r="AX138" s="14" t="s">
        <v>75</v>
      </c>
      <c r="AY138" s="254" t="s">
        <v>118</v>
      </c>
    </row>
    <row r="139" s="14" customFormat="1">
      <c r="A139" s="14"/>
      <c r="B139" s="244"/>
      <c r="C139" s="245"/>
      <c r="D139" s="229" t="s">
        <v>128</v>
      </c>
      <c r="E139" s="246" t="s">
        <v>1</v>
      </c>
      <c r="F139" s="247" t="s">
        <v>139</v>
      </c>
      <c r="G139" s="245"/>
      <c r="H139" s="248">
        <v>450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128</v>
      </c>
      <c r="AU139" s="254" t="s">
        <v>84</v>
      </c>
      <c r="AV139" s="14" t="s">
        <v>84</v>
      </c>
      <c r="AW139" s="14" t="s">
        <v>32</v>
      </c>
      <c r="AX139" s="14" t="s">
        <v>75</v>
      </c>
      <c r="AY139" s="254" t="s">
        <v>118</v>
      </c>
    </row>
    <row r="140" s="15" customFormat="1">
      <c r="A140" s="15"/>
      <c r="B140" s="255"/>
      <c r="C140" s="256"/>
      <c r="D140" s="229" t="s">
        <v>128</v>
      </c>
      <c r="E140" s="257" t="s">
        <v>1</v>
      </c>
      <c r="F140" s="258" t="s">
        <v>131</v>
      </c>
      <c r="G140" s="256"/>
      <c r="H140" s="259">
        <v>1200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128</v>
      </c>
      <c r="AU140" s="265" t="s">
        <v>84</v>
      </c>
      <c r="AV140" s="15" t="s">
        <v>124</v>
      </c>
      <c r="AW140" s="15" t="s">
        <v>32</v>
      </c>
      <c r="AX140" s="15" t="s">
        <v>82</v>
      </c>
      <c r="AY140" s="265" t="s">
        <v>118</v>
      </c>
    </row>
    <row r="141" s="12" customFormat="1" ht="22.8" customHeight="1">
      <c r="A141" s="12"/>
      <c r="B141" s="199"/>
      <c r="C141" s="200"/>
      <c r="D141" s="201" t="s">
        <v>74</v>
      </c>
      <c r="E141" s="213" t="s">
        <v>140</v>
      </c>
      <c r="F141" s="213" t="s">
        <v>141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SUM(P142:P159)</f>
        <v>0</v>
      </c>
      <c r="Q141" s="207"/>
      <c r="R141" s="208">
        <f>SUM(R142:R159)</f>
        <v>0</v>
      </c>
      <c r="S141" s="207"/>
      <c r="T141" s="209">
        <f>SUM(T142:T159)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82</v>
      </c>
      <c r="AT141" s="211" t="s">
        <v>74</v>
      </c>
      <c r="AU141" s="211" t="s">
        <v>82</v>
      </c>
      <c r="AY141" s="210" t="s">
        <v>118</v>
      </c>
      <c r="BK141" s="212">
        <f>SUM(BK142:BK159)</f>
        <v>0</v>
      </c>
    </row>
    <row r="142" s="2" customFormat="1" ht="21.75" customHeight="1">
      <c r="A142" s="38"/>
      <c r="B142" s="39"/>
      <c r="C142" s="215" t="s">
        <v>142</v>
      </c>
      <c r="D142" s="215" t="s">
        <v>120</v>
      </c>
      <c r="E142" s="216" t="s">
        <v>143</v>
      </c>
      <c r="F142" s="217" t="s">
        <v>144</v>
      </c>
      <c r="G142" s="218" t="s">
        <v>123</v>
      </c>
      <c r="H142" s="219">
        <v>1320</v>
      </c>
      <c r="I142" s="220"/>
      <c r="J142" s="221">
        <f>ROUND(I142*H142,2)</f>
        <v>0</v>
      </c>
      <c r="K142" s="222"/>
      <c r="L142" s="44"/>
      <c r="M142" s="223" t="s">
        <v>1</v>
      </c>
      <c r="N142" s="224" t="s">
        <v>40</v>
      </c>
      <c r="O142" s="91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7" t="s">
        <v>124</v>
      </c>
      <c r="AT142" s="227" t="s">
        <v>120</v>
      </c>
      <c r="AU142" s="227" t="s">
        <v>84</v>
      </c>
      <c r="AY142" s="17" t="s">
        <v>118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7" t="s">
        <v>82</v>
      </c>
      <c r="BK142" s="228">
        <f>ROUND(I142*H142,2)</f>
        <v>0</v>
      </c>
      <c r="BL142" s="17" t="s">
        <v>124</v>
      </c>
      <c r="BM142" s="227" t="s">
        <v>145</v>
      </c>
    </row>
    <row r="143" s="2" customFormat="1">
      <c r="A143" s="38"/>
      <c r="B143" s="39"/>
      <c r="C143" s="40"/>
      <c r="D143" s="229" t="s">
        <v>126</v>
      </c>
      <c r="E143" s="40"/>
      <c r="F143" s="230" t="s">
        <v>146</v>
      </c>
      <c r="G143" s="40"/>
      <c r="H143" s="40"/>
      <c r="I143" s="231"/>
      <c r="J143" s="40"/>
      <c r="K143" s="40"/>
      <c r="L143" s="44"/>
      <c r="M143" s="232"/>
      <c r="N143" s="23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126</v>
      </c>
      <c r="AU143" s="17" t="s">
        <v>84</v>
      </c>
    </row>
    <row r="144" s="14" customFormat="1">
      <c r="A144" s="14"/>
      <c r="B144" s="244"/>
      <c r="C144" s="245"/>
      <c r="D144" s="229" t="s">
        <v>128</v>
      </c>
      <c r="E144" s="246" t="s">
        <v>1</v>
      </c>
      <c r="F144" s="247" t="s">
        <v>147</v>
      </c>
      <c r="G144" s="245"/>
      <c r="H144" s="248">
        <v>418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128</v>
      </c>
      <c r="AU144" s="254" t="s">
        <v>84</v>
      </c>
      <c r="AV144" s="14" t="s">
        <v>84</v>
      </c>
      <c r="AW144" s="14" t="s">
        <v>32</v>
      </c>
      <c r="AX144" s="14" t="s">
        <v>75</v>
      </c>
      <c r="AY144" s="254" t="s">
        <v>118</v>
      </c>
    </row>
    <row r="145" s="14" customFormat="1">
      <c r="A145" s="14"/>
      <c r="B145" s="244"/>
      <c r="C145" s="245"/>
      <c r="D145" s="229" t="s">
        <v>128</v>
      </c>
      <c r="E145" s="246" t="s">
        <v>1</v>
      </c>
      <c r="F145" s="247" t="s">
        <v>148</v>
      </c>
      <c r="G145" s="245"/>
      <c r="H145" s="248">
        <v>332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128</v>
      </c>
      <c r="AU145" s="254" t="s">
        <v>84</v>
      </c>
      <c r="AV145" s="14" t="s">
        <v>84</v>
      </c>
      <c r="AW145" s="14" t="s">
        <v>32</v>
      </c>
      <c r="AX145" s="14" t="s">
        <v>75</v>
      </c>
      <c r="AY145" s="254" t="s">
        <v>118</v>
      </c>
    </row>
    <row r="146" s="14" customFormat="1">
      <c r="A146" s="14"/>
      <c r="B146" s="244"/>
      <c r="C146" s="245"/>
      <c r="D146" s="229" t="s">
        <v>128</v>
      </c>
      <c r="E146" s="246" t="s">
        <v>1</v>
      </c>
      <c r="F146" s="247" t="s">
        <v>149</v>
      </c>
      <c r="G146" s="245"/>
      <c r="H146" s="248">
        <v>450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128</v>
      </c>
      <c r="AU146" s="254" t="s">
        <v>84</v>
      </c>
      <c r="AV146" s="14" t="s">
        <v>84</v>
      </c>
      <c r="AW146" s="14" t="s">
        <v>32</v>
      </c>
      <c r="AX146" s="14" t="s">
        <v>75</v>
      </c>
      <c r="AY146" s="254" t="s">
        <v>118</v>
      </c>
    </row>
    <row r="147" s="14" customFormat="1">
      <c r="A147" s="14"/>
      <c r="B147" s="244"/>
      <c r="C147" s="245"/>
      <c r="D147" s="229" t="s">
        <v>128</v>
      </c>
      <c r="E147" s="246" t="s">
        <v>1</v>
      </c>
      <c r="F147" s="247" t="s">
        <v>150</v>
      </c>
      <c r="G147" s="245"/>
      <c r="H147" s="248">
        <v>120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128</v>
      </c>
      <c r="AU147" s="254" t="s">
        <v>84</v>
      </c>
      <c r="AV147" s="14" t="s">
        <v>84</v>
      </c>
      <c r="AW147" s="14" t="s">
        <v>32</v>
      </c>
      <c r="AX147" s="14" t="s">
        <v>75</v>
      </c>
      <c r="AY147" s="254" t="s">
        <v>118</v>
      </c>
    </row>
    <row r="148" s="15" customFormat="1">
      <c r="A148" s="15"/>
      <c r="B148" s="255"/>
      <c r="C148" s="256"/>
      <c r="D148" s="229" t="s">
        <v>128</v>
      </c>
      <c r="E148" s="257" t="s">
        <v>1</v>
      </c>
      <c r="F148" s="258" t="s">
        <v>131</v>
      </c>
      <c r="G148" s="256"/>
      <c r="H148" s="259">
        <v>1320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128</v>
      </c>
      <c r="AU148" s="265" t="s">
        <v>84</v>
      </c>
      <c r="AV148" s="15" t="s">
        <v>124</v>
      </c>
      <c r="AW148" s="15" t="s">
        <v>32</v>
      </c>
      <c r="AX148" s="15" t="s">
        <v>82</v>
      </c>
      <c r="AY148" s="265" t="s">
        <v>118</v>
      </c>
    </row>
    <row r="149" s="2" customFormat="1" ht="24.15" customHeight="1">
      <c r="A149" s="38"/>
      <c r="B149" s="39"/>
      <c r="C149" s="215" t="s">
        <v>124</v>
      </c>
      <c r="D149" s="215" t="s">
        <v>120</v>
      </c>
      <c r="E149" s="216" t="s">
        <v>151</v>
      </c>
      <c r="F149" s="217" t="s">
        <v>152</v>
      </c>
      <c r="G149" s="218" t="s">
        <v>123</v>
      </c>
      <c r="H149" s="219">
        <v>1200</v>
      </c>
      <c r="I149" s="220"/>
      <c r="J149" s="221">
        <f>ROUND(I149*H149,2)</f>
        <v>0</v>
      </c>
      <c r="K149" s="222"/>
      <c r="L149" s="44"/>
      <c r="M149" s="223" t="s">
        <v>1</v>
      </c>
      <c r="N149" s="224" t="s">
        <v>40</v>
      </c>
      <c r="O149" s="91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7" t="s">
        <v>124</v>
      </c>
      <c r="AT149" s="227" t="s">
        <v>120</v>
      </c>
      <c r="AU149" s="227" t="s">
        <v>84</v>
      </c>
      <c r="AY149" s="17" t="s">
        <v>118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7" t="s">
        <v>82</v>
      </c>
      <c r="BK149" s="228">
        <f>ROUND(I149*H149,2)</f>
        <v>0</v>
      </c>
      <c r="BL149" s="17" t="s">
        <v>124</v>
      </c>
      <c r="BM149" s="227" t="s">
        <v>153</v>
      </c>
    </row>
    <row r="150" s="2" customFormat="1">
      <c r="A150" s="38"/>
      <c r="B150" s="39"/>
      <c r="C150" s="40"/>
      <c r="D150" s="229" t="s">
        <v>126</v>
      </c>
      <c r="E150" s="40"/>
      <c r="F150" s="230" t="s">
        <v>154</v>
      </c>
      <c r="G150" s="40"/>
      <c r="H150" s="40"/>
      <c r="I150" s="231"/>
      <c r="J150" s="40"/>
      <c r="K150" s="40"/>
      <c r="L150" s="44"/>
      <c r="M150" s="232"/>
      <c r="N150" s="23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126</v>
      </c>
      <c r="AU150" s="17" t="s">
        <v>84</v>
      </c>
    </row>
    <row r="151" s="14" customFormat="1">
      <c r="A151" s="14"/>
      <c r="B151" s="244"/>
      <c r="C151" s="245"/>
      <c r="D151" s="229" t="s">
        <v>128</v>
      </c>
      <c r="E151" s="246" t="s">
        <v>1</v>
      </c>
      <c r="F151" s="247" t="s">
        <v>137</v>
      </c>
      <c r="G151" s="245"/>
      <c r="H151" s="248">
        <v>418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128</v>
      </c>
      <c r="AU151" s="254" t="s">
        <v>84</v>
      </c>
      <c r="AV151" s="14" t="s">
        <v>84</v>
      </c>
      <c r="AW151" s="14" t="s">
        <v>32</v>
      </c>
      <c r="AX151" s="14" t="s">
        <v>75</v>
      </c>
      <c r="AY151" s="254" t="s">
        <v>118</v>
      </c>
    </row>
    <row r="152" s="14" customFormat="1">
      <c r="A152" s="14"/>
      <c r="B152" s="244"/>
      <c r="C152" s="245"/>
      <c r="D152" s="229" t="s">
        <v>128</v>
      </c>
      <c r="E152" s="246" t="s">
        <v>1</v>
      </c>
      <c r="F152" s="247" t="s">
        <v>155</v>
      </c>
      <c r="G152" s="245"/>
      <c r="H152" s="248">
        <v>332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128</v>
      </c>
      <c r="AU152" s="254" t="s">
        <v>84</v>
      </c>
      <c r="AV152" s="14" t="s">
        <v>84</v>
      </c>
      <c r="AW152" s="14" t="s">
        <v>32</v>
      </c>
      <c r="AX152" s="14" t="s">
        <v>75</v>
      </c>
      <c r="AY152" s="254" t="s">
        <v>118</v>
      </c>
    </row>
    <row r="153" s="14" customFormat="1">
      <c r="A153" s="14"/>
      <c r="B153" s="244"/>
      <c r="C153" s="245"/>
      <c r="D153" s="229" t="s">
        <v>128</v>
      </c>
      <c r="E153" s="246" t="s">
        <v>1</v>
      </c>
      <c r="F153" s="247" t="s">
        <v>139</v>
      </c>
      <c r="G153" s="245"/>
      <c r="H153" s="248">
        <v>450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128</v>
      </c>
      <c r="AU153" s="254" t="s">
        <v>84</v>
      </c>
      <c r="AV153" s="14" t="s">
        <v>84</v>
      </c>
      <c r="AW153" s="14" t="s">
        <v>32</v>
      </c>
      <c r="AX153" s="14" t="s">
        <v>75</v>
      </c>
      <c r="AY153" s="254" t="s">
        <v>118</v>
      </c>
    </row>
    <row r="154" s="15" customFormat="1">
      <c r="A154" s="15"/>
      <c r="B154" s="255"/>
      <c r="C154" s="256"/>
      <c r="D154" s="229" t="s">
        <v>128</v>
      </c>
      <c r="E154" s="257" t="s">
        <v>1</v>
      </c>
      <c r="F154" s="258" t="s">
        <v>131</v>
      </c>
      <c r="G154" s="256"/>
      <c r="H154" s="259">
        <v>1200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128</v>
      </c>
      <c r="AU154" s="265" t="s">
        <v>84</v>
      </c>
      <c r="AV154" s="15" t="s">
        <v>124</v>
      </c>
      <c r="AW154" s="15" t="s">
        <v>32</v>
      </c>
      <c r="AX154" s="15" t="s">
        <v>82</v>
      </c>
      <c r="AY154" s="265" t="s">
        <v>118</v>
      </c>
    </row>
    <row r="155" s="2" customFormat="1" ht="24.15" customHeight="1">
      <c r="A155" s="38"/>
      <c r="B155" s="39"/>
      <c r="C155" s="215" t="s">
        <v>140</v>
      </c>
      <c r="D155" s="215" t="s">
        <v>120</v>
      </c>
      <c r="E155" s="216" t="s">
        <v>156</v>
      </c>
      <c r="F155" s="217" t="s">
        <v>157</v>
      </c>
      <c r="G155" s="218" t="s">
        <v>123</v>
      </c>
      <c r="H155" s="219">
        <v>120</v>
      </c>
      <c r="I155" s="220"/>
      <c r="J155" s="221">
        <f>ROUND(I155*H155,2)</f>
        <v>0</v>
      </c>
      <c r="K155" s="222"/>
      <c r="L155" s="44"/>
      <c r="M155" s="223" t="s">
        <v>1</v>
      </c>
      <c r="N155" s="224" t="s">
        <v>40</v>
      </c>
      <c r="O155" s="91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124</v>
      </c>
      <c r="AT155" s="227" t="s">
        <v>120</v>
      </c>
      <c r="AU155" s="227" t="s">
        <v>84</v>
      </c>
      <c r="AY155" s="17" t="s">
        <v>118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82</v>
      </c>
      <c r="BK155" s="228">
        <f>ROUND(I155*H155,2)</f>
        <v>0</v>
      </c>
      <c r="BL155" s="17" t="s">
        <v>124</v>
      </c>
      <c r="BM155" s="227" t="s">
        <v>158</v>
      </c>
    </row>
    <row r="156" s="2" customFormat="1">
      <c r="A156" s="38"/>
      <c r="B156" s="39"/>
      <c r="C156" s="40"/>
      <c r="D156" s="229" t="s">
        <v>126</v>
      </c>
      <c r="E156" s="40"/>
      <c r="F156" s="230" t="s">
        <v>159</v>
      </c>
      <c r="G156" s="40"/>
      <c r="H156" s="40"/>
      <c r="I156" s="231"/>
      <c r="J156" s="40"/>
      <c r="K156" s="40"/>
      <c r="L156" s="44"/>
      <c r="M156" s="232"/>
      <c r="N156" s="23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126</v>
      </c>
      <c r="AU156" s="17" t="s">
        <v>84</v>
      </c>
    </row>
    <row r="157" s="13" customFormat="1">
      <c r="A157" s="13"/>
      <c r="B157" s="234"/>
      <c r="C157" s="235"/>
      <c r="D157" s="229" t="s">
        <v>128</v>
      </c>
      <c r="E157" s="236" t="s">
        <v>1</v>
      </c>
      <c r="F157" s="237" t="s">
        <v>129</v>
      </c>
      <c r="G157" s="235"/>
      <c r="H157" s="236" t="s">
        <v>1</v>
      </c>
      <c r="I157" s="238"/>
      <c r="J157" s="235"/>
      <c r="K157" s="235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128</v>
      </c>
      <c r="AU157" s="243" t="s">
        <v>84</v>
      </c>
      <c r="AV157" s="13" t="s">
        <v>82</v>
      </c>
      <c r="AW157" s="13" t="s">
        <v>32</v>
      </c>
      <c r="AX157" s="13" t="s">
        <v>75</v>
      </c>
      <c r="AY157" s="243" t="s">
        <v>118</v>
      </c>
    </row>
    <row r="158" s="14" customFormat="1">
      <c r="A158" s="14"/>
      <c r="B158" s="244"/>
      <c r="C158" s="245"/>
      <c r="D158" s="229" t="s">
        <v>128</v>
      </c>
      <c r="E158" s="246" t="s">
        <v>1</v>
      </c>
      <c r="F158" s="247" t="s">
        <v>130</v>
      </c>
      <c r="G158" s="245"/>
      <c r="H158" s="248">
        <v>120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128</v>
      </c>
      <c r="AU158" s="254" t="s">
        <v>84</v>
      </c>
      <c r="AV158" s="14" t="s">
        <v>84</v>
      </c>
      <c r="AW158" s="14" t="s">
        <v>32</v>
      </c>
      <c r="AX158" s="14" t="s">
        <v>75</v>
      </c>
      <c r="AY158" s="254" t="s">
        <v>118</v>
      </c>
    </row>
    <row r="159" s="15" customFormat="1">
      <c r="A159" s="15"/>
      <c r="B159" s="255"/>
      <c r="C159" s="256"/>
      <c r="D159" s="229" t="s">
        <v>128</v>
      </c>
      <c r="E159" s="257" t="s">
        <v>1</v>
      </c>
      <c r="F159" s="258" t="s">
        <v>131</v>
      </c>
      <c r="G159" s="256"/>
      <c r="H159" s="259">
        <v>120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128</v>
      </c>
      <c r="AU159" s="265" t="s">
        <v>84</v>
      </c>
      <c r="AV159" s="15" t="s">
        <v>124</v>
      </c>
      <c r="AW159" s="15" t="s">
        <v>32</v>
      </c>
      <c r="AX159" s="15" t="s">
        <v>82</v>
      </c>
      <c r="AY159" s="265" t="s">
        <v>118</v>
      </c>
    </row>
    <row r="160" s="12" customFormat="1" ht="22.8" customHeight="1">
      <c r="A160" s="12"/>
      <c r="B160" s="199"/>
      <c r="C160" s="200"/>
      <c r="D160" s="201" t="s">
        <v>74</v>
      </c>
      <c r="E160" s="213" t="s">
        <v>160</v>
      </c>
      <c r="F160" s="213" t="s">
        <v>161</v>
      </c>
      <c r="G160" s="200"/>
      <c r="H160" s="200"/>
      <c r="I160" s="203"/>
      <c r="J160" s="214">
        <f>BK160</f>
        <v>0</v>
      </c>
      <c r="K160" s="200"/>
      <c r="L160" s="205"/>
      <c r="M160" s="206"/>
      <c r="N160" s="207"/>
      <c r="O160" s="207"/>
      <c r="P160" s="208">
        <f>SUM(P161:P213)</f>
        <v>0</v>
      </c>
      <c r="Q160" s="207"/>
      <c r="R160" s="208">
        <f>SUM(R161:R213)</f>
        <v>1.3774900000000001</v>
      </c>
      <c r="S160" s="207"/>
      <c r="T160" s="209">
        <f>SUM(T161:T213)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0" t="s">
        <v>82</v>
      </c>
      <c r="AT160" s="211" t="s">
        <v>74</v>
      </c>
      <c r="AU160" s="211" t="s">
        <v>82</v>
      </c>
      <c r="AY160" s="210" t="s">
        <v>118</v>
      </c>
      <c r="BK160" s="212">
        <f>SUM(BK161:BK213)</f>
        <v>0</v>
      </c>
    </row>
    <row r="161" s="2" customFormat="1" ht="24.15" customHeight="1">
      <c r="A161" s="38"/>
      <c r="B161" s="39"/>
      <c r="C161" s="215" t="s">
        <v>162</v>
      </c>
      <c r="D161" s="215" t="s">
        <v>120</v>
      </c>
      <c r="E161" s="216" t="s">
        <v>163</v>
      </c>
      <c r="F161" s="217" t="s">
        <v>164</v>
      </c>
      <c r="G161" s="218" t="s">
        <v>165</v>
      </c>
      <c r="H161" s="219">
        <v>140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40</v>
      </c>
      <c r="O161" s="91"/>
      <c r="P161" s="225">
        <f>O161*H161</f>
        <v>0</v>
      </c>
      <c r="Q161" s="225">
        <v>0.00010000000000000001</v>
      </c>
      <c r="R161" s="225">
        <f>Q161*H161</f>
        <v>0.014</v>
      </c>
      <c r="S161" s="225">
        <v>0</v>
      </c>
      <c r="T161" s="22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124</v>
      </c>
      <c r="AT161" s="227" t="s">
        <v>120</v>
      </c>
      <c r="AU161" s="227" t="s">
        <v>84</v>
      </c>
      <c r="AY161" s="17" t="s">
        <v>118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82</v>
      </c>
      <c r="BK161" s="228">
        <f>ROUND(I161*H161,2)</f>
        <v>0</v>
      </c>
      <c r="BL161" s="17" t="s">
        <v>124</v>
      </c>
      <c r="BM161" s="227" t="s">
        <v>166</v>
      </c>
    </row>
    <row r="162" s="2" customFormat="1">
      <c r="A162" s="38"/>
      <c r="B162" s="39"/>
      <c r="C162" s="40"/>
      <c r="D162" s="229" t="s">
        <v>126</v>
      </c>
      <c r="E162" s="40"/>
      <c r="F162" s="230" t="s">
        <v>167</v>
      </c>
      <c r="G162" s="40"/>
      <c r="H162" s="40"/>
      <c r="I162" s="231"/>
      <c r="J162" s="40"/>
      <c r="K162" s="40"/>
      <c r="L162" s="44"/>
      <c r="M162" s="232"/>
      <c r="N162" s="23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126</v>
      </c>
      <c r="AU162" s="17" t="s">
        <v>84</v>
      </c>
    </row>
    <row r="163" s="14" customFormat="1">
      <c r="A163" s="14"/>
      <c r="B163" s="244"/>
      <c r="C163" s="245"/>
      <c r="D163" s="229" t="s">
        <v>128</v>
      </c>
      <c r="E163" s="246" t="s">
        <v>1</v>
      </c>
      <c r="F163" s="247" t="s">
        <v>168</v>
      </c>
      <c r="G163" s="245"/>
      <c r="H163" s="248">
        <v>140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128</v>
      </c>
      <c r="AU163" s="254" t="s">
        <v>84</v>
      </c>
      <c r="AV163" s="14" t="s">
        <v>84</v>
      </c>
      <c r="AW163" s="14" t="s">
        <v>32</v>
      </c>
      <c r="AX163" s="14" t="s">
        <v>75</v>
      </c>
      <c r="AY163" s="254" t="s">
        <v>118</v>
      </c>
    </row>
    <row r="164" s="15" customFormat="1">
      <c r="A164" s="15"/>
      <c r="B164" s="255"/>
      <c r="C164" s="256"/>
      <c r="D164" s="229" t="s">
        <v>128</v>
      </c>
      <c r="E164" s="257" t="s">
        <v>1</v>
      </c>
      <c r="F164" s="258" t="s">
        <v>131</v>
      </c>
      <c r="G164" s="256"/>
      <c r="H164" s="259">
        <v>140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128</v>
      </c>
      <c r="AU164" s="265" t="s">
        <v>84</v>
      </c>
      <c r="AV164" s="15" t="s">
        <v>124</v>
      </c>
      <c r="AW164" s="15" t="s">
        <v>32</v>
      </c>
      <c r="AX164" s="15" t="s">
        <v>82</v>
      </c>
      <c r="AY164" s="265" t="s">
        <v>118</v>
      </c>
    </row>
    <row r="165" s="2" customFormat="1" ht="24.15" customHeight="1">
      <c r="A165" s="38"/>
      <c r="B165" s="39"/>
      <c r="C165" s="215" t="s">
        <v>169</v>
      </c>
      <c r="D165" s="215" t="s">
        <v>120</v>
      </c>
      <c r="E165" s="216" t="s">
        <v>170</v>
      </c>
      <c r="F165" s="217" t="s">
        <v>171</v>
      </c>
      <c r="G165" s="218" t="s">
        <v>165</v>
      </c>
      <c r="H165" s="219">
        <v>228</v>
      </c>
      <c r="I165" s="220"/>
      <c r="J165" s="221">
        <f>ROUND(I165*H165,2)</f>
        <v>0</v>
      </c>
      <c r="K165" s="222"/>
      <c r="L165" s="44"/>
      <c r="M165" s="223" t="s">
        <v>1</v>
      </c>
      <c r="N165" s="224" t="s">
        <v>40</v>
      </c>
      <c r="O165" s="91"/>
      <c r="P165" s="225">
        <f>O165*H165</f>
        <v>0</v>
      </c>
      <c r="Q165" s="225">
        <v>0.00020000000000000001</v>
      </c>
      <c r="R165" s="225">
        <f>Q165*H165</f>
        <v>0.045600000000000002</v>
      </c>
      <c r="S165" s="225">
        <v>0</v>
      </c>
      <c r="T165" s="22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7" t="s">
        <v>124</v>
      </c>
      <c r="AT165" s="227" t="s">
        <v>120</v>
      </c>
      <c r="AU165" s="227" t="s">
        <v>84</v>
      </c>
      <c r="AY165" s="17" t="s">
        <v>118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7" t="s">
        <v>82</v>
      </c>
      <c r="BK165" s="228">
        <f>ROUND(I165*H165,2)</f>
        <v>0</v>
      </c>
      <c r="BL165" s="17" t="s">
        <v>124</v>
      </c>
      <c r="BM165" s="227" t="s">
        <v>172</v>
      </c>
    </row>
    <row r="166" s="2" customFormat="1">
      <c r="A166" s="38"/>
      <c r="B166" s="39"/>
      <c r="C166" s="40"/>
      <c r="D166" s="229" t="s">
        <v>126</v>
      </c>
      <c r="E166" s="40"/>
      <c r="F166" s="230" t="s">
        <v>173</v>
      </c>
      <c r="G166" s="40"/>
      <c r="H166" s="40"/>
      <c r="I166" s="231"/>
      <c r="J166" s="40"/>
      <c r="K166" s="40"/>
      <c r="L166" s="44"/>
      <c r="M166" s="232"/>
      <c r="N166" s="23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126</v>
      </c>
      <c r="AU166" s="17" t="s">
        <v>84</v>
      </c>
    </row>
    <row r="167" s="13" customFormat="1">
      <c r="A167" s="13"/>
      <c r="B167" s="234"/>
      <c r="C167" s="235"/>
      <c r="D167" s="229" t="s">
        <v>128</v>
      </c>
      <c r="E167" s="236" t="s">
        <v>1</v>
      </c>
      <c r="F167" s="237" t="s">
        <v>174</v>
      </c>
      <c r="G167" s="235"/>
      <c r="H167" s="236" t="s">
        <v>1</v>
      </c>
      <c r="I167" s="238"/>
      <c r="J167" s="235"/>
      <c r="K167" s="235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128</v>
      </c>
      <c r="AU167" s="243" t="s">
        <v>84</v>
      </c>
      <c r="AV167" s="13" t="s">
        <v>82</v>
      </c>
      <c r="AW167" s="13" t="s">
        <v>32</v>
      </c>
      <c r="AX167" s="13" t="s">
        <v>75</v>
      </c>
      <c r="AY167" s="243" t="s">
        <v>118</v>
      </c>
    </row>
    <row r="168" s="14" customFormat="1">
      <c r="A168" s="14"/>
      <c r="B168" s="244"/>
      <c r="C168" s="245"/>
      <c r="D168" s="229" t="s">
        <v>128</v>
      </c>
      <c r="E168" s="246" t="s">
        <v>1</v>
      </c>
      <c r="F168" s="247" t="s">
        <v>175</v>
      </c>
      <c r="G168" s="245"/>
      <c r="H168" s="248">
        <v>118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128</v>
      </c>
      <c r="AU168" s="254" t="s">
        <v>84</v>
      </c>
      <c r="AV168" s="14" t="s">
        <v>84</v>
      </c>
      <c r="AW168" s="14" t="s">
        <v>32</v>
      </c>
      <c r="AX168" s="14" t="s">
        <v>75</v>
      </c>
      <c r="AY168" s="254" t="s">
        <v>118</v>
      </c>
    </row>
    <row r="169" s="14" customFormat="1">
      <c r="A169" s="14"/>
      <c r="B169" s="244"/>
      <c r="C169" s="245"/>
      <c r="D169" s="229" t="s">
        <v>128</v>
      </c>
      <c r="E169" s="246" t="s">
        <v>1</v>
      </c>
      <c r="F169" s="247" t="s">
        <v>176</v>
      </c>
      <c r="G169" s="245"/>
      <c r="H169" s="248">
        <v>110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128</v>
      </c>
      <c r="AU169" s="254" t="s">
        <v>84</v>
      </c>
      <c r="AV169" s="14" t="s">
        <v>84</v>
      </c>
      <c r="AW169" s="14" t="s">
        <v>32</v>
      </c>
      <c r="AX169" s="14" t="s">
        <v>75</v>
      </c>
      <c r="AY169" s="254" t="s">
        <v>118</v>
      </c>
    </row>
    <row r="170" s="15" customFormat="1">
      <c r="A170" s="15"/>
      <c r="B170" s="255"/>
      <c r="C170" s="256"/>
      <c r="D170" s="229" t="s">
        <v>128</v>
      </c>
      <c r="E170" s="257" t="s">
        <v>1</v>
      </c>
      <c r="F170" s="258" t="s">
        <v>131</v>
      </c>
      <c r="G170" s="256"/>
      <c r="H170" s="259">
        <v>228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128</v>
      </c>
      <c r="AU170" s="265" t="s">
        <v>84</v>
      </c>
      <c r="AV170" s="15" t="s">
        <v>124</v>
      </c>
      <c r="AW170" s="15" t="s">
        <v>32</v>
      </c>
      <c r="AX170" s="15" t="s">
        <v>82</v>
      </c>
      <c r="AY170" s="265" t="s">
        <v>118</v>
      </c>
    </row>
    <row r="171" s="2" customFormat="1" ht="24.15" customHeight="1">
      <c r="A171" s="38"/>
      <c r="B171" s="39"/>
      <c r="C171" s="215" t="s">
        <v>177</v>
      </c>
      <c r="D171" s="215" t="s">
        <v>120</v>
      </c>
      <c r="E171" s="216" t="s">
        <v>178</v>
      </c>
      <c r="F171" s="217" t="s">
        <v>179</v>
      </c>
      <c r="G171" s="218" t="s">
        <v>165</v>
      </c>
      <c r="H171" s="219">
        <v>55</v>
      </c>
      <c r="I171" s="220"/>
      <c r="J171" s="221">
        <f>ROUND(I171*H171,2)</f>
        <v>0</v>
      </c>
      <c r="K171" s="222"/>
      <c r="L171" s="44"/>
      <c r="M171" s="223" t="s">
        <v>1</v>
      </c>
      <c r="N171" s="224" t="s">
        <v>40</v>
      </c>
      <c r="O171" s="91"/>
      <c r="P171" s="225">
        <f>O171*H171</f>
        <v>0</v>
      </c>
      <c r="Q171" s="225">
        <v>0.00010000000000000001</v>
      </c>
      <c r="R171" s="225">
        <f>Q171*H171</f>
        <v>0.0055000000000000005</v>
      </c>
      <c r="S171" s="225">
        <v>0</v>
      </c>
      <c r="T171" s="22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7" t="s">
        <v>124</v>
      </c>
      <c r="AT171" s="227" t="s">
        <v>120</v>
      </c>
      <c r="AU171" s="227" t="s">
        <v>84</v>
      </c>
      <c r="AY171" s="17" t="s">
        <v>118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7" t="s">
        <v>82</v>
      </c>
      <c r="BK171" s="228">
        <f>ROUND(I171*H171,2)</f>
        <v>0</v>
      </c>
      <c r="BL171" s="17" t="s">
        <v>124</v>
      </c>
      <c r="BM171" s="227" t="s">
        <v>180</v>
      </c>
    </row>
    <row r="172" s="2" customFormat="1">
      <c r="A172" s="38"/>
      <c r="B172" s="39"/>
      <c r="C172" s="40"/>
      <c r="D172" s="229" t="s">
        <v>126</v>
      </c>
      <c r="E172" s="40"/>
      <c r="F172" s="230" t="s">
        <v>181</v>
      </c>
      <c r="G172" s="40"/>
      <c r="H172" s="40"/>
      <c r="I172" s="231"/>
      <c r="J172" s="40"/>
      <c r="K172" s="40"/>
      <c r="L172" s="44"/>
      <c r="M172" s="232"/>
      <c r="N172" s="23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126</v>
      </c>
      <c r="AU172" s="17" t="s">
        <v>84</v>
      </c>
    </row>
    <row r="173" s="13" customFormat="1">
      <c r="A173" s="13"/>
      <c r="B173" s="234"/>
      <c r="C173" s="235"/>
      <c r="D173" s="229" t="s">
        <v>128</v>
      </c>
      <c r="E173" s="236" t="s">
        <v>1</v>
      </c>
      <c r="F173" s="237" t="s">
        <v>174</v>
      </c>
      <c r="G173" s="235"/>
      <c r="H173" s="236" t="s">
        <v>1</v>
      </c>
      <c r="I173" s="238"/>
      <c r="J173" s="235"/>
      <c r="K173" s="235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128</v>
      </c>
      <c r="AU173" s="243" t="s">
        <v>84</v>
      </c>
      <c r="AV173" s="13" t="s">
        <v>82</v>
      </c>
      <c r="AW173" s="13" t="s">
        <v>32</v>
      </c>
      <c r="AX173" s="13" t="s">
        <v>75</v>
      </c>
      <c r="AY173" s="243" t="s">
        <v>118</v>
      </c>
    </row>
    <row r="174" s="14" customFormat="1">
      <c r="A174" s="14"/>
      <c r="B174" s="244"/>
      <c r="C174" s="245"/>
      <c r="D174" s="229" t="s">
        <v>128</v>
      </c>
      <c r="E174" s="246" t="s">
        <v>1</v>
      </c>
      <c r="F174" s="247" t="s">
        <v>182</v>
      </c>
      <c r="G174" s="245"/>
      <c r="H174" s="248">
        <v>23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128</v>
      </c>
      <c r="AU174" s="254" t="s">
        <v>84</v>
      </c>
      <c r="AV174" s="14" t="s">
        <v>84</v>
      </c>
      <c r="AW174" s="14" t="s">
        <v>32</v>
      </c>
      <c r="AX174" s="14" t="s">
        <v>75</v>
      </c>
      <c r="AY174" s="254" t="s">
        <v>118</v>
      </c>
    </row>
    <row r="175" s="14" customFormat="1">
      <c r="A175" s="14"/>
      <c r="B175" s="244"/>
      <c r="C175" s="245"/>
      <c r="D175" s="229" t="s">
        <v>128</v>
      </c>
      <c r="E175" s="246" t="s">
        <v>1</v>
      </c>
      <c r="F175" s="247" t="s">
        <v>183</v>
      </c>
      <c r="G175" s="245"/>
      <c r="H175" s="248">
        <v>32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128</v>
      </c>
      <c r="AU175" s="254" t="s">
        <v>84</v>
      </c>
      <c r="AV175" s="14" t="s">
        <v>84</v>
      </c>
      <c r="AW175" s="14" t="s">
        <v>32</v>
      </c>
      <c r="AX175" s="14" t="s">
        <v>75</v>
      </c>
      <c r="AY175" s="254" t="s">
        <v>118</v>
      </c>
    </row>
    <row r="176" s="15" customFormat="1">
      <c r="A176" s="15"/>
      <c r="B176" s="255"/>
      <c r="C176" s="256"/>
      <c r="D176" s="229" t="s">
        <v>128</v>
      </c>
      <c r="E176" s="257" t="s">
        <v>1</v>
      </c>
      <c r="F176" s="258" t="s">
        <v>131</v>
      </c>
      <c r="G176" s="256"/>
      <c r="H176" s="259">
        <v>55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128</v>
      </c>
      <c r="AU176" s="265" t="s">
        <v>84</v>
      </c>
      <c r="AV176" s="15" t="s">
        <v>124</v>
      </c>
      <c r="AW176" s="15" t="s">
        <v>32</v>
      </c>
      <c r="AX176" s="15" t="s">
        <v>82</v>
      </c>
      <c r="AY176" s="265" t="s">
        <v>118</v>
      </c>
    </row>
    <row r="177" s="2" customFormat="1" ht="24.15" customHeight="1">
      <c r="A177" s="38"/>
      <c r="B177" s="39"/>
      <c r="C177" s="215" t="s">
        <v>160</v>
      </c>
      <c r="D177" s="215" t="s">
        <v>120</v>
      </c>
      <c r="E177" s="216" t="s">
        <v>184</v>
      </c>
      <c r="F177" s="217" t="s">
        <v>185</v>
      </c>
      <c r="G177" s="218" t="s">
        <v>165</v>
      </c>
      <c r="H177" s="219">
        <v>140</v>
      </c>
      <c r="I177" s="220"/>
      <c r="J177" s="221">
        <f>ROUND(I177*H177,2)</f>
        <v>0</v>
      </c>
      <c r="K177" s="222"/>
      <c r="L177" s="44"/>
      <c r="M177" s="223" t="s">
        <v>1</v>
      </c>
      <c r="N177" s="224" t="s">
        <v>40</v>
      </c>
      <c r="O177" s="91"/>
      <c r="P177" s="225">
        <f>O177*H177</f>
        <v>0</v>
      </c>
      <c r="Q177" s="225">
        <v>0.00033</v>
      </c>
      <c r="R177" s="225">
        <f>Q177*H177</f>
        <v>0.046199999999999998</v>
      </c>
      <c r="S177" s="225">
        <v>0</v>
      </c>
      <c r="T177" s="22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7" t="s">
        <v>124</v>
      </c>
      <c r="AT177" s="227" t="s">
        <v>120</v>
      </c>
      <c r="AU177" s="227" t="s">
        <v>84</v>
      </c>
      <c r="AY177" s="17" t="s">
        <v>118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7" t="s">
        <v>82</v>
      </c>
      <c r="BK177" s="228">
        <f>ROUND(I177*H177,2)</f>
        <v>0</v>
      </c>
      <c r="BL177" s="17" t="s">
        <v>124</v>
      </c>
      <c r="BM177" s="227" t="s">
        <v>186</v>
      </c>
    </row>
    <row r="178" s="2" customFormat="1">
      <c r="A178" s="38"/>
      <c r="B178" s="39"/>
      <c r="C178" s="40"/>
      <c r="D178" s="229" t="s">
        <v>126</v>
      </c>
      <c r="E178" s="40"/>
      <c r="F178" s="230" t="s">
        <v>187</v>
      </c>
      <c r="G178" s="40"/>
      <c r="H178" s="40"/>
      <c r="I178" s="231"/>
      <c r="J178" s="40"/>
      <c r="K178" s="40"/>
      <c r="L178" s="44"/>
      <c r="M178" s="232"/>
      <c r="N178" s="23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126</v>
      </c>
      <c r="AU178" s="17" t="s">
        <v>84</v>
      </c>
    </row>
    <row r="179" s="14" customFormat="1">
      <c r="A179" s="14"/>
      <c r="B179" s="244"/>
      <c r="C179" s="245"/>
      <c r="D179" s="229" t="s">
        <v>128</v>
      </c>
      <c r="E179" s="246" t="s">
        <v>1</v>
      </c>
      <c r="F179" s="247" t="s">
        <v>188</v>
      </c>
      <c r="G179" s="245"/>
      <c r="H179" s="248">
        <v>140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128</v>
      </c>
      <c r="AU179" s="254" t="s">
        <v>84</v>
      </c>
      <c r="AV179" s="14" t="s">
        <v>84</v>
      </c>
      <c r="AW179" s="14" t="s">
        <v>32</v>
      </c>
      <c r="AX179" s="14" t="s">
        <v>75</v>
      </c>
      <c r="AY179" s="254" t="s">
        <v>118</v>
      </c>
    </row>
    <row r="180" s="15" customFormat="1">
      <c r="A180" s="15"/>
      <c r="B180" s="255"/>
      <c r="C180" s="256"/>
      <c r="D180" s="229" t="s">
        <v>128</v>
      </c>
      <c r="E180" s="257" t="s">
        <v>1</v>
      </c>
      <c r="F180" s="258" t="s">
        <v>131</v>
      </c>
      <c r="G180" s="256"/>
      <c r="H180" s="259">
        <v>140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128</v>
      </c>
      <c r="AU180" s="265" t="s">
        <v>84</v>
      </c>
      <c r="AV180" s="15" t="s">
        <v>124</v>
      </c>
      <c r="AW180" s="15" t="s">
        <v>32</v>
      </c>
      <c r="AX180" s="15" t="s">
        <v>82</v>
      </c>
      <c r="AY180" s="265" t="s">
        <v>118</v>
      </c>
    </row>
    <row r="181" s="2" customFormat="1" ht="24.15" customHeight="1">
      <c r="A181" s="38"/>
      <c r="B181" s="39"/>
      <c r="C181" s="215" t="s">
        <v>189</v>
      </c>
      <c r="D181" s="215" t="s">
        <v>120</v>
      </c>
      <c r="E181" s="216" t="s">
        <v>190</v>
      </c>
      <c r="F181" s="217" t="s">
        <v>191</v>
      </c>
      <c r="G181" s="218" t="s">
        <v>165</v>
      </c>
      <c r="H181" s="219">
        <v>228</v>
      </c>
      <c r="I181" s="220"/>
      <c r="J181" s="221">
        <f>ROUND(I181*H181,2)</f>
        <v>0</v>
      </c>
      <c r="K181" s="222"/>
      <c r="L181" s="44"/>
      <c r="M181" s="223" t="s">
        <v>1</v>
      </c>
      <c r="N181" s="224" t="s">
        <v>40</v>
      </c>
      <c r="O181" s="91"/>
      <c r="P181" s="225">
        <f>O181*H181</f>
        <v>0</v>
      </c>
      <c r="Q181" s="225">
        <v>0.00064999999999999997</v>
      </c>
      <c r="R181" s="225">
        <f>Q181*H181</f>
        <v>0.1482</v>
      </c>
      <c r="S181" s="225">
        <v>0</v>
      </c>
      <c r="T181" s="22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7" t="s">
        <v>124</v>
      </c>
      <c r="AT181" s="227" t="s">
        <v>120</v>
      </c>
      <c r="AU181" s="227" t="s">
        <v>84</v>
      </c>
      <c r="AY181" s="17" t="s">
        <v>118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7" t="s">
        <v>82</v>
      </c>
      <c r="BK181" s="228">
        <f>ROUND(I181*H181,2)</f>
        <v>0</v>
      </c>
      <c r="BL181" s="17" t="s">
        <v>124</v>
      </c>
      <c r="BM181" s="227" t="s">
        <v>192</v>
      </c>
    </row>
    <row r="182" s="2" customFormat="1">
      <c r="A182" s="38"/>
      <c r="B182" s="39"/>
      <c r="C182" s="40"/>
      <c r="D182" s="229" t="s">
        <v>126</v>
      </c>
      <c r="E182" s="40"/>
      <c r="F182" s="230" t="s">
        <v>193</v>
      </c>
      <c r="G182" s="40"/>
      <c r="H182" s="40"/>
      <c r="I182" s="231"/>
      <c r="J182" s="40"/>
      <c r="K182" s="40"/>
      <c r="L182" s="44"/>
      <c r="M182" s="232"/>
      <c r="N182" s="23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126</v>
      </c>
      <c r="AU182" s="17" t="s">
        <v>84</v>
      </c>
    </row>
    <row r="183" s="13" customFormat="1">
      <c r="A183" s="13"/>
      <c r="B183" s="234"/>
      <c r="C183" s="235"/>
      <c r="D183" s="229" t="s">
        <v>128</v>
      </c>
      <c r="E183" s="236" t="s">
        <v>1</v>
      </c>
      <c r="F183" s="237" t="s">
        <v>194</v>
      </c>
      <c r="G183" s="235"/>
      <c r="H183" s="236" t="s">
        <v>1</v>
      </c>
      <c r="I183" s="238"/>
      <c r="J183" s="235"/>
      <c r="K183" s="235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128</v>
      </c>
      <c r="AU183" s="243" t="s">
        <v>84</v>
      </c>
      <c r="AV183" s="13" t="s">
        <v>82</v>
      </c>
      <c r="AW183" s="13" t="s">
        <v>32</v>
      </c>
      <c r="AX183" s="13" t="s">
        <v>75</v>
      </c>
      <c r="AY183" s="243" t="s">
        <v>118</v>
      </c>
    </row>
    <row r="184" s="14" customFormat="1">
      <c r="A184" s="14"/>
      <c r="B184" s="244"/>
      <c r="C184" s="245"/>
      <c r="D184" s="229" t="s">
        <v>128</v>
      </c>
      <c r="E184" s="246" t="s">
        <v>1</v>
      </c>
      <c r="F184" s="247" t="s">
        <v>175</v>
      </c>
      <c r="G184" s="245"/>
      <c r="H184" s="248">
        <v>118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128</v>
      </c>
      <c r="AU184" s="254" t="s">
        <v>84</v>
      </c>
      <c r="AV184" s="14" t="s">
        <v>84</v>
      </c>
      <c r="AW184" s="14" t="s">
        <v>32</v>
      </c>
      <c r="AX184" s="14" t="s">
        <v>75</v>
      </c>
      <c r="AY184" s="254" t="s">
        <v>118</v>
      </c>
    </row>
    <row r="185" s="14" customFormat="1">
      <c r="A185" s="14"/>
      <c r="B185" s="244"/>
      <c r="C185" s="245"/>
      <c r="D185" s="229" t="s">
        <v>128</v>
      </c>
      <c r="E185" s="246" t="s">
        <v>1</v>
      </c>
      <c r="F185" s="247" t="s">
        <v>176</v>
      </c>
      <c r="G185" s="245"/>
      <c r="H185" s="248">
        <v>110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128</v>
      </c>
      <c r="AU185" s="254" t="s">
        <v>84</v>
      </c>
      <c r="AV185" s="14" t="s">
        <v>84</v>
      </c>
      <c r="AW185" s="14" t="s">
        <v>32</v>
      </c>
      <c r="AX185" s="14" t="s">
        <v>75</v>
      </c>
      <c r="AY185" s="254" t="s">
        <v>118</v>
      </c>
    </row>
    <row r="186" s="15" customFormat="1">
      <c r="A186" s="15"/>
      <c r="B186" s="255"/>
      <c r="C186" s="256"/>
      <c r="D186" s="229" t="s">
        <v>128</v>
      </c>
      <c r="E186" s="257" t="s">
        <v>1</v>
      </c>
      <c r="F186" s="258" t="s">
        <v>131</v>
      </c>
      <c r="G186" s="256"/>
      <c r="H186" s="259">
        <v>228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128</v>
      </c>
      <c r="AU186" s="265" t="s">
        <v>84</v>
      </c>
      <c r="AV186" s="15" t="s">
        <v>124</v>
      </c>
      <c r="AW186" s="15" t="s">
        <v>32</v>
      </c>
      <c r="AX186" s="15" t="s">
        <v>82</v>
      </c>
      <c r="AY186" s="265" t="s">
        <v>118</v>
      </c>
    </row>
    <row r="187" s="2" customFormat="1" ht="24.15" customHeight="1">
      <c r="A187" s="38"/>
      <c r="B187" s="39"/>
      <c r="C187" s="215" t="s">
        <v>195</v>
      </c>
      <c r="D187" s="215" t="s">
        <v>120</v>
      </c>
      <c r="E187" s="216" t="s">
        <v>196</v>
      </c>
      <c r="F187" s="217" t="s">
        <v>197</v>
      </c>
      <c r="G187" s="218" t="s">
        <v>165</v>
      </c>
      <c r="H187" s="219">
        <v>55</v>
      </c>
      <c r="I187" s="220"/>
      <c r="J187" s="221">
        <f>ROUND(I187*H187,2)</f>
        <v>0</v>
      </c>
      <c r="K187" s="222"/>
      <c r="L187" s="44"/>
      <c r="M187" s="223" t="s">
        <v>1</v>
      </c>
      <c r="N187" s="224" t="s">
        <v>40</v>
      </c>
      <c r="O187" s="91"/>
      <c r="P187" s="225">
        <f>O187*H187</f>
        <v>0</v>
      </c>
      <c r="Q187" s="225">
        <v>0.00038000000000000002</v>
      </c>
      <c r="R187" s="225">
        <f>Q187*H187</f>
        <v>0.020900000000000002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124</v>
      </c>
      <c r="AT187" s="227" t="s">
        <v>120</v>
      </c>
      <c r="AU187" s="227" t="s">
        <v>84</v>
      </c>
      <c r="AY187" s="17" t="s">
        <v>118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82</v>
      </c>
      <c r="BK187" s="228">
        <f>ROUND(I187*H187,2)</f>
        <v>0</v>
      </c>
      <c r="BL187" s="17" t="s">
        <v>124</v>
      </c>
      <c r="BM187" s="227" t="s">
        <v>198</v>
      </c>
    </row>
    <row r="188" s="2" customFormat="1">
      <c r="A188" s="38"/>
      <c r="B188" s="39"/>
      <c r="C188" s="40"/>
      <c r="D188" s="229" t="s">
        <v>126</v>
      </c>
      <c r="E188" s="40"/>
      <c r="F188" s="230" t="s">
        <v>199</v>
      </c>
      <c r="G188" s="40"/>
      <c r="H188" s="40"/>
      <c r="I188" s="231"/>
      <c r="J188" s="40"/>
      <c r="K188" s="40"/>
      <c r="L188" s="44"/>
      <c r="M188" s="232"/>
      <c r="N188" s="23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126</v>
      </c>
      <c r="AU188" s="17" t="s">
        <v>84</v>
      </c>
    </row>
    <row r="189" s="13" customFormat="1">
      <c r="A189" s="13"/>
      <c r="B189" s="234"/>
      <c r="C189" s="235"/>
      <c r="D189" s="229" t="s">
        <v>128</v>
      </c>
      <c r="E189" s="236" t="s">
        <v>1</v>
      </c>
      <c r="F189" s="237" t="s">
        <v>194</v>
      </c>
      <c r="G189" s="235"/>
      <c r="H189" s="236" t="s">
        <v>1</v>
      </c>
      <c r="I189" s="238"/>
      <c r="J189" s="235"/>
      <c r="K189" s="235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128</v>
      </c>
      <c r="AU189" s="243" t="s">
        <v>84</v>
      </c>
      <c r="AV189" s="13" t="s">
        <v>82</v>
      </c>
      <c r="AW189" s="13" t="s">
        <v>32</v>
      </c>
      <c r="AX189" s="13" t="s">
        <v>75</v>
      </c>
      <c r="AY189" s="243" t="s">
        <v>118</v>
      </c>
    </row>
    <row r="190" s="14" customFormat="1">
      <c r="A190" s="14"/>
      <c r="B190" s="244"/>
      <c r="C190" s="245"/>
      <c r="D190" s="229" t="s">
        <v>128</v>
      </c>
      <c r="E190" s="246" t="s">
        <v>1</v>
      </c>
      <c r="F190" s="247" t="s">
        <v>182</v>
      </c>
      <c r="G190" s="245"/>
      <c r="H190" s="248">
        <v>23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128</v>
      </c>
      <c r="AU190" s="254" t="s">
        <v>84</v>
      </c>
      <c r="AV190" s="14" t="s">
        <v>84</v>
      </c>
      <c r="AW190" s="14" t="s">
        <v>32</v>
      </c>
      <c r="AX190" s="14" t="s">
        <v>75</v>
      </c>
      <c r="AY190" s="254" t="s">
        <v>118</v>
      </c>
    </row>
    <row r="191" s="14" customFormat="1">
      <c r="A191" s="14"/>
      <c r="B191" s="244"/>
      <c r="C191" s="245"/>
      <c r="D191" s="229" t="s">
        <v>128</v>
      </c>
      <c r="E191" s="246" t="s">
        <v>1</v>
      </c>
      <c r="F191" s="247" t="s">
        <v>183</v>
      </c>
      <c r="G191" s="245"/>
      <c r="H191" s="248">
        <v>32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128</v>
      </c>
      <c r="AU191" s="254" t="s">
        <v>84</v>
      </c>
      <c r="AV191" s="14" t="s">
        <v>84</v>
      </c>
      <c r="AW191" s="14" t="s">
        <v>32</v>
      </c>
      <c r="AX191" s="14" t="s">
        <v>75</v>
      </c>
      <c r="AY191" s="254" t="s">
        <v>118</v>
      </c>
    </row>
    <row r="192" s="15" customFormat="1">
      <c r="A192" s="15"/>
      <c r="B192" s="255"/>
      <c r="C192" s="256"/>
      <c r="D192" s="229" t="s">
        <v>128</v>
      </c>
      <c r="E192" s="257" t="s">
        <v>1</v>
      </c>
      <c r="F192" s="258" t="s">
        <v>131</v>
      </c>
      <c r="G192" s="256"/>
      <c r="H192" s="259">
        <v>55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128</v>
      </c>
      <c r="AU192" s="265" t="s">
        <v>84</v>
      </c>
      <c r="AV192" s="15" t="s">
        <v>124</v>
      </c>
      <c r="AW192" s="15" t="s">
        <v>32</v>
      </c>
      <c r="AX192" s="15" t="s">
        <v>82</v>
      </c>
      <c r="AY192" s="265" t="s">
        <v>118</v>
      </c>
    </row>
    <row r="193" s="2" customFormat="1" ht="24.15" customHeight="1">
      <c r="A193" s="38"/>
      <c r="B193" s="39"/>
      <c r="C193" s="215" t="s">
        <v>8</v>
      </c>
      <c r="D193" s="215" t="s">
        <v>120</v>
      </c>
      <c r="E193" s="216" t="s">
        <v>200</v>
      </c>
      <c r="F193" s="217" t="s">
        <v>201</v>
      </c>
      <c r="G193" s="218" t="s">
        <v>123</v>
      </c>
      <c r="H193" s="219">
        <v>50</v>
      </c>
      <c r="I193" s="220"/>
      <c r="J193" s="221">
        <f>ROUND(I193*H193,2)</f>
        <v>0</v>
      </c>
      <c r="K193" s="222"/>
      <c r="L193" s="44"/>
      <c r="M193" s="223" t="s">
        <v>1</v>
      </c>
      <c r="N193" s="224" t="s">
        <v>40</v>
      </c>
      <c r="O193" s="91"/>
      <c r="P193" s="225">
        <f>O193*H193</f>
        <v>0</v>
      </c>
      <c r="Q193" s="225">
        <v>0.015910000000000001</v>
      </c>
      <c r="R193" s="225">
        <f>Q193*H193</f>
        <v>0.79549999999999998</v>
      </c>
      <c r="S193" s="225">
        <v>0</v>
      </c>
      <c r="T193" s="22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7" t="s">
        <v>124</v>
      </c>
      <c r="AT193" s="227" t="s">
        <v>120</v>
      </c>
      <c r="AU193" s="227" t="s">
        <v>84</v>
      </c>
      <c r="AY193" s="17" t="s">
        <v>118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7" t="s">
        <v>82</v>
      </c>
      <c r="BK193" s="228">
        <f>ROUND(I193*H193,2)</f>
        <v>0</v>
      </c>
      <c r="BL193" s="17" t="s">
        <v>124</v>
      </c>
      <c r="BM193" s="227" t="s">
        <v>202</v>
      </c>
    </row>
    <row r="194" s="2" customFormat="1">
      <c r="A194" s="38"/>
      <c r="B194" s="39"/>
      <c r="C194" s="40"/>
      <c r="D194" s="229" t="s">
        <v>126</v>
      </c>
      <c r="E194" s="40"/>
      <c r="F194" s="230" t="s">
        <v>203</v>
      </c>
      <c r="G194" s="40"/>
      <c r="H194" s="40"/>
      <c r="I194" s="231"/>
      <c r="J194" s="40"/>
      <c r="K194" s="40"/>
      <c r="L194" s="44"/>
      <c r="M194" s="232"/>
      <c r="N194" s="23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126</v>
      </c>
      <c r="AU194" s="17" t="s">
        <v>84</v>
      </c>
    </row>
    <row r="195" s="13" customFormat="1">
      <c r="A195" s="13"/>
      <c r="B195" s="234"/>
      <c r="C195" s="235"/>
      <c r="D195" s="229" t="s">
        <v>128</v>
      </c>
      <c r="E195" s="236" t="s">
        <v>1</v>
      </c>
      <c r="F195" s="237" t="s">
        <v>204</v>
      </c>
      <c r="G195" s="235"/>
      <c r="H195" s="236" t="s">
        <v>1</v>
      </c>
      <c r="I195" s="238"/>
      <c r="J195" s="235"/>
      <c r="K195" s="235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128</v>
      </c>
      <c r="AU195" s="243" t="s">
        <v>84</v>
      </c>
      <c r="AV195" s="13" t="s">
        <v>82</v>
      </c>
      <c r="AW195" s="13" t="s">
        <v>32</v>
      </c>
      <c r="AX195" s="13" t="s">
        <v>75</v>
      </c>
      <c r="AY195" s="243" t="s">
        <v>118</v>
      </c>
    </row>
    <row r="196" s="14" customFormat="1">
      <c r="A196" s="14"/>
      <c r="B196" s="244"/>
      <c r="C196" s="245"/>
      <c r="D196" s="229" t="s">
        <v>128</v>
      </c>
      <c r="E196" s="246" t="s">
        <v>1</v>
      </c>
      <c r="F196" s="247" t="s">
        <v>205</v>
      </c>
      <c r="G196" s="245"/>
      <c r="H196" s="248">
        <v>50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128</v>
      </c>
      <c r="AU196" s="254" t="s">
        <v>84</v>
      </c>
      <c r="AV196" s="14" t="s">
        <v>84</v>
      </c>
      <c r="AW196" s="14" t="s">
        <v>32</v>
      </c>
      <c r="AX196" s="14" t="s">
        <v>75</v>
      </c>
      <c r="AY196" s="254" t="s">
        <v>118</v>
      </c>
    </row>
    <row r="197" s="15" customFormat="1">
      <c r="A197" s="15"/>
      <c r="B197" s="255"/>
      <c r="C197" s="256"/>
      <c r="D197" s="229" t="s">
        <v>128</v>
      </c>
      <c r="E197" s="257" t="s">
        <v>1</v>
      </c>
      <c r="F197" s="258" t="s">
        <v>131</v>
      </c>
      <c r="G197" s="256"/>
      <c r="H197" s="259">
        <v>50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128</v>
      </c>
      <c r="AU197" s="265" t="s">
        <v>84</v>
      </c>
      <c r="AV197" s="15" t="s">
        <v>124</v>
      </c>
      <c r="AW197" s="15" t="s">
        <v>32</v>
      </c>
      <c r="AX197" s="15" t="s">
        <v>82</v>
      </c>
      <c r="AY197" s="265" t="s">
        <v>118</v>
      </c>
    </row>
    <row r="198" s="2" customFormat="1" ht="33" customHeight="1">
      <c r="A198" s="38"/>
      <c r="B198" s="39"/>
      <c r="C198" s="215" t="s">
        <v>206</v>
      </c>
      <c r="D198" s="215" t="s">
        <v>120</v>
      </c>
      <c r="E198" s="216" t="s">
        <v>207</v>
      </c>
      <c r="F198" s="217" t="s">
        <v>208</v>
      </c>
      <c r="G198" s="218" t="s">
        <v>165</v>
      </c>
      <c r="H198" s="219">
        <v>493</v>
      </c>
      <c r="I198" s="220"/>
      <c r="J198" s="221">
        <f>ROUND(I198*H198,2)</f>
        <v>0</v>
      </c>
      <c r="K198" s="222"/>
      <c r="L198" s="44"/>
      <c r="M198" s="223" t="s">
        <v>1</v>
      </c>
      <c r="N198" s="224" t="s">
        <v>40</v>
      </c>
      <c r="O198" s="91"/>
      <c r="P198" s="225">
        <f>O198*H198</f>
        <v>0</v>
      </c>
      <c r="Q198" s="225">
        <v>0.00060999999999999997</v>
      </c>
      <c r="R198" s="225">
        <f>Q198*H198</f>
        <v>0.30073</v>
      </c>
      <c r="S198" s="225">
        <v>0</v>
      </c>
      <c r="T198" s="22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7" t="s">
        <v>124</v>
      </c>
      <c r="AT198" s="227" t="s">
        <v>120</v>
      </c>
      <c r="AU198" s="227" t="s">
        <v>84</v>
      </c>
      <c r="AY198" s="17" t="s">
        <v>118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7" t="s">
        <v>82</v>
      </c>
      <c r="BK198" s="228">
        <f>ROUND(I198*H198,2)</f>
        <v>0</v>
      </c>
      <c r="BL198" s="17" t="s">
        <v>124</v>
      </c>
      <c r="BM198" s="227" t="s">
        <v>209</v>
      </c>
    </row>
    <row r="199" s="2" customFormat="1">
      <c r="A199" s="38"/>
      <c r="B199" s="39"/>
      <c r="C199" s="40"/>
      <c r="D199" s="229" t="s">
        <v>126</v>
      </c>
      <c r="E199" s="40"/>
      <c r="F199" s="230" t="s">
        <v>210</v>
      </c>
      <c r="G199" s="40"/>
      <c r="H199" s="40"/>
      <c r="I199" s="231"/>
      <c r="J199" s="40"/>
      <c r="K199" s="40"/>
      <c r="L199" s="44"/>
      <c r="M199" s="232"/>
      <c r="N199" s="23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126</v>
      </c>
      <c r="AU199" s="17" t="s">
        <v>84</v>
      </c>
    </row>
    <row r="200" s="14" customFormat="1">
      <c r="A200" s="14"/>
      <c r="B200" s="244"/>
      <c r="C200" s="245"/>
      <c r="D200" s="229" t="s">
        <v>128</v>
      </c>
      <c r="E200" s="246" t="s">
        <v>1</v>
      </c>
      <c r="F200" s="247" t="s">
        <v>211</v>
      </c>
      <c r="G200" s="245"/>
      <c r="H200" s="248">
        <v>110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128</v>
      </c>
      <c r="AU200" s="254" t="s">
        <v>84</v>
      </c>
      <c r="AV200" s="14" t="s">
        <v>84</v>
      </c>
      <c r="AW200" s="14" t="s">
        <v>32</v>
      </c>
      <c r="AX200" s="14" t="s">
        <v>75</v>
      </c>
      <c r="AY200" s="254" t="s">
        <v>118</v>
      </c>
    </row>
    <row r="201" s="14" customFormat="1">
      <c r="A201" s="14"/>
      <c r="B201" s="244"/>
      <c r="C201" s="245"/>
      <c r="D201" s="229" t="s">
        <v>128</v>
      </c>
      <c r="E201" s="246" t="s">
        <v>1</v>
      </c>
      <c r="F201" s="247" t="s">
        <v>212</v>
      </c>
      <c r="G201" s="245"/>
      <c r="H201" s="248">
        <v>27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128</v>
      </c>
      <c r="AU201" s="254" t="s">
        <v>84</v>
      </c>
      <c r="AV201" s="14" t="s">
        <v>84</v>
      </c>
      <c r="AW201" s="14" t="s">
        <v>32</v>
      </c>
      <c r="AX201" s="14" t="s">
        <v>75</v>
      </c>
      <c r="AY201" s="254" t="s">
        <v>118</v>
      </c>
    </row>
    <row r="202" s="14" customFormat="1">
      <c r="A202" s="14"/>
      <c r="B202" s="244"/>
      <c r="C202" s="245"/>
      <c r="D202" s="229" t="s">
        <v>128</v>
      </c>
      <c r="E202" s="246" t="s">
        <v>1</v>
      </c>
      <c r="F202" s="247" t="s">
        <v>213</v>
      </c>
      <c r="G202" s="245"/>
      <c r="H202" s="248">
        <v>22.5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128</v>
      </c>
      <c r="AU202" s="254" t="s">
        <v>84</v>
      </c>
      <c r="AV202" s="14" t="s">
        <v>84</v>
      </c>
      <c r="AW202" s="14" t="s">
        <v>32</v>
      </c>
      <c r="AX202" s="14" t="s">
        <v>75</v>
      </c>
      <c r="AY202" s="254" t="s">
        <v>118</v>
      </c>
    </row>
    <row r="203" s="14" customFormat="1">
      <c r="A203" s="14"/>
      <c r="B203" s="244"/>
      <c r="C203" s="245"/>
      <c r="D203" s="229" t="s">
        <v>128</v>
      </c>
      <c r="E203" s="246" t="s">
        <v>1</v>
      </c>
      <c r="F203" s="247" t="s">
        <v>214</v>
      </c>
      <c r="G203" s="245"/>
      <c r="H203" s="248">
        <v>8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128</v>
      </c>
      <c r="AU203" s="254" t="s">
        <v>84</v>
      </c>
      <c r="AV203" s="14" t="s">
        <v>84</v>
      </c>
      <c r="AW203" s="14" t="s">
        <v>32</v>
      </c>
      <c r="AX203" s="14" t="s">
        <v>75</v>
      </c>
      <c r="AY203" s="254" t="s">
        <v>118</v>
      </c>
    </row>
    <row r="204" s="14" customFormat="1">
      <c r="A204" s="14"/>
      <c r="B204" s="244"/>
      <c r="C204" s="245"/>
      <c r="D204" s="229" t="s">
        <v>128</v>
      </c>
      <c r="E204" s="246" t="s">
        <v>1</v>
      </c>
      <c r="F204" s="247" t="s">
        <v>215</v>
      </c>
      <c r="G204" s="245"/>
      <c r="H204" s="248">
        <v>9.5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128</v>
      </c>
      <c r="AU204" s="254" t="s">
        <v>84</v>
      </c>
      <c r="AV204" s="14" t="s">
        <v>84</v>
      </c>
      <c r="AW204" s="14" t="s">
        <v>32</v>
      </c>
      <c r="AX204" s="14" t="s">
        <v>75</v>
      </c>
      <c r="AY204" s="254" t="s">
        <v>118</v>
      </c>
    </row>
    <row r="205" s="14" customFormat="1">
      <c r="A205" s="14"/>
      <c r="B205" s="244"/>
      <c r="C205" s="245"/>
      <c r="D205" s="229" t="s">
        <v>128</v>
      </c>
      <c r="E205" s="246" t="s">
        <v>1</v>
      </c>
      <c r="F205" s="247" t="s">
        <v>216</v>
      </c>
      <c r="G205" s="245"/>
      <c r="H205" s="248">
        <v>19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128</v>
      </c>
      <c r="AU205" s="254" t="s">
        <v>84</v>
      </c>
      <c r="AV205" s="14" t="s">
        <v>84</v>
      </c>
      <c r="AW205" s="14" t="s">
        <v>32</v>
      </c>
      <c r="AX205" s="14" t="s">
        <v>75</v>
      </c>
      <c r="AY205" s="254" t="s">
        <v>118</v>
      </c>
    </row>
    <row r="206" s="14" customFormat="1">
      <c r="A206" s="14"/>
      <c r="B206" s="244"/>
      <c r="C206" s="245"/>
      <c r="D206" s="229" t="s">
        <v>128</v>
      </c>
      <c r="E206" s="246" t="s">
        <v>1</v>
      </c>
      <c r="F206" s="247" t="s">
        <v>217</v>
      </c>
      <c r="G206" s="245"/>
      <c r="H206" s="248">
        <v>137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128</v>
      </c>
      <c r="AU206" s="254" t="s">
        <v>84</v>
      </c>
      <c r="AV206" s="14" t="s">
        <v>84</v>
      </c>
      <c r="AW206" s="14" t="s">
        <v>32</v>
      </c>
      <c r="AX206" s="14" t="s">
        <v>75</v>
      </c>
      <c r="AY206" s="254" t="s">
        <v>118</v>
      </c>
    </row>
    <row r="207" s="14" customFormat="1">
      <c r="A207" s="14"/>
      <c r="B207" s="244"/>
      <c r="C207" s="245"/>
      <c r="D207" s="229" t="s">
        <v>128</v>
      </c>
      <c r="E207" s="246" t="s">
        <v>1</v>
      </c>
      <c r="F207" s="247" t="s">
        <v>218</v>
      </c>
      <c r="G207" s="245"/>
      <c r="H207" s="248">
        <v>110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128</v>
      </c>
      <c r="AU207" s="254" t="s">
        <v>84</v>
      </c>
      <c r="AV207" s="14" t="s">
        <v>84</v>
      </c>
      <c r="AW207" s="14" t="s">
        <v>32</v>
      </c>
      <c r="AX207" s="14" t="s">
        <v>75</v>
      </c>
      <c r="AY207" s="254" t="s">
        <v>118</v>
      </c>
    </row>
    <row r="208" s="14" customFormat="1">
      <c r="A208" s="14"/>
      <c r="B208" s="244"/>
      <c r="C208" s="245"/>
      <c r="D208" s="229" t="s">
        <v>128</v>
      </c>
      <c r="E208" s="246" t="s">
        <v>1</v>
      </c>
      <c r="F208" s="247" t="s">
        <v>219</v>
      </c>
      <c r="G208" s="245"/>
      <c r="H208" s="248">
        <v>50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128</v>
      </c>
      <c r="AU208" s="254" t="s">
        <v>84</v>
      </c>
      <c r="AV208" s="14" t="s">
        <v>84</v>
      </c>
      <c r="AW208" s="14" t="s">
        <v>32</v>
      </c>
      <c r="AX208" s="14" t="s">
        <v>75</v>
      </c>
      <c r="AY208" s="254" t="s">
        <v>118</v>
      </c>
    </row>
    <row r="209" s="15" customFormat="1">
      <c r="A209" s="15"/>
      <c r="B209" s="255"/>
      <c r="C209" s="256"/>
      <c r="D209" s="229" t="s">
        <v>128</v>
      </c>
      <c r="E209" s="257" t="s">
        <v>1</v>
      </c>
      <c r="F209" s="258" t="s">
        <v>131</v>
      </c>
      <c r="G209" s="256"/>
      <c r="H209" s="259">
        <v>493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128</v>
      </c>
      <c r="AU209" s="265" t="s">
        <v>84</v>
      </c>
      <c r="AV209" s="15" t="s">
        <v>124</v>
      </c>
      <c r="AW209" s="15" t="s">
        <v>32</v>
      </c>
      <c r="AX209" s="15" t="s">
        <v>82</v>
      </c>
      <c r="AY209" s="265" t="s">
        <v>118</v>
      </c>
    </row>
    <row r="210" s="2" customFormat="1" ht="16.5" customHeight="1">
      <c r="A210" s="38"/>
      <c r="B210" s="39"/>
      <c r="C210" s="215" t="s">
        <v>220</v>
      </c>
      <c r="D210" s="215" t="s">
        <v>120</v>
      </c>
      <c r="E210" s="216" t="s">
        <v>221</v>
      </c>
      <c r="F210" s="217" t="s">
        <v>222</v>
      </c>
      <c r="G210" s="218" t="s">
        <v>223</v>
      </c>
      <c r="H210" s="219">
        <v>17.199999999999999</v>
      </c>
      <c r="I210" s="220"/>
      <c r="J210" s="221">
        <f>ROUND(I210*H210,2)</f>
        <v>0</v>
      </c>
      <c r="K210" s="222"/>
      <c r="L210" s="44"/>
      <c r="M210" s="223" t="s">
        <v>1</v>
      </c>
      <c r="N210" s="224" t="s">
        <v>40</v>
      </c>
      <c r="O210" s="91"/>
      <c r="P210" s="225">
        <f>O210*H210</f>
        <v>0</v>
      </c>
      <c r="Q210" s="225">
        <v>5.0000000000000002E-05</v>
      </c>
      <c r="R210" s="225">
        <f>Q210*H210</f>
        <v>0.00085999999999999998</v>
      </c>
      <c r="S210" s="225">
        <v>0</v>
      </c>
      <c r="T210" s="22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7" t="s">
        <v>124</v>
      </c>
      <c r="AT210" s="227" t="s">
        <v>120</v>
      </c>
      <c r="AU210" s="227" t="s">
        <v>84</v>
      </c>
      <c r="AY210" s="17" t="s">
        <v>118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7" t="s">
        <v>82</v>
      </c>
      <c r="BK210" s="228">
        <f>ROUND(I210*H210,2)</f>
        <v>0</v>
      </c>
      <c r="BL210" s="17" t="s">
        <v>124</v>
      </c>
      <c r="BM210" s="227" t="s">
        <v>224</v>
      </c>
    </row>
    <row r="211" s="2" customFormat="1">
      <c r="A211" s="38"/>
      <c r="B211" s="39"/>
      <c r="C211" s="40"/>
      <c r="D211" s="229" t="s">
        <v>126</v>
      </c>
      <c r="E211" s="40"/>
      <c r="F211" s="230" t="s">
        <v>225</v>
      </c>
      <c r="G211" s="40"/>
      <c r="H211" s="40"/>
      <c r="I211" s="231"/>
      <c r="J211" s="40"/>
      <c r="K211" s="40"/>
      <c r="L211" s="44"/>
      <c r="M211" s="232"/>
      <c r="N211" s="23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126</v>
      </c>
      <c r="AU211" s="17" t="s">
        <v>84</v>
      </c>
    </row>
    <row r="212" s="14" customFormat="1">
      <c r="A212" s="14"/>
      <c r="B212" s="244"/>
      <c r="C212" s="245"/>
      <c r="D212" s="229" t="s">
        <v>128</v>
      </c>
      <c r="E212" s="246" t="s">
        <v>1</v>
      </c>
      <c r="F212" s="247" t="s">
        <v>226</v>
      </c>
      <c r="G212" s="245"/>
      <c r="H212" s="248">
        <v>17.199999999999999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128</v>
      </c>
      <c r="AU212" s="254" t="s">
        <v>84</v>
      </c>
      <c r="AV212" s="14" t="s">
        <v>84</v>
      </c>
      <c r="AW212" s="14" t="s">
        <v>32</v>
      </c>
      <c r="AX212" s="14" t="s">
        <v>75</v>
      </c>
      <c r="AY212" s="254" t="s">
        <v>118</v>
      </c>
    </row>
    <row r="213" s="15" customFormat="1">
      <c r="A213" s="15"/>
      <c r="B213" s="255"/>
      <c r="C213" s="256"/>
      <c r="D213" s="229" t="s">
        <v>128</v>
      </c>
      <c r="E213" s="257" t="s">
        <v>1</v>
      </c>
      <c r="F213" s="258" t="s">
        <v>131</v>
      </c>
      <c r="G213" s="256"/>
      <c r="H213" s="259">
        <v>17.199999999999999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128</v>
      </c>
      <c r="AU213" s="265" t="s">
        <v>84</v>
      </c>
      <c r="AV213" s="15" t="s">
        <v>124</v>
      </c>
      <c r="AW213" s="15" t="s">
        <v>32</v>
      </c>
      <c r="AX213" s="15" t="s">
        <v>82</v>
      </c>
      <c r="AY213" s="265" t="s">
        <v>118</v>
      </c>
    </row>
    <row r="214" s="12" customFormat="1" ht="22.8" customHeight="1">
      <c r="A214" s="12"/>
      <c r="B214" s="199"/>
      <c r="C214" s="200"/>
      <c r="D214" s="201" t="s">
        <v>74</v>
      </c>
      <c r="E214" s="213" t="s">
        <v>227</v>
      </c>
      <c r="F214" s="213" t="s">
        <v>228</v>
      </c>
      <c r="G214" s="200"/>
      <c r="H214" s="200"/>
      <c r="I214" s="203"/>
      <c r="J214" s="214">
        <f>BK214</f>
        <v>0</v>
      </c>
      <c r="K214" s="200"/>
      <c r="L214" s="205"/>
      <c r="M214" s="206"/>
      <c r="N214" s="207"/>
      <c r="O214" s="207"/>
      <c r="P214" s="208">
        <f>SUM(P215:P216)</f>
        <v>0</v>
      </c>
      <c r="Q214" s="207"/>
      <c r="R214" s="208">
        <f>SUM(R215:R216)</f>
        <v>0</v>
      </c>
      <c r="S214" s="207"/>
      <c r="T214" s="209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0" t="s">
        <v>82</v>
      </c>
      <c r="AT214" s="211" t="s">
        <v>74</v>
      </c>
      <c r="AU214" s="211" t="s">
        <v>82</v>
      </c>
      <c r="AY214" s="210" t="s">
        <v>118</v>
      </c>
      <c r="BK214" s="212">
        <f>SUM(BK215:BK216)</f>
        <v>0</v>
      </c>
    </row>
    <row r="215" s="2" customFormat="1" ht="24.15" customHeight="1">
      <c r="A215" s="38"/>
      <c r="B215" s="39"/>
      <c r="C215" s="215" t="s">
        <v>229</v>
      </c>
      <c r="D215" s="215" t="s">
        <v>120</v>
      </c>
      <c r="E215" s="216" t="s">
        <v>230</v>
      </c>
      <c r="F215" s="217" t="s">
        <v>231</v>
      </c>
      <c r="G215" s="218" t="s">
        <v>232</v>
      </c>
      <c r="H215" s="219">
        <v>1.3919999999999999</v>
      </c>
      <c r="I215" s="220"/>
      <c r="J215" s="221">
        <f>ROUND(I215*H215,2)</f>
        <v>0</v>
      </c>
      <c r="K215" s="222"/>
      <c r="L215" s="44"/>
      <c r="M215" s="223" t="s">
        <v>1</v>
      </c>
      <c r="N215" s="224" t="s">
        <v>40</v>
      </c>
      <c r="O215" s="91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7" t="s">
        <v>124</v>
      </c>
      <c r="AT215" s="227" t="s">
        <v>120</v>
      </c>
      <c r="AU215" s="227" t="s">
        <v>84</v>
      </c>
      <c r="AY215" s="17" t="s">
        <v>118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7" t="s">
        <v>82</v>
      </c>
      <c r="BK215" s="228">
        <f>ROUND(I215*H215,2)</f>
        <v>0</v>
      </c>
      <c r="BL215" s="17" t="s">
        <v>124</v>
      </c>
      <c r="BM215" s="227" t="s">
        <v>233</v>
      </c>
    </row>
    <row r="216" s="2" customFormat="1">
      <c r="A216" s="38"/>
      <c r="B216" s="39"/>
      <c r="C216" s="40"/>
      <c r="D216" s="229" t="s">
        <v>126</v>
      </c>
      <c r="E216" s="40"/>
      <c r="F216" s="230" t="s">
        <v>234</v>
      </c>
      <c r="G216" s="40"/>
      <c r="H216" s="40"/>
      <c r="I216" s="231"/>
      <c r="J216" s="40"/>
      <c r="K216" s="40"/>
      <c r="L216" s="44"/>
      <c r="M216" s="232"/>
      <c r="N216" s="23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126</v>
      </c>
      <c r="AU216" s="17" t="s">
        <v>84</v>
      </c>
    </row>
    <row r="217" s="12" customFormat="1" ht="25.92" customHeight="1">
      <c r="A217" s="12"/>
      <c r="B217" s="199"/>
      <c r="C217" s="200"/>
      <c r="D217" s="201" t="s">
        <v>74</v>
      </c>
      <c r="E217" s="202" t="s">
        <v>235</v>
      </c>
      <c r="F217" s="202" t="s">
        <v>236</v>
      </c>
      <c r="G217" s="200"/>
      <c r="H217" s="200"/>
      <c r="I217" s="203"/>
      <c r="J217" s="204">
        <f>BK217</f>
        <v>0</v>
      </c>
      <c r="K217" s="200"/>
      <c r="L217" s="205"/>
      <c r="M217" s="206"/>
      <c r="N217" s="207"/>
      <c r="O217" s="207"/>
      <c r="P217" s="208">
        <f>P218+P223+P228+P238</f>
        <v>0</v>
      </c>
      <c r="Q217" s="207"/>
      <c r="R217" s="208">
        <f>R218+R223+R228+R238</f>
        <v>0</v>
      </c>
      <c r="S217" s="207"/>
      <c r="T217" s="209">
        <f>T218+T223+T228+T238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140</v>
      </c>
      <c r="AT217" s="211" t="s">
        <v>74</v>
      </c>
      <c r="AU217" s="211" t="s">
        <v>75</v>
      </c>
      <c r="AY217" s="210" t="s">
        <v>118</v>
      </c>
      <c r="BK217" s="212">
        <f>BK218+BK223+BK228+BK238</f>
        <v>0</v>
      </c>
    </row>
    <row r="218" s="12" customFormat="1" ht="22.8" customHeight="1">
      <c r="A218" s="12"/>
      <c r="B218" s="199"/>
      <c r="C218" s="200"/>
      <c r="D218" s="201" t="s">
        <v>74</v>
      </c>
      <c r="E218" s="213" t="s">
        <v>237</v>
      </c>
      <c r="F218" s="213" t="s">
        <v>238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SUM(P219:P222)</f>
        <v>0</v>
      </c>
      <c r="Q218" s="207"/>
      <c r="R218" s="208">
        <f>SUM(R219:R222)</f>
        <v>0</v>
      </c>
      <c r="S218" s="207"/>
      <c r="T218" s="209">
        <f>SUM(T219:T222)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140</v>
      </c>
      <c r="AT218" s="211" t="s">
        <v>74</v>
      </c>
      <c r="AU218" s="211" t="s">
        <v>82</v>
      </c>
      <c r="AY218" s="210" t="s">
        <v>118</v>
      </c>
      <c r="BK218" s="212">
        <f>SUM(BK219:BK222)</f>
        <v>0</v>
      </c>
    </row>
    <row r="219" s="2" customFormat="1" ht="16.5" customHeight="1">
      <c r="A219" s="38"/>
      <c r="B219" s="39"/>
      <c r="C219" s="215" t="s">
        <v>239</v>
      </c>
      <c r="D219" s="215" t="s">
        <v>120</v>
      </c>
      <c r="E219" s="216" t="s">
        <v>240</v>
      </c>
      <c r="F219" s="217" t="s">
        <v>238</v>
      </c>
      <c r="G219" s="218" t="s">
        <v>241</v>
      </c>
      <c r="H219" s="219">
        <v>1</v>
      </c>
      <c r="I219" s="220"/>
      <c r="J219" s="221">
        <f>ROUND(I219*H219,2)</f>
        <v>0</v>
      </c>
      <c r="K219" s="222"/>
      <c r="L219" s="44"/>
      <c r="M219" s="223" t="s">
        <v>1</v>
      </c>
      <c r="N219" s="224" t="s">
        <v>40</v>
      </c>
      <c r="O219" s="91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7" t="s">
        <v>242</v>
      </c>
      <c r="AT219" s="227" t="s">
        <v>120</v>
      </c>
      <c r="AU219" s="227" t="s">
        <v>84</v>
      </c>
      <c r="AY219" s="17" t="s">
        <v>118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7" t="s">
        <v>82</v>
      </c>
      <c r="BK219" s="228">
        <f>ROUND(I219*H219,2)</f>
        <v>0</v>
      </c>
      <c r="BL219" s="17" t="s">
        <v>242</v>
      </c>
      <c r="BM219" s="227" t="s">
        <v>243</v>
      </c>
    </row>
    <row r="220" s="2" customFormat="1">
      <c r="A220" s="38"/>
      <c r="B220" s="39"/>
      <c r="C220" s="40"/>
      <c r="D220" s="229" t="s">
        <v>126</v>
      </c>
      <c r="E220" s="40"/>
      <c r="F220" s="230" t="s">
        <v>238</v>
      </c>
      <c r="G220" s="40"/>
      <c r="H220" s="40"/>
      <c r="I220" s="231"/>
      <c r="J220" s="40"/>
      <c r="K220" s="40"/>
      <c r="L220" s="44"/>
      <c r="M220" s="232"/>
      <c r="N220" s="23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126</v>
      </c>
      <c r="AU220" s="17" t="s">
        <v>84</v>
      </c>
    </row>
    <row r="221" s="14" customFormat="1">
      <c r="A221" s="14"/>
      <c r="B221" s="244"/>
      <c r="C221" s="245"/>
      <c r="D221" s="229" t="s">
        <v>128</v>
      </c>
      <c r="E221" s="246" t="s">
        <v>1</v>
      </c>
      <c r="F221" s="247" t="s">
        <v>82</v>
      </c>
      <c r="G221" s="245"/>
      <c r="H221" s="248">
        <v>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128</v>
      </c>
      <c r="AU221" s="254" t="s">
        <v>84</v>
      </c>
      <c r="AV221" s="14" t="s">
        <v>84</v>
      </c>
      <c r="AW221" s="14" t="s">
        <v>32</v>
      </c>
      <c r="AX221" s="14" t="s">
        <v>75</v>
      </c>
      <c r="AY221" s="254" t="s">
        <v>118</v>
      </c>
    </row>
    <row r="222" s="15" customFormat="1">
      <c r="A222" s="15"/>
      <c r="B222" s="255"/>
      <c r="C222" s="256"/>
      <c r="D222" s="229" t="s">
        <v>128</v>
      </c>
      <c r="E222" s="257" t="s">
        <v>1</v>
      </c>
      <c r="F222" s="258" t="s">
        <v>131</v>
      </c>
      <c r="G222" s="256"/>
      <c r="H222" s="259">
        <v>1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128</v>
      </c>
      <c r="AU222" s="265" t="s">
        <v>84</v>
      </c>
      <c r="AV222" s="15" t="s">
        <v>124</v>
      </c>
      <c r="AW222" s="15" t="s">
        <v>32</v>
      </c>
      <c r="AX222" s="15" t="s">
        <v>82</v>
      </c>
      <c r="AY222" s="265" t="s">
        <v>118</v>
      </c>
    </row>
    <row r="223" s="12" customFormat="1" ht="22.8" customHeight="1">
      <c r="A223" s="12"/>
      <c r="B223" s="199"/>
      <c r="C223" s="200"/>
      <c r="D223" s="201" t="s">
        <v>74</v>
      </c>
      <c r="E223" s="213" t="s">
        <v>244</v>
      </c>
      <c r="F223" s="213" t="s">
        <v>245</v>
      </c>
      <c r="G223" s="200"/>
      <c r="H223" s="200"/>
      <c r="I223" s="203"/>
      <c r="J223" s="214">
        <f>BK223</f>
        <v>0</v>
      </c>
      <c r="K223" s="200"/>
      <c r="L223" s="205"/>
      <c r="M223" s="206"/>
      <c r="N223" s="207"/>
      <c r="O223" s="207"/>
      <c r="P223" s="208">
        <f>SUM(P224:P227)</f>
        <v>0</v>
      </c>
      <c r="Q223" s="207"/>
      <c r="R223" s="208">
        <f>SUM(R224:R227)</f>
        <v>0</v>
      </c>
      <c r="S223" s="207"/>
      <c r="T223" s="209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140</v>
      </c>
      <c r="AT223" s="211" t="s">
        <v>74</v>
      </c>
      <c r="AU223" s="211" t="s">
        <v>82</v>
      </c>
      <c r="AY223" s="210" t="s">
        <v>118</v>
      </c>
      <c r="BK223" s="212">
        <f>SUM(BK224:BK227)</f>
        <v>0</v>
      </c>
    </row>
    <row r="224" s="2" customFormat="1" ht="16.5" customHeight="1">
      <c r="A224" s="38"/>
      <c r="B224" s="39"/>
      <c r="C224" s="215" t="s">
        <v>246</v>
      </c>
      <c r="D224" s="215" t="s">
        <v>120</v>
      </c>
      <c r="E224" s="216" t="s">
        <v>247</v>
      </c>
      <c r="F224" s="217" t="s">
        <v>248</v>
      </c>
      <c r="G224" s="218" t="s">
        <v>241</v>
      </c>
      <c r="H224" s="219">
        <v>1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40</v>
      </c>
      <c r="O224" s="91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242</v>
      </c>
      <c r="AT224" s="227" t="s">
        <v>120</v>
      </c>
      <c r="AU224" s="227" t="s">
        <v>84</v>
      </c>
      <c r="AY224" s="17" t="s">
        <v>118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82</v>
      </c>
      <c r="BK224" s="228">
        <f>ROUND(I224*H224,2)</f>
        <v>0</v>
      </c>
      <c r="BL224" s="17" t="s">
        <v>242</v>
      </c>
      <c r="BM224" s="227" t="s">
        <v>249</v>
      </c>
    </row>
    <row r="225" s="2" customFormat="1">
      <c r="A225" s="38"/>
      <c r="B225" s="39"/>
      <c r="C225" s="40"/>
      <c r="D225" s="229" t="s">
        <v>126</v>
      </c>
      <c r="E225" s="40"/>
      <c r="F225" s="230" t="s">
        <v>248</v>
      </c>
      <c r="G225" s="40"/>
      <c r="H225" s="40"/>
      <c r="I225" s="231"/>
      <c r="J225" s="40"/>
      <c r="K225" s="40"/>
      <c r="L225" s="44"/>
      <c r="M225" s="232"/>
      <c r="N225" s="23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126</v>
      </c>
      <c r="AU225" s="17" t="s">
        <v>84</v>
      </c>
    </row>
    <row r="226" s="14" customFormat="1">
      <c r="A226" s="14"/>
      <c r="B226" s="244"/>
      <c r="C226" s="245"/>
      <c r="D226" s="229" t="s">
        <v>128</v>
      </c>
      <c r="E226" s="246" t="s">
        <v>1</v>
      </c>
      <c r="F226" s="247" t="s">
        <v>82</v>
      </c>
      <c r="G226" s="245"/>
      <c r="H226" s="248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128</v>
      </c>
      <c r="AU226" s="254" t="s">
        <v>84</v>
      </c>
      <c r="AV226" s="14" t="s">
        <v>84</v>
      </c>
      <c r="AW226" s="14" t="s">
        <v>32</v>
      </c>
      <c r="AX226" s="14" t="s">
        <v>75</v>
      </c>
      <c r="AY226" s="254" t="s">
        <v>118</v>
      </c>
    </row>
    <row r="227" s="15" customFormat="1">
      <c r="A227" s="15"/>
      <c r="B227" s="255"/>
      <c r="C227" s="256"/>
      <c r="D227" s="229" t="s">
        <v>128</v>
      </c>
      <c r="E227" s="257" t="s">
        <v>1</v>
      </c>
      <c r="F227" s="258" t="s">
        <v>131</v>
      </c>
      <c r="G227" s="256"/>
      <c r="H227" s="259">
        <v>1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5" t="s">
        <v>128</v>
      </c>
      <c r="AU227" s="265" t="s">
        <v>84</v>
      </c>
      <c r="AV227" s="15" t="s">
        <v>124</v>
      </c>
      <c r="AW227" s="15" t="s">
        <v>32</v>
      </c>
      <c r="AX227" s="15" t="s">
        <v>82</v>
      </c>
      <c r="AY227" s="265" t="s">
        <v>118</v>
      </c>
    </row>
    <row r="228" s="12" customFormat="1" ht="22.8" customHeight="1">
      <c r="A228" s="12"/>
      <c r="B228" s="199"/>
      <c r="C228" s="200"/>
      <c r="D228" s="201" t="s">
        <v>74</v>
      </c>
      <c r="E228" s="213" t="s">
        <v>250</v>
      </c>
      <c r="F228" s="213" t="s">
        <v>251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SUM(P229:P237)</f>
        <v>0</v>
      </c>
      <c r="Q228" s="207"/>
      <c r="R228" s="208">
        <f>SUM(R229:R237)</f>
        <v>0</v>
      </c>
      <c r="S228" s="207"/>
      <c r="T228" s="209">
        <f>SUM(T229:T237)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140</v>
      </c>
      <c r="AT228" s="211" t="s">
        <v>74</v>
      </c>
      <c r="AU228" s="211" t="s">
        <v>82</v>
      </c>
      <c r="AY228" s="210" t="s">
        <v>118</v>
      </c>
      <c r="BK228" s="212">
        <f>SUM(BK229:BK237)</f>
        <v>0</v>
      </c>
    </row>
    <row r="229" s="2" customFormat="1" ht="16.5" customHeight="1">
      <c r="A229" s="38"/>
      <c r="B229" s="39"/>
      <c r="C229" s="215" t="s">
        <v>252</v>
      </c>
      <c r="D229" s="215" t="s">
        <v>120</v>
      </c>
      <c r="E229" s="216" t="s">
        <v>253</v>
      </c>
      <c r="F229" s="217" t="s">
        <v>254</v>
      </c>
      <c r="G229" s="218" t="s">
        <v>241</v>
      </c>
      <c r="H229" s="219">
        <v>1</v>
      </c>
      <c r="I229" s="220"/>
      <c r="J229" s="221">
        <f>ROUND(I229*H229,2)</f>
        <v>0</v>
      </c>
      <c r="K229" s="222"/>
      <c r="L229" s="44"/>
      <c r="M229" s="223" t="s">
        <v>1</v>
      </c>
      <c r="N229" s="224" t="s">
        <v>40</v>
      </c>
      <c r="O229" s="91"/>
      <c r="P229" s="225">
        <f>O229*H229</f>
        <v>0</v>
      </c>
      <c r="Q229" s="225">
        <v>0</v>
      </c>
      <c r="R229" s="225">
        <f>Q229*H229</f>
        <v>0</v>
      </c>
      <c r="S229" s="225">
        <v>0</v>
      </c>
      <c r="T229" s="22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7" t="s">
        <v>242</v>
      </c>
      <c r="AT229" s="227" t="s">
        <v>120</v>
      </c>
      <c r="AU229" s="227" t="s">
        <v>84</v>
      </c>
      <c r="AY229" s="17" t="s">
        <v>118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7" t="s">
        <v>82</v>
      </c>
      <c r="BK229" s="228">
        <f>ROUND(I229*H229,2)</f>
        <v>0</v>
      </c>
      <c r="BL229" s="17" t="s">
        <v>242</v>
      </c>
      <c r="BM229" s="227" t="s">
        <v>255</v>
      </c>
    </row>
    <row r="230" s="2" customFormat="1">
      <c r="A230" s="38"/>
      <c r="B230" s="39"/>
      <c r="C230" s="40"/>
      <c r="D230" s="229" t="s">
        <v>126</v>
      </c>
      <c r="E230" s="40"/>
      <c r="F230" s="230" t="s">
        <v>254</v>
      </c>
      <c r="G230" s="40"/>
      <c r="H230" s="40"/>
      <c r="I230" s="231"/>
      <c r="J230" s="40"/>
      <c r="K230" s="40"/>
      <c r="L230" s="44"/>
      <c r="M230" s="232"/>
      <c r="N230" s="23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126</v>
      </c>
      <c r="AU230" s="17" t="s">
        <v>84</v>
      </c>
    </row>
    <row r="231" s="14" customFormat="1">
      <c r="A231" s="14"/>
      <c r="B231" s="244"/>
      <c r="C231" s="245"/>
      <c r="D231" s="229" t="s">
        <v>128</v>
      </c>
      <c r="E231" s="246" t="s">
        <v>1</v>
      </c>
      <c r="F231" s="247" t="s">
        <v>256</v>
      </c>
      <c r="G231" s="245"/>
      <c r="H231" s="248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128</v>
      </c>
      <c r="AU231" s="254" t="s">
        <v>84</v>
      </c>
      <c r="AV231" s="14" t="s">
        <v>84</v>
      </c>
      <c r="AW231" s="14" t="s">
        <v>32</v>
      </c>
      <c r="AX231" s="14" t="s">
        <v>75</v>
      </c>
      <c r="AY231" s="254" t="s">
        <v>118</v>
      </c>
    </row>
    <row r="232" s="13" customFormat="1">
      <c r="A232" s="13"/>
      <c r="B232" s="234"/>
      <c r="C232" s="235"/>
      <c r="D232" s="229" t="s">
        <v>128</v>
      </c>
      <c r="E232" s="236" t="s">
        <v>1</v>
      </c>
      <c r="F232" s="237" t="s">
        <v>257</v>
      </c>
      <c r="G232" s="235"/>
      <c r="H232" s="236" t="s">
        <v>1</v>
      </c>
      <c r="I232" s="238"/>
      <c r="J232" s="235"/>
      <c r="K232" s="235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128</v>
      </c>
      <c r="AU232" s="243" t="s">
        <v>84</v>
      </c>
      <c r="AV232" s="13" t="s">
        <v>82</v>
      </c>
      <c r="AW232" s="13" t="s">
        <v>32</v>
      </c>
      <c r="AX232" s="13" t="s">
        <v>75</v>
      </c>
      <c r="AY232" s="243" t="s">
        <v>118</v>
      </c>
    </row>
    <row r="233" s="15" customFormat="1">
      <c r="A233" s="15"/>
      <c r="B233" s="255"/>
      <c r="C233" s="256"/>
      <c r="D233" s="229" t="s">
        <v>128</v>
      </c>
      <c r="E233" s="257" t="s">
        <v>1</v>
      </c>
      <c r="F233" s="258" t="s">
        <v>131</v>
      </c>
      <c r="G233" s="256"/>
      <c r="H233" s="259">
        <v>1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128</v>
      </c>
      <c r="AU233" s="265" t="s">
        <v>84</v>
      </c>
      <c r="AV233" s="15" t="s">
        <v>124</v>
      </c>
      <c r="AW233" s="15" t="s">
        <v>32</v>
      </c>
      <c r="AX233" s="15" t="s">
        <v>82</v>
      </c>
      <c r="AY233" s="265" t="s">
        <v>118</v>
      </c>
    </row>
    <row r="234" s="2" customFormat="1" ht="16.5" customHeight="1">
      <c r="A234" s="38"/>
      <c r="B234" s="39"/>
      <c r="C234" s="215" t="s">
        <v>258</v>
      </c>
      <c r="D234" s="215" t="s">
        <v>120</v>
      </c>
      <c r="E234" s="216" t="s">
        <v>259</v>
      </c>
      <c r="F234" s="217" t="s">
        <v>260</v>
      </c>
      <c r="G234" s="218" t="s">
        <v>241</v>
      </c>
      <c r="H234" s="219">
        <v>1</v>
      </c>
      <c r="I234" s="220"/>
      <c r="J234" s="221">
        <f>ROUND(I234*H234,2)</f>
        <v>0</v>
      </c>
      <c r="K234" s="222"/>
      <c r="L234" s="44"/>
      <c r="M234" s="223" t="s">
        <v>1</v>
      </c>
      <c r="N234" s="224" t="s">
        <v>40</v>
      </c>
      <c r="O234" s="91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7" t="s">
        <v>242</v>
      </c>
      <c r="AT234" s="227" t="s">
        <v>120</v>
      </c>
      <c r="AU234" s="227" t="s">
        <v>84</v>
      </c>
      <c r="AY234" s="17" t="s">
        <v>118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7" t="s">
        <v>82</v>
      </c>
      <c r="BK234" s="228">
        <f>ROUND(I234*H234,2)</f>
        <v>0</v>
      </c>
      <c r="BL234" s="17" t="s">
        <v>242</v>
      </c>
      <c r="BM234" s="227" t="s">
        <v>261</v>
      </c>
    </row>
    <row r="235" s="2" customFormat="1">
      <c r="A235" s="38"/>
      <c r="B235" s="39"/>
      <c r="C235" s="40"/>
      <c r="D235" s="229" t="s">
        <v>126</v>
      </c>
      <c r="E235" s="40"/>
      <c r="F235" s="230" t="s">
        <v>260</v>
      </c>
      <c r="G235" s="40"/>
      <c r="H235" s="40"/>
      <c r="I235" s="231"/>
      <c r="J235" s="40"/>
      <c r="K235" s="40"/>
      <c r="L235" s="44"/>
      <c r="M235" s="232"/>
      <c r="N235" s="23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126</v>
      </c>
      <c r="AU235" s="17" t="s">
        <v>84</v>
      </c>
    </row>
    <row r="236" s="14" customFormat="1">
      <c r="A236" s="14"/>
      <c r="B236" s="244"/>
      <c r="C236" s="245"/>
      <c r="D236" s="229" t="s">
        <v>128</v>
      </c>
      <c r="E236" s="246" t="s">
        <v>1</v>
      </c>
      <c r="F236" s="247" t="s">
        <v>262</v>
      </c>
      <c r="G236" s="245"/>
      <c r="H236" s="248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128</v>
      </c>
      <c r="AU236" s="254" t="s">
        <v>84</v>
      </c>
      <c r="AV236" s="14" t="s">
        <v>84</v>
      </c>
      <c r="AW236" s="14" t="s">
        <v>32</v>
      </c>
      <c r="AX236" s="14" t="s">
        <v>75</v>
      </c>
      <c r="AY236" s="254" t="s">
        <v>118</v>
      </c>
    </row>
    <row r="237" s="15" customFormat="1">
      <c r="A237" s="15"/>
      <c r="B237" s="255"/>
      <c r="C237" s="256"/>
      <c r="D237" s="229" t="s">
        <v>128</v>
      </c>
      <c r="E237" s="257" t="s">
        <v>1</v>
      </c>
      <c r="F237" s="258" t="s">
        <v>131</v>
      </c>
      <c r="G237" s="256"/>
      <c r="H237" s="259">
        <v>1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128</v>
      </c>
      <c r="AU237" s="265" t="s">
        <v>84</v>
      </c>
      <c r="AV237" s="15" t="s">
        <v>124</v>
      </c>
      <c r="AW237" s="15" t="s">
        <v>32</v>
      </c>
      <c r="AX237" s="15" t="s">
        <v>82</v>
      </c>
      <c r="AY237" s="265" t="s">
        <v>118</v>
      </c>
    </row>
    <row r="238" s="12" customFormat="1" ht="22.8" customHeight="1">
      <c r="A238" s="12"/>
      <c r="B238" s="199"/>
      <c r="C238" s="200"/>
      <c r="D238" s="201" t="s">
        <v>74</v>
      </c>
      <c r="E238" s="213" t="s">
        <v>263</v>
      </c>
      <c r="F238" s="213" t="s">
        <v>264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SUM(P239:P243)</f>
        <v>0</v>
      </c>
      <c r="Q238" s="207"/>
      <c r="R238" s="208">
        <f>SUM(R239:R243)</f>
        <v>0</v>
      </c>
      <c r="S238" s="207"/>
      <c r="T238" s="209">
        <f>SUM(T239:T243)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140</v>
      </c>
      <c r="AT238" s="211" t="s">
        <v>74</v>
      </c>
      <c r="AU238" s="211" t="s">
        <v>82</v>
      </c>
      <c r="AY238" s="210" t="s">
        <v>118</v>
      </c>
      <c r="BK238" s="212">
        <f>SUM(BK239:BK243)</f>
        <v>0</v>
      </c>
    </row>
    <row r="239" s="2" customFormat="1" ht="16.5" customHeight="1">
      <c r="A239" s="38"/>
      <c r="B239" s="39"/>
      <c r="C239" s="215" t="s">
        <v>265</v>
      </c>
      <c r="D239" s="215" t="s">
        <v>120</v>
      </c>
      <c r="E239" s="216" t="s">
        <v>266</v>
      </c>
      <c r="F239" s="217" t="s">
        <v>267</v>
      </c>
      <c r="G239" s="218" t="s">
        <v>241</v>
      </c>
      <c r="H239" s="219">
        <v>1</v>
      </c>
      <c r="I239" s="220"/>
      <c r="J239" s="221">
        <f>ROUND(I239*H239,2)</f>
        <v>0</v>
      </c>
      <c r="K239" s="222"/>
      <c r="L239" s="44"/>
      <c r="M239" s="223" t="s">
        <v>1</v>
      </c>
      <c r="N239" s="224" t="s">
        <v>40</v>
      </c>
      <c r="O239" s="91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7" t="s">
        <v>242</v>
      </c>
      <c r="AT239" s="227" t="s">
        <v>120</v>
      </c>
      <c r="AU239" s="227" t="s">
        <v>84</v>
      </c>
      <c r="AY239" s="17" t="s">
        <v>118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17" t="s">
        <v>82</v>
      </c>
      <c r="BK239" s="228">
        <f>ROUND(I239*H239,2)</f>
        <v>0</v>
      </c>
      <c r="BL239" s="17" t="s">
        <v>242</v>
      </c>
      <c r="BM239" s="227" t="s">
        <v>268</v>
      </c>
    </row>
    <row r="240" s="2" customFormat="1">
      <c r="A240" s="38"/>
      <c r="B240" s="39"/>
      <c r="C240" s="40"/>
      <c r="D240" s="229" t="s">
        <v>126</v>
      </c>
      <c r="E240" s="40"/>
      <c r="F240" s="230" t="s">
        <v>269</v>
      </c>
      <c r="G240" s="40"/>
      <c r="H240" s="40"/>
      <c r="I240" s="231"/>
      <c r="J240" s="40"/>
      <c r="K240" s="40"/>
      <c r="L240" s="44"/>
      <c r="M240" s="232"/>
      <c r="N240" s="23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126</v>
      </c>
      <c r="AU240" s="17" t="s">
        <v>84</v>
      </c>
    </row>
    <row r="241" s="14" customFormat="1">
      <c r="A241" s="14"/>
      <c r="B241" s="244"/>
      <c r="C241" s="245"/>
      <c r="D241" s="229" t="s">
        <v>128</v>
      </c>
      <c r="E241" s="246" t="s">
        <v>1</v>
      </c>
      <c r="F241" s="247" t="s">
        <v>270</v>
      </c>
      <c r="G241" s="245"/>
      <c r="H241" s="248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128</v>
      </c>
      <c r="AU241" s="254" t="s">
        <v>84</v>
      </c>
      <c r="AV241" s="14" t="s">
        <v>84</v>
      </c>
      <c r="AW241" s="14" t="s">
        <v>32</v>
      </c>
      <c r="AX241" s="14" t="s">
        <v>75</v>
      </c>
      <c r="AY241" s="254" t="s">
        <v>118</v>
      </c>
    </row>
    <row r="242" s="13" customFormat="1">
      <c r="A242" s="13"/>
      <c r="B242" s="234"/>
      <c r="C242" s="235"/>
      <c r="D242" s="229" t="s">
        <v>128</v>
      </c>
      <c r="E242" s="236" t="s">
        <v>1</v>
      </c>
      <c r="F242" s="237" t="s">
        <v>271</v>
      </c>
      <c r="G242" s="235"/>
      <c r="H242" s="236" t="s">
        <v>1</v>
      </c>
      <c r="I242" s="238"/>
      <c r="J242" s="235"/>
      <c r="K242" s="235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128</v>
      </c>
      <c r="AU242" s="243" t="s">
        <v>84</v>
      </c>
      <c r="AV242" s="13" t="s">
        <v>82</v>
      </c>
      <c r="AW242" s="13" t="s">
        <v>32</v>
      </c>
      <c r="AX242" s="13" t="s">
        <v>75</v>
      </c>
      <c r="AY242" s="243" t="s">
        <v>118</v>
      </c>
    </row>
    <row r="243" s="15" customFormat="1">
      <c r="A243" s="15"/>
      <c r="B243" s="255"/>
      <c r="C243" s="256"/>
      <c r="D243" s="229" t="s">
        <v>128</v>
      </c>
      <c r="E243" s="257" t="s">
        <v>1</v>
      </c>
      <c r="F243" s="258" t="s">
        <v>131</v>
      </c>
      <c r="G243" s="256"/>
      <c r="H243" s="259">
        <v>1</v>
      </c>
      <c r="I243" s="260"/>
      <c r="J243" s="256"/>
      <c r="K243" s="256"/>
      <c r="L243" s="261"/>
      <c r="M243" s="266"/>
      <c r="N243" s="267"/>
      <c r="O243" s="267"/>
      <c r="P243" s="267"/>
      <c r="Q243" s="267"/>
      <c r="R243" s="267"/>
      <c r="S243" s="267"/>
      <c r="T243" s="26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128</v>
      </c>
      <c r="AU243" s="265" t="s">
        <v>84</v>
      </c>
      <c r="AV243" s="15" t="s">
        <v>124</v>
      </c>
      <c r="AW243" s="15" t="s">
        <v>32</v>
      </c>
      <c r="AX243" s="15" t="s">
        <v>82</v>
      </c>
      <c r="AY243" s="265" t="s">
        <v>118</v>
      </c>
    </row>
    <row r="244" s="2" customFormat="1" ht="6.96" customHeight="1">
      <c r="A244" s="38"/>
      <c r="B244" s="66"/>
      <c r="C244" s="67"/>
      <c r="D244" s="67"/>
      <c r="E244" s="67"/>
      <c r="F244" s="67"/>
      <c r="G244" s="67"/>
      <c r="H244" s="67"/>
      <c r="I244" s="67"/>
      <c r="J244" s="67"/>
      <c r="K244" s="67"/>
      <c r="L244" s="44"/>
      <c r="M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</row>
  </sheetData>
  <sheetProtection sheet="1" autoFilter="0" formatColumns="0" formatRows="0" objects="1" scenarios="1" spinCount="100000" saltValue="BctYezr5bTvpi4htQe9VRqZrZyDN8Lo2iR7W8/jwqg6j1Egg8zM2w6NgLY43He+HKo1ShLzbF53SIm2AXVxCCw==" hashValue="UFOLUdmdhSc3BrCykYCMr2OXWyOeo97f5eF/qkxK9SrNWn4TxV0BL90bR5vnlbzpxzeKrBtyz3nImVonbJlrgA==" algorithmName="SHA-512" password="CC35"/>
  <autoFilter ref="C125:K24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2026-01-08T13:29:11Z</dcterms:created>
  <dcterms:modified xsi:type="dcterms:W3CDTF">2026-01-08T13:29:13Z</dcterms:modified>
</cp:coreProperties>
</file>