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02 - Venkovní úpravy" sheetId="3" r:id="rId3"/>
    <sheet name="03 - Zdravotně technické ..." sheetId="4" r:id="rId4"/>
    <sheet name="04 - Vytápění" sheetId="5" r:id="rId5"/>
    <sheet name="1 - Elektroinstalace NN" sheetId="6" r:id="rId6"/>
    <sheet name="2 - Rozvaděč RH" sheetId="7" r:id="rId7"/>
    <sheet name="3 - Rozvaděč R-kola" sheetId="8" r:id="rId8"/>
    <sheet name="4 - Hromosvod a uzemnění" sheetId="9" r:id="rId9"/>
    <sheet name="VRN - Vedlejší rozpočtové...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'01 - Stavební úpravy'!$C$106:$K$2441</definedName>
    <definedName name="_xlnm.Print_Area" localSheetId="1">'01 - Stavební úpravy'!$C$4:$J$39,'01 - Stavební úpravy'!$C$45:$J$88,'01 - Stavební úpravy'!$C$94:$K$2441</definedName>
    <definedName name="_xlnm.Print_Titles" localSheetId="1">'01 - Stavební úpravy'!$106:$106</definedName>
    <definedName name="_xlnm._FilterDatabase" localSheetId="2" hidden="1">'02 - Venkovní úpravy'!$C$85:$K$254</definedName>
    <definedName name="_xlnm.Print_Area" localSheetId="2">'02 - Venkovní úpravy'!$C$4:$J$39,'02 - Venkovní úpravy'!$C$45:$J$67,'02 - Venkovní úpravy'!$C$73:$K$254</definedName>
    <definedName name="_xlnm.Print_Titles" localSheetId="2">'02 - Venkovní úpravy'!$85:$85</definedName>
    <definedName name="_xlnm._FilterDatabase" localSheetId="3" hidden="1">'03 - Zdravotně technické ...'!$C$90:$K$225</definedName>
    <definedName name="_xlnm.Print_Area" localSheetId="3">'03 - Zdravotně technické ...'!$C$4:$J$39,'03 - Zdravotně technické ...'!$C$45:$J$72,'03 - Zdravotně technické ...'!$C$78:$K$225</definedName>
    <definedName name="_xlnm.Print_Titles" localSheetId="3">'03 - Zdravotně technické ...'!$90:$90</definedName>
    <definedName name="_xlnm._FilterDatabase" localSheetId="4" hidden="1">'04 - Vytápění'!$C$85:$K$123</definedName>
    <definedName name="_xlnm.Print_Area" localSheetId="4">'04 - Vytápění'!$C$4:$J$39,'04 - Vytápění'!$C$45:$J$67,'04 - Vytápění'!$C$73:$K$123</definedName>
    <definedName name="_xlnm.Print_Titles" localSheetId="4">'04 - Vytápění'!$85:$85</definedName>
    <definedName name="_xlnm._FilterDatabase" localSheetId="5" hidden="1">'1 - Elektroinstalace NN'!$C$94:$K$190</definedName>
    <definedName name="_xlnm.Print_Area" localSheetId="5">'1 - Elektroinstalace NN'!$C$4:$J$41,'1 - Elektroinstalace NN'!$C$47:$J$74,'1 - Elektroinstalace NN'!$C$80:$K$190</definedName>
    <definedName name="_xlnm.Print_Titles" localSheetId="5">'1 - Elektroinstalace NN'!$94:$94</definedName>
    <definedName name="_xlnm._FilterDatabase" localSheetId="6" hidden="1">'2 - Rozvaděč RH'!$C$86:$K$121</definedName>
    <definedName name="_xlnm.Print_Area" localSheetId="6">'2 - Rozvaděč RH'!$C$4:$J$41,'2 - Rozvaděč RH'!$C$47:$J$66,'2 - Rozvaděč RH'!$C$72:$K$121</definedName>
    <definedName name="_xlnm.Print_Titles" localSheetId="6">'2 - Rozvaděč RH'!$86:$86</definedName>
    <definedName name="_xlnm._FilterDatabase" localSheetId="7" hidden="1">'3 - Rozvaděč R-kola'!$C$86:$K$101</definedName>
    <definedName name="_xlnm.Print_Area" localSheetId="7">'3 - Rozvaděč R-kola'!$C$4:$J$41,'3 - Rozvaděč R-kola'!$C$47:$J$66,'3 - Rozvaděč R-kola'!$C$72:$K$101</definedName>
    <definedName name="_xlnm.Print_Titles" localSheetId="7">'3 - Rozvaděč R-kola'!$86:$86</definedName>
    <definedName name="_xlnm._FilterDatabase" localSheetId="8" hidden="1">'4 - Hromosvod a uzemnění'!$C$86:$K$121</definedName>
    <definedName name="_xlnm.Print_Area" localSheetId="8">'4 - Hromosvod a uzemnění'!$C$4:$J$41,'4 - Hromosvod a uzemnění'!$C$47:$J$66,'4 - Hromosvod a uzemnění'!$C$72:$K$121</definedName>
    <definedName name="_xlnm.Print_Titles" localSheetId="8">'4 - Hromosvod a uzemnění'!$86:$86</definedName>
    <definedName name="_xlnm._FilterDatabase" localSheetId="9" hidden="1">'VRN - Vedlejší rozpočtové...'!$C$85:$K$147</definedName>
    <definedName name="_xlnm.Print_Area" localSheetId="9">'VRN - Vedlejší rozpočtové...'!$C$4:$J$39,'VRN - Vedlejší rozpočtové...'!$C$45:$J$67,'VRN - Vedlejší rozpočtové...'!$C$73:$K$147</definedName>
    <definedName name="_xlnm.Print_Titles" localSheetId="9">'VRN - Vedlejší rozpočtové...'!$85:$85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4"/>
  <c i="10" r="J35"/>
  <c i="1" r="AX64"/>
  <c i="10"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T143"/>
  <c r="R144"/>
  <c r="R143"/>
  <c r="P144"/>
  <c r="P143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48"/>
  <c i="9" r="J39"/>
  <c r="J38"/>
  <c i="1" r="AY63"/>
  <c i="9" r="J37"/>
  <c i="1" r="AX63"/>
  <c i="9"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84"/>
  <c r="J19"/>
  <c r="J14"/>
  <c r="J56"/>
  <c r="E7"/>
  <c r="E75"/>
  <c i="8" r="J39"/>
  <c r="J38"/>
  <c i="1" r="AY62"/>
  <c i="8" r="J37"/>
  <c i="1" r="AX62"/>
  <c i="8"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59"/>
  <c r="J19"/>
  <c r="J14"/>
  <c r="J81"/>
  <c r="E7"/>
  <c r="E50"/>
  <c i="7" r="J39"/>
  <c r="J38"/>
  <c i="1" r="AY61"/>
  <c i="7" r="J37"/>
  <c i="1" r="AX61"/>
  <c i="7"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59"/>
  <c r="J19"/>
  <c r="J14"/>
  <c r="J81"/>
  <c r="E7"/>
  <c r="E50"/>
  <c i="6" r="J39"/>
  <c r="J38"/>
  <c i="1" r="AY60"/>
  <c i="6" r="J37"/>
  <c i="1" r="AX60"/>
  <c i="6"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T97"/>
  <c r="R98"/>
  <c r="R97"/>
  <c r="P98"/>
  <c r="P97"/>
  <c r="J92"/>
  <c r="J91"/>
  <c r="F91"/>
  <c r="F89"/>
  <c r="E87"/>
  <c r="J59"/>
  <c r="J58"/>
  <c r="F58"/>
  <c r="F56"/>
  <c r="E54"/>
  <c r="J20"/>
  <c r="E20"/>
  <c r="F59"/>
  <c r="J19"/>
  <c r="J14"/>
  <c r="J89"/>
  <c r="E7"/>
  <c r="E50"/>
  <c i="5" r="J87"/>
  <c r="J37"/>
  <c r="J36"/>
  <c i="1" r="AY58"/>
  <c i="5" r="J35"/>
  <c i="1" r="AX58"/>
  <c i="5"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60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4" r="J37"/>
  <c r="J36"/>
  <c i="1" r="AY57"/>
  <c i="4" r="J35"/>
  <c i="1" r="AX57"/>
  <c i="4" r="BI222"/>
  <c r="BH222"/>
  <c r="BG222"/>
  <c r="BF222"/>
  <c r="T222"/>
  <c r="T221"/>
  <c r="R222"/>
  <c r="R221"/>
  <c r="P222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253"/>
  <c r="BH253"/>
  <c r="BG253"/>
  <c r="BF253"/>
  <c r="T253"/>
  <c r="T252"/>
  <c r="R253"/>
  <c r="R252"/>
  <c r="P253"/>
  <c r="P252"/>
  <c r="BI247"/>
  <c r="BH247"/>
  <c r="BG247"/>
  <c r="BF247"/>
  <c r="T247"/>
  <c r="T246"/>
  <c r="T245"/>
  <c r="R247"/>
  <c r="R246"/>
  <c r="R245"/>
  <c r="P247"/>
  <c r="P246"/>
  <c r="P245"/>
  <c r="BI236"/>
  <c r="BH236"/>
  <c r="BG236"/>
  <c r="BF236"/>
  <c r="T236"/>
  <c r="T225"/>
  <c r="R236"/>
  <c r="P236"/>
  <c r="BI231"/>
  <c r="BH231"/>
  <c r="BG231"/>
  <c r="BF231"/>
  <c r="T231"/>
  <c r="R231"/>
  <c r="P231"/>
  <c r="BI226"/>
  <c r="BH226"/>
  <c r="BG226"/>
  <c r="BF226"/>
  <c r="T226"/>
  <c r="R226"/>
  <c r="P226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3"/>
  <c r="BH173"/>
  <c r="BG173"/>
  <c r="BF173"/>
  <c r="T173"/>
  <c r="R173"/>
  <c r="P173"/>
  <c r="BI167"/>
  <c r="BH167"/>
  <c r="BG167"/>
  <c r="BF167"/>
  <c r="T167"/>
  <c r="R167"/>
  <c r="P167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09"/>
  <c r="BH109"/>
  <c r="BG109"/>
  <c r="BF109"/>
  <c r="T109"/>
  <c r="R109"/>
  <c r="P109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2" r="J37"/>
  <c r="J36"/>
  <c i="1" r="AY55"/>
  <c i="2" r="J35"/>
  <c i="1" r="AX55"/>
  <c i="2" r="BI2441"/>
  <c r="BH2441"/>
  <c r="BG2441"/>
  <c r="BF2441"/>
  <c r="T2441"/>
  <c r="R2441"/>
  <c r="P2441"/>
  <c r="BI2437"/>
  <c r="BH2437"/>
  <c r="BG2437"/>
  <c r="BF2437"/>
  <c r="T2437"/>
  <c r="R2437"/>
  <c r="P2437"/>
  <c r="BI2433"/>
  <c r="BH2433"/>
  <c r="BG2433"/>
  <c r="BF2433"/>
  <c r="T2433"/>
  <c r="R2433"/>
  <c r="P2433"/>
  <c r="BI2429"/>
  <c r="BH2429"/>
  <c r="BG2429"/>
  <c r="BF2429"/>
  <c r="T2429"/>
  <c r="R2429"/>
  <c r="P2429"/>
  <c r="BI2425"/>
  <c r="BH2425"/>
  <c r="BG2425"/>
  <c r="BF2425"/>
  <c r="T2425"/>
  <c r="R2425"/>
  <c r="P2425"/>
  <c r="BI2421"/>
  <c r="BH2421"/>
  <c r="BG2421"/>
  <c r="BF2421"/>
  <c r="T2421"/>
  <c r="R2421"/>
  <c r="P2421"/>
  <c r="BI2417"/>
  <c r="BH2417"/>
  <c r="BG2417"/>
  <c r="BF2417"/>
  <c r="T2417"/>
  <c r="R2417"/>
  <c r="P2417"/>
  <c r="BI2413"/>
  <c r="BH2413"/>
  <c r="BG2413"/>
  <c r="BF2413"/>
  <c r="T2413"/>
  <c r="R2413"/>
  <c r="P2413"/>
  <c r="BI2409"/>
  <c r="BH2409"/>
  <c r="BG2409"/>
  <c r="BF2409"/>
  <c r="T2409"/>
  <c r="R2409"/>
  <c r="P2409"/>
  <c r="BI2405"/>
  <c r="BH2405"/>
  <c r="BG2405"/>
  <c r="BF2405"/>
  <c r="T2405"/>
  <c r="R2405"/>
  <c r="P2405"/>
  <c r="BI2401"/>
  <c r="BH2401"/>
  <c r="BG2401"/>
  <c r="BF2401"/>
  <c r="T2401"/>
  <c r="R2401"/>
  <c r="P2401"/>
  <c r="BI2397"/>
  <c r="BH2397"/>
  <c r="BG2397"/>
  <c r="BF2397"/>
  <c r="T2397"/>
  <c r="R2397"/>
  <c r="P2397"/>
  <c r="BI2393"/>
  <c r="BH2393"/>
  <c r="BG2393"/>
  <c r="BF2393"/>
  <c r="T2393"/>
  <c r="R2393"/>
  <c r="P2393"/>
  <c r="BI2389"/>
  <c r="BH2389"/>
  <c r="BG2389"/>
  <c r="BF2389"/>
  <c r="T2389"/>
  <c r="R2389"/>
  <c r="P2389"/>
  <c r="BI2385"/>
  <c r="BH2385"/>
  <c r="BG2385"/>
  <c r="BF2385"/>
  <c r="T2385"/>
  <c r="R2385"/>
  <c r="P2385"/>
  <c r="BI2381"/>
  <c r="BH2381"/>
  <c r="BG2381"/>
  <c r="BF2381"/>
  <c r="T2381"/>
  <c r="R2381"/>
  <c r="P2381"/>
  <c r="BI2377"/>
  <c r="BH2377"/>
  <c r="BG2377"/>
  <c r="BF2377"/>
  <c r="T2377"/>
  <c r="R2377"/>
  <c r="P2377"/>
  <c r="BI2373"/>
  <c r="BH2373"/>
  <c r="BG2373"/>
  <c r="BF2373"/>
  <c r="T2373"/>
  <c r="R2373"/>
  <c r="P2373"/>
  <c r="BI2369"/>
  <c r="BH2369"/>
  <c r="BG2369"/>
  <c r="BF2369"/>
  <c r="T2369"/>
  <c r="R2369"/>
  <c r="P2369"/>
  <c r="BI2365"/>
  <c r="BH2365"/>
  <c r="BG2365"/>
  <c r="BF2365"/>
  <c r="T2365"/>
  <c r="R2365"/>
  <c r="P2365"/>
  <c r="BI2361"/>
  <c r="BH2361"/>
  <c r="BG2361"/>
  <c r="BF2361"/>
  <c r="T2361"/>
  <c r="R2361"/>
  <c r="P2361"/>
  <c r="BI2357"/>
  <c r="BH2357"/>
  <c r="BG2357"/>
  <c r="BF2357"/>
  <c r="T2357"/>
  <c r="R2357"/>
  <c r="P2357"/>
  <c r="BI2353"/>
  <c r="BH2353"/>
  <c r="BG2353"/>
  <c r="BF2353"/>
  <c r="T2353"/>
  <c r="R2353"/>
  <c r="P2353"/>
  <c r="BI2349"/>
  <c r="BH2349"/>
  <c r="BG2349"/>
  <c r="BF2349"/>
  <c r="T2349"/>
  <c r="R2349"/>
  <c r="P2349"/>
  <c r="BI2345"/>
  <c r="BH2345"/>
  <c r="BG2345"/>
  <c r="BF2345"/>
  <c r="T2345"/>
  <c r="R2345"/>
  <c r="P2345"/>
  <c r="BI2341"/>
  <c r="BH2341"/>
  <c r="BG2341"/>
  <c r="BF2341"/>
  <c r="T2341"/>
  <c r="R2341"/>
  <c r="P2341"/>
  <c r="BI2337"/>
  <c r="BH2337"/>
  <c r="BG2337"/>
  <c r="BF2337"/>
  <c r="T2337"/>
  <c r="R2337"/>
  <c r="P2337"/>
  <c r="BI2333"/>
  <c r="BH2333"/>
  <c r="BG2333"/>
  <c r="BF2333"/>
  <c r="T2333"/>
  <c r="R2333"/>
  <c r="P2333"/>
  <c r="BI2329"/>
  <c r="BH2329"/>
  <c r="BG2329"/>
  <c r="BF2329"/>
  <c r="T2329"/>
  <c r="R2329"/>
  <c r="P2329"/>
  <c r="BI2325"/>
  <c r="BH2325"/>
  <c r="BG2325"/>
  <c r="BF2325"/>
  <c r="T2325"/>
  <c r="R2325"/>
  <c r="P2325"/>
  <c r="BI2321"/>
  <c r="BH2321"/>
  <c r="BG2321"/>
  <c r="BF2321"/>
  <c r="T2321"/>
  <c r="R2321"/>
  <c r="P2321"/>
  <c r="BI2317"/>
  <c r="BH2317"/>
  <c r="BG2317"/>
  <c r="BF2317"/>
  <c r="T2317"/>
  <c r="R2317"/>
  <c r="P2317"/>
  <c r="BI2297"/>
  <c r="BH2297"/>
  <c r="BG2297"/>
  <c r="BF2297"/>
  <c r="T2297"/>
  <c r="R2297"/>
  <c r="P2297"/>
  <c r="BI2278"/>
  <c r="BH2278"/>
  <c r="BG2278"/>
  <c r="BF2278"/>
  <c r="T2278"/>
  <c r="R2278"/>
  <c r="P2278"/>
  <c r="BI2259"/>
  <c r="BH2259"/>
  <c r="BG2259"/>
  <c r="BF2259"/>
  <c r="T2259"/>
  <c r="R2259"/>
  <c r="P2259"/>
  <c r="BI2252"/>
  <c r="BH2252"/>
  <c r="BG2252"/>
  <c r="BF2252"/>
  <c r="T2252"/>
  <c r="R2252"/>
  <c r="P2252"/>
  <c r="BI2233"/>
  <c r="BH2233"/>
  <c r="BG2233"/>
  <c r="BF2233"/>
  <c r="T2233"/>
  <c r="R2233"/>
  <c r="P2233"/>
  <c r="BI2214"/>
  <c r="BH2214"/>
  <c r="BG2214"/>
  <c r="BF2214"/>
  <c r="T2214"/>
  <c r="R2214"/>
  <c r="P2214"/>
  <c r="BI2195"/>
  <c r="BH2195"/>
  <c r="BG2195"/>
  <c r="BF2195"/>
  <c r="T2195"/>
  <c r="R2195"/>
  <c r="P2195"/>
  <c r="BI2160"/>
  <c r="BH2160"/>
  <c r="BG2160"/>
  <c r="BF2160"/>
  <c r="T2160"/>
  <c r="R2160"/>
  <c r="P2160"/>
  <c r="BI2154"/>
  <c r="BH2154"/>
  <c r="BG2154"/>
  <c r="BF2154"/>
  <c r="T2154"/>
  <c r="R2154"/>
  <c r="P2154"/>
  <c r="BI2148"/>
  <c r="BH2148"/>
  <c r="BG2148"/>
  <c r="BF2148"/>
  <c r="T2148"/>
  <c r="R2148"/>
  <c r="P2148"/>
  <c r="BI2142"/>
  <c r="BH2142"/>
  <c r="BG2142"/>
  <c r="BF2142"/>
  <c r="T2142"/>
  <c r="R2142"/>
  <c r="P2142"/>
  <c r="BI2136"/>
  <c r="BH2136"/>
  <c r="BG2136"/>
  <c r="BF2136"/>
  <c r="T2136"/>
  <c r="R2136"/>
  <c r="P2136"/>
  <c r="BI2130"/>
  <c r="BH2130"/>
  <c r="BG2130"/>
  <c r="BF2130"/>
  <c r="T2130"/>
  <c r="R2130"/>
  <c r="P2130"/>
  <c r="BI2127"/>
  <c r="BH2127"/>
  <c r="BG2127"/>
  <c r="BF2127"/>
  <c r="T2127"/>
  <c r="R2127"/>
  <c r="P2127"/>
  <c r="BI2123"/>
  <c r="BH2123"/>
  <c r="BG2123"/>
  <c r="BF2123"/>
  <c r="T2123"/>
  <c r="R2123"/>
  <c r="P2123"/>
  <c r="BI2119"/>
  <c r="BH2119"/>
  <c r="BG2119"/>
  <c r="BF2119"/>
  <c r="T2119"/>
  <c r="R2119"/>
  <c r="P2119"/>
  <c r="BI2115"/>
  <c r="BH2115"/>
  <c r="BG2115"/>
  <c r="BF2115"/>
  <c r="T2115"/>
  <c r="R2115"/>
  <c r="P2115"/>
  <c r="BI2111"/>
  <c r="BH2111"/>
  <c r="BG2111"/>
  <c r="BF2111"/>
  <c r="T2111"/>
  <c r="R2111"/>
  <c r="P2111"/>
  <c r="BI2107"/>
  <c r="BH2107"/>
  <c r="BG2107"/>
  <c r="BF2107"/>
  <c r="T2107"/>
  <c r="R2107"/>
  <c r="P2107"/>
  <c r="BI2104"/>
  <c r="BH2104"/>
  <c r="BG2104"/>
  <c r="BF2104"/>
  <c r="T2104"/>
  <c r="R2104"/>
  <c r="P2104"/>
  <c r="BI2099"/>
  <c r="BH2099"/>
  <c r="BG2099"/>
  <c r="BF2099"/>
  <c r="T2099"/>
  <c r="R2099"/>
  <c r="P2099"/>
  <c r="BI2090"/>
  <c r="BH2090"/>
  <c r="BG2090"/>
  <c r="BF2090"/>
  <c r="T2090"/>
  <c r="R2090"/>
  <c r="P2090"/>
  <c r="BI2087"/>
  <c r="BH2087"/>
  <c r="BG2087"/>
  <c r="BF2087"/>
  <c r="T2087"/>
  <c r="R2087"/>
  <c r="P2087"/>
  <c r="BI2078"/>
  <c r="BH2078"/>
  <c r="BG2078"/>
  <c r="BF2078"/>
  <c r="T2078"/>
  <c r="R2078"/>
  <c r="P2078"/>
  <c r="BI2075"/>
  <c r="BH2075"/>
  <c r="BG2075"/>
  <c r="BF2075"/>
  <c r="T2075"/>
  <c r="R2075"/>
  <c r="P2075"/>
  <c r="BI2066"/>
  <c r="BH2066"/>
  <c r="BG2066"/>
  <c r="BF2066"/>
  <c r="T2066"/>
  <c r="R2066"/>
  <c r="P2066"/>
  <c r="BI2057"/>
  <c r="BH2057"/>
  <c r="BG2057"/>
  <c r="BF2057"/>
  <c r="T2057"/>
  <c r="R2057"/>
  <c r="P2057"/>
  <c r="BI2048"/>
  <c r="BH2048"/>
  <c r="BG2048"/>
  <c r="BF2048"/>
  <c r="T2048"/>
  <c r="R2048"/>
  <c r="P2048"/>
  <c r="BI2039"/>
  <c r="BH2039"/>
  <c r="BG2039"/>
  <c r="BF2039"/>
  <c r="T2039"/>
  <c r="R2039"/>
  <c r="P2039"/>
  <c r="BI2030"/>
  <c r="BH2030"/>
  <c r="BG2030"/>
  <c r="BF2030"/>
  <c r="T2030"/>
  <c r="R2030"/>
  <c r="P2030"/>
  <c r="BI2021"/>
  <c r="BH2021"/>
  <c r="BG2021"/>
  <c r="BF2021"/>
  <c r="T2021"/>
  <c r="R2021"/>
  <c r="P2021"/>
  <c r="BI2012"/>
  <c r="BH2012"/>
  <c r="BG2012"/>
  <c r="BF2012"/>
  <c r="T2012"/>
  <c r="R2012"/>
  <c r="P2012"/>
  <c r="BI2003"/>
  <c r="BH2003"/>
  <c r="BG2003"/>
  <c r="BF2003"/>
  <c r="T2003"/>
  <c r="R2003"/>
  <c r="P2003"/>
  <c r="BI2000"/>
  <c r="BH2000"/>
  <c r="BG2000"/>
  <c r="BF2000"/>
  <c r="T2000"/>
  <c r="R2000"/>
  <c r="P2000"/>
  <c r="BI1996"/>
  <c r="BH1996"/>
  <c r="BG1996"/>
  <c r="BF1996"/>
  <c r="T1996"/>
  <c r="R1996"/>
  <c r="P1996"/>
  <c r="BI1992"/>
  <c r="BH1992"/>
  <c r="BG1992"/>
  <c r="BF1992"/>
  <c r="T1992"/>
  <c r="R1992"/>
  <c r="P1992"/>
  <c r="BI1988"/>
  <c r="BH1988"/>
  <c r="BG1988"/>
  <c r="BF1988"/>
  <c r="T1988"/>
  <c r="R1988"/>
  <c r="P1988"/>
  <c r="BI1984"/>
  <c r="BH1984"/>
  <c r="BG1984"/>
  <c r="BF1984"/>
  <c r="T1984"/>
  <c r="R1984"/>
  <c r="P1984"/>
  <c r="BI1980"/>
  <c r="BH1980"/>
  <c r="BG1980"/>
  <c r="BF1980"/>
  <c r="T1980"/>
  <c r="R1980"/>
  <c r="P1980"/>
  <c r="BI1976"/>
  <c r="BH1976"/>
  <c r="BG1976"/>
  <c r="BF1976"/>
  <c r="T1976"/>
  <c r="R1976"/>
  <c r="P1976"/>
  <c r="BI1972"/>
  <c r="BH1972"/>
  <c r="BG1972"/>
  <c r="BF1972"/>
  <c r="T1972"/>
  <c r="R1972"/>
  <c r="P1972"/>
  <c r="BI1968"/>
  <c r="BH1968"/>
  <c r="BG1968"/>
  <c r="BF1968"/>
  <c r="T1968"/>
  <c r="R1968"/>
  <c r="P1968"/>
  <c r="BI1964"/>
  <c r="BH1964"/>
  <c r="BG1964"/>
  <c r="BF1964"/>
  <c r="T1964"/>
  <c r="R1964"/>
  <c r="P1964"/>
  <c r="BI1960"/>
  <c r="BH1960"/>
  <c r="BG1960"/>
  <c r="BF1960"/>
  <c r="T1960"/>
  <c r="R1960"/>
  <c r="P1960"/>
  <c r="BI1956"/>
  <c r="BH1956"/>
  <c r="BG1956"/>
  <c r="BF1956"/>
  <c r="T1956"/>
  <c r="R1956"/>
  <c r="P1956"/>
  <c r="BI1952"/>
  <c r="BH1952"/>
  <c r="BG1952"/>
  <c r="BF1952"/>
  <c r="T1952"/>
  <c r="R1952"/>
  <c r="P1952"/>
  <c r="BI1948"/>
  <c r="BH1948"/>
  <c r="BG1948"/>
  <c r="BF1948"/>
  <c r="T1948"/>
  <c r="R1948"/>
  <c r="P1948"/>
  <c r="BI1944"/>
  <c r="BH1944"/>
  <c r="BG1944"/>
  <c r="BF1944"/>
  <c r="T1944"/>
  <c r="R1944"/>
  <c r="P1944"/>
  <c r="BI1940"/>
  <c r="BH1940"/>
  <c r="BG1940"/>
  <c r="BF1940"/>
  <c r="T1940"/>
  <c r="R1940"/>
  <c r="P1940"/>
  <c r="BI1936"/>
  <c r="BH1936"/>
  <c r="BG1936"/>
  <c r="BF1936"/>
  <c r="T1936"/>
  <c r="R1936"/>
  <c r="P1936"/>
  <c r="BI1932"/>
  <c r="BH1932"/>
  <c r="BG1932"/>
  <c r="BF1932"/>
  <c r="T1932"/>
  <c r="R1932"/>
  <c r="P1932"/>
  <c r="BI1928"/>
  <c r="BH1928"/>
  <c r="BG1928"/>
  <c r="BF1928"/>
  <c r="T1928"/>
  <c r="R1928"/>
  <c r="P1928"/>
  <c r="BI1924"/>
  <c r="BH1924"/>
  <c r="BG1924"/>
  <c r="BF1924"/>
  <c r="T1924"/>
  <c r="R1924"/>
  <c r="P1924"/>
  <c r="BI1920"/>
  <c r="BH1920"/>
  <c r="BG1920"/>
  <c r="BF1920"/>
  <c r="T1920"/>
  <c r="R1920"/>
  <c r="P1920"/>
  <c r="BI1916"/>
  <c r="BH1916"/>
  <c r="BG1916"/>
  <c r="BF1916"/>
  <c r="T1916"/>
  <c r="R1916"/>
  <c r="P1916"/>
  <c r="BI1912"/>
  <c r="BH1912"/>
  <c r="BG1912"/>
  <c r="BF1912"/>
  <c r="T1912"/>
  <c r="R1912"/>
  <c r="P1912"/>
  <c r="BI1908"/>
  <c r="BH1908"/>
  <c r="BG1908"/>
  <c r="BF1908"/>
  <c r="T1908"/>
  <c r="R1908"/>
  <c r="P1908"/>
  <c r="BI1904"/>
  <c r="BH1904"/>
  <c r="BG1904"/>
  <c r="BF1904"/>
  <c r="T1904"/>
  <c r="R1904"/>
  <c r="P1904"/>
  <c r="BI1900"/>
  <c r="BH1900"/>
  <c r="BG1900"/>
  <c r="BF1900"/>
  <c r="T1900"/>
  <c r="R1900"/>
  <c r="P1900"/>
  <c r="BI1896"/>
  <c r="BH1896"/>
  <c r="BG1896"/>
  <c r="BF1896"/>
  <c r="T1896"/>
  <c r="R1896"/>
  <c r="P1896"/>
  <c r="BI1892"/>
  <c r="BH1892"/>
  <c r="BG1892"/>
  <c r="BF1892"/>
  <c r="T1892"/>
  <c r="R1892"/>
  <c r="P1892"/>
  <c r="BI1888"/>
  <c r="BH1888"/>
  <c r="BG1888"/>
  <c r="BF1888"/>
  <c r="T1888"/>
  <c r="R1888"/>
  <c r="P1888"/>
  <c r="BI1884"/>
  <c r="BH1884"/>
  <c r="BG1884"/>
  <c r="BF1884"/>
  <c r="T1884"/>
  <c r="R1884"/>
  <c r="P1884"/>
  <c r="BI1880"/>
  <c r="BH1880"/>
  <c r="BG1880"/>
  <c r="BF1880"/>
  <c r="T1880"/>
  <c r="R1880"/>
  <c r="P1880"/>
  <c r="BI1876"/>
  <c r="BH1876"/>
  <c r="BG1876"/>
  <c r="BF1876"/>
  <c r="T1876"/>
  <c r="R1876"/>
  <c r="P1876"/>
  <c r="BI1872"/>
  <c r="BH1872"/>
  <c r="BG1872"/>
  <c r="BF1872"/>
  <c r="T1872"/>
  <c r="R1872"/>
  <c r="P1872"/>
  <c r="BI1868"/>
  <c r="BH1868"/>
  <c r="BG1868"/>
  <c r="BF1868"/>
  <c r="T1868"/>
  <c r="R1868"/>
  <c r="P1868"/>
  <c r="BI1864"/>
  <c r="BH1864"/>
  <c r="BG1864"/>
  <c r="BF1864"/>
  <c r="T1864"/>
  <c r="R1864"/>
  <c r="P1864"/>
  <c r="BI1856"/>
  <c r="BH1856"/>
  <c r="BG1856"/>
  <c r="BF1856"/>
  <c r="T1856"/>
  <c r="R1856"/>
  <c r="P1856"/>
  <c r="BI1853"/>
  <c r="BH1853"/>
  <c r="BG1853"/>
  <c r="BF1853"/>
  <c r="T1853"/>
  <c r="R1853"/>
  <c r="P1853"/>
  <c r="BI1849"/>
  <c r="BH1849"/>
  <c r="BG1849"/>
  <c r="BF1849"/>
  <c r="T1849"/>
  <c r="R1849"/>
  <c r="P1849"/>
  <c r="BI1845"/>
  <c r="BH1845"/>
  <c r="BG1845"/>
  <c r="BF1845"/>
  <c r="T1845"/>
  <c r="R1845"/>
  <c r="P1845"/>
  <c r="BI1841"/>
  <c r="BH1841"/>
  <c r="BG1841"/>
  <c r="BF1841"/>
  <c r="T1841"/>
  <c r="R1841"/>
  <c r="P1841"/>
  <c r="BI1837"/>
  <c r="BH1837"/>
  <c r="BG1837"/>
  <c r="BF1837"/>
  <c r="T1837"/>
  <c r="R1837"/>
  <c r="P1837"/>
  <c r="BI1833"/>
  <c r="BH1833"/>
  <c r="BG1833"/>
  <c r="BF1833"/>
  <c r="T1833"/>
  <c r="R1833"/>
  <c r="P1833"/>
  <c r="BI1829"/>
  <c r="BH1829"/>
  <c r="BG1829"/>
  <c r="BF1829"/>
  <c r="T1829"/>
  <c r="R1829"/>
  <c r="P1829"/>
  <c r="BI1825"/>
  <c r="BH1825"/>
  <c r="BG1825"/>
  <c r="BF1825"/>
  <c r="T1825"/>
  <c r="R1825"/>
  <c r="P1825"/>
  <c r="BI1821"/>
  <c r="BH1821"/>
  <c r="BG1821"/>
  <c r="BF1821"/>
  <c r="T1821"/>
  <c r="R1821"/>
  <c r="P1821"/>
  <c r="BI1817"/>
  <c r="BH1817"/>
  <c r="BG1817"/>
  <c r="BF1817"/>
  <c r="T1817"/>
  <c r="R1817"/>
  <c r="P1817"/>
  <c r="BI1813"/>
  <c r="BH1813"/>
  <c r="BG1813"/>
  <c r="BF1813"/>
  <c r="T1813"/>
  <c r="R1813"/>
  <c r="P1813"/>
  <c r="BI1809"/>
  <c r="BH1809"/>
  <c r="BG1809"/>
  <c r="BF1809"/>
  <c r="T1809"/>
  <c r="R1809"/>
  <c r="P1809"/>
  <c r="BI1805"/>
  <c r="BH1805"/>
  <c r="BG1805"/>
  <c r="BF1805"/>
  <c r="T1805"/>
  <c r="R1805"/>
  <c r="P1805"/>
  <c r="BI1801"/>
  <c r="BH1801"/>
  <c r="BG1801"/>
  <c r="BF1801"/>
  <c r="T1801"/>
  <c r="R1801"/>
  <c r="P1801"/>
  <c r="BI1797"/>
  <c r="BH1797"/>
  <c r="BG1797"/>
  <c r="BF1797"/>
  <c r="T1797"/>
  <c r="R1797"/>
  <c r="P1797"/>
  <c r="BI1793"/>
  <c r="BH1793"/>
  <c r="BG1793"/>
  <c r="BF1793"/>
  <c r="T1793"/>
  <c r="R1793"/>
  <c r="P1793"/>
  <c r="BI1789"/>
  <c r="BH1789"/>
  <c r="BG1789"/>
  <c r="BF1789"/>
  <c r="T1789"/>
  <c r="R1789"/>
  <c r="P1789"/>
  <c r="BI1785"/>
  <c r="BH1785"/>
  <c r="BG1785"/>
  <c r="BF1785"/>
  <c r="T1785"/>
  <c r="R1785"/>
  <c r="P1785"/>
  <c r="BI1781"/>
  <c r="BH1781"/>
  <c r="BG1781"/>
  <c r="BF1781"/>
  <c r="T1781"/>
  <c r="R1781"/>
  <c r="P1781"/>
  <c r="BI1777"/>
  <c r="BH1777"/>
  <c r="BG1777"/>
  <c r="BF1777"/>
  <c r="T1777"/>
  <c r="R1777"/>
  <c r="P1777"/>
  <c r="BI1773"/>
  <c r="BH1773"/>
  <c r="BG1773"/>
  <c r="BF1773"/>
  <c r="T1773"/>
  <c r="R1773"/>
  <c r="P1773"/>
  <c r="BI1769"/>
  <c r="BH1769"/>
  <c r="BG1769"/>
  <c r="BF1769"/>
  <c r="T1769"/>
  <c r="R1769"/>
  <c r="P1769"/>
  <c r="BI1765"/>
  <c r="BH1765"/>
  <c r="BG1765"/>
  <c r="BF1765"/>
  <c r="T1765"/>
  <c r="R1765"/>
  <c r="P1765"/>
  <c r="BI1762"/>
  <c r="BH1762"/>
  <c r="BG1762"/>
  <c r="BF1762"/>
  <c r="T1762"/>
  <c r="R1762"/>
  <c r="P1762"/>
  <c r="BI1759"/>
  <c r="BH1759"/>
  <c r="BG1759"/>
  <c r="BF1759"/>
  <c r="T1759"/>
  <c r="R1759"/>
  <c r="P1759"/>
  <c r="BI1756"/>
  <c r="BH1756"/>
  <c r="BG1756"/>
  <c r="BF1756"/>
  <c r="T1756"/>
  <c r="R1756"/>
  <c r="P1756"/>
  <c r="BI1753"/>
  <c r="BH1753"/>
  <c r="BG1753"/>
  <c r="BF1753"/>
  <c r="T1753"/>
  <c r="R1753"/>
  <c r="P1753"/>
  <c r="BI1746"/>
  <c r="BH1746"/>
  <c r="BG1746"/>
  <c r="BF1746"/>
  <c r="T1746"/>
  <c r="R1746"/>
  <c r="P1746"/>
  <c r="BI1739"/>
  <c r="BH1739"/>
  <c r="BG1739"/>
  <c r="BF1739"/>
  <c r="T1739"/>
  <c r="R1739"/>
  <c r="P1739"/>
  <c r="BI1736"/>
  <c r="BH1736"/>
  <c r="BG1736"/>
  <c r="BF1736"/>
  <c r="T1736"/>
  <c r="R1736"/>
  <c r="P1736"/>
  <c r="BI1731"/>
  <c r="BH1731"/>
  <c r="BG1731"/>
  <c r="BF1731"/>
  <c r="T1731"/>
  <c r="R1731"/>
  <c r="P1731"/>
  <c r="BI1725"/>
  <c r="BH1725"/>
  <c r="BG1725"/>
  <c r="BF1725"/>
  <c r="T1725"/>
  <c r="R1725"/>
  <c r="P1725"/>
  <c r="BI1718"/>
  <c r="BH1718"/>
  <c r="BG1718"/>
  <c r="BF1718"/>
  <c r="T1718"/>
  <c r="R1718"/>
  <c r="P1718"/>
  <c r="BI1712"/>
  <c r="BH1712"/>
  <c r="BG1712"/>
  <c r="BF1712"/>
  <c r="T1712"/>
  <c r="R1712"/>
  <c r="P1712"/>
  <c r="BI1705"/>
  <c r="BH1705"/>
  <c r="BG1705"/>
  <c r="BF1705"/>
  <c r="T1705"/>
  <c r="R1705"/>
  <c r="P1705"/>
  <c r="BI1698"/>
  <c r="BH1698"/>
  <c r="BG1698"/>
  <c r="BF1698"/>
  <c r="T1698"/>
  <c r="R1698"/>
  <c r="P1698"/>
  <c r="BI1691"/>
  <c r="BH1691"/>
  <c r="BG1691"/>
  <c r="BF1691"/>
  <c r="T1691"/>
  <c r="R1691"/>
  <c r="P1691"/>
  <c r="BI1682"/>
  <c r="BH1682"/>
  <c r="BG1682"/>
  <c r="BF1682"/>
  <c r="T1682"/>
  <c r="R1682"/>
  <c r="P1682"/>
  <c r="BI1673"/>
  <c r="BH1673"/>
  <c r="BG1673"/>
  <c r="BF1673"/>
  <c r="T1673"/>
  <c r="R1673"/>
  <c r="P1673"/>
  <c r="BI1666"/>
  <c r="BH1666"/>
  <c r="BG1666"/>
  <c r="BF1666"/>
  <c r="T1666"/>
  <c r="R1666"/>
  <c r="P1666"/>
  <c r="BI1659"/>
  <c r="BH1659"/>
  <c r="BG1659"/>
  <c r="BF1659"/>
  <c r="T1659"/>
  <c r="R1659"/>
  <c r="P1659"/>
  <c r="BI1656"/>
  <c r="BH1656"/>
  <c r="BG1656"/>
  <c r="BF1656"/>
  <c r="T1656"/>
  <c r="R1656"/>
  <c r="P1656"/>
  <c r="BI1652"/>
  <c r="BH1652"/>
  <c r="BG1652"/>
  <c r="BF1652"/>
  <c r="T1652"/>
  <c r="R1652"/>
  <c r="P1652"/>
  <c r="BI1648"/>
  <c r="BH1648"/>
  <c r="BG1648"/>
  <c r="BF1648"/>
  <c r="T1648"/>
  <c r="R1648"/>
  <c r="P1648"/>
  <c r="BI1644"/>
  <c r="BH1644"/>
  <c r="BG1644"/>
  <c r="BF1644"/>
  <c r="T1644"/>
  <c r="R1644"/>
  <c r="P1644"/>
  <c r="BI1640"/>
  <c r="BH1640"/>
  <c r="BG1640"/>
  <c r="BF1640"/>
  <c r="T1640"/>
  <c r="R1640"/>
  <c r="P1640"/>
  <c r="BI1636"/>
  <c r="BH1636"/>
  <c r="BG1636"/>
  <c r="BF1636"/>
  <c r="T1636"/>
  <c r="R1636"/>
  <c r="P1636"/>
  <c r="BI1632"/>
  <c r="BH1632"/>
  <c r="BG1632"/>
  <c r="BF1632"/>
  <c r="T1632"/>
  <c r="R1632"/>
  <c r="P1632"/>
  <c r="BI1628"/>
  <c r="BH1628"/>
  <c r="BG1628"/>
  <c r="BF1628"/>
  <c r="T1628"/>
  <c r="R1628"/>
  <c r="P1628"/>
  <c r="BI1624"/>
  <c r="BH1624"/>
  <c r="BG1624"/>
  <c r="BF1624"/>
  <c r="T1624"/>
  <c r="R1624"/>
  <c r="P1624"/>
  <c r="BI1620"/>
  <c r="BH1620"/>
  <c r="BG1620"/>
  <c r="BF1620"/>
  <c r="T1620"/>
  <c r="R1620"/>
  <c r="P1620"/>
  <c r="BI1616"/>
  <c r="BH1616"/>
  <c r="BG1616"/>
  <c r="BF1616"/>
  <c r="T1616"/>
  <c r="R1616"/>
  <c r="P1616"/>
  <c r="BI1612"/>
  <c r="BH1612"/>
  <c r="BG1612"/>
  <c r="BF1612"/>
  <c r="T1612"/>
  <c r="R1612"/>
  <c r="P1612"/>
  <c r="BI1608"/>
  <c r="BH1608"/>
  <c r="BG1608"/>
  <c r="BF1608"/>
  <c r="T1608"/>
  <c r="R1608"/>
  <c r="P1608"/>
  <c r="BI1604"/>
  <c r="BH1604"/>
  <c r="BG1604"/>
  <c r="BF1604"/>
  <c r="T1604"/>
  <c r="R1604"/>
  <c r="P1604"/>
  <c r="BI1600"/>
  <c r="BH1600"/>
  <c r="BG1600"/>
  <c r="BF1600"/>
  <c r="T1600"/>
  <c r="R1600"/>
  <c r="P1600"/>
  <c r="BI1596"/>
  <c r="BH1596"/>
  <c r="BG1596"/>
  <c r="BF1596"/>
  <c r="T1596"/>
  <c r="R1596"/>
  <c r="P1596"/>
  <c r="BI1592"/>
  <c r="BH1592"/>
  <c r="BG1592"/>
  <c r="BF1592"/>
  <c r="T1592"/>
  <c r="R1592"/>
  <c r="P1592"/>
  <c r="BI1588"/>
  <c r="BH1588"/>
  <c r="BG1588"/>
  <c r="BF1588"/>
  <c r="T1588"/>
  <c r="R1588"/>
  <c r="P1588"/>
  <c r="BI1584"/>
  <c r="BH1584"/>
  <c r="BG1584"/>
  <c r="BF1584"/>
  <c r="T1584"/>
  <c r="R1584"/>
  <c r="P1584"/>
  <c r="BI1580"/>
  <c r="BH1580"/>
  <c r="BG1580"/>
  <c r="BF1580"/>
  <c r="T1580"/>
  <c r="R1580"/>
  <c r="P1580"/>
  <c r="BI1576"/>
  <c r="BH1576"/>
  <c r="BG1576"/>
  <c r="BF1576"/>
  <c r="T1576"/>
  <c r="R1576"/>
  <c r="P1576"/>
  <c r="BI1572"/>
  <c r="BH1572"/>
  <c r="BG1572"/>
  <c r="BF1572"/>
  <c r="T1572"/>
  <c r="R1572"/>
  <c r="P1572"/>
  <c r="BI1568"/>
  <c r="BH1568"/>
  <c r="BG1568"/>
  <c r="BF1568"/>
  <c r="T1568"/>
  <c r="R1568"/>
  <c r="P1568"/>
  <c r="BI1564"/>
  <c r="BH1564"/>
  <c r="BG1564"/>
  <c r="BF1564"/>
  <c r="T1564"/>
  <c r="R1564"/>
  <c r="P1564"/>
  <c r="BI1560"/>
  <c r="BH1560"/>
  <c r="BG1560"/>
  <c r="BF1560"/>
  <c r="T1560"/>
  <c r="R1560"/>
  <c r="P1560"/>
  <c r="BI1556"/>
  <c r="BH1556"/>
  <c r="BG1556"/>
  <c r="BF1556"/>
  <c r="T1556"/>
  <c r="R1556"/>
  <c r="P1556"/>
  <c r="BI1552"/>
  <c r="BH1552"/>
  <c r="BG1552"/>
  <c r="BF1552"/>
  <c r="T1552"/>
  <c r="R1552"/>
  <c r="P1552"/>
  <c r="BI1548"/>
  <c r="BH1548"/>
  <c r="BG1548"/>
  <c r="BF1548"/>
  <c r="T1548"/>
  <c r="R1548"/>
  <c r="P1548"/>
  <c r="BI1544"/>
  <c r="BH1544"/>
  <c r="BG1544"/>
  <c r="BF1544"/>
  <c r="T1544"/>
  <c r="R1544"/>
  <c r="P1544"/>
  <c r="BI1540"/>
  <c r="BH1540"/>
  <c r="BG1540"/>
  <c r="BF1540"/>
  <c r="T1540"/>
  <c r="R1540"/>
  <c r="P1540"/>
  <c r="BI1536"/>
  <c r="BH1536"/>
  <c r="BG1536"/>
  <c r="BF1536"/>
  <c r="T1536"/>
  <c r="R1536"/>
  <c r="P1536"/>
  <c r="BI1532"/>
  <c r="BH1532"/>
  <c r="BG1532"/>
  <c r="BF1532"/>
  <c r="T1532"/>
  <c r="R1532"/>
  <c r="P1532"/>
  <c r="BI1528"/>
  <c r="BH1528"/>
  <c r="BG1528"/>
  <c r="BF1528"/>
  <c r="T1528"/>
  <c r="R1528"/>
  <c r="P1528"/>
  <c r="BI1524"/>
  <c r="BH1524"/>
  <c r="BG1524"/>
  <c r="BF1524"/>
  <c r="T1524"/>
  <c r="R1524"/>
  <c r="P1524"/>
  <c r="BI1520"/>
  <c r="BH1520"/>
  <c r="BG1520"/>
  <c r="BF1520"/>
  <c r="T1520"/>
  <c r="R1520"/>
  <c r="P1520"/>
  <c r="BI1516"/>
  <c r="BH1516"/>
  <c r="BG1516"/>
  <c r="BF1516"/>
  <c r="T1516"/>
  <c r="R1516"/>
  <c r="P1516"/>
  <c r="BI1512"/>
  <c r="BH1512"/>
  <c r="BG1512"/>
  <c r="BF1512"/>
  <c r="T1512"/>
  <c r="R1512"/>
  <c r="P1512"/>
  <c r="BI1508"/>
  <c r="BH1508"/>
  <c r="BG1508"/>
  <c r="BF1508"/>
  <c r="T1508"/>
  <c r="R1508"/>
  <c r="P1508"/>
  <c r="BI1504"/>
  <c r="BH1504"/>
  <c r="BG1504"/>
  <c r="BF1504"/>
  <c r="T1504"/>
  <c r="R1504"/>
  <c r="P1504"/>
  <c r="BI1500"/>
  <c r="BH1500"/>
  <c r="BG1500"/>
  <c r="BF1500"/>
  <c r="T1500"/>
  <c r="R1500"/>
  <c r="P1500"/>
  <c r="BI1496"/>
  <c r="BH1496"/>
  <c r="BG1496"/>
  <c r="BF1496"/>
  <c r="T1496"/>
  <c r="R1496"/>
  <c r="P1496"/>
  <c r="BI1492"/>
  <c r="BH1492"/>
  <c r="BG1492"/>
  <c r="BF1492"/>
  <c r="T1492"/>
  <c r="R1492"/>
  <c r="P1492"/>
  <c r="BI1488"/>
  <c r="BH1488"/>
  <c r="BG1488"/>
  <c r="BF1488"/>
  <c r="T1488"/>
  <c r="R1488"/>
  <c r="P1488"/>
  <c r="BI1484"/>
  <c r="BH1484"/>
  <c r="BG1484"/>
  <c r="BF1484"/>
  <c r="T1484"/>
  <c r="R1484"/>
  <c r="P1484"/>
  <c r="BI1480"/>
  <c r="BH1480"/>
  <c r="BG1480"/>
  <c r="BF1480"/>
  <c r="T1480"/>
  <c r="R1480"/>
  <c r="P1480"/>
  <c r="BI1476"/>
  <c r="BH1476"/>
  <c r="BG1476"/>
  <c r="BF1476"/>
  <c r="T1476"/>
  <c r="R1476"/>
  <c r="P1476"/>
  <c r="BI1472"/>
  <c r="BH1472"/>
  <c r="BG1472"/>
  <c r="BF1472"/>
  <c r="T1472"/>
  <c r="R1472"/>
  <c r="P1472"/>
  <c r="BI1468"/>
  <c r="BH1468"/>
  <c r="BG1468"/>
  <c r="BF1468"/>
  <c r="T1468"/>
  <c r="R1468"/>
  <c r="P1468"/>
  <c r="BI1464"/>
  <c r="BH1464"/>
  <c r="BG1464"/>
  <c r="BF1464"/>
  <c r="T1464"/>
  <c r="R1464"/>
  <c r="P1464"/>
  <c r="BI1460"/>
  <c r="BH1460"/>
  <c r="BG1460"/>
  <c r="BF1460"/>
  <c r="T1460"/>
  <c r="R1460"/>
  <c r="P1460"/>
  <c r="BI1456"/>
  <c r="BH1456"/>
  <c r="BG1456"/>
  <c r="BF1456"/>
  <c r="T1456"/>
  <c r="R1456"/>
  <c r="P1456"/>
  <c r="BI1452"/>
  <c r="BH1452"/>
  <c r="BG1452"/>
  <c r="BF1452"/>
  <c r="T1452"/>
  <c r="R1452"/>
  <c r="P1452"/>
  <c r="BI1448"/>
  <c r="BH1448"/>
  <c r="BG1448"/>
  <c r="BF1448"/>
  <c r="T1448"/>
  <c r="R1448"/>
  <c r="P1448"/>
  <c r="BI1444"/>
  <c r="BH1444"/>
  <c r="BG1444"/>
  <c r="BF1444"/>
  <c r="T1444"/>
  <c r="R1444"/>
  <c r="P1444"/>
  <c r="BI1440"/>
  <c r="BH1440"/>
  <c r="BG1440"/>
  <c r="BF1440"/>
  <c r="T1440"/>
  <c r="R1440"/>
  <c r="P1440"/>
  <c r="BI1436"/>
  <c r="BH1436"/>
  <c r="BG1436"/>
  <c r="BF1436"/>
  <c r="T1436"/>
  <c r="R1436"/>
  <c r="P1436"/>
  <c r="BI1431"/>
  <c r="BH1431"/>
  <c r="BG1431"/>
  <c r="BF1431"/>
  <c r="T1431"/>
  <c r="R1431"/>
  <c r="P1431"/>
  <c r="BI1427"/>
  <c r="BH1427"/>
  <c r="BG1427"/>
  <c r="BF1427"/>
  <c r="T1427"/>
  <c r="R1427"/>
  <c r="P1427"/>
  <c r="BI1423"/>
  <c r="BH1423"/>
  <c r="BG1423"/>
  <c r="BF1423"/>
  <c r="T1423"/>
  <c r="R1423"/>
  <c r="P1423"/>
  <c r="BI1419"/>
  <c r="BH1419"/>
  <c r="BG1419"/>
  <c r="BF1419"/>
  <c r="T1419"/>
  <c r="R1419"/>
  <c r="P1419"/>
  <c r="BI1416"/>
  <c r="BH1416"/>
  <c r="BG1416"/>
  <c r="BF1416"/>
  <c r="T1416"/>
  <c r="R1416"/>
  <c r="P1416"/>
  <c r="BI1368"/>
  <c r="BH1368"/>
  <c r="BG1368"/>
  <c r="BF1368"/>
  <c r="T1368"/>
  <c r="R1368"/>
  <c r="P1368"/>
  <c r="BI1320"/>
  <c r="BH1320"/>
  <c r="BG1320"/>
  <c r="BF1320"/>
  <c r="T1320"/>
  <c r="R1320"/>
  <c r="P1320"/>
  <c r="BI1316"/>
  <c r="BH1316"/>
  <c r="BG1316"/>
  <c r="BF1316"/>
  <c r="T1316"/>
  <c r="R1316"/>
  <c r="P1316"/>
  <c r="BI1313"/>
  <c r="BH1313"/>
  <c r="BG1313"/>
  <c r="BF1313"/>
  <c r="T1313"/>
  <c r="R1313"/>
  <c r="P1313"/>
  <c r="BI1309"/>
  <c r="BH1309"/>
  <c r="BG1309"/>
  <c r="BF1309"/>
  <c r="T1309"/>
  <c r="R1309"/>
  <c r="P1309"/>
  <c r="BI1260"/>
  <c r="BH1260"/>
  <c r="BG1260"/>
  <c r="BF1260"/>
  <c r="T1260"/>
  <c r="R1260"/>
  <c r="P1260"/>
  <c r="BI1256"/>
  <c r="BH1256"/>
  <c r="BG1256"/>
  <c r="BF1256"/>
  <c r="T1256"/>
  <c r="R1256"/>
  <c r="P1256"/>
  <c r="BI1252"/>
  <c r="BH1252"/>
  <c r="BG1252"/>
  <c r="BF1252"/>
  <c r="T1252"/>
  <c r="R1252"/>
  <c r="P1252"/>
  <c r="BI1248"/>
  <c r="BH1248"/>
  <c r="BG1248"/>
  <c r="BF1248"/>
  <c r="T1248"/>
  <c r="R1248"/>
  <c r="P1248"/>
  <c r="BI1242"/>
  <c r="BH1242"/>
  <c r="BG1242"/>
  <c r="BF1242"/>
  <c r="T1242"/>
  <c r="R1242"/>
  <c r="P1242"/>
  <c r="BI1235"/>
  <c r="BH1235"/>
  <c r="BG1235"/>
  <c r="BF1235"/>
  <c r="T1235"/>
  <c r="R1235"/>
  <c r="P1235"/>
  <c r="BI1231"/>
  <c r="BH1231"/>
  <c r="BG1231"/>
  <c r="BF1231"/>
  <c r="T1231"/>
  <c r="R1231"/>
  <c r="P1231"/>
  <c r="BI1227"/>
  <c r="BH1227"/>
  <c r="BG1227"/>
  <c r="BF1227"/>
  <c r="T1227"/>
  <c r="R1227"/>
  <c r="P1227"/>
  <c r="BI1219"/>
  <c r="BH1219"/>
  <c r="BG1219"/>
  <c r="BF1219"/>
  <c r="T1219"/>
  <c r="R1219"/>
  <c r="P1219"/>
  <c r="BI1209"/>
  <c r="BH1209"/>
  <c r="BG1209"/>
  <c r="BF1209"/>
  <c r="T1209"/>
  <c r="R1209"/>
  <c r="P1209"/>
  <c r="BI1204"/>
  <c r="BH1204"/>
  <c r="BG1204"/>
  <c r="BF1204"/>
  <c r="T1204"/>
  <c r="R1204"/>
  <c r="P1204"/>
  <c r="BI1198"/>
  <c r="BH1198"/>
  <c r="BG1198"/>
  <c r="BF1198"/>
  <c r="T1198"/>
  <c r="R1198"/>
  <c r="P1198"/>
  <c r="BI1194"/>
  <c r="BH1194"/>
  <c r="BG1194"/>
  <c r="BF1194"/>
  <c r="T1194"/>
  <c r="R1194"/>
  <c r="P1194"/>
  <c r="BI1186"/>
  <c r="BH1186"/>
  <c r="BG1186"/>
  <c r="BF1186"/>
  <c r="T1186"/>
  <c r="R1186"/>
  <c r="P1186"/>
  <c r="BI1177"/>
  <c r="BH1177"/>
  <c r="BG1177"/>
  <c r="BF1177"/>
  <c r="T1177"/>
  <c r="R1177"/>
  <c r="P1177"/>
  <c r="BI1172"/>
  <c r="BH1172"/>
  <c r="BG1172"/>
  <c r="BF1172"/>
  <c r="T1172"/>
  <c r="R1172"/>
  <c r="P1172"/>
  <c r="BI1168"/>
  <c r="BH1168"/>
  <c r="BG1168"/>
  <c r="BF1168"/>
  <c r="T1168"/>
  <c r="R1168"/>
  <c r="P1168"/>
  <c r="BI1153"/>
  <c r="BH1153"/>
  <c r="BG1153"/>
  <c r="BF1153"/>
  <c r="T1153"/>
  <c r="R1153"/>
  <c r="P1153"/>
  <c r="BI1134"/>
  <c r="BH1134"/>
  <c r="BG1134"/>
  <c r="BF1134"/>
  <c r="T1134"/>
  <c r="R1134"/>
  <c r="P1134"/>
  <c r="BI1127"/>
  <c r="BH1127"/>
  <c r="BG1127"/>
  <c r="BF1127"/>
  <c r="T1127"/>
  <c r="R1127"/>
  <c r="P1127"/>
  <c r="BI1123"/>
  <c r="BH1123"/>
  <c r="BG1123"/>
  <c r="BF1123"/>
  <c r="T1123"/>
  <c r="R1123"/>
  <c r="P1123"/>
  <c r="BI1117"/>
  <c r="BH1117"/>
  <c r="BG1117"/>
  <c r="BF1117"/>
  <c r="T1117"/>
  <c r="R1117"/>
  <c r="P1117"/>
  <c r="BI1106"/>
  <c r="BH1106"/>
  <c r="BG1106"/>
  <c r="BF1106"/>
  <c r="T1106"/>
  <c r="R1106"/>
  <c r="P1106"/>
  <c r="BI1100"/>
  <c r="BH1100"/>
  <c r="BG1100"/>
  <c r="BF1100"/>
  <c r="T1100"/>
  <c r="R1100"/>
  <c r="P1100"/>
  <c r="BI1090"/>
  <c r="BH1090"/>
  <c r="BG1090"/>
  <c r="BF1090"/>
  <c r="T1090"/>
  <c r="R1090"/>
  <c r="P1090"/>
  <c r="BI1084"/>
  <c r="BH1084"/>
  <c r="BG1084"/>
  <c r="BF1084"/>
  <c r="T1084"/>
  <c r="R1084"/>
  <c r="P1084"/>
  <c r="BI1075"/>
  <c r="BH1075"/>
  <c r="BG1075"/>
  <c r="BF1075"/>
  <c r="T1075"/>
  <c r="R1075"/>
  <c r="P1075"/>
  <c r="BI1056"/>
  <c r="BH1056"/>
  <c r="BG1056"/>
  <c r="BF1056"/>
  <c r="T1056"/>
  <c r="R1056"/>
  <c r="P1056"/>
  <c r="BI1045"/>
  <c r="BH1045"/>
  <c r="BG1045"/>
  <c r="BF1045"/>
  <c r="T1045"/>
  <c r="R1045"/>
  <c r="P1045"/>
  <c r="BI1042"/>
  <c r="BH1042"/>
  <c r="BG1042"/>
  <c r="BF1042"/>
  <c r="T1042"/>
  <c r="R1042"/>
  <c r="P1042"/>
  <c r="BI1039"/>
  <c r="BH1039"/>
  <c r="BG1039"/>
  <c r="BF1039"/>
  <c r="T1039"/>
  <c r="R1039"/>
  <c r="P1039"/>
  <c r="BI1033"/>
  <c r="BH1033"/>
  <c r="BG1033"/>
  <c r="BF1033"/>
  <c r="T1033"/>
  <c r="R1033"/>
  <c r="P1033"/>
  <c r="BI1030"/>
  <c r="BH1030"/>
  <c r="BG1030"/>
  <c r="BF1030"/>
  <c r="T1030"/>
  <c r="R1030"/>
  <c r="P1030"/>
  <c r="BI1025"/>
  <c r="BH1025"/>
  <c r="BG1025"/>
  <c r="BF1025"/>
  <c r="T1025"/>
  <c r="R1025"/>
  <c r="P1025"/>
  <c r="BI1022"/>
  <c r="BH1022"/>
  <c r="BG1022"/>
  <c r="BF1022"/>
  <c r="T1022"/>
  <c r="R1022"/>
  <c r="P1022"/>
  <c r="BI1013"/>
  <c r="BH1013"/>
  <c r="BG1013"/>
  <c r="BF1013"/>
  <c r="T1013"/>
  <c r="R1013"/>
  <c r="P1013"/>
  <c r="BI1010"/>
  <c r="BH1010"/>
  <c r="BG1010"/>
  <c r="BF1010"/>
  <c r="T1010"/>
  <c r="R1010"/>
  <c r="P1010"/>
  <c r="BI1001"/>
  <c r="BH1001"/>
  <c r="BG1001"/>
  <c r="BF1001"/>
  <c r="T1001"/>
  <c r="R1001"/>
  <c r="P1001"/>
  <c r="BI998"/>
  <c r="BH998"/>
  <c r="BG998"/>
  <c r="BF998"/>
  <c r="T998"/>
  <c r="R998"/>
  <c r="P998"/>
  <c r="BI994"/>
  <c r="BH994"/>
  <c r="BG994"/>
  <c r="BF994"/>
  <c r="T994"/>
  <c r="R994"/>
  <c r="P994"/>
  <c r="BI990"/>
  <c r="BH990"/>
  <c r="BG990"/>
  <c r="BF990"/>
  <c r="T990"/>
  <c r="R990"/>
  <c r="P990"/>
  <c r="BI979"/>
  <c r="BH979"/>
  <c r="BG979"/>
  <c r="BF979"/>
  <c r="T979"/>
  <c r="R979"/>
  <c r="P979"/>
  <c r="BI976"/>
  <c r="BH976"/>
  <c r="BG976"/>
  <c r="BF976"/>
  <c r="T976"/>
  <c r="R976"/>
  <c r="P976"/>
  <c r="BI964"/>
  <c r="BH964"/>
  <c r="BG964"/>
  <c r="BF964"/>
  <c r="T964"/>
  <c r="R964"/>
  <c r="P964"/>
  <c r="BI955"/>
  <c r="BH955"/>
  <c r="BG955"/>
  <c r="BF955"/>
  <c r="T955"/>
  <c r="R955"/>
  <c r="P955"/>
  <c r="BI951"/>
  <c r="BH951"/>
  <c r="BG951"/>
  <c r="BF951"/>
  <c r="T951"/>
  <c r="R951"/>
  <c r="P951"/>
  <c r="BI942"/>
  <c r="BH942"/>
  <c r="BG942"/>
  <c r="BF942"/>
  <c r="T942"/>
  <c r="R942"/>
  <c r="P942"/>
  <c r="BI933"/>
  <c r="BH933"/>
  <c r="BG933"/>
  <c r="BF933"/>
  <c r="T933"/>
  <c r="R933"/>
  <c r="P933"/>
  <c r="BI929"/>
  <c r="BH929"/>
  <c r="BG929"/>
  <c r="BF929"/>
  <c r="T929"/>
  <c r="R929"/>
  <c r="P929"/>
  <c r="BI925"/>
  <c r="BH925"/>
  <c r="BG925"/>
  <c r="BF925"/>
  <c r="T925"/>
  <c r="R925"/>
  <c r="P925"/>
  <c r="BI916"/>
  <c r="BH916"/>
  <c r="BG916"/>
  <c r="BF916"/>
  <c r="T916"/>
  <c r="R916"/>
  <c r="P916"/>
  <c r="BI907"/>
  <c r="BH907"/>
  <c r="BG907"/>
  <c r="BF907"/>
  <c r="T907"/>
  <c r="R907"/>
  <c r="P907"/>
  <c r="BI903"/>
  <c r="BH903"/>
  <c r="BG903"/>
  <c r="BF903"/>
  <c r="T903"/>
  <c r="R903"/>
  <c r="P903"/>
  <c r="BI894"/>
  <c r="BH894"/>
  <c r="BG894"/>
  <c r="BF894"/>
  <c r="T894"/>
  <c r="R894"/>
  <c r="P894"/>
  <c r="BI885"/>
  <c r="BH885"/>
  <c r="BG885"/>
  <c r="BF885"/>
  <c r="T885"/>
  <c r="R885"/>
  <c r="P885"/>
  <c r="BI876"/>
  <c r="BH876"/>
  <c r="BG876"/>
  <c r="BF876"/>
  <c r="T876"/>
  <c r="R876"/>
  <c r="P876"/>
  <c r="BI872"/>
  <c r="BH872"/>
  <c r="BG872"/>
  <c r="BF872"/>
  <c r="T872"/>
  <c r="T871"/>
  <c r="R872"/>
  <c r="R871"/>
  <c r="P872"/>
  <c r="P871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59"/>
  <c r="BH859"/>
  <c r="BG859"/>
  <c r="BF859"/>
  <c r="T859"/>
  <c r="R859"/>
  <c r="P859"/>
  <c r="BI857"/>
  <c r="BH857"/>
  <c r="BG857"/>
  <c r="BF857"/>
  <c r="T857"/>
  <c r="R857"/>
  <c r="P857"/>
  <c r="BI855"/>
  <c r="BH855"/>
  <c r="BG855"/>
  <c r="BF855"/>
  <c r="T855"/>
  <c r="R855"/>
  <c r="P855"/>
  <c r="BI853"/>
  <c r="BH853"/>
  <c r="BG853"/>
  <c r="BF853"/>
  <c r="T853"/>
  <c r="R853"/>
  <c r="P853"/>
  <c r="BI851"/>
  <c r="BH851"/>
  <c r="BG851"/>
  <c r="BF851"/>
  <c r="T851"/>
  <c r="R851"/>
  <c r="P851"/>
  <c r="BI810"/>
  <c r="BH810"/>
  <c r="BG810"/>
  <c r="BF810"/>
  <c r="T810"/>
  <c r="R810"/>
  <c r="P810"/>
  <c r="BI769"/>
  <c r="BH769"/>
  <c r="BG769"/>
  <c r="BF769"/>
  <c r="T769"/>
  <c r="R769"/>
  <c r="P769"/>
  <c r="BI766"/>
  <c r="BH766"/>
  <c r="BG766"/>
  <c r="BF766"/>
  <c r="T766"/>
  <c r="R766"/>
  <c r="P766"/>
  <c r="BI733"/>
  <c r="BH733"/>
  <c r="BG733"/>
  <c r="BF733"/>
  <c r="T733"/>
  <c r="R733"/>
  <c r="P733"/>
  <c r="BI707"/>
  <c r="BH707"/>
  <c r="BG707"/>
  <c r="BF707"/>
  <c r="T707"/>
  <c r="R707"/>
  <c r="P707"/>
  <c r="BI684"/>
  <c r="BH684"/>
  <c r="BG684"/>
  <c r="BF684"/>
  <c r="T684"/>
  <c r="R684"/>
  <c r="P684"/>
  <c r="BI669"/>
  <c r="BH669"/>
  <c r="BG669"/>
  <c r="BF669"/>
  <c r="T669"/>
  <c r="R669"/>
  <c r="P669"/>
  <c r="BI660"/>
  <c r="BH660"/>
  <c r="BG660"/>
  <c r="BF660"/>
  <c r="T660"/>
  <c r="R660"/>
  <c r="P660"/>
  <c r="BI654"/>
  <c r="BH654"/>
  <c r="BG654"/>
  <c r="BF654"/>
  <c r="T654"/>
  <c r="R654"/>
  <c r="P654"/>
  <c r="BI650"/>
  <c r="BH650"/>
  <c r="BG650"/>
  <c r="BF650"/>
  <c r="T650"/>
  <c r="R650"/>
  <c r="P650"/>
  <c r="BI646"/>
  <c r="BH646"/>
  <c r="BG646"/>
  <c r="BF646"/>
  <c r="T646"/>
  <c r="R646"/>
  <c r="P646"/>
  <c r="BI642"/>
  <c r="BH642"/>
  <c r="BG642"/>
  <c r="BF642"/>
  <c r="T642"/>
  <c r="R642"/>
  <c r="P642"/>
  <c r="BI638"/>
  <c r="BH638"/>
  <c r="BG638"/>
  <c r="BF638"/>
  <c r="T638"/>
  <c r="R638"/>
  <c r="P638"/>
  <c r="BI634"/>
  <c r="BH634"/>
  <c r="BG634"/>
  <c r="BF634"/>
  <c r="T634"/>
  <c r="R634"/>
  <c r="P634"/>
  <c r="BI628"/>
  <c r="BH628"/>
  <c r="BG628"/>
  <c r="BF628"/>
  <c r="T628"/>
  <c r="R628"/>
  <c r="P628"/>
  <c r="BI619"/>
  <c r="BH619"/>
  <c r="BG619"/>
  <c r="BF619"/>
  <c r="T619"/>
  <c r="R619"/>
  <c r="P619"/>
  <c r="BI610"/>
  <c r="BH610"/>
  <c r="BG610"/>
  <c r="BF610"/>
  <c r="T610"/>
  <c r="R610"/>
  <c r="P610"/>
  <c r="BI601"/>
  <c r="BH601"/>
  <c r="BG601"/>
  <c r="BF601"/>
  <c r="T601"/>
  <c r="R601"/>
  <c r="P601"/>
  <c r="BI592"/>
  <c r="BH592"/>
  <c r="BG592"/>
  <c r="BF592"/>
  <c r="T592"/>
  <c r="R592"/>
  <c r="P592"/>
  <c r="BI586"/>
  <c r="BH586"/>
  <c r="BG586"/>
  <c r="BF586"/>
  <c r="T586"/>
  <c r="R586"/>
  <c r="P586"/>
  <c r="BI581"/>
  <c r="BH581"/>
  <c r="BG581"/>
  <c r="BF581"/>
  <c r="T581"/>
  <c r="R581"/>
  <c r="P581"/>
  <c r="BI577"/>
  <c r="BH577"/>
  <c r="BG577"/>
  <c r="BF577"/>
  <c r="T577"/>
  <c r="R577"/>
  <c r="P577"/>
  <c r="BI569"/>
  <c r="BH569"/>
  <c r="BG569"/>
  <c r="BF569"/>
  <c r="T569"/>
  <c r="R569"/>
  <c r="P569"/>
  <c r="BI560"/>
  <c r="BH560"/>
  <c r="BG560"/>
  <c r="BF560"/>
  <c r="T560"/>
  <c r="R560"/>
  <c r="P560"/>
  <c r="BI555"/>
  <c r="BH555"/>
  <c r="BG555"/>
  <c r="BF555"/>
  <c r="T555"/>
  <c r="R555"/>
  <c r="P555"/>
  <c r="BI551"/>
  <c r="BH551"/>
  <c r="BG551"/>
  <c r="BF551"/>
  <c r="T551"/>
  <c r="R551"/>
  <c r="P551"/>
  <c r="BI546"/>
  <c r="BH546"/>
  <c r="BG546"/>
  <c r="BF546"/>
  <c r="T546"/>
  <c r="R546"/>
  <c r="P546"/>
  <c r="BI541"/>
  <c r="BH541"/>
  <c r="BG541"/>
  <c r="BF541"/>
  <c r="T541"/>
  <c r="R541"/>
  <c r="P541"/>
  <c r="BI537"/>
  <c r="BH537"/>
  <c r="BG537"/>
  <c r="BF537"/>
  <c r="T537"/>
  <c r="R537"/>
  <c r="P537"/>
  <c r="BI532"/>
  <c r="BH532"/>
  <c r="BG532"/>
  <c r="BF532"/>
  <c r="T532"/>
  <c r="R532"/>
  <c r="P532"/>
  <c r="BI521"/>
  <c r="BH521"/>
  <c r="BG521"/>
  <c r="BF521"/>
  <c r="T521"/>
  <c r="R521"/>
  <c r="P521"/>
  <c r="BI512"/>
  <c r="BH512"/>
  <c r="BG512"/>
  <c r="BF512"/>
  <c r="T512"/>
  <c r="R512"/>
  <c r="P512"/>
  <c r="BI503"/>
  <c r="BH503"/>
  <c r="BG503"/>
  <c r="BF503"/>
  <c r="T503"/>
  <c r="R503"/>
  <c r="P503"/>
  <c r="BI494"/>
  <c r="BH494"/>
  <c r="BG494"/>
  <c r="BF494"/>
  <c r="T494"/>
  <c r="R494"/>
  <c r="P494"/>
  <c r="BI485"/>
  <c r="BH485"/>
  <c r="BG485"/>
  <c r="BF485"/>
  <c r="T485"/>
  <c r="R485"/>
  <c r="P485"/>
  <c r="BI476"/>
  <c r="BH476"/>
  <c r="BG476"/>
  <c r="BF476"/>
  <c r="T476"/>
  <c r="R476"/>
  <c r="P476"/>
  <c r="BI467"/>
  <c r="BH467"/>
  <c r="BG467"/>
  <c r="BF467"/>
  <c r="T467"/>
  <c r="R467"/>
  <c r="P467"/>
  <c r="BI459"/>
  <c r="BH459"/>
  <c r="BG459"/>
  <c r="BF459"/>
  <c r="T459"/>
  <c r="R459"/>
  <c r="P459"/>
  <c r="BI452"/>
  <c r="BH452"/>
  <c r="BG452"/>
  <c r="BF452"/>
  <c r="T452"/>
  <c r="R452"/>
  <c r="P452"/>
  <c r="BI445"/>
  <c r="BH445"/>
  <c r="BG445"/>
  <c r="BF445"/>
  <c r="T445"/>
  <c r="R445"/>
  <c r="P445"/>
  <c r="BI440"/>
  <c r="BH440"/>
  <c r="BG440"/>
  <c r="BF440"/>
  <c r="T440"/>
  <c r="R440"/>
  <c r="P440"/>
  <c r="BI436"/>
  <c r="BH436"/>
  <c r="BG436"/>
  <c r="BF436"/>
  <c r="T436"/>
  <c r="R436"/>
  <c r="P436"/>
  <c r="BI427"/>
  <c r="BH427"/>
  <c r="BG427"/>
  <c r="BF427"/>
  <c r="T427"/>
  <c r="R427"/>
  <c r="P427"/>
  <c r="BI422"/>
  <c r="BH422"/>
  <c r="BG422"/>
  <c r="BF422"/>
  <c r="T422"/>
  <c r="R422"/>
  <c r="P422"/>
  <c r="BI415"/>
  <c r="BH415"/>
  <c r="BG415"/>
  <c r="BF415"/>
  <c r="T415"/>
  <c r="R415"/>
  <c r="P415"/>
  <c r="BI408"/>
  <c r="BH408"/>
  <c r="BG408"/>
  <c r="BF408"/>
  <c r="T408"/>
  <c r="R408"/>
  <c r="P408"/>
  <c r="BI397"/>
  <c r="BH397"/>
  <c r="BG397"/>
  <c r="BF397"/>
  <c r="T397"/>
  <c r="R397"/>
  <c r="P397"/>
  <c r="BI387"/>
  <c r="BH387"/>
  <c r="BG387"/>
  <c r="BF387"/>
  <c r="T387"/>
  <c r="R387"/>
  <c r="P387"/>
  <c r="BI378"/>
  <c r="BH378"/>
  <c r="BG378"/>
  <c r="BF378"/>
  <c r="T378"/>
  <c r="R378"/>
  <c r="P378"/>
  <c r="BI369"/>
  <c r="BH369"/>
  <c r="BG369"/>
  <c r="BF369"/>
  <c r="T369"/>
  <c r="R369"/>
  <c r="P369"/>
  <c r="BI360"/>
  <c r="BH360"/>
  <c r="BG360"/>
  <c r="BF360"/>
  <c r="T360"/>
  <c r="R360"/>
  <c r="P360"/>
  <c r="BI349"/>
  <c r="BH349"/>
  <c r="BG349"/>
  <c r="BF349"/>
  <c r="T349"/>
  <c r="R349"/>
  <c r="P349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5"/>
  <c r="BH325"/>
  <c r="BG325"/>
  <c r="BF325"/>
  <c r="T325"/>
  <c r="R325"/>
  <c r="P325"/>
  <c r="BI316"/>
  <c r="BH316"/>
  <c r="BG316"/>
  <c r="BF316"/>
  <c r="T316"/>
  <c r="R316"/>
  <c r="P316"/>
  <c r="BI307"/>
  <c r="BH307"/>
  <c r="BG307"/>
  <c r="BF307"/>
  <c r="T307"/>
  <c r="R307"/>
  <c r="P307"/>
  <c r="BI299"/>
  <c r="BH299"/>
  <c r="BG299"/>
  <c r="BF299"/>
  <c r="T299"/>
  <c r="R299"/>
  <c r="P299"/>
  <c r="BI294"/>
  <c r="BH294"/>
  <c r="BG294"/>
  <c r="BF294"/>
  <c r="T294"/>
  <c r="R294"/>
  <c r="P294"/>
  <c r="BI288"/>
  <c r="BH288"/>
  <c r="BG288"/>
  <c r="BF288"/>
  <c r="T288"/>
  <c r="R288"/>
  <c r="P288"/>
  <c r="BI282"/>
  <c r="BH282"/>
  <c r="BG282"/>
  <c r="BF282"/>
  <c r="T282"/>
  <c r="R282"/>
  <c r="P282"/>
  <c r="BI276"/>
  <c r="BH276"/>
  <c r="BG276"/>
  <c r="BF276"/>
  <c r="T276"/>
  <c r="R276"/>
  <c r="P276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9"/>
  <c r="BH249"/>
  <c r="BG249"/>
  <c r="BF249"/>
  <c r="T249"/>
  <c r="R249"/>
  <c r="P249"/>
  <c r="BI240"/>
  <c r="BH240"/>
  <c r="BG240"/>
  <c r="BF240"/>
  <c r="T240"/>
  <c r="R240"/>
  <c r="P240"/>
  <c r="BI231"/>
  <c r="BH231"/>
  <c r="BG231"/>
  <c r="BF231"/>
  <c r="T231"/>
  <c r="R231"/>
  <c r="P231"/>
  <c r="BI222"/>
  <c r="BH222"/>
  <c r="BG222"/>
  <c r="BF222"/>
  <c r="T222"/>
  <c r="R222"/>
  <c r="P222"/>
  <c r="BI213"/>
  <c r="BH213"/>
  <c r="BG213"/>
  <c r="BF213"/>
  <c r="T213"/>
  <c r="R213"/>
  <c r="P213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4"/>
  <c r="BH154"/>
  <c r="BG154"/>
  <c r="BF154"/>
  <c r="T154"/>
  <c r="R154"/>
  <c r="P154"/>
  <c r="BI147"/>
  <c r="BH147"/>
  <c r="BG147"/>
  <c r="BF147"/>
  <c r="T147"/>
  <c r="R147"/>
  <c r="P147"/>
  <c r="BI143"/>
  <c r="BH143"/>
  <c r="BG143"/>
  <c r="BF143"/>
  <c r="T143"/>
  <c r="R143"/>
  <c r="P143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4"/>
  <c r="BH114"/>
  <c r="BG114"/>
  <c r="BF114"/>
  <c r="T114"/>
  <c r="R114"/>
  <c r="P114"/>
  <c r="BI110"/>
  <c r="BH110"/>
  <c r="BG110"/>
  <c r="BF110"/>
  <c r="T110"/>
  <c r="R110"/>
  <c r="P110"/>
  <c r="J104"/>
  <c r="J103"/>
  <c r="F103"/>
  <c r="F101"/>
  <c r="E99"/>
  <c r="J55"/>
  <c r="J54"/>
  <c r="F54"/>
  <c r="F52"/>
  <c r="E50"/>
  <c r="J18"/>
  <c r="E18"/>
  <c r="F104"/>
  <c r="J17"/>
  <c r="J12"/>
  <c r="J101"/>
  <c r="E7"/>
  <c r="E97"/>
  <c i="1" r="L50"/>
  <c r="AM50"/>
  <c r="AM49"/>
  <c r="L49"/>
  <c r="AM47"/>
  <c r="L47"/>
  <c r="L45"/>
  <c r="L44"/>
  <c i="10" r="J114"/>
  <c i="9" r="J112"/>
  <c i="8" r="BK96"/>
  <c i="7" r="BK113"/>
  <c r="J95"/>
  <c i="6" r="J166"/>
  <c r="BK137"/>
  <c r="J121"/>
  <c r="J100"/>
  <c i="5" r="BK113"/>
  <c r="BK95"/>
  <c i="4" r="J208"/>
  <c r="BK165"/>
  <c r="BK98"/>
  <c i="2" r="J2057"/>
  <c r="J1924"/>
  <c r="BK1762"/>
  <c r="BK1544"/>
  <c r="J1472"/>
  <c r="J1419"/>
  <c i="6" r="BK161"/>
  <c r="BK149"/>
  <c r="J138"/>
  <c r="J122"/>
  <c r="BK102"/>
  <c i="5" r="J122"/>
  <c r="BK105"/>
  <c r="BK94"/>
  <c i="4" r="J191"/>
  <c r="BK160"/>
  <c r="BK130"/>
  <c i="3" r="BK226"/>
  <c i="2" r="BK2329"/>
  <c r="J2127"/>
  <c r="BK2104"/>
  <c r="J1980"/>
  <c r="BK1868"/>
  <c r="BK1805"/>
  <c r="BK1765"/>
  <c r="J1648"/>
  <c r="BK1576"/>
  <c r="BK1500"/>
  <c r="BK1316"/>
  <c r="J1209"/>
  <c r="BK855"/>
  <c r="BK642"/>
  <c r="BK459"/>
  <c r="BK222"/>
  <c i="10" r="J146"/>
  <c r="BK89"/>
  <c i="9" r="J104"/>
  <c i="7" r="BK110"/>
  <c r="J102"/>
  <c i="6" r="J167"/>
  <c r="J155"/>
  <c r="BK135"/>
  <c r="J116"/>
  <c i="5" r="BK117"/>
  <c r="BK91"/>
  <c i="4" r="BK167"/>
  <c i="3" r="J226"/>
  <c r="BK143"/>
  <c i="2" r="BK2136"/>
  <c r="BK1960"/>
  <c r="J1892"/>
  <c r="J1829"/>
  <c r="J1781"/>
  <c r="J1691"/>
  <c r="BK1628"/>
  <c r="BK1512"/>
  <c r="J1448"/>
  <c r="J1219"/>
  <c r="BK1084"/>
  <c r="BK903"/>
  <c r="J766"/>
  <c r="J560"/>
  <c r="J276"/>
  <c r="BK135"/>
  <c i="10" r="J102"/>
  <c i="9" r="J92"/>
  <c i="7" r="BK105"/>
  <c i="6" r="BK185"/>
  <c i="4" r="BK176"/>
  <c i="3" r="BK202"/>
  <c r="BK121"/>
  <c i="2" r="J2160"/>
  <c r="BK2003"/>
  <c r="BK1853"/>
  <c r="BK1785"/>
  <c r="J1666"/>
  <c r="J1464"/>
  <c r="J1134"/>
  <c r="BK929"/>
  <c r="BK766"/>
  <c r="BK494"/>
  <c r="J262"/>
  <c r="J154"/>
  <c i="10" r="J117"/>
  <c i="9" r="BK114"/>
  <c r="BK92"/>
  <c i="7" r="BK117"/>
  <c i="6" r="J164"/>
  <c r="BK144"/>
  <c i="5" r="BK118"/>
  <c i="4" r="BK202"/>
  <c i="3" r="J139"/>
  <c i="2" r="J2142"/>
  <c r="J2030"/>
  <c r="J1813"/>
  <c r="J1640"/>
  <c r="BK1552"/>
  <c r="BK1452"/>
  <c r="BK1075"/>
  <c r="BK894"/>
  <c r="BK810"/>
  <c i="6" r="BK146"/>
  <c r="BK113"/>
  <c i="5" r="BK89"/>
  <c i="4" r="BK174"/>
  <c i="3" r="J179"/>
  <c i="2" r="BK2437"/>
  <c r="BK2425"/>
  <c r="J2413"/>
  <c r="J2397"/>
  <c r="BK2381"/>
  <c r="J2373"/>
  <c r="BK2357"/>
  <c r="BK2333"/>
  <c r="BK2066"/>
  <c r="J1968"/>
  <c r="J1872"/>
  <c r="J1765"/>
  <c r="J1596"/>
  <c r="J1492"/>
  <c r="BK1186"/>
  <c r="J1010"/>
  <c r="BK867"/>
  <c r="J569"/>
  <c r="BK240"/>
  <c r="J131"/>
  <c i="5" r="J115"/>
  <c r="BK96"/>
  <c i="4" r="BK217"/>
  <c r="J167"/>
  <c i="3" r="BK135"/>
  <c i="2" r="J2099"/>
  <c r="BK1912"/>
  <c r="J1837"/>
  <c r="BK1753"/>
  <c r="BK1608"/>
  <c r="J1556"/>
  <c r="BK1520"/>
  <c r="BK1198"/>
  <c r="J1033"/>
  <c r="J851"/>
  <c r="J537"/>
  <c r="BK422"/>
  <c r="BK397"/>
  <c r="J147"/>
  <c r="BK1616"/>
  <c r="BK1444"/>
  <c r="J1260"/>
  <c r="BK1045"/>
  <c r="J810"/>
  <c r="BK512"/>
  <c r="BK252"/>
  <c r="J135"/>
  <c i="10" r="BK100"/>
  <c i="9" r="J117"/>
  <c i="8" r="J91"/>
  <c i="7" r="BK90"/>
  <c i="6" r="J168"/>
  <c r="J141"/>
  <c r="BK128"/>
  <c r="J111"/>
  <c i="5" r="BK110"/>
  <c i="4" r="J178"/>
  <c i="3" r="J236"/>
  <c i="2" r="J2333"/>
  <c r="J2119"/>
  <c r="BK1972"/>
  <c r="BK1896"/>
  <c r="J1809"/>
  <c r="BK1746"/>
  <c r="J1644"/>
  <c r="BK1612"/>
  <c r="J1500"/>
  <c r="BK1309"/>
  <c r="BK1204"/>
  <c r="J1022"/>
  <c r="J885"/>
  <c r="J581"/>
  <c r="BK436"/>
  <c r="BK183"/>
  <c i="10" r="BK125"/>
  <c i="9" r="J103"/>
  <c i="7" r="J109"/>
  <c i="6" r="J186"/>
  <c i="4" r="J187"/>
  <c i="3" r="BK231"/>
  <c r="J148"/>
  <c i="2" r="BK2321"/>
  <c r="BK2078"/>
  <c r="J1896"/>
  <c r="J1825"/>
  <c r="BK1644"/>
  <c r="BK1476"/>
  <c r="J1231"/>
  <c r="J979"/>
  <c r="J853"/>
  <c r="BK592"/>
  <c r="BK288"/>
  <c r="BK204"/>
  <c i="10" r="BK136"/>
  <c r="BK97"/>
  <c i="9" r="J101"/>
  <c i="8" r="J98"/>
  <c i="7" r="BK102"/>
  <c i="6" r="J150"/>
  <c r="J114"/>
  <c i="5" r="BK99"/>
  <c i="4" r="J198"/>
  <c i="3" r="J167"/>
  <c i="2" r="J2195"/>
  <c r="BK2057"/>
  <c r="J1739"/>
  <c r="BK1600"/>
  <c r="BK1516"/>
  <c r="J325"/>
  <c r="J187"/>
  <c i="10" r="BK138"/>
  <c r="J120"/>
  <c i="9" r="BK115"/>
  <c i="8" r="BK101"/>
  <c i="7" r="BK97"/>
  <c i="2" r="BK114"/>
  <c i="10" r="BK99"/>
  <c i="9" r="BK120"/>
  <c r="BK108"/>
  <c r="J100"/>
  <c r="BK93"/>
  <c i="7" r="J96"/>
  <c i="6" r="J185"/>
  <c r="BK179"/>
  <c r="BK170"/>
  <c r="BK162"/>
  <c r="BK147"/>
  <c r="J144"/>
  <c r="J131"/>
  <c r="BK122"/>
  <c i="5" r="BK122"/>
  <c i="2" r="J2003"/>
  <c r="BK1908"/>
  <c r="BK1864"/>
  <c r="BK1821"/>
  <c r="J1746"/>
  <c r="BK1698"/>
  <c r="J1636"/>
  <c r="J1616"/>
  <c r="BK1584"/>
  <c r="J1520"/>
  <c r="J1456"/>
  <c r="BK1436"/>
  <c r="J1313"/>
  <c r="J1198"/>
  <c r="BK1127"/>
  <c r="BK1013"/>
  <c i="4" r="J117"/>
  <c i="2" r="BK1984"/>
  <c r="J1920"/>
  <c r="J1793"/>
  <c r="J1718"/>
  <c r="BK1636"/>
  <c r="J1572"/>
  <c r="J1460"/>
  <c r="BK1209"/>
  <c r="J1025"/>
  <c r="BK925"/>
  <c r="BK851"/>
  <c r="J577"/>
  <c r="J294"/>
  <c r="BK170"/>
  <c i="10" r="BK106"/>
  <c i="9" r="BK104"/>
  <c i="8" r="J96"/>
  <c i="6" r="BK189"/>
  <c i="4" r="J195"/>
  <c r="BK168"/>
  <c i="3" r="BK193"/>
  <c i="2" r="BK2341"/>
  <c r="BK2154"/>
  <c r="J2012"/>
  <c r="J1864"/>
  <c r="BK1793"/>
  <c r="J1698"/>
  <c r="BK1556"/>
  <c r="BK1260"/>
  <c r="BK1010"/>
  <c r="J894"/>
  <c r="J684"/>
  <c r="J619"/>
  <c r="BK445"/>
  <c r="J213"/>
  <c r="BK147"/>
  <c i="10" r="J91"/>
  <c i="9" r="BK103"/>
  <c i="8" r="J95"/>
  <c i="7" r="BK109"/>
  <c i="6" r="J161"/>
  <c r="BK131"/>
  <c i="5" r="J120"/>
  <c r="BK98"/>
  <c i="4" r="J105"/>
  <c i="3" r="BK210"/>
  <c r="J109"/>
  <c i="2" r="J2123"/>
  <c r="J2021"/>
  <c r="J1908"/>
  <c r="J1705"/>
  <c r="J1564"/>
  <c r="BK1488"/>
  <c r="BK1431"/>
  <c r="BK1123"/>
  <c r="J1001"/>
  <c r="J865"/>
  <c r="BK560"/>
  <c r="J512"/>
  <c r="BK294"/>
  <c r="J222"/>
  <c i="10" r="BK146"/>
  <c r="J127"/>
  <c r="J107"/>
  <c i="9" r="BK109"/>
  <c i="7" r="J117"/>
  <c r="BK93"/>
  <c i="6" r="J153"/>
  <c r="J128"/>
  <c i="4" r="J210"/>
  <c r="J137"/>
  <c i="3" r="BK188"/>
  <c i="2" r="BK2441"/>
  <c r="J2433"/>
  <c r="J2421"/>
  <c r="J2409"/>
  <c r="BK2397"/>
  <c r="BK2385"/>
  <c r="J2377"/>
  <c r="J2369"/>
  <c r="J2357"/>
  <c r="J2233"/>
  <c r="J1984"/>
  <c r="BK1900"/>
  <c r="J1841"/>
  <c r="BK1705"/>
  <c r="J1560"/>
  <c r="BK1320"/>
  <c r="BK1039"/>
  <c r="BK916"/>
  <c r="J628"/>
  <c r="J485"/>
  <c r="BK325"/>
  <c r="BK123"/>
  <c i="5" r="BK119"/>
  <c r="BK102"/>
  <c i="4" r="BK198"/>
  <c r="J141"/>
  <c i="2" r="BK2337"/>
  <c r="J2075"/>
  <c r="BK1936"/>
  <c r="BK1872"/>
  <c r="BK1673"/>
  <c r="BK1580"/>
  <c r="J1532"/>
  <c r="J1368"/>
  <c r="BK1153"/>
  <c r="J1075"/>
  <c r="J903"/>
  <c r="J707"/>
  <c r="J452"/>
  <c r="BK408"/>
  <c r="BK360"/>
  <c r="J191"/>
  <c i="10" r="BK127"/>
  <c r="BK104"/>
  <c i="9" r="BK107"/>
  <c i="7" r="J120"/>
  <c r="J106"/>
  <c i="6" r="BK168"/>
  <c r="BK160"/>
  <c r="BK155"/>
  <c r="BK127"/>
  <c r="BK114"/>
  <c i="5" r="J119"/>
  <c r="J106"/>
  <c r="J99"/>
  <c r="J89"/>
  <c i="4" r="BK149"/>
  <c i="3" r="BK253"/>
  <c r="J231"/>
  <c r="J193"/>
  <c r="J121"/>
  <c i="2" r="BK2252"/>
  <c r="J2111"/>
  <c r="J2066"/>
  <c r="BK1992"/>
  <c r="BK1980"/>
  <c r="BK1932"/>
  <c r="J1817"/>
  <c r="BK1731"/>
  <c r="J1524"/>
  <c r="BK1464"/>
  <c r="BK1172"/>
  <c i="6" r="J163"/>
  <c r="J143"/>
  <c r="J130"/>
  <c r="BK121"/>
  <c r="BK116"/>
  <c i="5" r="BK120"/>
  <c r="J104"/>
  <c r="BK93"/>
  <c i="4" r="J174"/>
  <c r="J149"/>
  <c r="BK105"/>
  <c i="2" r="BK2278"/>
  <c r="BK2123"/>
  <c r="BK2048"/>
  <c r="J1956"/>
  <c r="BK1833"/>
  <c r="BK1777"/>
  <c r="J1725"/>
  <c r="BK1592"/>
  <c r="J1536"/>
  <c r="BK1496"/>
  <c r="BK1252"/>
  <c r="J1013"/>
  <c r="J654"/>
  <c r="BK521"/>
  <c r="J267"/>
  <c r="J165"/>
  <c i="10" r="BK129"/>
  <c i="9" r="BK106"/>
  <c i="7" r="BK120"/>
  <c i="6" r="J177"/>
  <c r="BK163"/>
  <c r="J147"/>
  <c r="BK126"/>
  <c r="BK104"/>
  <c i="5" r="J105"/>
  <c i="4" r="BK204"/>
  <c r="J121"/>
  <c i="3" r="J198"/>
  <c i="2" r="BK2259"/>
  <c r="BK2107"/>
  <c r="J1940"/>
  <c r="BK1845"/>
  <c r="BK1789"/>
  <c r="J1712"/>
  <c r="J1632"/>
  <c r="J1588"/>
  <c r="J1476"/>
  <c r="BK1231"/>
  <c r="J1090"/>
  <c r="BK955"/>
  <c r="J876"/>
  <c r="J634"/>
  <c r="BK440"/>
  <c r="J249"/>
  <c i="10" r="J138"/>
  <c i="9" r="J118"/>
  <c i="8" r="J93"/>
  <c i="7" r="BK95"/>
  <c i="4" r="BK210"/>
  <c r="BK157"/>
  <c i="3" r="J188"/>
  <c i="2" r="J2317"/>
  <c r="BK2021"/>
  <c r="BK1880"/>
  <c r="BK1809"/>
  <c r="J1736"/>
  <c r="BK1480"/>
  <c r="J1177"/>
  <c r="J925"/>
  <c r="BK654"/>
  <c r="BK551"/>
  <c r="J360"/>
  <c r="J252"/>
  <c i="10" r="J129"/>
  <c i="9" r="J120"/>
  <c r="BK100"/>
  <c i="7" r="BK119"/>
  <c r="BK100"/>
  <c i="6" r="J160"/>
  <c r="J124"/>
  <c i="5" r="BK103"/>
  <c i="4" r="BK206"/>
  <c i="3" r="J207"/>
  <c i="2" r="BK2115"/>
  <c r="J1932"/>
  <c r="J1656"/>
  <c r="J1528"/>
  <c r="BK1456"/>
  <c r="BK1368"/>
  <c r="J1039"/>
  <c r="J592"/>
  <c r="BK378"/>
  <c r="BK131"/>
  <c i="10" r="BK132"/>
  <c r="BK96"/>
  <c i="9" r="J98"/>
  <c i="7" r="J114"/>
  <c i="6" r="BK177"/>
  <c r="BK143"/>
  <c r="J127"/>
  <c i="5" r="J100"/>
  <c i="4" r="BK170"/>
  <c i="3" r="J220"/>
  <c r="J94"/>
  <c i="2" r="BK2429"/>
  <c r="BK2417"/>
  <c r="J2401"/>
  <c r="J2385"/>
  <c r="BK2365"/>
  <c r="BK2353"/>
  <c r="J2130"/>
  <c r="J1992"/>
  <c r="BK1920"/>
  <c r="BK1856"/>
  <c r="J1759"/>
  <c r="J1608"/>
  <c r="J1508"/>
  <c r="BK1242"/>
  <c r="BK1106"/>
  <c r="BK976"/>
  <c r="J555"/>
  <c r="J369"/>
  <c i="6" r="J104"/>
  <c i="5" r="BK114"/>
  <c i="4" r="BK222"/>
  <c r="J212"/>
  <c r="J123"/>
  <c i="2" r="BK2297"/>
  <c r="BK1968"/>
  <c r="J1880"/>
  <c r="BK1773"/>
  <c r="BK1624"/>
  <c r="J1540"/>
  <c r="J1416"/>
  <c r="BK1177"/>
  <c r="J1084"/>
  <c r="BK933"/>
  <c r="BK586"/>
  <c r="J427"/>
  <c r="J408"/>
  <c r="BK231"/>
  <c r="BK143"/>
  <c r="BK1892"/>
  <c r="BK1648"/>
  <c r="J1496"/>
  <c r="BK1427"/>
  <c r="BK1134"/>
  <c i="6" r="J158"/>
  <c r="BK108"/>
  <c i="5" r="J108"/>
  <c r="J95"/>
  <c r="J91"/>
  <c i="4" r="J170"/>
  <c r="BK135"/>
  <c r="BK121"/>
  <c i="3" r="BK215"/>
  <c i="2" r="J2252"/>
  <c r="J2115"/>
  <c r="BK2039"/>
  <c r="J1936"/>
  <c r="BK1817"/>
  <c r="J1785"/>
  <c r="BK1769"/>
  <c r="J1682"/>
  <c r="J1604"/>
  <c r="J1548"/>
  <c r="BK1472"/>
  <c r="BK1419"/>
  <c r="J1106"/>
  <c r="BK907"/>
  <c r="J610"/>
  <c r="BK344"/>
  <c r="BK174"/>
  <c i="10" r="J147"/>
  <c r="J93"/>
  <c i="9" r="BK90"/>
  <c i="7" r="BK106"/>
  <c i="6" r="J174"/>
  <c r="J157"/>
  <c r="J140"/>
  <c r="BK119"/>
  <c i="5" r="J113"/>
  <c i="4" r="BK219"/>
  <c r="J128"/>
  <c i="3" r="J173"/>
  <c i="2" r="J2154"/>
  <c r="J2104"/>
  <c r="J1952"/>
  <c r="J1868"/>
  <c r="J1801"/>
  <c r="J1731"/>
  <c r="J1652"/>
  <c r="BK1604"/>
  <c r="J1488"/>
  <c r="BK1248"/>
  <c r="J1172"/>
  <c r="J964"/>
  <c r="J867"/>
  <c r="BK660"/>
  <c r="BK467"/>
  <c r="BK191"/>
  <c i="10" r="BK134"/>
  <c i="9" r="J114"/>
  <c i="8" r="BK100"/>
  <c i="7" r="J103"/>
  <c i="6" r="J187"/>
  <c i="4" r="BK191"/>
  <c i="3" r="BK247"/>
  <c i="2" r="J2349"/>
  <c r="J2136"/>
  <c r="J1964"/>
  <c r="J1845"/>
  <c r="J1773"/>
  <c r="BK1568"/>
  <c r="J1316"/>
  <c r="J1045"/>
  <c r="BK951"/>
  <c r="J650"/>
  <c r="J521"/>
  <c r="J282"/>
  <c r="J174"/>
  <c i="10" r="BK120"/>
  <c i="9" r="BK112"/>
  <c r="BK98"/>
  <c i="8" r="BK91"/>
  <c i="7" r="J90"/>
  <c i="6" r="BK152"/>
  <c r="J118"/>
  <c i="5" r="J101"/>
  <c i="4" r="J94"/>
  <c i="3" r="BK126"/>
  <c i="2" r="J2087"/>
  <c r="BK1837"/>
  <c r="BK1632"/>
  <c r="BK1524"/>
  <c r="BK1440"/>
  <c r="J1320"/>
  <c r="BK1056"/>
  <c r="BK979"/>
  <c r="J859"/>
  <c r="BK707"/>
  <c r="BK546"/>
  <c r="BK316"/>
  <c r="J114"/>
  <c i="10" r="J134"/>
  <c r="BK102"/>
  <c i="9" r="J95"/>
  <c i="7" r="BK103"/>
  <c i="6" r="J170"/>
  <c r="BK138"/>
  <c r="BK118"/>
  <c i="5" r="J103"/>
  <c i="4" r="BK182"/>
  <c r="BK94"/>
  <c i="2" r="J2441"/>
  <c r="J2429"/>
  <c r="J2417"/>
  <c r="J2405"/>
  <c r="BK2393"/>
  <c r="J2365"/>
  <c r="J2353"/>
  <c r="BK2148"/>
  <c r="BK2012"/>
  <c r="J1916"/>
  <c r="BK1801"/>
  <c r="BK1656"/>
  <c r="BK1548"/>
  <c r="BK1468"/>
  <c r="BK1219"/>
  <c r="J1042"/>
  <c r="J951"/>
  <c r="J586"/>
  <c r="J436"/>
  <c r="J231"/>
  <c i="6" r="BK100"/>
  <c i="5" r="BK109"/>
  <c i="4" r="BK218"/>
  <c r="J168"/>
  <c i="3" r="J143"/>
  <c i="2" r="BK2214"/>
  <c r="BK1996"/>
  <c r="J1884"/>
  <c r="BK1797"/>
  <c r="J1628"/>
  <c r="J1484"/>
  <c r="J1204"/>
  <c r="J1100"/>
  <c r="J955"/>
  <c r="J646"/>
  <c r="J422"/>
  <c r="BK387"/>
  <c r="J200"/>
  <c i="1" r="AS59"/>
  <c i="10" r="BK107"/>
  <c i="9" r="J111"/>
  <c i="8" r="J90"/>
  <c i="7" r="J111"/>
  <c i="5" r="BK112"/>
  <c i="4" r="J218"/>
  <c r="J176"/>
  <c r="BK128"/>
  <c i="3" r="J247"/>
  <c r="J202"/>
  <c r="BK167"/>
  <c r="J130"/>
  <c r="J89"/>
  <c i="2" r="BK2130"/>
  <c r="J1996"/>
  <c r="J1948"/>
  <c r="BK1928"/>
  <c r="J1876"/>
  <c r="BK1756"/>
  <c r="J1612"/>
  <c r="J1516"/>
  <c r="J1431"/>
  <c r="BK1194"/>
  <c r="BK1100"/>
  <c r="BK990"/>
  <c r="BK942"/>
  <c r="J929"/>
  <c r="J855"/>
  <c r="BK684"/>
  <c r="J669"/>
  <c r="BK619"/>
  <c r="J445"/>
  <c i="6" r="J137"/>
  <c r="BK124"/>
  <c r="J108"/>
  <c i="5" r="J117"/>
  <c r="J109"/>
  <c r="BK104"/>
  <c r="J98"/>
  <c r="BK90"/>
  <c i="4" r="J219"/>
  <c r="J202"/>
  <c r="BK189"/>
  <c r="BK187"/>
  <c r="BK178"/>
  <c r="J157"/>
  <c r="BK154"/>
  <c r="J119"/>
  <c r="BK117"/>
  <c i="3" r="BK236"/>
  <c r="BK220"/>
  <c r="BK198"/>
  <c r="J183"/>
  <c r="BK148"/>
  <c r="BK94"/>
  <c i="2" r="BK2349"/>
  <c r="J2329"/>
  <c r="BK2317"/>
  <c r="BK2233"/>
  <c r="J2090"/>
  <c r="BK2087"/>
  <c r="J1972"/>
  <c r="J1960"/>
  <c r="BK1876"/>
  <c r="BK1841"/>
  <c r="J1797"/>
  <c r="J1753"/>
  <c r="BK1712"/>
  <c r="J1659"/>
  <c r="J1624"/>
  <c r="J1600"/>
  <c r="BK1560"/>
  <c r="J1512"/>
  <c r="BK1484"/>
  <c r="J1440"/>
  <c r="BK1416"/>
  <c r="J1248"/>
  <c r="J1186"/>
  <c r="BK1033"/>
  <c r="BK994"/>
  <c r="J942"/>
  <c r="J916"/>
  <c r="J872"/>
  <c r="BK865"/>
  <c r="BK853"/>
  <c r="J660"/>
  <c r="BK650"/>
  <c r="BK646"/>
  <c r="BK628"/>
  <c r="BK610"/>
  <c r="BK601"/>
  <c r="BK541"/>
  <c r="BK532"/>
  <c r="J494"/>
  <c r="J440"/>
  <c r="J339"/>
  <c r="J334"/>
  <c r="J316"/>
  <c r="BK299"/>
  <c r="J272"/>
  <c r="BK262"/>
  <c r="J257"/>
  <c r="J240"/>
  <c r="BK195"/>
  <c r="J161"/>
  <c r="BK127"/>
  <c r="BK110"/>
  <c i="10" r="BK147"/>
  <c r="J144"/>
  <c r="J141"/>
  <c r="J123"/>
  <c r="J104"/>
  <c i="9" r="BK118"/>
  <c r="J106"/>
  <c r="BK97"/>
  <c r="BK95"/>
  <c i="8" r="J99"/>
  <c i="7" r="J121"/>
  <c r="J107"/>
  <c r="J97"/>
  <c i="6" r="BK182"/>
  <c r="BK171"/>
  <c r="BK132"/>
  <c i="2" r="BK2421"/>
  <c r="BK2405"/>
  <c r="J2389"/>
  <c r="BK2373"/>
  <c r="J2361"/>
  <c r="BK2345"/>
  <c r="BK2111"/>
  <c r="BK1988"/>
  <c r="BK1884"/>
  <c r="BK1718"/>
  <c r="J1584"/>
  <c r="J1452"/>
  <c r="J1227"/>
  <c r="BK1090"/>
  <c r="J990"/>
  <c r="BK669"/>
  <c r="J541"/>
  <c r="J344"/>
  <c r="J195"/>
  <c i="5" r="BK123"/>
  <c r="J90"/>
  <c i="4" r="BK208"/>
  <c r="J165"/>
  <c i="2" r="BK2325"/>
  <c r="BK2090"/>
  <c r="BK1948"/>
  <c r="J1821"/>
  <c r="J546"/>
  <c r="J415"/>
  <c r="J378"/>
  <c i="10" r="J125"/>
  <c r="J96"/>
  <c i="8" r="BK99"/>
  <c i="7" r="BK107"/>
  <c i="6" r="BK187"/>
  <c r="BK164"/>
  <c r="BK140"/>
  <c r="J126"/>
  <c r="BK111"/>
  <c i="5" r="J118"/>
  <c r="BK108"/>
  <c r="BK101"/>
  <c i="4" r="J189"/>
  <c r="BK137"/>
  <c i="3" r="J253"/>
  <c r="J215"/>
  <c r="BK173"/>
  <c r="BK109"/>
  <c i="2" r="BK2195"/>
  <c r="BK2099"/>
  <c r="J2039"/>
  <c r="J1988"/>
  <c r="BK1940"/>
  <c r="BK1916"/>
  <c r="J1853"/>
  <c r="BK1659"/>
  <c r="BK1540"/>
  <c r="J1480"/>
  <c r="BK1423"/>
  <c r="BK1168"/>
  <c i="6" r="J162"/>
  <c r="J152"/>
  <c r="BK141"/>
  <c r="J129"/>
  <c r="J119"/>
  <c r="BK98"/>
  <c i="5" r="J110"/>
  <c r="BK100"/>
  <c i="4" r="BK212"/>
  <c r="BK172"/>
  <c r="J154"/>
  <c r="BK123"/>
  <c i="3" r="BK152"/>
  <c i="2" r="BK2160"/>
  <c r="J2107"/>
  <c r="BK2000"/>
  <c r="J1912"/>
  <c r="BK1813"/>
  <c r="BK1781"/>
  <c r="BK1759"/>
  <c r="BK1640"/>
  <c r="J1568"/>
  <c r="BK1528"/>
  <c r="J1436"/>
  <c r="J1235"/>
  <c r="J933"/>
  <c r="BK733"/>
  <c r="J601"/>
  <c r="BK257"/>
  <c r="BK161"/>
  <c i="10" r="J110"/>
  <c i="9" r="BK111"/>
  <c i="7" r="BK121"/>
  <c r="J105"/>
  <c i="6" r="J171"/>
  <c r="BK158"/>
  <c r="BK150"/>
  <c r="J132"/>
  <c r="J113"/>
  <c r="J98"/>
  <c i="5" r="J94"/>
  <c i="4" r="J145"/>
  <c i="3" r="BK207"/>
  <c r="BK139"/>
  <c i="2" r="BK2142"/>
  <c r="J1976"/>
  <c r="BK1924"/>
  <c r="J1856"/>
  <c r="BK1825"/>
  <c r="J1777"/>
  <c r="J1673"/>
  <c r="J1620"/>
  <c r="J1544"/>
  <c r="J1468"/>
  <c r="BK1227"/>
  <c r="J1117"/>
  <c r="BK1001"/>
  <c r="BK857"/>
  <c r="J642"/>
  <c r="J349"/>
  <c i="10" r="BK141"/>
  <c r="J100"/>
  <c i="9" r="BK96"/>
  <c i="7" r="J113"/>
  <c r="J93"/>
  <c i="4" r="J206"/>
  <c r="BK141"/>
  <c i="3" r="BK179"/>
  <c i="2" r="J2337"/>
  <c r="BK2127"/>
  <c r="J1944"/>
  <c r="J1849"/>
  <c r="J1756"/>
  <c r="BK1572"/>
  <c r="BK1235"/>
  <c r="BK998"/>
  <c r="J857"/>
  <c r="J638"/>
  <c r="BK452"/>
  <c r="BK267"/>
  <c r="BK200"/>
  <c r="J110"/>
  <c i="10" r="J108"/>
  <c i="9" r="J109"/>
  <c i="8" r="J101"/>
  <c i="7" r="BK111"/>
  <c r="BK91"/>
  <c i="6" r="J149"/>
  <c i="5" r="J123"/>
  <c i="4" r="J217"/>
  <c r="J98"/>
  <c i="3" r="J135"/>
  <c i="2" r="J2325"/>
  <c r="J2078"/>
  <c r="BK1944"/>
  <c r="BK1736"/>
  <c r="J1580"/>
  <c r="BK1460"/>
  <c r="J1423"/>
  <c r="BK1256"/>
  <c r="BK1025"/>
  <c r="BK885"/>
  <c r="BK769"/>
  <c r="BK577"/>
  <c r="BK485"/>
  <c r="J288"/>
  <c r="BK154"/>
  <c i="10" r="BK144"/>
  <c r="BK123"/>
  <c r="J99"/>
  <c i="9" r="J90"/>
  <c i="7" r="J100"/>
  <c i="6" r="BK157"/>
  <c r="J134"/>
  <c i="5" r="BK115"/>
  <c i="4" r="J214"/>
  <c r="J160"/>
  <c r="BK119"/>
  <c i="3" r="J126"/>
  <c i="2" r="BK2433"/>
  <c r="BK2413"/>
  <c r="BK2401"/>
  <c r="BK2389"/>
  <c r="BK2377"/>
  <c r="BK2361"/>
  <c r="J2341"/>
  <c r="BK2119"/>
  <c r="J2000"/>
  <c r="BK1952"/>
  <c r="J1888"/>
  <c r="J1769"/>
  <c r="BK1682"/>
  <c r="BK1532"/>
  <c r="BK1313"/>
  <c r="J1153"/>
  <c r="BK1030"/>
  <c r="J907"/>
  <c r="BK638"/>
  <c r="J459"/>
  <c r="J307"/>
  <c r="BK187"/>
  <c i="6" r="J102"/>
  <c i="5" r="J107"/>
  <c i="4" r="J222"/>
  <c r="J172"/>
  <c i="3" r="BK183"/>
  <c i="2" r="J2259"/>
  <c r="J2048"/>
  <c r="J1900"/>
  <c r="BK1829"/>
  <c r="BK1691"/>
  <c r="BK1596"/>
  <c r="BK1536"/>
  <c r="BK1508"/>
  <c r="J1309"/>
  <c r="J1123"/>
  <c r="J998"/>
  <c r="J769"/>
  <c r="J476"/>
  <c r="BK415"/>
  <c r="J387"/>
  <c r="BK339"/>
  <c r="J170"/>
  <c i="10" r="J132"/>
  <c i="9" r="J115"/>
  <c i="8" r="BK93"/>
  <c i="7" r="BK114"/>
  <c r="BK96"/>
  <c i="5" r="J93"/>
  <c i="4" r="J204"/>
  <c r="BK145"/>
  <c i="2" r="BK1976"/>
  <c r="J1904"/>
  <c r="J1805"/>
  <c r="J1576"/>
  <c r="BK1492"/>
  <c r="J1252"/>
  <c r="J1127"/>
  <c r="BK1042"/>
  <c r="J1030"/>
  <c r="J976"/>
  <c r="BK872"/>
  <c r="J733"/>
  <c r="BK634"/>
  <c r="BK569"/>
  <c r="BK555"/>
  <c r="J551"/>
  <c r="BK537"/>
  <c r="J532"/>
  <c r="J503"/>
  <c r="BK476"/>
  <c r="J467"/>
  <c r="BK369"/>
  <c r="BK349"/>
  <c r="BK334"/>
  <c r="J299"/>
  <c r="BK282"/>
  <c r="BK276"/>
  <c r="BK249"/>
  <c r="BK213"/>
  <c r="J127"/>
  <c i="10" r="BK117"/>
  <c r="J106"/>
  <c r="J97"/>
  <c r="BK93"/>
  <c i="9" r="BK117"/>
  <c r="J107"/>
  <c r="J97"/>
  <c i="8" r="J100"/>
  <c r="BK98"/>
  <c r="BK90"/>
  <c i="7" r="J119"/>
  <c r="BK116"/>
  <c r="BK99"/>
  <c r="J91"/>
  <c i="6" r="BK186"/>
  <c r="J182"/>
  <c r="BK174"/>
  <c r="BK166"/>
  <c r="BK153"/>
  <c r="J146"/>
  <c r="J135"/>
  <c r="BK134"/>
  <c r="BK129"/>
  <c r="J110"/>
  <c i="5" r="J114"/>
  <c r="BK107"/>
  <c r="J102"/>
  <c r="J96"/>
  <c i="4" r="J182"/>
  <c r="J130"/>
  <c i="3" r="BK130"/>
  <c r="BK89"/>
  <c i="2" r="J2345"/>
  <c r="J2321"/>
  <c r="J2278"/>
  <c r="J2214"/>
  <c r="BK2075"/>
  <c r="BK1956"/>
  <c r="BK1904"/>
  <c r="J1833"/>
  <c r="J1762"/>
  <c r="BK1739"/>
  <c r="BK1652"/>
  <c r="BK1620"/>
  <c r="J1592"/>
  <c r="J1552"/>
  <c r="J1504"/>
  <c r="BK1448"/>
  <c r="J1427"/>
  <c r="J1242"/>
  <c r="J1168"/>
  <c r="BK1022"/>
  <c r="BK964"/>
  <c r="BK876"/>
  <c r="BK869"/>
  <c r="J204"/>
  <c r="BK165"/>
  <c r="J143"/>
  <c r="J123"/>
  <c i="10" r="J136"/>
  <c r="BK110"/>
  <c r="BK108"/>
  <c r="BK91"/>
  <c r="J89"/>
  <c i="9" r="J108"/>
  <c r="BK101"/>
  <c r="J96"/>
  <c r="J93"/>
  <c i="8" r="BK95"/>
  <c i="7" r="J116"/>
  <c r="J99"/>
  <c i="6" r="J189"/>
  <c r="J179"/>
  <c i="10" r="BK114"/>
  <c i="7" r="J110"/>
  <c i="6" r="BK167"/>
  <c r="BK130"/>
  <c i="5" r="BK106"/>
  <c i="4" r="BK195"/>
  <c r="J135"/>
  <c i="3" r="J152"/>
  <c i="2" r="J2437"/>
  <c r="J2425"/>
  <c r="BK2409"/>
  <c r="J2393"/>
  <c r="J2381"/>
  <c r="BK2369"/>
  <c r="J2297"/>
  <c r="BK2030"/>
  <c r="J1928"/>
  <c r="BK1849"/>
  <c r="BK1725"/>
  <c r="BK1588"/>
  <c r="BK1504"/>
  <c r="J1256"/>
  <c r="BK1117"/>
  <c r="J994"/>
  <c r="BK859"/>
  <c r="BK503"/>
  <c r="BK272"/>
  <c i="6" r="BK110"/>
  <c i="5" r="J112"/>
  <c i="4" r="BK214"/>
  <c i="3" r="J210"/>
  <c i="2" r="J2148"/>
  <c r="BK1964"/>
  <c r="BK1888"/>
  <c r="J1789"/>
  <c r="BK1666"/>
  <c r="BK1564"/>
  <c r="J1444"/>
  <c r="J1194"/>
  <c r="J1056"/>
  <c r="J869"/>
  <c r="BK581"/>
  <c r="BK427"/>
  <c r="J397"/>
  <c r="BK307"/>
  <c r="J183"/>
  <c i="3" l="1" r="P225"/>
  <c r="R225"/>
  <c i="2" r="R109"/>
  <c r="R266"/>
  <c r="P396"/>
  <c r="T531"/>
  <c r="P580"/>
  <c r="BK645"/>
  <c r="J645"/>
  <c r="J72"/>
  <c r="BK850"/>
  <c r="J850"/>
  <c r="J74"/>
  <c r="T850"/>
  <c r="BK1000"/>
  <c r="J1000"/>
  <c r="J78"/>
  <c r="BK1044"/>
  <c r="J1044"/>
  <c r="J79"/>
  <c r="R1658"/>
  <c r="P1855"/>
  <c r="P2129"/>
  <c i="3" r="BK88"/>
  <c i="4" r="T93"/>
  <c r="BK164"/>
  <c r="J164"/>
  <c r="J64"/>
  <c r="P177"/>
  <c r="BK216"/>
  <c r="J216"/>
  <c r="J70"/>
  <c i="5" r="R88"/>
  <c r="R92"/>
  <c r="T111"/>
  <c r="BK121"/>
  <c r="J121"/>
  <c r="J66"/>
  <c i="2" r="R199"/>
  <c r="P306"/>
  <c r="T466"/>
  <c r="R568"/>
  <c r="P706"/>
  <c r="P850"/>
  <c r="R1000"/>
  <c r="BK1418"/>
  <c r="J1418"/>
  <c r="J80"/>
  <c r="BK1764"/>
  <c r="J1764"/>
  <c r="J82"/>
  <c r="BK2002"/>
  <c r="J2002"/>
  <c r="J84"/>
  <c r="R2106"/>
  <c r="T2316"/>
  <c i="3" r="R182"/>
  <c i="4" r="BK144"/>
  <c r="J144"/>
  <c r="J62"/>
  <c r="P164"/>
  <c r="T177"/>
  <c r="R201"/>
  <c i="5" r="BK88"/>
  <c r="J88"/>
  <c r="J61"/>
  <c r="T97"/>
  <c r="R116"/>
  <c i="6" r="BK99"/>
  <c r="J99"/>
  <c r="J66"/>
  <c r="R99"/>
  <c r="R96"/>
  <c r="R176"/>
  <c i="8" r="BK89"/>
  <c r="J89"/>
  <c r="J65"/>
  <c i="9" r="T89"/>
  <c r="T88"/>
  <c r="T87"/>
  <c i="2" r="T199"/>
  <c r="T306"/>
  <c r="R466"/>
  <c r="BK580"/>
  <c r="J580"/>
  <c r="J71"/>
  <c r="P645"/>
  <c r="R875"/>
  <c r="R1044"/>
  <c r="BK1658"/>
  <c r="J1658"/>
  <c r="J81"/>
  <c r="BK1855"/>
  <c r="J1855"/>
  <c r="J83"/>
  <c r="R2129"/>
  <c i="3" r="P182"/>
  <c i="4" r="BK93"/>
  <c r="J93"/>
  <c r="J61"/>
  <c r="T164"/>
  <c r="R186"/>
  <c i="5" r="BK97"/>
  <c r="J97"/>
  <c r="J63"/>
  <c r="P111"/>
  <c r="T116"/>
  <c i="6" r="R107"/>
  <c r="R106"/>
  <c r="P184"/>
  <c i="8" r="T89"/>
  <c r="T88"/>
  <c r="T87"/>
  <c i="2" r="T109"/>
  <c r="P266"/>
  <c r="BK396"/>
  <c r="J396"/>
  <c r="J66"/>
  <c r="R531"/>
  <c r="P568"/>
  <c r="R706"/>
  <c r="P1000"/>
  <c r="R1418"/>
  <c r="P1764"/>
  <c r="T2002"/>
  <c r="T2106"/>
  <c r="BK2316"/>
  <c r="J2316"/>
  <c r="J87"/>
  <c i="3" r="BK182"/>
  <c r="J182"/>
  <c r="J62"/>
  <c i="4" r="P93"/>
  <c i="6" r="T99"/>
  <c r="T96"/>
  <c r="BK176"/>
  <c r="J176"/>
  <c r="J71"/>
  <c r="BK184"/>
  <c r="J184"/>
  <c r="J73"/>
  <c i="7" r="T89"/>
  <c r="T88"/>
  <c r="T87"/>
  <c i="9" r="BK89"/>
  <c r="J89"/>
  <c r="J65"/>
  <c i="10" r="P88"/>
  <c r="P145"/>
  <c i="2" r="P109"/>
  <c r="T266"/>
  <c r="R396"/>
  <c r="BK531"/>
  <c r="T568"/>
  <c r="T706"/>
  <c r="R850"/>
  <c r="T1000"/>
  <c r="P1418"/>
  <c r="R1764"/>
  <c r="R2002"/>
  <c r="BK2129"/>
  <c r="J2129"/>
  <c r="J86"/>
  <c i="3" r="T182"/>
  <c i="4" r="R144"/>
  <c r="BK186"/>
  <c r="J186"/>
  <c r="J66"/>
  <c r="P216"/>
  <c i="5" r="R97"/>
  <c r="BK116"/>
  <c r="J116"/>
  <c r="J65"/>
  <c i="6" r="BK107"/>
  <c r="BK106"/>
  <c r="J106"/>
  <c r="J67"/>
  <c i="7" r="BK89"/>
  <c r="J89"/>
  <c r="J65"/>
  <c i="8" r="P89"/>
  <c r="P88"/>
  <c r="P87"/>
  <c i="1" r="AU62"/>
  <c i="9" r="P89"/>
  <c r="P88"/>
  <c r="P87"/>
  <c i="1" r="AU63"/>
  <c i="10" r="R88"/>
  <c i="2" r="BK109"/>
  <c r="BK266"/>
  <c r="J266"/>
  <c r="J63"/>
  <c r="T396"/>
  <c r="P531"/>
  <c r="P530"/>
  <c r="T580"/>
  <c r="R645"/>
  <c r="P875"/>
  <c r="T1044"/>
  <c r="P1658"/>
  <c r="R1855"/>
  <c r="BK2106"/>
  <c r="J2106"/>
  <c r="J85"/>
  <c r="P2316"/>
  <c i="3" r="P88"/>
  <c r="P87"/>
  <c r="P86"/>
  <c i="1" r="AU56"/>
  <c i="4" r="P144"/>
  <c r="R164"/>
  <c r="P186"/>
  <c r="BK201"/>
  <c r="BK200"/>
  <c r="J200"/>
  <c r="J68"/>
  <c r="R216"/>
  <c i="5" r="T88"/>
  <c r="P92"/>
  <c r="BK111"/>
  <c r="J111"/>
  <c r="J64"/>
  <c r="R121"/>
  <c i="6" r="P99"/>
  <c r="P96"/>
  <c i="7" r="R89"/>
  <c r="R88"/>
  <c r="R87"/>
  <c i="8" r="R89"/>
  <c r="R88"/>
  <c r="R87"/>
  <c i="9" r="R89"/>
  <c r="R88"/>
  <c r="R87"/>
  <c i="10" r="BK88"/>
  <c r="BK145"/>
  <c r="J145"/>
  <c r="J66"/>
  <c i="2" r="BK199"/>
  <c r="J199"/>
  <c r="J62"/>
  <c r="BK306"/>
  <c r="J306"/>
  <c r="J65"/>
  <c r="BK466"/>
  <c r="J466"/>
  <c r="J67"/>
  <c r="R580"/>
  <c r="T645"/>
  <c r="BK875"/>
  <c r="J875"/>
  <c r="J77"/>
  <c r="P1044"/>
  <c r="T1658"/>
  <c r="T1855"/>
  <c r="T2129"/>
  <c i="3" r="R88"/>
  <c r="R87"/>
  <c r="R86"/>
  <c i="4" r="T144"/>
  <c r="R177"/>
  <c r="T201"/>
  <c i="5" r="P88"/>
  <c r="P97"/>
  <c r="P116"/>
  <c r="T121"/>
  <c i="6" r="T107"/>
  <c r="T106"/>
  <c r="T176"/>
  <c r="R184"/>
  <c i="7" r="P89"/>
  <c r="P88"/>
  <c r="P87"/>
  <c i="1" r="AU61"/>
  <c i="10" r="R145"/>
  <c i="2" r="P199"/>
  <c r="R306"/>
  <c r="R305"/>
  <c r="P466"/>
  <c r="BK568"/>
  <c r="J568"/>
  <c r="J70"/>
  <c r="BK706"/>
  <c r="J706"/>
  <c r="J73"/>
  <c r="T875"/>
  <c r="T1418"/>
  <c r="T1764"/>
  <c r="P2002"/>
  <c r="P2106"/>
  <c r="R2316"/>
  <c i="3" r="T88"/>
  <c r="T87"/>
  <c r="T86"/>
  <c i="4" r="R93"/>
  <c r="R92"/>
  <c r="BK177"/>
  <c r="J177"/>
  <c r="J65"/>
  <c r="T186"/>
  <c r="P201"/>
  <c r="P200"/>
  <c r="T216"/>
  <c i="5" r="BK92"/>
  <c r="J92"/>
  <c r="J62"/>
  <c r="T92"/>
  <c r="R111"/>
  <c r="P121"/>
  <c i="6" r="P107"/>
  <c r="P106"/>
  <c r="P176"/>
  <c r="P172"/>
  <c r="T184"/>
  <c i="10" r="T88"/>
  <c r="BK116"/>
  <c r="J116"/>
  <c r="J63"/>
  <c r="P116"/>
  <c r="R116"/>
  <c r="T116"/>
  <c r="T145"/>
  <c i="2" r="F55"/>
  <c r="BE213"/>
  <c r="BE252"/>
  <c r="BE276"/>
  <c r="BE387"/>
  <c r="BE397"/>
  <c r="BE408"/>
  <c r="BE415"/>
  <c r="BE422"/>
  <c r="BE440"/>
  <c r="BE628"/>
  <c r="BE660"/>
  <c r="BE684"/>
  <c r="BE855"/>
  <c r="BE885"/>
  <c r="BE942"/>
  <c r="BE976"/>
  <c r="BE990"/>
  <c r="BE1219"/>
  <c r="BE1316"/>
  <c r="BE1423"/>
  <c r="BE1436"/>
  <c r="BE1512"/>
  <c r="BE1552"/>
  <c r="BE1572"/>
  <c r="BE1576"/>
  <c r="BE1600"/>
  <c r="BE1604"/>
  <c r="BE1612"/>
  <c r="BE1648"/>
  <c r="BE1691"/>
  <c r="BE1725"/>
  <c r="BE1731"/>
  <c r="BE1762"/>
  <c r="BE1793"/>
  <c r="BE1813"/>
  <c r="BE1864"/>
  <c r="BE1892"/>
  <c r="BE1940"/>
  <c r="BE2233"/>
  <c i="3" r="F55"/>
  <c r="BE94"/>
  <c r="BE121"/>
  <c r="BE130"/>
  <c r="BE167"/>
  <c r="BE231"/>
  <c i="4" r="E81"/>
  <c r="BE98"/>
  <c r="BE135"/>
  <c r="BE154"/>
  <c r="BE157"/>
  <c r="BE191"/>
  <c r="BE204"/>
  <c r="BE222"/>
  <c r="BK221"/>
  <c r="J221"/>
  <c r="J71"/>
  <c i="5" r="J52"/>
  <c r="BE117"/>
  <c i="6" r="BE98"/>
  <c r="BE108"/>
  <c r="BE111"/>
  <c i="2" r="BE154"/>
  <c r="BE174"/>
  <c r="BE257"/>
  <c r="BE445"/>
  <c r="BE521"/>
  <c r="BE601"/>
  <c r="BE610"/>
  <c r="BE650"/>
  <c r="BE654"/>
  <c r="BE733"/>
  <c r="BE810"/>
  <c r="BE851"/>
  <c r="BE925"/>
  <c r="BE929"/>
  <c r="BE964"/>
  <c r="BE1013"/>
  <c r="BE1127"/>
  <c r="BE1194"/>
  <c r="BE1419"/>
  <c r="BE1431"/>
  <c r="BE1444"/>
  <c r="BE1448"/>
  <c r="BE1464"/>
  <c r="BE1484"/>
  <c r="BE1488"/>
  <c r="BE1524"/>
  <c r="BE1580"/>
  <c r="BE1640"/>
  <c r="BE1652"/>
  <c r="BE1736"/>
  <c r="BE1739"/>
  <c r="BE1746"/>
  <c r="BE1825"/>
  <c r="BE1853"/>
  <c r="BE1908"/>
  <c r="BE1936"/>
  <c r="BE1944"/>
  <c r="BE1960"/>
  <c r="BE2048"/>
  <c r="BE2136"/>
  <c r="BE2321"/>
  <c r="BE2349"/>
  <c r="BE2353"/>
  <c r="BE2357"/>
  <c r="BE2361"/>
  <c r="BE2365"/>
  <c r="BE2369"/>
  <c r="BE2373"/>
  <c r="BE2377"/>
  <c r="BE2381"/>
  <c r="BE2385"/>
  <c r="BE2389"/>
  <c r="BE2393"/>
  <c r="BE2397"/>
  <c r="BE2401"/>
  <c r="BE2405"/>
  <c r="BE2409"/>
  <c r="BE2413"/>
  <c r="BE2417"/>
  <c r="BE2421"/>
  <c r="BE2425"/>
  <c r="BE2429"/>
  <c r="BE2433"/>
  <c r="BE2437"/>
  <c r="BE2441"/>
  <c r="BK871"/>
  <c r="J871"/>
  <c r="J75"/>
  <c i="3" r="BE135"/>
  <c r="BE198"/>
  <c r="BE202"/>
  <c i="4" r="J85"/>
  <c r="BE123"/>
  <c r="BE145"/>
  <c r="BE165"/>
  <c r="BE168"/>
  <c r="BE206"/>
  <c i="5" r="BE93"/>
  <c r="BE94"/>
  <c r="BE95"/>
  <c r="BE96"/>
  <c r="BE123"/>
  <c i="6" r="F92"/>
  <c r="BE104"/>
  <c r="BE114"/>
  <c r="BE116"/>
  <c r="BE126"/>
  <c r="BE129"/>
  <c r="BE131"/>
  <c r="BE137"/>
  <c r="BE140"/>
  <c r="BE141"/>
  <c r="BE144"/>
  <c r="BE153"/>
  <c r="BE155"/>
  <c r="BE166"/>
  <c r="BE187"/>
  <c r="BE189"/>
  <c r="BK173"/>
  <c r="J173"/>
  <c r="J70"/>
  <c i="7" r="E75"/>
  <c r="F84"/>
  <c r="BE105"/>
  <c r="BE106"/>
  <c r="BE111"/>
  <c r="BE119"/>
  <c r="BE120"/>
  <c r="BE121"/>
  <c i="8" r="F84"/>
  <c r="BE96"/>
  <c i="9" r="F59"/>
  <c r="BE107"/>
  <c r="BE112"/>
  <c i="10" r="BE89"/>
  <c r="BE91"/>
  <c r="BE93"/>
  <c r="BE129"/>
  <c i="2" r="E48"/>
  <c r="BE170"/>
  <c r="BE195"/>
  <c r="BE240"/>
  <c r="BE249"/>
  <c r="BE267"/>
  <c r="BE272"/>
  <c r="BE282"/>
  <c r="BE349"/>
  <c r="BE369"/>
  <c r="BE436"/>
  <c r="BE452"/>
  <c r="BE459"/>
  <c r="BE467"/>
  <c r="BE586"/>
  <c r="BE669"/>
  <c r="BE766"/>
  <c r="BE872"/>
  <c r="BE876"/>
  <c r="BE1204"/>
  <c r="BE1227"/>
  <c r="BE1480"/>
  <c r="BE1540"/>
  <c r="BE1592"/>
  <c r="BE1608"/>
  <c r="BE1682"/>
  <c r="BE1753"/>
  <c r="BE1756"/>
  <c r="BE1845"/>
  <c r="BE1856"/>
  <c r="BE1872"/>
  <c r="BE1880"/>
  <c r="BE1916"/>
  <c r="BE1952"/>
  <c r="BE1972"/>
  <c r="BE1980"/>
  <c r="BE1984"/>
  <c r="BE2003"/>
  <c r="BE2099"/>
  <c r="BE2111"/>
  <c r="BE2317"/>
  <c r="BE2337"/>
  <c i="3" r="BE89"/>
  <c r="BE173"/>
  <c r="BE179"/>
  <c r="BK246"/>
  <c r="BK245"/>
  <c r="J245"/>
  <c r="J64"/>
  <c i="4" r="BE121"/>
  <c r="BE141"/>
  <c r="BE160"/>
  <c r="BE170"/>
  <c r="BE172"/>
  <c r="BE176"/>
  <c r="BE210"/>
  <c r="BE218"/>
  <c i="5" r="F83"/>
  <c r="BE89"/>
  <c r="BE90"/>
  <c r="BE91"/>
  <c r="BE105"/>
  <c r="BE106"/>
  <c r="BE114"/>
  <c r="BE115"/>
  <c i="6" r="J56"/>
  <c r="BE121"/>
  <c r="BE122"/>
  <c r="BE130"/>
  <c r="BE143"/>
  <c r="BE157"/>
  <c r="BE158"/>
  <c r="BE162"/>
  <c r="BK181"/>
  <c r="J181"/>
  <c r="J72"/>
  <c i="7" r="BE102"/>
  <c r="BE103"/>
  <c r="BE107"/>
  <c r="BE113"/>
  <c r="BE116"/>
  <c i="8" r="BE98"/>
  <c r="BE99"/>
  <c r="BE100"/>
  <c i="9" r="E50"/>
  <c r="BE106"/>
  <c r="BE111"/>
  <c i="10" r="F55"/>
  <c r="J80"/>
  <c r="BE104"/>
  <c r="BE114"/>
  <c r="BE138"/>
  <c r="BE147"/>
  <c i="2" r="BE114"/>
  <c r="BE127"/>
  <c r="BE131"/>
  <c r="BE165"/>
  <c r="BE294"/>
  <c r="BE316"/>
  <c r="BE344"/>
  <c r="BE378"/>
  <c r="BE476"/>
  <c r="BE581"/>
  <c r="BE642"/>
  <c r="BE933"/>
  <c r="BE1084"/>
  <c r="BE1106"/>
  <c r="BE1123"/>
  <c r="BE1153"/>
  <c r="BE1172"/>
  <c r="BE1252"/>
  <c r="BE1500"/>
  <c r="BE1516"/>
  <c r="BE1520"/>
  <c r="BE1544"/>
  <c r="BE1632"/>
  <c r="BE1712"/>
  <c r="BE1718"/>
  <c r="BE1765"/>
  <c r="BE1789"/>
  <c r="BE1805"/>
  <c r="BE1817"/>
  <c r="BE1837"/>
  <c r="BE1912"/>
  <c r="BE1948"/>
  <c r="BE1956"/>
  <c r="BE1976"/>
  <c r="BE1992"/>
  <c r="BE1996"/>
  <c r="BE2000"/>
  <c r="BE2039"/>
  <c r="BE2066"/>
  <c r="BE2123"/>
  <c r="BE2148"/>
  <c r="BE2278"/>
  <c r="BE2345"/>
  <c i="3" r="BE215"/>
  <c r="BE236"/>
  <c r="BK252"/>
  <c r="J252"/>
  <c r="J66"/>
  <c i="4" r="BE105"/>
  <c r="BE128"/>
  <c r="BE130"/>
  <c r="BE217"/>
  <c i="7" r="BE96"/>
  <c r="BE97"/>
  <c r="BE99"/>
  <c r="BE114"/>
  <c i="8" r="J56"/>
  <c i="9" r="J81"/>
  <c r="BE98"/>
  <c r="BE100"/>
  <c r="BE101"/>
  <c i="10" r="BE127"/>
  <c r="BE144"/>
  <c r="BE146"/>
  <c i="2" r="J52"/>
  <c r="BE143"/>
  <c r="BE147"/>
  <c r="BE161"/>
  <c r="BE231"/>
  <c r="BE307"/>
  <c r="BE339"/>
  <c r="BE427"/>
  <c r="BE494"/>
  <c r="BE503"/>
  <c r="BE532"/>
  <c r="BE541"/>
  <c r="BE551"/>
  <c r="BE646"/>
  <c r="BE907"/>
  <c r="BE951"/>
  <c r="BE994"/>
  <c r="BE998"/>
  <c r="BE1030"/>
  <c r="BE1033"/>
  <c r="BE1042"/>
  <c r="BE1045"/>
  <c r="BE1056"/>
  <c r="BE1134"/>
  <c r="BE1313"/>
  <c r="BE1368"/>
  <c r="BE1427"/>
  <c r="BE1440"/>
  <c r="BE1528"/>
  <c r="BE1532"/>
  <c r="BE1564"/>
  <c r="BE1568"/>
  <c r="BE1624"/>
  <c r="BE1759"/>
  <c r="BE1769"/>
  <c r="BE1876"/>
  <c r="BE1900"/>
  <c r="BE2021"/>
  <c r="BE2030"/>
  <c r="BE2087"/>
  <c r="BE2195"/>
  <c r="BE2214"/>
  <c i="3" r="J52"/>
  <c r="BE109"/>
  <c r="BE148"/>
  <c r="BE188"/>
  <c i="4" r="F88"/>
  <c r="BE174"/>
  <c r="BE187"/>
  <c r="BE189"/>
  <c r="BE208"/>
  <c i="5" r="BE98"/>
  <c r="BE99"/>
  <c r="BE100"/>
  <c r="BE101"/>
  <c r="BE102"/>
  <c r="BE103"/>
  <c r="BE104"/>
  <c r="BE107"/>
  <c r="BE108"/>
  <c r="BE109"/>
  <c i="6" r="BE102"/>
  <c r="BE127"/>
  <c r="BE134"/>
  <c r="BE146"/>
  <c r="BE149"/>
  <c i="7" r="BE95"/>
  <c i="8" r="BE95"/>
  <c r="BE101"/>
  <c i="9" r="BE108"/>
  <c r="BE109"/>
  <c r="BE114"/>
  <c i="10" r="E76"/>
  <c r="BE106"/>
  <c r="BE107"/>
  <c r="BE123"/>
  <c r="BE125"/>
  <c r="BK143"/>
  <c r="J143"/>
  <c r="J65"/>
  <c i="2" r="BE110"/>
  <c r="BE123"/>
  <c r="BE187"/>
  <c r="BE204"/>
  <c r="BE299"/>
  <c r="BE334"/>
  <c r="BE485"/>
  <c r="BE537"/>
  <c r="BE546"/>
  <c r="BE555"/>
  <c r="BE619"/>
  <c r="BE634"/>
  <c r="BE857"/>
  <c r="BE979"/>
  <c r="BE1001"/>
  <c r="BE1039"/>
  <c r="BE1090"/>
  <c r="BE1117"/>
  <c r="BE1168"/>
  <c r="BE1186"/>
  <c r="BE1198"/>
  <c r="BE1248"/>
  <c r="BE1309"/>
  <c r="BE1416"/>
  <c r="BE1468"/>
  <c r="BE1492"/>
  <c r="BE1504"/>
  <c r="BE1556"/>
  <c r="BE1560"/>
  <c r="BE1584"/>
  <c r="BE1596"/>
  <c r="BE1620"/>
  <c r="BE1659"/>
  <c r="BE1797"/>
  <c r="BE1801"/>
  <c r="BE1829"/>
  <c r="BE1841"/>
  <c r="BE1849"/>
  <c r="BE1888"/>
  <c r="BE1904"/>
  <c r="BE1928"/>
  <c r="BE1968"/>
  <c r="BE2012"/>
  <c r="BE2075"/>
  <c r="BE2078"/>
  <c r="BE2090"/>
  <c i="3" r="E76"/>
  <c r="BE143"/>
  <c r="BE193"/>
  <c r="BE210"/>
  <c r="BE220"/>
  <c r="BK225"/>
  <c r="J225"/>
  <c r="J63"/>
  <c i="4" r="BE119"/>
  <c r="BE178"/>
  <c r="BE182"/>
  <c r="BE198"/>
  <c r="BE202"/>
  <c r="BE219"/>
  <c i="6" r="E83"/>
  <c r="BE100"/>
  <c r="BE119"/>
  <c r="BE147"/>
  <c r="BE170"/>
  <c r="BE185"/>
  <c r="BE186"/>
  <c r="BK97"/>
  <c r="BK96"/>
  <c r="J96"/>
  <c r="J64"/>
  <c i="7" r="BE100"/>
  <c i="8" r="E75"/>
  <c r="BE90"/>
  <c r="BE91"/>
  <c r="BE93"/>
  <c i="9" r="BE115"/>
  <c i="10" r="BE96"/>
  <c r="BE132"/>
  <c r="BE134"/>
  <c i="2" r="BE183"/>
  <c r="BE200"/>
  <c r="BE288"/>
  <c r="BE569"/>
  <c r="BE707"/>
  <c r="BE769"/>
  <c r="BE955"/>
  <c r="BE1025"/>
  <c r="BE1100"/>
  <c r="BE1177"/>
  <c r="BE1472"/>
  <c r="BE1476"/>
  <c r="BE1496"/>
  <c r="BE1548"/>
  <c r="BE1588"/>
  <c r="BE1616"/>
  <c r="BE1644"/>
  <c r="BE1673"/>
  <c r="BE1781"/>
  <c r="BE1785"/>
  <c r="BE1809"/>
  <c r="BE1868"/>
  <c r="BE1896"/>
  <c r="BE1920"/>
  <c r="BE1924"/>
  <c r="BE1932"/>
  <c r="BE1988"/>
  <c r="BE2057"/>
  <c r="BE2107"/>
  <c r="BE2119"/>
  <c r="BE2127"/>
  <c r="BE2130"/>
  <c r="BE2160"/>
  <c r="BE2252"/>
  <c r="BE2297"/>
  <c r="BE2341"/>
  <c i="3" r="BE126"/>
  <c r="BE139"/>
  <c r="BE226"/>
  <c i="4" r="BE94"/>
  <c r="BE137"/>
  <c r="BE149"/>
  <c r="BE167"/>
  <c r="BE212"/>
  <c r="BE214"/>
  <c r="BK197"/>
  <c r="J197"/>
  <c r="J67"/>
  <c i="5" r="E48"/>
  <c r="BE112"/>
  <c r="BE113"/>
  <c r="BE118"/>
  <c r="BE119"/>
  <c r="BE120"/>
  <c i="6" r="BE128"/>
  <c r="BE132"/>
  <c r="BE150"/>
  <c r="BE152"/>
  <c r="BE160"/>
  <c r="BE161"/>
  <c r="BE164"/>
  <c r="BE168"/>
  <c r="BE171"/>
  <c r="BE177"/>
  <c i="7" r="BE109"/>
  <c r="BE110"/>
  <c i="10" r="BE108"/>
  <c r="BE110"/>
  <c r="BE120"/>
  <c r="BE141"/>
  <c i="2" r="BE135"/>
  <c r="BE191"/>
  <c r="BE222"/>
  <c r="BE262"/>
  <c r="BE325"/>
  <c r="BE360"/>
  <c r="BE512"/>
  <c r="BE560"/>
  <c r="BE577"/>
  <c r="BE592"/>
  <c r="BE638"/>
  <c r="BE853"/>
  <c r="BE859"/>
  <c r="BE865"/>
  <c r="BE867"/>
  <c r="BE869"/>
  <c r="BE894"/>
  <c r="BE903"/>
  <c r="BE916"/>
  <c r="BE1010"/>
  <c r="BE1022"/>
  <c r="BE1075"/>
  <c r="BE1209"/>
  <c r="BE1231"/>
  <c r="BE1235"/>
  <c r="BE1242"/>
  <c r="BE1256"/>
  <c r="BE1260"/>
  <c r="BE1320"/>
  <c r="BE1452"/>
  <c r="BE1456"/>
  <c r="BE1460"/>
  <c r="BE1508"/>
  <c r="BE1536"/>
  <c r="BE1628"/>
  <c r="BE1636"/>
  <c r="BE1656"/>
  <c r="BE1666"/>
  <c r="BE1698"/>
  <c r="BE1705"/>
  <c r="BE1773"/>
  <c r="BE1777"/>
  <c r="BE1821"/>
  <c r="BE1833"/>
  <c r="BE1884"/>
  <c r="BE1964"/>
  <c r="BE2104"/>
  <c r="BE2115"/>
  <c r="BE2142"/>
  <c r="BE2154"/>
  <c r="BE2259"/>
  <c r="BE2325"/>
  <c r="BE2329"/>
  <c r="BE2333"/>
  <c i="3" r="BE152"/>
  <c r="BE183"/>
  <c r="BE207"/>
  <c r="BE247"/>
  <c r="BE253"/>
  <c i="4" r="BE117"/>
  <c r="BE195"/>
  <c r="BK159"/>
  <c r="J159"/>
  <c r="J63"/>
  <c i="5" r="BE110"/>
  <c r="BE122"/>
  <c i="6" r="BE110"/>
  <c r="BE113"/>
  <c r="BE118"/>
  <c r="BE124"/>
  <c r="BE135"/>
  <c r="BE138"/>
  <c r="BE163"/>
  <c r="BE167"/>
  <c r="BE174"/>
  <c r="BE179"/>
  <c r="BE182"/>
  <c i="7" r="J56"/>
  <c r="BE90"/>
  <c r="BE91"/>
  <c r="BE93"/>
  <c r="BE117"/>
  <c i="9" r="BE90"/>
  <c r="BE92"/>
  <c r="BE93"/>
  <c r="BE95"/>
  <c r="BE96"/>
  <c r="BE97"/>
  <c r="BE103"/>
  <c r="BE104"/>
  <c r="BE117"/>
  <c r="BE118"/>
  <c r="BE120"/>
  <c i="10" r="BE97"/>
  <c r="BE99"/>
  <c r="BE100"/>
  <c r="BE102"/>
  <c r="BE117"/>
  <c r="BE136"/>
  <c r="BK113"/>
  <c r="J113"/>
  <c r="J62"/>
  <c r="BK140"/>
  <c r="J140"/>
  <c r="J64"/>
  <c i="2" r="F35"/>
  <c i="1" r="BB55"/>
  <c i="6" r="J36"/>
  <c i="1" r="AW60"/>
  <c i="2" r="F37"/>
  <c i="1" r="BD55"/>
  <c i="4" r="F35"/>
  <c i="1" r="BB57"/>
  <c i="5" r="F36"/>
  <c i="1" r="BC58"/>
  <c r="AS54"/>
  <c i="5" r="F34"/>
  <c i="1" r="BA58"/>
  <c i="3" r="F34"/>
  <c i="1" r="BA56"/>
  <c i="4" r="F37"/>
  <c i="1" r="BD57"/>
  <c i="9" r="F37"/>
  <c i="1" r="BB63"/>
  <c i="8" r="F38"/>
  <c i="1" r="BC62"/>
  <c i="3" r="F37"/>
  <c i="1" r="BD56"/>
  <c i="10" r="J34"/>
  <c i="1" r="AW64"/>
  <c i="3" r="F35"/>
  <c i="1" r="BB56"/>
  <c i="8" r="J36"/>
  <c i="1" r="AW62"/>
  <c i="9" r="J36"/>
  <c i="1" r="AW63"/>
  <c i="7" r="F36"/>
  <c i="1" r="BA61"/>
  <c i="5" r="J34"/>
  <c i="1" r="AW58"/>
  <c i="9" r="F38"/>
  <c i="1" r="BC63"/>
  <c i="10" r="F37"/>
  <c i="1" r="BD64"/>
  <c i="4" r="F34"/>
  <c i="1" r="BA57"/>
  <c i="2" r="F36"/>
  <c i="1" r="BC55"/>
  <c i="10" r="F36"/>
  <c i="1" r="BC64"/>
  <c i="4" r="J34"/>
  <c i="1" r="AW57"/>
  <c i="9" r="F39"/>
  <c i="1" r="BD63"/>
  <c i="8" r="F37"/>
  <c i="1" r="BB62"/>
  <c i="3" r="F36"/>
  <c i="1" r="BC56"/>
  <c i="7" r="F39"/>
  <c i="1" r="BD61"/>
  <c i="2" r="J34"/>
  <c i="1" r="AW55"/>
  <c i="8" r="F36"/>
  <c i="1" r="BA62"/>
  <c i="6" r="F39"/>
  <c i="1" r="BD60"/>
  <c i="6" r="F38"/>
  <c i="1" r="BC60"/>
  <c i="5" r="F37"/>
  <c i="1" r="BD58"/>
  <c i="7" r="F37"/>
  <c i="1" r="BB61"/>
  <c i="4" r="F36"/>
  <c i="1" r="BC57"/>
  <c i="2" r="F34"/>
  <c i="1" r="BA55"/>
  <c i="6" r="F37"/>
  <c i="1" r="BB60"/>
  <c i="9" r="F36"/>
  <c i="1" r="BA63"/>
  <c i="7" r="F38"/>
  <c i="1" r="BC61"/>
  <c i="6" r="F36"/>
  <c i="1" r="BA60"/>
  <c i="7" r="J36"/>
  <c i="1" r="AW61"/>
  <c i="10" r="F35"/>
  <c i="1" r="BB64"/>
  <c i="3" r="J34"/>
  <c i="1" r="AW56"/>
  <c i="5" r="F35"/>
  <c i="1" r="BB58"/>
  <c i="8" r="F39"/>
  <c i="1" r="BD62"/>
  <c i="10" r="F34"/>
  <c i="1" r="BA64"/>
  <c i="6" l="1" r="T172"/>
  <c r="R172"/>
  <c r="R95"/>
  <c r="T95"/>
  <c r="P95"/>
  <c i="1" r="AU60"/>
  <c i="5" r="P86"/>
  <c i="1" r="AU58"/>
  <c i="4" r="R200"/>
  <c r="T200"/>
  <c i="10" r="R87"/>
  <c r="R86"/>
  <c i="4" r="T92"/>
  <c r="T91"/>
  <c i="2" r="P874"/>
  <c r="P305"/>
  <c r="P108"/>
  <c r="P107"/>
  <c i="1" r="AU55"/>
  <c i="5" r="R86"/>
  <c i="10" r="BK87"/>
  <c r="J87"/>
  <c r="J60"/>
  <c i="5" r="T86"/>
  <c i="2" r="BK530"/>
  <c r="J530"/>
  <c r="J68"/>
  <c i="10" r="P87"/>
  <c r="P86"/>
  <c i="1" r="AU64"/>
  <c i="2" r="T305"/>
  <c i="4" r="P92"/>
  <c r="P91"/>
  <c i="1" r="AU57"/>
  <c i="2" r="R530"/>
  <c i="3" r="BK87"/>
  <c r="BK86"/>
  <c r="J86"/>
  <c r="J59"/>
  <c i="2" r="T530"/>
  <c r="T874"/>
  <c r="T108"/>
  <c r="T107"/>
  <c r="R874"/>
  <c i="4" r="R91"/>
  <c i="10" r="T87"/>
  <c r="T86"/>
  <c i="2" r="R108"/>
  <c r="R107"/>
  <c i="3" r="J88"/>
  <c r="J61"/>
  <c r="J246"/>
  <c r="J65"/>
  <c i="2" r="J531"/>
  <c r="J69"/>
  <c i="4" r="BK92"/>
  <c r="J92"/>
  <c r="J60"/>
  <c r="J201"/>
  <c r="J69"/>
  <c i="5" r="BK86"/>
  <c r="J86"/>
  <c r="J59"/>
  <c i="7" r="BK88"/>
  <c r="BK87"/>
  <c r="J87"/>
  <c i="2" r="BK305"/>
  <c r="J305"/>
  <c r="J64"/>
  <c i="6" r="J97"/>
  <c r="J65"/>
  <c r="J107"/>
  <c r="J68"/>
  <c i="8" r="BK88"/>
  <c r="J88"/>
  <c r="J64"/>
  <c i="2" r="BK874"/>
  <c r="J874"/>
  <c r="J76"/>
  <c r="J109"/>
  <c r="J61"/>
  <c i="6" r="BK172"/>
  <c r="J172"/>
  <c r="J69"/>
  <c i="10" r="J88"/>
  <c r="J61"/>
  <c i="9" r="BK88"/>
  <c r="BK87"/>
  <c r="J87"/>
  <c r="J63"/>
  <c i="1" r="AU59"/>
  <c i="7" r="F35"/>
  <c i="1" r="AZ61"/>
  <c i="7" r="J35"/>
  <c i="1" r="AV61"/>
  <c r="AT61"/>
  <c i="4" r="F33"/>
  <c i="1" r="AZ57"/>
  <c i="2" r="F33"/>
  <c i="1" r="AZ55"/>
  <c i="2" r="J33"/>
  <c i="1" r="AV55"/>
  <c r="AT55"/>
  <c i="8" r="F35"/>
  <c i="1" r="AZ62"/>
  <c i="5" r="J33"/>
  <c i="1" r="AV58"/>
  <c r="AT58"/>
  <c i="9" r="J35"/>
  <c i="1" r="AV63"/>
  <c r="AT63"/>
  <c i="10" r="F33"/>
  <c i="1" r="AZ64"/>
  <c r="BD59"/>
  <c i="6" r="J35"/>
  <c i="1" r="AV60"/>
  <c r="AT60"/>
  <c i="3" r="F33"/>
  <c i="1" r="AZ56"/>
  <c r="BC59"/>
  <c r="AY59"/>
  <c i="5" r="F33"/>
  <c i="1" r="AZ58"/>
  <c i="9" r="F35"/>
  <c i="1" r="AZ63"/>
  <c r="BB59"/>
  <c r="AX59"/>
  <c i="3" r="J33"/>
  <c i="1" r="AV56"/>
  <c r="AT56"/>
  <c i="7" r="J32"/>
  <c i="1" r="AG61"/>
  <c i="6" r="F35"/>
  <c i="1" r="AZ60"/>
  <c i="8" r="J35"/>
  <c i="1" r="AV62"/>
  <c r="AT62"/>
  <c i="4" r="J33"/>
  <c i="1" r="AV57"/>
  <c r="AT57"/>
  <c r="BA59"/>
  <c r="AW59"/>
  <c i="10" r="J33"/>
  <c i="1" r="AV64"/>
  <c r="AT64"/>
  <c i="7" l="1" r="J41"/>
  <c i="2" r="BK108"/>
  <c r="J108"/>
  <c r="J60"/>
  <c i="6" r="BK95"/>
  <c r="J95"/>
  <c r="J63"/>
  <c i="4" r="BK91"/>
  <c r="J91"/>
  <c i="7" r="J88"/>
  <c r="J64"/>
  <c r="J63"/>
  <c i="9" r="J88"/>
  <c r="J64"/>
  <c i="3" r="J87"/>
  <c r="J60"/>
  <c i="8" r="BK87"/>
  <c r="J87"/>
  <c i="10" r="BK86"/>
  <c r="J86"/>
  <c r="J59"/>
  <c i="1" r="AN61"/>
  <c r="BC54"/>
  <c r="AY54"/>
  <c i="5" r="J30"/>
  <c i="1" r="AG58"/>
  <c r="AN58"/>
  <c i="8" r="J32"/>
  <c i="1" r="AG62"/>
  <c r="AN62"/>
  <c r="BB54"/>
  <c r="W31"/>
  <c r="AU54"/>
  <c i="3" r="J30"/>
  <c i="1" r="AG56"/>
  <c r="AN56"/>
  <c r="BD54"/>
  <c r="W33"/>
  <c r="AZ59"/>
  <c r="AV59"/>
  <c r="AT59"/>
  <c i="9" r="J32"/>
  <c i="1" r="AG63"/>
  <c r="AN63"/>
  <c r="BA54"/>
  <c r="W30"/>
  <c i="4" r="J30"/>
  <c i="1" r="AG57"/>
  <c r="AN57"/>
  <c i="3" l="1" r="J39"/>
  <c i="4" r="J39"/>
  <c r="J59"/>
  <c i="2" r="BK107"/>
  <c r="J107"/>
  <c r="J59"/>
  <c i="8" r="J41"/>
  <c r="J63"/>
  <c i="5" r="J39"/>
  <c i="9" r="J41"/>
  <c i="1" r="AZ54"/>
  <c r="W29"/>
  <c r="AW54"/>
  <c r="AK30"/>
  <c i="10" r="J30"/>
  <c i="1" r="AG64"/>
  <c r="AN64"/>
  <c r="W32"/>
  <c r="AX54"/>
  <c i="6" r="J32"/>
  <c i="1" r="AG60"/>
  <c r="AN60"/>
  <c i="10" l="1" r="J39"/>
  <c i="6" r="J41"/>
  <c i="2" r="J30"/>
  <c i="1" r="AG55"/>
  <c r="AG59"/>
  <c r="AN59"/>
  <c r="AV54"/>
  <c r="AK29"/>
  <c l="1" r="AN55"/>
  <c i="2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<sst xmlns="http://schemas.openxmlformats.org/spreadsheetml/2006/main">
  <si>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</si>
  <si>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</si>
  <si>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</si>
  <si>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</si>
  <si>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</si>
  <si>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{8c8183a4-35cc-492a-bd15-f3dbe8049dad}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</si>
  <si>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</si>
  <si>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</si>
  <si>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</si>
  <si>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</si>
  <si>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</si>
  <si>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</si>
  <si>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</si>
  <si>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</si>
  <si>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JS25-048_R02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</si>
  <si>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</si>
  <si>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</si>
  <si>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HOSPODÁŘSKÉ BUDOVY KLÁŠTERA – TŘÍDA MÍRU, TACHOV</t>
  </si>
  <si>
    <t>KSO:</t>
  </si>
  <si>
    <t/>
  </si>
  <si>
    <t>CC-CZ:</t>
  </si>
  <si>
    <t>Místo:</t>
  </si>
  <si>
    <t>p.č. 435; k.ú. Tachov</t>
  </si>
  <si>
    <t>Datum:</t>
  </si>
  <si>
    <t>17. 2. 2026</t>
  </si>
  <si>
    <t>Zadavatel:</t>
  </si>
  <si>
    <t>IČ:</t>
  </si>
  <si>
    <t>00076716</t>
  </si>
  <si>
    <t>Muzeum Českého lesa v Tachově</t>
  </si>
  <si>
    <t>DIČ:</t>
  </si>
  <si>
    <t>CZ00076716</t>
  </si>
  <si>
    <t>Účastník:</t>
  </si>
  <si>
    <t>Vyplň údaj</t>
  </si>
  <si>
    <t>Projektant:</t>
  </si>
  <si>
    <t>25229869</t>
  </si>
  <si>
    <t>ATELIER SOUKUP OPL ŠVEHLA s.r.o.</t>
  </si>
  <si>
    <t>CZ25229869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</si>
  <si>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</si>
  <si>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</si>
  <si>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</si>
  <si>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</si>
  <si>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</si>
  <si>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</si>
  <si>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</si>
  <si>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</si>
  <si>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</si>
  <si>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</si>
  <si>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</si>
  <si>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</si>
  <si>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</si>
  <si>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</si>
  <si>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</si>
  <si>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</si>
  <si>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</si>
  <si>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</si>
  <si>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</si>
  <si>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</si>
  <si>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</si>
  <si>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</si>
  <si>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</si>
  <si>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</si>
  <si>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</si>
  <si>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</si>
  <si>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</si>
  <si>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</si>
  <si>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</si>
  <si>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</si>
  <si>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</si>
  <si>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</si>
  <si>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</si>
  <si>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</si>
  <si>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</si>
  <si>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</si>
  <si>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</si>
  <si>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</si>
  <si>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</si>
  <si>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</si>
  <si>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</si>
  <si>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</si>
  <si>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</si>
  <si>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</si>
  <si>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</si>
  <si>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</si>
  <si>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</si>
  <si>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</si>
  <si>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</si>
  <si>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{3f139313-4617-41af-bf79-27dad5e6e326}</t>
  </si>
  <si>
    <t>2</t>
  </si>
  <si>
    <t>02</t>
  </si>
  <si>
    <t>Venkovní úpravy</t>
  </si>
  <si>
    <t>{43be7984-74bb-413f-90f9-bbb71670c7f3}</t>
  </si>
  <si>
    <t>03</t>
  </si>
  <si>
    <t>Zdravotně technické instalace</t>
  </si>
  <si>
    <t>{8fb983b6-5843-46b8-9da2-0fcf7f434b3d}</t>
  </si>
  <si>
    <t>04</t>
  </si>
  <si>
    <t>Vytápění</t>
  </si>
  <si>
    <t>{d239a78a-6bd0-4b0b-807e-fdac3059728b}</t>
  </si>
  <si>
    <t>05</t>
  </si>
  <si>
    <t>Elektroinstalace</t>
  </si>
  <si>
    <t>{6fe79989-d1e2-4d17-9ef6-99a762d7a321}</t>
  </si>
  <si>
    <t>Elektroinstalace NN</t>
  </si>
  <si>
    <t>Soupis</t>
  </si>
  <si>
    <t>{a71ac186-7c1b-4475-82ed-a9947e05ac89}</t>
  </si>
  <si>
    <t>Rozvaděč RH</t>
  </si>
  <si>
    <t>{94da3a2b-1435-4d52-9c6c-93e52e401429}</t>
  </si>
  <si>
    <t>3</t>
  </si>
  <si>
    <t>Rozvaděč R-kola</t>
  </si>
  <si>
    <t>{e387d2b4-b859-47dc-9299-b0be70ab85c0}</t>
  </si>
  <si>
    <t>4</t>
  </si>
  <si>
    <t>Hromosvod a uzemnění</t>
  </si>
  <si>
    <t>{82512f49-b5b2-4e6e-bfc4-c5a99392dfaa}</t>
  </si>
  <si>
    <t>VRN</t>
  </si>
  <si>
    <t>Vedlejší rozpočtové náklady</t>
  </si>
  <si>
    <t>{1773f668-3cc4-427a-afde-ca5b623d4fef}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</si>
  <si>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</si>
  <si>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</si>
  <si>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</si>
  <si>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</si>
  <si>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</si>
  <si>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</si>
  <si>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</si>
  <si>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</si>
  <si>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</si>
  <si>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</si>
  <si>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</si>
  <si>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</si>
  <si>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</si>
  <si>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</si>
  <si>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</si>
  <si>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</si>
  <si>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</si>
  <si>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</si>
  <si>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</si>
  <si>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</si>
  <si>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98 - Demolice a sanace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</si>
  <si>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</si>
  <si>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</si>
  <si>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</si>
  <si>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</si>
  <si>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</si>
  <si>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</si>
  <si>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</si>
  <si>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</si>
  <si>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</si>
  <si>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</si>
  <si>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</si>
  <si>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782 - Kamenické práce</t>
  </si>
  <si>
    <t xml:space="preserve">    783 - Dokončovací práce - nátěry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</si>
  <si>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</si>
  <si>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</si>
  <si>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</si>
  <si>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</si>
  <si>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</si>
  <si>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</si>
  <si>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</si>
  <si>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</si>
  <si>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</si>
  <si>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</si>
  <si>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</si>
  <si>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</si>
  <si>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</si>
  <si>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</si>
  <si>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</si>
  <si>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</si>
  <si>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</si>
  <si>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</si>
  <si>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</si>
  <si>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121112003</t>
  </si>
  <si>
    <t>Sejmutí ornice ručně při souvislé ploše, tl. vrstvy do 200 mm</t>
  </si>
  <si>
    <t>m2</t>
  </si>
  <si>
    <t>CS ÚRS 2025 01</t>
  </si>
  <si>
    <t>817373238</t>
  </si>
  <si>
    <t>Online PSC</t>
  </si>
  <si>
    <t>https://podminky.urs.cz/item/CS_URS_2025_01/121112003</t>
  </si>
  <si>
    <t>VV</t>
  </si>
  <si>
    <t>50,0</t>
  </si>
  <si>
    <t>Součet</t>
  </si>
  <si>
    <t>122211101</t>
  </si>
  <si>
    <t>Odkopávky a prokopávky ručně zapažené i nezapažené v hornině třídy těžitelnosti I skupiny 3</t>
  </si>
  <si>
    <t>m3</t>
  </si>
  <si>
    <t>739249231</t>
  </si>
  <si>
    <t>https://podminky.urs.cz/item/CS_URS_2025_01/122211101</t>
  </si>
  <si>
    <t>SKB/01:</t>
  </si>
  <si>
    <t>25,49*0,25 "1.01"</t>
  </si>
  <si>
    <t>19,95*0,25 "1.02"</t>
  </si>
  <si>
    <t>5,24*0,25 "1.03"</t>
  </si>
  <si>
    <t>9,4*0,25 "1.04"</t>
  </si>
  <si>
    <t>21,43*0,25 "1.05"</t>
  </si>
  <si>
    <t>132212131</t>
  </si>
  <si>
    <t>Hloubení nezapažených rýh šířky do 800 mm ručně s urovnáním dna do předepsaného profilu a spádu v hornině třídy těžitelnosti I skupiny 3 soudržných</t>
  </si>
  <si>
    <t>-1098251615</t>
  </si>
  <si>
    <t>https://podminky.urs.cz/item/CS_URS_2025_01/132212131</t>
  </si>
  <si>
    <t>0,3*0,9*3,0</t>
  </si>
  <si>
    <t>132212331</t>
  </si>
  <si>
    <t>Hloubení nezapažených rýh šířky přes 800 do 2 000 mm ručně s urovnáním dna do předepsaného profilu a spádu v hornině třídy těžitelnosti I skupiny 3 soudržných</t>
  </si>
  <si>
    <t>1188316306</t>
  </si>
  <si>
    <t>https://podminky.urs.cz/item/CS_URS_2025_01/132212331</t>
  </si>
  <si>
    <t>1,2*0,7*59,0</t>
  </si>
  <si>
    <t>5</t>
  </si>
  <si>
    <t>174151101</t>
  </si>
  <si>
    <t>Zásyp sypaninou z jakékoliv horniny strojně s uložením výkopku ve vrstvách se zhutněním jam, šachet, rýh nebo kolem objektů v těchto vykopávkách</t>
  </si>
  <si>
    <t>-1280487673</t>
  </si>
  <si>
    <t>https://podminky.urs.cz/item/CS_URS_2025_01/174151101</t>
  </si>
  <si>
    <t>1,0*0,7*59,0</t>
  </si>
  <si>
    <t>6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</si>
  <si>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</si>
  <si>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</si>
  <si>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1670320524</t>
  </si>
  <si>
    <t>https://podminky.urs.cz/item/CS_URS_2025_01/162211311</t>
  </si>
  <si>
    <t>50,0*0,2*2</t>
  </si>
  <si>
    <t>20,379</t>
  </si>
  <si>
    <t>0,81</t>
  </si>
  <si>
    <t>49,56</t>
  </si>
  <si>
    <t>41,3</t>
  </si>
  <si>
    <t>7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</si>
  <si>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</si>
  <si>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</si>
  <si>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1335515376</t>
  </si>
  <si>
    <t>https://podminky.urs.cz/item/CS_URS_2025_01/162211319</t>
  </si>
  <si>
    <t>132,049</t>
  </si>
  <si>
    <t>132,049*2 'Přepočtené koeficientem množství</t>
  </si>
  <si>
    <t>8</t>
  </si>
  <si>
    <t>167111101</t>
  </si>
  <si>
    <t>Nakládání, skládání a překládání neulehlého výkopku nebo sypaniny ručně nakládání, z hornin třídy těžitelnosti I, skupiny 1 až 3</t>
  </si>
  <si>
    <t>-4166207</t>
  </si>
  <si>
    <t>https://podminky.urs.cz/item/CS_URS_2025_01/167111101</t>
  </si>
  <si>
    <t>50,0*0,2</t>
  </si>
  <si>
    <t>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</si>
  <si>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</si>
  <si>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</si>
  <si>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1478258407</t>
  </si>
  <si>
    <t>https://podminky.urs.cz/item/CS_URS_2025_01/162751117</t>
  </si>
  <si>
    <t>-41,3</t>
  </si>
  <si>
    <t>10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</si>
  <si>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</si>
  <si>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</si>
  <si>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1980638856</t>
  </si>
  <si>
    <t>https://podminky.urs.cz/item/CS_URS_2025_01/162751119</t>
  </si>
  <si>
    <t>29,449</t>
  </si>
  <si>
    <t>29,449*15 'Přepočtené koeficientem množství</t>
  </si>
  <si>
    <t>11</t>
  </si>
  <si>
    <t>171251201</t>
  </si>
  <si>
    <t>Uložení sypaniny na skládky nebo meziskládky bez hutnění s upravením uložené sypaniny do předepsaného tvaru</t>
  </si>
  <si>
    <t>-642422816</t>
  </si>
  <si>
    <t>https://podminky.urs.cz/item/CS_URS_2025_01/171251201</t>
  </si>
  <si>
    <t>132,049 "meziskládka"</t>
  </si>
  <si>
    <t>29,449 "skládka"</t>
  </si>
  <si>
    <t>171201231</t>
  </si>
  <si>
    <t>Poplatek za uložení stavebního odpadu na recyklační skládce (skládkovné) zeminy a kamení zatříděného do Katalogu odpadů pod kódem 17 05 04</t>
  </si>
  <si>
    <t>t</t>
  </si>
  <si>
    <t>1580114707</t>
  </si>
  <si>
    <t>https://podminky.urs.cz/item/CS_URS_2025_01/171201231</t>
  </si>
  <si>
    <t>29,449*1,8 'Přepočtené koeficientem množství</t>
  </si>
  <si>
    <t>13</t>
  </si>
  <si>
    <t>181912112</t>
  </si>
  <si>
    <t>Úprava pláně vyrovnáním výškových rozdílů ručně v hornině třídy těžitelnosti I skupiny 3 se zhutněním</t>
  </si>
  <si>
    <t>-1653176518</t>
  </si>
  <si>
    <t>https://podminky.urs.cz/item/CS_URS_2025_01/181912112</t>
  </si>
  <si>
    <t>SKN/01:</t>
  </si>
  <si>
    <t>25,49 "1.01"</t>
  </si>
  <si>
    <t>20,09 "1.02"</t>
  </si>
  <si>
    <t>6,06 "1.03"</t>
  </si>
  <si>
    <t>8,6 "1.04"</t>
  </si>
  <si>
    <t>21,43 "1.05"</t>
  </si>
  <si>
    <t>14</t>
  </si>
  <si>
    <t>181311103</t>
  </si>
  <si>
    <t>Rozprostření a urovnání ornice v rovině nebo ve svahu sklonu do 1:5 ručně při souvislé ploše, tl. vrstvy do 200 mm</t>
  </si>
  <si>
    <t>1657008337</t>
  </si>
  <si>
    <t>https://podminky.urs.cz/item/CS_URS_2025_01/181311103</t>
  </si>
  <si>
    <t>15</t>
  </si>
  <si>
    <t>10000VG01R</t>
  </si>
  <si>
    <t>D+M - VG/01 - ZIMOLEZ HENRYŮV (LONICERA HENRYI), kompletní realizace dle popisu ve výpisu vegetačních prvků v PD včetně veškerých parametrů a příslušenství</t>
  </si>
  <si>
    <t>kus</t>
  </si>
  <si>
    <t>-408089544</t>
  </si>
  <si>
    <t>P</t>
  </si>
  <si>
    <t>Poznámka k položce:_x000d_
ZIMOLEZ HENRYŮV (LONICERA HENRYI)_x000d_
_x000d_
Jedná se o výsadbu nových rostlin v prostoru areálu zahrady muzea Českého lesa v Tachově. Součástí položky je provedení výkopu pro výsadbu, sadba do_x000d_
humusu, humus, zálivka, opěrná konstrukce. Jako krycí vrstva je uvažováno s mulčovací kůrou._x000d_
_x000d_
Neopadavá stálezelená popínavá- ovíjivá rychle rostoucí rostlina. Silně rostoucí liány zimolezu šplhají do výšky 4 - 6 m._x000d_
Potřebuje pevnou oporu – treláž s nerezovou síťovinou. Kontejner sazenice vyvázané- 50-60cm – rozpon 1m_x000d_
bude doplněn kvalitní substrát do výsadbové jámy – klasická s dostatkem živin, po výsadbě bude zamulčováno hrubou borkou._x000d_
_x000d_
Poznámky: Položka je uvažována vč. dodávky a výsadby. O konečné podobě bude rozhodnuto v průběhu realizace.</t>
  </si>
  <si>
    <t>16</t>
  </si>
  <si>
    <t>10000VG02R</t>
  </si>
  <si>
    <t>D+M - VG/02 - ODSTRANĚNÍ STÁVAJÍCÍHO NÁLETU, kompletní realizace dle popisu ve výpisu vegetačních prvků v PD včetně veškerých parametrů a příslušenství</t>
  </si>
  <si>
    <t>kpl</t>
  </si>
  <si>
    <t>-1982308034</t>
  </si>
  <si>
    <t>Poznámka k položce:_x000d_
ODSTRANĚNÍ STÁVAJÍCÍHO NÁLETU_x000d_
_x000d_
Odstranění stávajících náletových dřevin. Odstranění vč. kořenového balu. Položka obsahuje doplnění ornicí + modelace terénu.</t>
  </si>
  <si>
    <t>17</t>
  </si>
  <si>
    <t>10000VG03R</t>
  </si>
  <si>
    <t>D+M - VG/03 - OCHRANA STÁVAJÍCÍ VZROSTLÉ ZELENĚ - STROMY, kompletní realizace dle popisu ve výpisu vegetačních prvků v PD včetně veškerých parametrů a příslušenství</t>
  </si>
  <si>
    <t>81619835</t>
  </si>
  <si>
    <t>Poznámka k položce:_x000d_
OCHRANA STÁVAJÍCÍ VZROSTLÉ ZELENĚ - STROMY_x000d_
_x000d_
Jedná se o ochranu stávající vzrostlé zeleně, která se vyskytuje v blízkosti řešených ploch stavby. _x000d_
Stávající zeleň nesmí být stavbou poškozena ani zasažena. Detailní postup provádění ochrany – viz text níže.</t>
  </si>
  <si>
    <t>Zakládání</t>
  </si>
  <si>
    <t>18</t>
  </si>
  <si>
    <t>274313811</t>
  </si>
  <si>
    <t>Základy z betonu prostého pasy betonu kamenem neprokládaného tř. C 25/30</t>
  </si>
  <si>
    <t>-772084628</t>
  </si>
  <si>
    <t>https://podminky.urs.cz/item/CS_URS_2025_01/274313811</t>
  </si>
  <si>
    <t>19</t>
  </si>
  <si>
    <t>273321411</t>
  </si>
  <si>
    <t>Základy z betonu železového (bez výztuže) desky z betonu bez zvláštních nároků na prostředí tř. C 20/25</t>
  </si>
  <si>
    <t>-1607396499</t>
  </si>
  <si>
    <t>https://podminky.urs.cz/item/CS_URS_2025_01/273321411</t>
  </si>
  <si>
    <t>25,49*0,02 "1.01"</t>
  </si>
  <si>
    <t>20,09*0,02 "1.02"</t>
  </si>
  <si>
    <t>6,06*0,02 "1.03"</t>
  </si>
  <si>
    <t>8,6*0,02 "1.04"</t>
  </si>
  <si>
    <t>21,43*0,02 "1.05"</t>
  </si>
  <si>
    <t>20</t>
  </si>
  <si>
    <t>273362021</t>
  </si>
  <si>
    <t>Výztuž základů desek ze svařovaných sítí z drátů typu KARI</t>
  </si>
  <si>
    <t>-72958801</t>
  </si>
  <si>
    <t>https://podminky.urs.cz/item/CS_URS_2025_01/273362021</t>
  </si>
  <si>
    <t>25,49*11,88/6/1000*1,25 "1.01"</t>
  </si>
  <si>
    <t>20,09*11,88/6/1000*1,25 "1.02"</t>
  </si>
  <si>
    <t>6,06*11,88/6/1000*1,25 "1.03"</t>
  </si>
  <si>
    <t>8,6*11,88/6/1000*1,25 "1.04"</t>
  </si>
  <si>
    <t>21,43*11,88/6/1000*1,25 "1.05"</t>
  </si>
  <si>
    <t>271532213</t>
  </si>
  <si>
    <t>Podsyp pod základové konstrukce se zhutněním a urovnáním povrchu z kameniva hrubého, frakce 8 - 16 mm</t>
  </si>
  <si>
    <t>-1533160713</t>
  </si>
  <si>
    <t>https://podminky.urs.cz/item/CS_URS_2025_01/271532213</t>
  </si>
  <si>
    <t>25,49*0,05 "1.01"</t>
  </si>
  <si>
    <t>20,09*0,05 "1.02"</t>
  </si>
  <si>
    <t>6,06*0,05 "1.03"</t>
  </si>
  <si>
    <t>8,6*0,05 "1.04"</t>
  </si>
  <si>
    <t>21,43*0,05 "1.05"</t>
  </si>
  <si>
    <t>22</t>
  </si>
  <si>
    <t>271532212</t>
  </si>
  <si>
    <t>Podsyp pod základové konstrukce se zhutněním a urovnáním povrchu z kameniva hrubého, frakce 16 - 32 mm</t>
  </si>
  <si>
    <t>1420481737</t>
  </si>
  <si>
    <t>https://podminky.urs.cz/item/CS_URS_2025_01/271532212</t>
  </si>
  <si>
    <t>25,49*0,1 "1.01"</t>
  </si>
  <si>
    <t>20,09*0,1 "1.02"</t>
  </si>
  <si>
    <t>6,06*0,1 "1.03"</t>
  </si>
  <si>
    <t>8,6*0,1 "1.04"</t>
  </si>
  <si>
    <t>21,43*0,1 "1.05"</t>
  </si>
  <si>
    <t>23</t>
  </si>
  <si>
    <t>213141111</t>
  </si>
  <si>
    <t>Zřízení vrstvy z geotextilie filtrační, separační, odvodňovací, ochranné, výztužné nebo protierozní v rovině nebo ve sklonu do 1:5, šířky do 3 m</t>
  </si>
  <si>
    <t>1736957577</t>
  </si>
  <si>
    <t>https://podminky.urs.cz/item/CS_URS_2025_01/213141111</t>
  </si>
  <si>
    <t>24</t>
  </si>
  <si>
    <t>M</t>
  </si>
  <si>
    <t>69311068</t>
  </si>
  <si>
    <t>geotextilie netkaná separační, ochranná, filtrační, drenážní PP 300g/m2</t>
  </si>
  <si>
    <t>-770103519</t>
  </si>
  <si>
    <t>81,67*1,15</t>
  </si>
  <si>
    <t>25</t>
  </si>
  <si>
    <t>279113141</t>
  </si>
  <si>
    <t>Základové zdi z tvárnic ztraceného bednění včetně výplně z betonu bez zvláštních nároků na vliv prostředí třídy C 20/25, tloušťky zdiva přes 100 do 150 mm</t>
  </si>
  <si>
    <t>1612163220</t>
  </si>
  <si>
    <t>https://podminky.urs.cz/item/CS_URS_2025_01/279113141</t>
  </si>
  <si>
    <t>Revizní šachty a čelo vzduchového kanálu:</t>
  </si>
  <si>
    <t>1,08*(0,5+(0,5+1,215+0,5)*5)</t>
  </si>
  <si>
    <t>26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</si>
  <si>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</si>
  <si>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</si>
  <si>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-59319330</t>
  </si>
  <si>
    <t>https://podminky.urs.cz/item/CS_URS_2025_01/279361821</t>
  </si>
  <si>
    <t>1,08*(0,5+(0,5+1,215+0,5)*5)*0,15*40,0/1000</t>
  </si>
  <si>
    <t>27</t>
  </si>
  <si>
    <t>299000001R</t>
  </si>
  <si>
    <t>Vzduchový kanál ze žlabovek a dna z betonu C 16/20 včetně veškerého příslušenství a parametrů dle projektové dokumentace</t>
  </si>
  <si>
    <t>m</t>
  </si>
  <si>
    <t>35599515</t>
  </si>
  <si>
    <t>Poznámka k položce:_x000d_
Betonová systémová žlabovka 600 (tl. 70-80mm) - hrana ve styku se zdivem seříznuta. _x000d_
Styky žlabovek přestěrkovány. _x000d_
Dno žlabovek do betonové mazaniny. _x000d_
Po celé délce nutno zajistit rovnoměrný průřez vzduchové mezery._x000d_
_x000d_
Dno kanálu - beton C16/20 - spád od objektu + podélný spád 0,5%</t>
  </si>
  <si>
    <t>10,59+1,28+1,21+1,78+1,95+2,49+5,87+5,87+1,16</t>
  </si>
  <si>
    <t>Svislé a kompletní konstrukce</t>
  </si>
  <si>
    <t>28</t>
  </si>
  <si>
    <t>342244221</t>
  </si>
  <si>
    <t>Příčky jednoduché z cihel děrovaných broušených na tenkovrstvou maltu, pevnost cihel do P15, tl. příčky 140 mm</t>
  </si>
  <si>
    <t>1075651359</t>
  </si>
  <si>
    <t>https://podminky.urs.cz/item/CS_URS_2025_01/342244221</t>
  </si>
  <si>
    <t>2,8*2,65</t>
  </si>
  <si>
    <t>-0,9*2,22 "odpočet otvorů"</t>
  </si>
  <si>
    <t>29</t>
  </si>
  <si>
    <t>317168022</t>
  </si>
  <si>
    <t>Překlady keramické ploché osazené do maltového lože, výšky překladu 71 mm šířky 145 mm, délky 1250 mm</t>
  </si>
  <si>
    <t>-1583467924</t>
  </si>
  <si>
    <t>https://podminky.urs.cz/item/CS_URS_2025_01/317168022</t>
  </si>
  <si>
    <t>1 "KP/01"</t>
  </si>
  <si>
    <t>30</t>
  </si>
  <si>
    <t>317944321</t>
  </si>
  <si>
    <t>Válcované nosníky dodatečně osazované do připravených otvorů bez zazdění hlav do č. 12</t>
  </si>
  <si>
    <t>-1048558528</t>
  </si>
  <si>
    <t>https://podminky.urs.cz/item/CS_URS_2025_01/317944321</t>
  </si>
  <si>
    <t>2*1,07*11,1/1000 "OP/01 - I 120"</t>
  </si>
  <si>
    <t>2*0,65*11,1/1000 "OP/02 - I 120"</t>
  </si>
  <si>
    <t>4*1,5*11,1/1000 "OP/03 - I 120"</t>
  </si>
  <si>
    <t>31</t>
  </si>
  <si>
    <t>317234410</t>
  </si>
  <si>
    <t>Vyzdívka mezi nosníky cihlami pálenými na maltu cementovou</t>
  </si>
  <si>
    <t>475232542</t>
  </si>
  <si>
    <t>https://podminky.urs.cz/item/CS_URS_2025_01/317234410</t>
  </si>
  <si>
    <t>0,15*0,12*1,07 "OP/01 - I 120"</t>
  </si>
  <si>
    <t>0,15*0,12*0,65 "OP/02 - I 120"</t>
  </si>
  <si>
    <t>0,42*0,12*1,5 "OP/03 - I 120"</t>
  </si>
  <si>
    <t>32</t>
  </si>
  <si>
    <t>346244381</t>
  </si>
  <si>
    <t>Plentování ocelových válcovaných nosníků jednostranné cihlami na maltu, výška stojiny do 200 mm</t>
  </si>
  <si>
    <t>1559697412</t>
  </si>
  <si>
    <t>https://podminky.urs.cz/item/CS_URS_2025_01/346244381</t>
  </si>
  <si>
    <t>0,12*1,07 "OP/01 - I 120"</t>
  </si>
  <si>
    <t>0,12*0,65 "OP/02 - I 120"</t>
  </si>
  <si>
    <t>2*0,12*1,5 "OP/03 - I 120"</t>
  </si>
  <si>
    <t>33</t>
  </si>
  <si>
    <t>319201321R</t>
  </si>
  <si>
    <t>Vyrovnání nerovného povrchu vnitřního i vnějšího zdiva bez odsekání vadných cihel, maltou (s dodáním hmot) tl. do 30 mm</t>
  </si>
  <si>
    <t>1093768307</t>
  </si>
  <si>
    <t>0,15*0,15*2 "OP/01 - I 120"</t>
  </si>
  <si>
    <t>0,15*0,15*2 "OP/02 - I 120"</t>
  </si>
  <si>
    <t>0,42*0,2*2 "OP/03 - I 120"</t>
  </si>
  <si>
    <t>34</t>
  </si>
  <si>
    <t>319202215</t>
  </si>
  <si>
    <t>Dodatečná izolace zdiva injektáží beztlakovou infuzí silikonovou mikroemulzí, tloušťka zdiva přes 600 do 900 mm</t>
  </si>
  <si>
    <t>1965161411</t>
  </si>
  <si>
    <t>https://podminky.urs.cz/item/CS_URS_2025_01/319202215</t>
  </si>
  <si>
    <t>S6:</t>
  </si>
  <si>
    <t>21,0</t>
  </si>
  <si>
    <t>12,0</t>
  </si>
  <si>
    <t>Úpravy povrchů, podlahy a osazování výplní</t>
  </si>
  <si>
    <t>61</t>
  </si>
  <si>
    <t>Úprava povrchů vnitřních</t>
  </si>
  <si>
    <t>35</t>
  </si>
  <si>
    <t>611131100</t>
  </si>
  <si>
    <t>Podkladní a spojovací vrstva vnitřních omítaných ploch vápenný postřik nanášený ručně celoplošně stropů</t>
  </si>
  <si>
    <t>-895967770</t>
  </si>
  <si>
    <t>https://podminky.urs.cz/item/CS_URS_2025_01/611131100</t>
  </si>
  <si>
    <t>SKN/06:</t>
  </si>
  <si>
    <t>38,24 "1.01"</t>
  </si>
  <si>
    <t>30,14 "1.02"</t>
  </si>
  <si>
    <t>9,09 "1.03"</t>
  </si>
  <si>
    <t>12,9 "1.04"</t>
  </si>
  <si>
    <t>32,15 "1.05"</t>
  </si>
  <si>
    <t>36</t>
  </si>
  <si>
    <t>611311143</t>
  </si>
  <si>
    <t>Omítka vápenná vnitřních ploch nanášená ručně dvouvrstvá štuková, tloušťky jádrové omítky do 10 mm a tloušťky štuku do 3 mm vodorovných konstrukcí kleneb nebo skořepin</t>
  </si>
  <si>
    <t>1069890969</t>
  </si>
  <si>
    <t>https://podminky.urs.cz/item/CS_URS_2025_01/611311143</t>
  </si>
  <si>
    <t>37</t>
  </si>
  <si>
    <t>611311191</t>
  </si>
  <si>
    <t>Omítka vápenná vnitřních ploch nanášená ručně Příplatek k cenám za každých dalších i započatých 5 mm tloušťky jádrové omítky přes 10 mm stropů</t>
  </si>
  <si>
    <t>1802035398</t>
  </si>
  <si>
    <t>https://podminky.urs.cz/item/CS_URS_2025_01/611311191</t>
  </si>
  <si>
    <t>38,24*4 "1.01"</t>
  </si>
  <si>
    <t>30,14*4 "1.02"</t>
  </si>
  <si>
    <t>9,09*4 "1.03"</t>
  </si>
  <si>
    <t>12,9*4 "1.04"</t>
  </si>
  <si>
    <t>32,15*4 "1.05"</t>
  </si>
  <si>
    <t>38</t>
  </si>
  <si>
    <t>612131100</t>
  </si>
  <si>
    <t>Podkladní a spojovací vrstva vnitřních omítaných ploch vápenný postřik nanášený ručně celoplošně stěn</t>
  </si>
  <si>
    <t>1420667026</t>
  </si>
  <si>
    <t>https://podminky.urs.cz/item/CS_URS_2025_01/612131100</t>
  </si>
  <si>
    <t>S5:</t>
  </si>
  <si>
    <t>2,2*91,0</t>
  </si>
  <si>
    <t>39</t>
  </si>
  <si>
    <t>612311141</t>
  </si>
  <si>
    <t>Omítka vápenná vnitřních ploch nanášená ručně dvouvrstvá štuková, tloušťky jádrové omítky do 10 mm a tloušťky štuku do 3 mm svislých konstrukcí stěn</t>
  </si>
  <si>
    <t>176291907</t>
  </si>
  <si>
    <t>https://podminky.urs.cz/item/CS_URS_2025_01/612311141</t>
  </si>
  <si>
    <t>40</t>
  </si>
  <si>
    <t>612311191</t>
  </si>
  <si>
    <t>Omítka vápenná vnitřních ploch nanášená ručně Příplatek k cenám za každých dalších i započatých 5 mm tloušťky jádrové omítky přes 10 mm stěn</t>
  </si>
  <si>
    <t>-491841750</t>
  </si>
  <si>
    <t>https://podminky.urs.cz/item/CS_URS_2025_01/612311191</t>
  </si>
  <si>
    <t>2,2*91,0*4</t>
  </si>
  <si>
    <t>41</t>
  </si>
  <si>
    <t>612135000R</t>
  </si>
  <si>
    <t>Vyrovnání nerovností podkladu vnějších omítaných ploch těsnící maltou třída pevnosti CS IV rychletuhnoucí</t>
  </si>
  <si>
    <t>-1840455912</t>
  </si>
  <si>
    <t>S3a:</t>
  </si>
  <si>
    <t>0,5*91,0</t>
  </si>
  <si>
    <t>Mezisoučet</t>
  </si>
  <si>
    <t>S3b:</t>
  </si>
  <si>
    <t>0,3*51,0</t>
  </si>
  <si>
    <t>S4:</t>
  </si>
  <si>
    <t>0,3*40,0</t>
  </si>
  <si>
    <t>42</t>
  </si>
  <si>
    <t>612131152</t>
  </si>
  <si>
    <t>Sanační postřik vnitřních omítaných ploch vápenocementový nanášený ručně síťovitě (pokrytí plochy 50 až 75 %) stěn</t>
  </si>
  <si>
    <t>-525258938</t>
  </si>
  <si>
    <t>https://podminky.urs.cz/item/CS_URS_2025_01/612131152</t>
  </si>
  <si>
    <t>43</t>
  </si>
  <si>
    <t>612325131</t>
  </si>
  <si>
    <t>Omítka sanační vnitřních ploch jádrová tloušťky do 15 mm nanášená ručně svislých konstrukcí stěn</t>
  </si>
  <si>
    <t>-1021641114</t>
  </si>
  <si>
    <t>https://podminky.urs.cz/item/CS_URS_2025_01/612325131</t>
  </si>
  <si>
    <t>44</t>
  </si>
  <si>
    <t>612325191</t>
  </si>
  <si>
    <t>Omítka sanační vnitřních ploch jádrová Příplatek k cenám za každých dalších i započatých 5 mm tloušťky omítky přes 15 mm stěn</t>
  </si>
  <si>
    <t>1474142189</t>
  </si>
  <si>
    <t>https://podminky.urs.cz/item/CS_URS_2025_01/612325191</t>
  </si>
  <si>
    <t>0,3*51,0*5</t>
  </si>
  <si>
    <t>0,3*40,0*5</t>
  </si>
  <si>
    <t>45</t>
  </si>
  <si>
    <t>612328131</t>
  </si>
  <si>
    <t>Sanační štuk vnitřních ploch tloušťky do 3 mm svislých konstrukcí stěn</t>
  </si>
  <si>
    <t>-1747612949</t>
  </si>
  <si>
    <t>https://podminky.urs.cz/item/CS_URS_2025_01/612328131</t>
  </si>
  <si>
    <t>62</t>
  </si>
  <si>
    <t>Úprava povrchů vnějších</t>
  </si>
  <si>
    <t>46</t>
  </si>
  <si>
    <t>622131100</t>
  </si>
  <si>
    <t>Podkladní a spojovací vrstva vnějších omítaných ploch vápenný postřik nanášený ručně celoplošně stěn</t>
  </si>
  <si>
    <t>422989966</t>
  </si>
  <si>
    <t>https://podminky.urs.cz/item/CS_URS_2025_01/622131100</t>
  </si>
  <si>
    <t>SKNF/01:</t>
  </si>
  <si>
    <t>58,92 "jižní fasáda"</t>
  </si>
  <si>
    <t>14,63+10,02 "východní fasáda"</t>
  </si>
  <si>
    <t>50,05+0,25*((1,49+1,42+1,49)+(1,64+1,49+1,64)+(1,51+1,52+1,51)) "severní fasáda"</t>
  </si>
  <si>
    <t>SKNF/03:</t>
  </si>
  <si>
    <t>6,34+32,01 "západní fasáda"</t>
  </si>
  <si>
    <t>47</t>
  </si>
  <si>
    <t>622311141</t>
  </si>
  <si>
    <t>Omítka vápenná vnějších ploch nanášená ručně dvouvrstvá, tloušťky jádrové omítky do 15 mm a tloušťky štuku do 3 mm štuková stěn</t>
  </si>
  <si>
    <t>481616219</t>
  </si>
  <si>
    <t>https://podminky.urs.cz/item/CS_URS_2025_01/622311141</t>
  </si>
  <si>
    <t>48</t>
  </si>
  <si>
    <t>622311191</t>
  </si>
  <si>
    <t>Omítka vápenná vnějších ploch nanášená ručně Příplatek k cenám za každých dalších i započatých 5 mm tloušťky omítky přes 15 mm stěn</t>
  </si>
  <si>
    <t>-1305505137</t>
  </si>
  <si>
    <t>https://podminky.urs.cz/item/CS_URS_2025_01/622311191</t>
  </si>
  <si>
    <t>49</t>
  </si>
  <si>
    <t>622311101</t>
  </si>
  <si>
    <t>Omítka vápenná vnějších ploch nanášená ručně jednovrstvá, tloušťky do 15 mm hrubá nezatřená stěn</t>
  </si>
  <si>
    <t>1113827019</t>
  </si>
  <si>
    <t>https://podminky.urs.cz/item/CS_URS_2025_01/622311101</t>
  </si>
  <si>
    <t>50</t>
  </si>
  <si>
    <t>622311111</t>
  </si>
  <si>
    <t>Omítka vápenná vnějších ploch nanášená ručně jednovrstvá, tloušťky do 15 mm hrubá zatřená stěn</t>
  </si>
  <si>
    <t>1894167747</t>
  </si>
  <si>
    <t>https://podminky.urs.cz/item/CS_URS_2025_01/622311111</t>
  </si>
  <si>
    <t>SKNF/04:</t>
  </si>
  <si>
    <t>3,65</t>
  </si>
  <si>
    <t>51</t>
  </si>
  <si>
    <t>622135000R</t>
  </si>
  <si>
    <t>-2018563209</t>
  </si>
  <si>
    <t>S1a:</t>
  </si>
  <si>
    <t>0,7*(16,43+3,11+4,15+17,84+6,1)</t>
  </si>
  <si>
    <t>52</t>
  </si>
  <si>
    <t>622131151</t>
  </si>
  <si>
    <t>Sanační postřik vnějších ploch nanášený ručně celoplošně stěn</t>
  </si>
  <si>
    <t>37234906</t>
  </si>
  <si>
    <t>https://podminky.urs.cz/item/CS_URS_2025_01/622131151</t>
  </si>
  <si>
    <t>S1b:</t>
  </si>
  <si>
    <t>0,75*(16,43+3,11+4,15+17,84+6,1)</t>
  </si>
  <si>
    <t>53</t>
  </si>
  <si>
    <t>622324411</t>
  </si>
  <si>
    <t>Omítka sanační vnějších ploch podkladní (vyrovnávací) tloušťky do 15 mm nanášená ručně stěn</t>
  </si>
  <si>
    <t>-1830828</t>
  </si>
  <si>
    <t>https://podminky.urs.cz/item/CS_URS_2025_01/622324411</t>
  </si>
  <si>
    <t>S2:</t>
  </si>
  <si>
    <t>11,77 "jižní fasáda"</t>
  </si>
  <si>
    <t>2,55+1,37 "východní fasáda"</t>
  </si>
  <si>
    <t>6,24+0,25*((0,51+0,51)+(0,51+0,51)+(0,63+0,53)) "severní fasáda"</t>
  </si>
  <si>
    <t>54</t>
  </si>
  <si>
    <t>622325121</t>
  </si>
  <si>
    <t>Omítka sanační vnějších ploch jádrová tloušťky do 15 mm nanášená ručně stěn</t>
  </si>
  <si>
    <t>263684892</t>
  </si>
  <si>
    <t>https://podminky.urs.cz/item/CS_URS_2025_01/622325121</t>
  </si>
  <si>
    <t>55</t>
  </si>
  <si>
    <t>622328231</t>
  </si>
  <si>
    <t>Sanační štuk vnějších ploch tloušťky do 5 mm stěn</t>
  </si>
  <si>
    <t>2094735127</t>
  </si>
  <si>
    <t>https://podminky.urs.cz/item/CS_URS_2025_01/622328231</t>
  </si>
  <si>
    <t>63</t>
  </si>
  <si>
    <t>Podlahy a podlahové konstrukce</t>
  </si>
  <si>
    <t>56</t>
  </si>
  <si>
    <t>631311116</t>
  </si>
  <si>
    <t>Mazanina z betonu prostého bez zvýšených nároků na prostředí tl. přes 50 do 80 mm tř. C 25/30 XC1</t>
  </si>
  <si>
    <t>-834473716</t>
  </si>
  <si>
    <t>https://podminky.urs.cz/item/CS_URS_2025_01/631311116</t>
  </si>
  <si>
    <t>25,49*0,07 "1.01"</t>
  </si>
  <si>
    <t>20,09*0,07 "1.02"</t>
  </si>
  <si>
    <t>6,06*0,07 "1.03"</t>
  </si>
  <si>
    <t>8,6*0,07 "1.04"</t>
  </si>
  <si>
    <t>21,43*0,07 "1.05"</t>
  </si>
  <si>
    <t>57</t>
  </si>
  <si>
    <t>631319011</t>
  </si>
  <si>
    <t>Příplatek k cenám mazanin za úpravu povrchu mazaniny přehlazením, mazanina tl. přes 50 do 80 mm</t>
  </si>
  <si>
    <t>-263385737</t>
  </si>
  <si>
    <t>https://podminky.urs.cz/item/CS_URS_2025_01/631319011</t>
  </si>
  <si>
    <t>58</t>
  </si>
  <si>
    <t>631319171</t>
  </si>
  <si>
    <t>Příplatek k cenám mazanin za stržení povrchu spodní vrstvy mazaniny latí před vložením výztuže nebo pletiva pro tl. obou vrstev mazaniny přes 50 do 80 mm</t>
  </si>
  <si>
    <t>2037257328</t>
  </si>
  <si>
    <t>https://podminky.urs.cz/item/CS_URS_2025_01/631319171</t>
  </si>
  <si>
    <t>59</t>
  </si>
  <si>
    <t>631362021</t>
  </si>
  <si>
    <t>Výztuž mazanin ze svařovaných sítí z drátů typu KARI</t>
  </si>
  <si>
    <t>-1659433640</t>
  </si>
  <si>
    <t>https://podminky.urs.cz/item/CS_URS_2025_01/631362021</t>
  </si>
  <si>
    <t>25,49*18,2/6/1000*1,25 "1.01"</t>
  </si>
  <si>
    <t>20,09*18,2/6/1000*1,25 "1.02"</t>
  </si>
  <si>
    <t>6,06*18,2/6/1000*1,25 "1.03"</t>
  </si>
  <si>
    <t>8,6*18,2/6/1000*1,25 "1.04"</t>
  </si>
  <si>
    <t>21,43*18,2/6/1000*1,25 "1.05"</t>
  </si>
  <si>
    <t>60</t>
  </si>
  <si>
    <t>634911114</t>
  </si>
  <si>
    <t>Řezání dilatačních nebo smršťovacích spár v čerstvé betonové mazanině nebo potěru šířky do 5 mm, hloubky přes 50 do 80 mm</t>
  </si>
  <si>
    <t>924028699</t>
  </si>
  <si>
    <t>https://podminky.urs.cz/item/CS_URS_2025_01/634911114</t>
  </si>
  <si>
    <t>4,9+5,1 "1.01"</t>
  </si>
  <si>
    <t>4,9+3,5 "1.02"</t>
  </si>
  <si>
    <t>0,9 "1.03"</t>
  </si>
  <si>
    <t>0,9 "1.04"</t>
  </si>
  <si>
    <t>0,91+4,8+4,4 "1.05"</t>
  </si>
  <si>
    <t>634661111</t>
  </si>
  <si>
    <t>Výplň dilatačních spar mazanin silikonovým tmelem, šířka spáry do 5 mm</t>
  </si>
  <si>
    <t>-1699825343</t>
  </si>
  <si>
    <t>https://podminky.urs.cz/item/CS_URS_2025_01/634661111</t>
  </si>
  <si>
    <t>634112113</t>
  </si>
  <si>
    <t>Obvodová dilatace mezi stěnou a mazaninou nebo potěrem podlahovým páskem z pěnového PE tl. do 10 mm, výšky 80 mm</t>
  </si>
  <si>
    <t>311452060</t>
  </si>
  <si>
    <t>https://podminky.urs.cz/item/CS_URS_2025_01/634112113</t>
  </si>
  <si>
    <t>23,0 "1.01"</t>
  </si>
  <si>
    <t>21,0-0,9 "1.02"</t>
  </si>
  <si>
    <t>11,5-0,9*2-0,91 "1.03"</t>
  </si>
  <si>
    <t>13,5-0,9 "1.04"</t>
  </si>
  <si>
    <t>24,0-0,91 "1.05"</t>
  </si>
  <si>
    <t>Ostatní konstrukce a práce, bourání</t>
  </si>
  <si>
    <t>94</t>
  </si>
  <si>
    <t>Lešení a stavební výtahy</t>
  </si>
  <si>
    <t>941211111</t>
  </si>
  <si>
    <t>Lešení řadové rámové lehké pracovní s podlahami s provozním zatížením tř. 3 do 200 kg/m2 šířky tř. SW06 od 0,6 do 0,9 m výšky do 10 m montáž</t>
  </si>
  <si>
    <t>-1341750319</t>
  </si>
  <si>
    <t>https://podminky.urs.cz/item/CS_URS_2025_01/941211111</t>
  </si>
  <si>
    <t>5,0*(15,75+3,54+4,81+18,68)</t>
  </si>
  <si>
    <t>8,0*6,1</t>
  </si>
  <si>
    <t>64</t>
  </si>
  <si>
    <t>941211211</t>
  </si>
  <si>
    <t>Lešení řadové rámové lehké pracovní s podlahami s provozním zatížením tř. 3 do 200 kg/m2 šířky tř. SW06 od 0,6 do 0,9 m výšky do 10 m příplatek za každý den použití</t>
  </si>
  <si>
    <t>838673675</t>
  </si>
  <si>
    <t>https://podminky.urs.cz/item/CS_URS_2025_01/941211211</t>
  </si>
  <si>
    <t>262,7</t>
  </si>
  <si>
    <t>262,7*150 'Přepočtené koeficientem množství</t>
  </si>
  <si>
    <t>65</t>
  </si>
  <si>
    <t>941211811</t>
  </si>
  <si>
    <t>Lešení řadové rámové lehké pracovní s podlahami s provozním zatížením tř. 3 do 200 kg/m2 šířky tř. SW06 od 0,6 do 0,9 m výšky do 10 m demontáž</t>
  </si>
  <si>
    <t>53773608</t>
  </si>
  <si>
    <t>https://podminky.urs.cz/item/CS_URS_2025_01/941211811</t>
  </si>
  <si>
    <t>66</t>
  </si>
  <si>
    <t>944511111</t>
  </si>
  <si>
    <t>Montáž ochranné sítě zavěšené na konstrukci lešení z textilie z umělých vláken</t>
  </si>
  <si>
    <t>1368407992</t>
  </si>
  <si>
    <t>https://podminky.urs.cz/item/CS_URS_2025_01/944511111</t>
  </si>
  <si>
    <t>67</t>
  </si>
  <si>
    <t>944511211</t>
  </si>
  <si>
    <t>Montáž ochranné sítě Příplatek za první a každý další den použití sítě k ceně -1111</t>
  </si>
  <si>
    <t>-1554180767</t>
  </si>
  <si>
    <t>https://podminky.urs.cz/item/CS_URS_2025_01/944511211</t>
  </si>
  <si>
    <t>68</t>
  </si>
  <si>
    <t>944511811</t>
  </si>
  <si>
    <t>Demontáž ochranné sítě zavěšené na konstrukci lešení z textilie z umělých vláken</t>
  </si>
  <si>
    <t>81280910</t>
  </si>
  <si>
    <t>https://podminky.urs.cz/item/CS_URS_2025_01/944511811</t>
  </si>
  <si>
    <t>69</t>
  </si>
  <si>
    <t>949101112</t>
  </si>
  <si>
    <t>Lešení pomocné pracovní pro objekty pozemních staveb pro zatížení do 150 kg/m2, o výšce lešeňové podlahy přes 1,9 do 3,5 m</t>
  </si>
  <si>
    <t>-1786032721</t>
  </si>
  <si>
    <t>https://podminky.urs.cz/item/CS_URS_2025_01/949101112</t>
  </si>
  <si>
    <t>95</t>
  </si>
  <si>
    <t>Různé dokončovací konstrukce a práce pozemních staveb</t>
  </si>
  <si>
    <t>70</t>
  </si>
  <si>
    <t>952901114</t>
  </si>
  <si>
    <t>Vyčištění budov nebo objektů před předáním do užívání budov bytové nebo občanské výstavby, světlé výšky podlaží přes 4 m</t>
  </si>
  <si>
    <t>1339895563</t>
  </si>
  <si>
    <t>https://podminky.urs.cz/item/CS_URS_2025_01/952901114</t>
  </si>
  <si>
    <t>71</t>
  </si>
  <si>
    <t>950000001R</t>
  </si>
  <si>
    <t>Stavební přípomoce a prostupy profesí TZB</t>
  </si>
  <si>
    <t>-1516890864</t>
  </si>
  <si>
    <t>96</t>
  </si>
  <si>
    <t>Bourání konstrukcí</t>
  </si>
  <si>
    <t>72</t>
  </si>
  <si>
    <t>962031132</t>
  </si>
  <si>
    <t>Bourání příček nebo přizdívek z cihel pálených plných nebo dutých, tl. do 100 mm</t>
  </si>
  <si>
    <t>-1395641247</t>
  </si>
  <si>
    <t>https://podminky.urs.cz/item/CS_URS_2025_01/962031132</t>
  </si>
  <si>
    <t>2,6*2,65</t>
  </si>
  <si>
    <t>-1,43*2,23 "odpočet otvorů"</t>
  </si>
  <si>
    <t>73</t>
  </si>
  <si>
    <t>962032231</t>
  </si>
  <si>
    <t>Bourání zdiva nadzákladového z cihel pálených plných nebo lícových nebo vápenopískových na maltu vápennou nebo vápenocementovou, objemu přes 1 m3</t>
  </si>
  <si>
    <t>-1724207180</t>
  </si>
  <si>
    <t>https://podminky.urs.cz/item/CS_URS_2025_01/962032231</t>
  </si>
  <si>
    <t>Stávající cihelná dozdívka:</t>
  </si>
  <si>
    <t>0,2*0,31*(15,56+3,11+4,15+18,19)</t>
  </si>
  <si>
    <t>0,6*0,35*(15,56+3,11+4,15+18,19)</t>
  </si>
  <si>
    <t>74</t>
  </si>
  <si>
    <t>965043341</t>
  </si>
  <si>
    <t>Bourání mazanin betonových s potěrem nebo teracem tl. do 100 mm, plochy přes 4 m2</t>
  </si>
  <si>
    <t>-1692180870</t>
  </si>
  <si>
    <t>https://podminky.urs.cz/item/CS_URS_2025_01/965043341</t>
  </si>
  <si>
    <t>19,95*0,1 "1.02"</t>
  </si>
  <si>
    <t>5,24*0,1 "1.03"</t>
  </si>
  <si>
    <t>9,4*0,1 "1.04"</t>
  </si>
  <si>
    <t>75</t>
  </si>
  <si>
    <t>965049111</t>
  </si>
  <si>
    <t>Bourání mazanin Příplatek k cenám za bourání mazanin betonových se svařovanou sítí, tl. do 100 mm</t>
  </si>
  <si>
    <t>8070981</t>
  </si>
  <si>
    <t>https://podminky.urs.cz/item/CS_URS_2025_01/965049111</t>
  </si>
  <si>
    <t>76</t>
  </si>
  <si>
    <t>961055111</t>
  </si>
  <si>
    <t>Bourání základů z betonu železového</t>
  </si>
  <si>
    <t>171070247</t>
  </si>
  <si>
    <t>https://podminky.urs.cz/item/CS_URS_2025_01/961055111</t>
  </si>
  <si>
    <t>25,49*0,12 "1.01"</t>
  </si>
  <si>
    <t>19,95*0,12 "1.02"</t>
  </si>
  <si>
    <t>5,24*0,12 "1.03"</t>
  </si>
  <si>
    <t>9,4*0,12 "1.04"</t>
  </si>
  <si>
    <t>21,43*0,12 "1.05"</t>
  </si>
  <si>
    <t>77</t>
  </si>
  <si>
    <t>968062375</t>
  </si>
  <si>
    <t>Vybourání dřevěných rámů oken s křídly, dveřních zárubní, vrat, stěn, ostění nebo obkladů rámů oken s křídly zdvojených, plochy do 2 m2</t>
  </si>
  <si>
    <t>1343260596</t>
  </si>
  <si>
    <t>https://podminky.urs.cz/item/CS_URS_2025_01/968062375</t>
  </si>
  <si>
    <t>1,047*1,25</t>
  </si>
  <si>
    <t>1,037*1,31</t>
  </si>
  <si>
    <t>0,994*1,04</t>
  </si>
  <si>
    <t>1,007*1,32</t>
  </si>
  <si>
    <t>1,046*1,48</t>
  </si>
  <si>
    <t>78</t>
  </si>
  <si>
    <t>968062456</t>
  </si>
  <si>
    <t>Vybourání dřevěných rámů oken s křídly, dveřních zárubní, vrat, stěn, ostění nebo obkladů dveřních zárubní, plochy přes 2 m2</t>
  </si>
  <si>
    <t>1542628799</t>
  </si>
  <si>
    <t>https://podminky.urs.cz/item/CS_URS_2025_01/968062456</t>
  </si>
  <si>
    <t>1,52*2,14</t>
  </si>
  <si>
    <t>1,5*2,18</t>
  </si>
  <si>
    <t>1,42*2,07</t>
  </si>
  <si>
    <t>79</t>
  </si>
  <si>
    <t>968072455</t>
  </si>
  <si>
    <t>Vybourání kovových rámů oken s křídly, dveřních zárubní, vrat, stěn, ostění nebo obkladů dveřních zárubní, plochy do 2 m2</t>
  </si>
  <si>
    <t>-1675702037</t>
  </si>
  <si>
    <t>https://podminky.urs.cz/item/CS_URS_2025_01/968072455</t>
  </si>
  <si>
    <t>0,91*2,02</t>
  </si>
  <si>
    <t>80</t>
  </si>
  <si>
    <t>968072456</t>
  </si>
  <si>
    <t>Vybourání kovových rámů oken s křídly, dveřních zárubní, vrat, stěn, ostění nebo obkladů dveřních zárubní, plochy přes 2 m2</t>
  </si>
  <si>
    <t>-1828256559</t>
  </si>
  <si>
    <t>https://podminky.urs.cz/item/CS_URS_2025_01/968072456</t>
  </si>
  <si>
    <t>1,43*2,23</t>
  </si>
  <si>
    <t>81</t>
  </si>
  <si>
    <t>969999001R</t>
  </si>
  <si>
    <t>Demontáž rozvodů inženýrských sítí</t>
  </si>
  <si>
    <t>1847659734</t>
  </si>
  <si>
    <t>97</t>
  </si>
  <si>
    <t>Prorážení otvorů a ostatní bourací práce</t>
  </si>
  <si>
    <t>82</t>
  </si>
  <si>
    <t>971028661</t>
  </si>
  <si>
    <t>Vybourání otvorů ve zdivu základovém nebo nadzákladovém kamenném, smíšeném smíšeném, plochy do 4 m2, tl. do 600 mm</t>
  </si>
  <si>
    <t>239909624</t>
  </si>
  <si>
    <t>https://podminky.urs.cz/item/CS_URS_2025_01/971028661</t>
  </si>
  <si>
    <t>0,423*1,125*2,15</t>
  </si>
  <si>
    <t>83</t>
  </si>
  <si>
    <t>971029471</t>
  </si>
  <si>
    <t>Vybourání otvorů ve zdivu základovém nebo nadzákladovém kamenném, smíšeném smíšeném, plochy z jedné strany, plochy do 0,25 m2, tl. do 750 mm</t>
  </si>
  <si>
    <t>-895712619</t>
  </si>
  <si>
    <t>https://podminky.urs.cz/item/CS_URS_2025_01/971029471</t>
  </si>
  <si>
    <t>84</t>
  </si>
  <si>
    <t>974031666</t>
  </si>
  <si>
    <t>Vysekání rýh ve zdivu cihelném na maltu vápennou nebo vápenocementovou pro vtahování nosníků do zdí, před vybouráním otvoru do hl. 150 mm, při v. nosníku do 250 mm</t>
  </si>
  <si>
    <t>-1348189738</t>
  </si>
  <si>
    <t>https://podminky.urs.cz/item/CS_URS_2025_01/974031666</t>
  </si>
  <si>
    <t>2*1,07 "OP/01 - I 120"</t>
  </si>
  <si>
    <t>2*0,65 "OP/02 - I 120"</t>
  </si>
  <si>
    <t>4*1,5 "OP/03 - I 120"</t>
  </si>
  <si>
    <t>85</t>
  </si>
  <si>
    <t>978011191</t>
  </si>
  <si>
    <t>Otlučení vápenných nebo vápenocementových omítek vnitřních ploch stropů, v rozsahu přes 50 do 100 %</t>
  </si>
  <si>
    <t>-2088493534</t>
  </si>
  <si>
    <t>https://podminky.urs.cz/item/CS_URS_2025_01/978011191</t>
  </si>
  <si>
    <t>86</t>
  </si>
  <si>
    <t>978013191</t>
  </si>
  <si>
    <t>Otlučení vápenných nebo vápenocementových omítek vnitřních ploch stěn s vyškrabáním spar, s očištěním zdiva, v rozsahu přes 50 do 100 %</t>
  </si>
  <si>
    <t>1899918380</t>
  </si>
  <si>
    <t>https://podminky.urs.cz/item/CS_URS_2025_01/978013191</t>
  </si>
  <si>
    <t>87</t>
  </si>
  <si>
    <t>978015391</t>
  </si>
  <si>
    <t>Otlučení vápenných nebo vápenocementových omítek vnějších ploch s vyškrabáním spar a s očištěním zdiva stupně členitosti 1 a 2, v rozsahu přes 80 do 100 %</t>
  </si>
  <si>
    <t>228883736</t>
  </si>
  <si>
    <t>https://podminky.urs.cz/item/CS_URS_2025_01/978015391</t>
  </si>
  <si>
    <t>0,6*(16,43+3,11+4,15+17,84+6,1)</t>
  </si>
  <si>
    <t>98</t>
  </si>
  <si>
    <t>Demolice a sanace</t>
  </si>
  <si>
    <t>88</t>
  </si>
  <si>
    <t>985223312</t>
  </si>
  <si>
    <t>Přezdívání zdiva do vápenné nebo vápenocementové malty, objemu přes 3 m3</t>
  </si>
  <si>
    <t>1661030991</t>
  </si>
  <si>
    <t>https://podminky.urs.cz/item/CS_URS_2025_01/985223312</t>
  </si>
  <si>
    <t>0,65*0,7*(16,43+3,11+4,15+17,84+6,1)*0,15 "15%"</t>
  </si>
  <si>
    <t>0,65*0,6*(16,43+3,11+4,15+17,84+6,1)*0,15 "15%"</t>
  </si>
  <si>
    <t>0,65*11,77*0,15 "15%"</t>
  </si>
  <si>
    <t>0,65*(2,55+1,37)*0,15 "15%"</t>
  </si>
  <si>
    <t>0,65*6,24*0,15 "15%"</t>
  </si>
  <si>
    <t>0,65*0,5*91,0*0,15 "15%"</t>
  </si>
  <si>
    <t>0,65*0,3*51,0*0,15 "15%"</t>
  </si>
  <si>
    <t>0,65*0,3*40,0*0,15 "15%"</t>
  </si>
  <si>
    <t>0,65*2,2*91,0*0,15 "15%"</t>
  </si>
  <si>
    <t>89</t>
  </si>
  <si>
    <t>985221121</t>
  </si>
  <si>
    <t>Doplnění zdiva ručně do vápenné nebo vápenocementové malty cihlami</t>
  </si>
  <si>
    <t>-1554134838</t>
  </si>
  <si>
    <t>https://podminky.urs.cz/item/CS_URS_2025_01/985221121</t>
  </si>
  <si>
    <t>0,15*38,24*0,1 "1.01"</t>
  </si>
  <si>
    <t>0,15*30,14*0,1 "1.02"</t>
  </si>
  <si>
    <t>0,15*9,09*0,1 "1.03"</t>
  </si>
  <si>
    <t>0,15*12,9*0,1 "1.04"</t>
  </si>
  <si>
    <t>0,15*32,15*0,1 "1.05"</t>
  </si>
  <si>
    <t>0,65*0,7*(16,43+3,11+4,15+17,84+6,1)*0,1 "10%"</t>
  </si>
  <si>
    <t>0,65*0,6*(16,43+3,11+4,15+17,84+6,1)*0,1 "10%"</t>
  </si>
  <si>
    <t>0,65*11,77*0,1 "10%"</t>
  </si>
  <si>
    <t>0,65*(2,55+1,37)*0,1 "10%"</t>
  </si>
  <si>
    <t>0,65*6,24*0,1 "10%"</t>
  </si>
  <si>
    <t>0,65*0,5*91,0*0,1 "10%"</t>
  </si>
  <si>
    <t>0,65*0,3*51,0*0,1 "10%"</t>
  </si>
  <si>
    <t>0,65*0,3*40,0*0,1 "10%"</t>
  </si>
  <si>
    <t>0,65*2,2*91,0*0,1 "10%"</t>
  </si>
  <si>
    <t>90</t>
  </si>
  <si>
    <t>59610001</t>
  </si>
  <si>
    <t>cihla pálená plná do P15 290x140x65mm</t>
  </si>
  <si>
    <t>CS ÚRS 2024 01</t>
  </si>
  <si>
    <t>-2071496817</t>
  </si>
  <si>
    <t>25,035*307*1,05</t>
  </si>
  <si>
    <t>8071</t>
  </si>
  <si>
    <t>91</t>
  </si>
  <si>
    <t>985142113</t>
  </si>
  <si>
    <t>Vysekání spojovací hmoty ze spár zdiva včetně vyčištění hloubky spáry do 40 mm délky spáry na 1 m2 upravované plochy přes 12 m</t>
  </si>
  <si>
    <t>-653285938</t>
  </si>
  <si>
    <t>https://podminky.urs.cz/item/CS_URS_2025_01/985142113</t>
  </si>
  <si>
    <t>92</t>
  </si>
  <si>
    <t>985231113R</t>
  </si>
  <si>
    <t>Spárování zdiva hloubky do 40 mm vápennou maltou délky spáry na 1 m2 upravované plochy přes 12 m</t>
  </si>
  <si>
    <t>-766257149</t>
  </si>
  <si>
    <t>997</t>
  </si>
  <si>
    <t>Přesun sutě</t>
  </si>
  <si>
    <t>93</t>
  </si>
  <si>
    <t>997013212</t>
  </si>
  <si>
    <t>Vnitrostaveništní doprava suti a vybouraných hmot vodorovně do 50 m s naložením ručně pro budovy a haly výšky přes 6 do 9 m</t>
  </si>
  <si>
    <t>-1550668787</t>
  </si>
  <si>
    <t>https://podminky.urs.cz/item/CS_URS_2025_01/997013212</t>
  </si>
  <si>
    <t>997006012</t>
  </si>
  <si>
    <t>Úprava stavebního odpadu třídění ruční</t>
  </si>
  <si>
    <t>705713018</t>
  </si>
  <si>
    <t>https://podminky.urs.cz/item/CS_URS_2025_01/997006012</t>
  </si>
  <si>
    <t>997006004</t>
  </si>
  <si>
    <t>Úprava stavebního odpadu pytlování nebezpečného odpadu s obsahem azbestu ze šablon</t>
  </si>
  <si>
    <t>-563291310</t>
  </si>
  <si>
    <t>https://podminky.urs.cz/item/CS_URS_2025_01/997006004</t>
  </si>
  <si>
    <t>997006512</t>
  </si>
  <si>
    <t>Vodorovná doprava suti na skládku s naložením na dopravní prostředek a složením přes 100 m do 1 km</t>
  </si>
  <si>
    <t>-1853492153</t>
  </si>
  <si>
    <t>https://podminky.urs.cz/item/CS_URS_2025_01/997006512</t>
  </si>
  <si>
    <t>997006519</t>
  </si>
  <si>
    <t>Vodorovná doprava suti na skládku Příplatek k ceně -6512 za každý další i započatý 1 km</t>
  </si>
  <si>
    <t>-688079553</t>
  </si>
  <si>
    <t>https://podminky.urs.cz/item/CS_URS_2025_01/997006519</t>
  </si>
  <si>
    <t>22,338*24</t>
  </si>
  <si>
    <t>7,012*24</t>
  </si>
  <si>
    <t>195,585*14</t>
  </si>
  <si>
    <t>997013811</t>
  </si>
  <si>
    <t>Poplatek za uložení stavebního odpadu na skládce (skládkovné) dřevěného zatříděného do Katalogu odpadů pod kódem 17 02 01</t>
  </si>
  <si>
    <t>-900957956</t>
  </si>
  <si>
    <t>https://podminky.urs.cz/item/CS_URS_2025_01/997013811</t>
  </si>
  <si>
    <t>99</t>
  </si>
  <si>
    <t>997013821</t>
  </si>
  <si>
    <t>Poplatek za uložení stavebního odpadu na skládce (skládkovné) ze stavebních materiálů obsahujících azbest zatříděných do Katalogu odpadů pod kódem 17 06 05</t>
  </si>
  <si>
    <t>-1487999867</t>
  </si>
  <si>
    <t>https://podminky.urs.cz/item/CS_URS_2025_01/997013821</t>
  </si>
  <si>
    <t>100</t>
  </si>
  <si>
    <t>997013871</t>
  </si>
  <si>
    <t>Poplatek za uložení stavebního odpadu na recyklační skládce (skládkovné) směsného stavebního a demoličního zatříděného do Katalogu odpadů pod kódem 17 09 04</t>
  </si>
  <si>
    <t>-655597739</t>
  </si>
  <si>
    <t>https://podminky.urs.cz/item/CS_URS_2025_01/997013871</t>
  </si>
  <si>
    <t>998</t>
  </si>
  <si>
    <t>Přesun hmot</t>
  </si>
  <si>
    <t>101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</si>
  <si>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</si>
  <si>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</si>
  <si>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885573478</t>
  </si>
  <si>
    <t>https://podminky.urs.cz/item/CS_URS_2025_01/998018002</t>
  </si>
  <si>
    <t>PSV</t>
  </si>
  <si>
    <t>Práce a dodávky PSV</t>
  </si>
  <si>
    <t>711</t>
  </si>
  <si>
    <t>Izolace proti vodě, vlhkosti a plynům</t>
  </si>
  <si>
    <t>102</t>
  </si>
  <si>
    <t>711141821</t>
  </si>
  <si>
    <t>Odstranění izolace proti vodě, vlhkosti a plynům z přitavených pásů NAIP z plochy vodorovné V dvouvrstvé</t>
  </si>
  <si>
    <t>2119644876</t>
  </si>
  <si>
    <t>https://podminky.urs.cz/item/CS_URS_2025_01/711141821</t>
  </si>
  <si>
    <t>19,95 "1.02"</t>
  </si>
  <si>
    <t>5,24 "1.03"</t>
  </si>
  <si>
    <t>9,4 "1.04"</t>
  </si>
  <si>
    <t>103</t>
  </si>
  <si>
    <t>711491172</t>
  </si>
  <si>
    <t>Provedení doplňků izolace proti vodě textilií na ploše vodorovné V vrstva ochranná</t>
  </si>
  <si>
    <t>-1388300755</t>
  </si>
  <si>
    <t>https://podminky.urs.cz/item/CS_URS_2025_01/711491172</t>
  </si>
  <si>
    <t>104</t>
  </si>
  <si>
    <t>711491272</t>
  </si>
  <si>
    <t>Provedení doplňků izolace proti vodě textilií na ploše svislé S vrstva ochranná</t>
  </si>
  <si>
    <t>373287743</t>
  </si>
  <si>
    <t>https://podminky.urs.cz/item/CS_URS_2025_01/711491272</t>
  </si>
  <si>
    <t>0,18*23,0 "1.01"</t>
  </si>
  <si>
    <t>0,18*(21,0-0,9) "1.02"</t>
  </si>
  <si>
    <t>0,18*(11,5-0,9*2-0,91) "1.03"</t>
  </si>
  <si>
    <t>0,18*(13,5-0,9) "1.04"</t>
  </si>
  <si>
    <t>0,18*(24,0-0,91) "1.05"</t>
  </si>
  <si>
    <t>105</t>
  </si>
  <si>
    <t>69311082</t>
  </si>
  <si>
    <t>geotextilie netkaná separační, ochranná, filtrační, drenážní PP 500g/m2</t>
  </si>
  <si>
    <t>-943755483</t>
  </si>
  <si>
    <t>15,764*1,15</t>
  </si>
  <si>
    <t>106</t>
  </si>
  <si>
    <t>711141559</t>
  </si>
  <si>
    <t>Provedení izolace proti zemní vlhkosti pásy přitavením NAIP na ploše vodorovné V</t>
  </si>
  <si>
    <t>731807581</t>
  </si>
  <si>
    <t>https://podminky.urs.cz/item/CS_URS_2025_01/711141559</t>
  </si>
  <si>
    <t>25,49*2 "1.01"</t>
  </si>
  <si>
    <t>20,09*2 "1.02"</t>
  </si>
  <si>
    <t>6,06*2 "1.03"</t>
  </si>
  <si>
    <t>8,6*2 "1.04"</t>
  </si>
  <si>
    <t>21,43*2 "1.05"</t>
  </si>
  <si>
    <t>107</t>
  </si>
  <si>
    <t>711142559</t>
  </si>
  <si>
    <t>Provedení izolace proti zemní vlhkosti pásy přitavením NAIP na ploše svislé S</t>
  </si>
  <si>
    <t>133609932</t>
  </si>
  <si>
    <t>https://podminky.urs.cz/item/CS_URS_2025_01/711142559</t>
  </si>
  <si>
    <t>0,18*23,0*2 "1.01"</t>
  </si>
  <si>
    <t>0,18*(21,0-0,9)*2 "1.02"</t>
  </si>
  <si>
    <t>0,18*(11,5-0,9*2-0,91)*2 "1.03"</t>
  </si>
  <si>
    <t>0,18*(13,5-0,9)*2 "1.04"</t>
  </si>
  <si>
    <t>0,18*(24,0-0,91)*2 "1.05"</t>
  </si>
  <si>
    <t>108</t>
  </si>
  <si>
    <t>62853004</t>
  </si>
  <si>
    <t>pás asfaltový natavitelný modifikovaný SBS s vložkou ze skleněné tkaniny a spalitelnou PE fólií nebo jemnozrnným minerálním posypem na horním povrchu tl 4,0mm</t>
  </si>
  <si>
    <t>1626988366</t>
  </si>
  <si>
    <t>109</t>
  </si>
  <si>
    <t>62855001</t>
  </si>
  <si>
    <t>pás asfaltový natavitelný modifikovaný SBS s vložkou z polyesterové rohože a spalitelnou PE fólií nebo jemnozrnným minerálním posypem na horním povrchu tl 4,0mm</t>
  </si>
  <si>
    <t>172985446</t>
  </si>
  <si>
    <t>110</t>
  </si>
  <si>
    <t>711111001</t>
  </si>
  <si>
    <t>Provedení izolace proti zemní vlhkosti natěradly a tmely za studena na ploše vodorovné V nátěrem penetračním</t>
  </si>
  <si>
    <t>1119657289</t>
  </si>
  <si>
    <t>https://podminky.urs.cz/item/CS_URS_2025_01/711111001</t>
  </si>
  <si>
    <t>111</t>
  </si>
  <si>
    <t>711112001</t>
  </si>
  <si>
    <t>Provedení izolace proti zemní vlhkosti natěradly a tmely za studena na ploše svislé S nátěrem penetračním</t>
  </si>
  <si>
    <t>1026803887</t>
  </si>
  <si>
    <t>https://podminky.urs.cz/item/CS_URS_2025_01/711112001</t>
  </si>
  <si>
    <t>112</t>
  </si>
  <si>
    <t>11163153</t>
  </si>
  <si>
    <t>emulze asfaltová penetrační</t>
  </si>
  <si>
    <t>litr</t>
  </si>
  <si>
    <t>-1190330350</t>
  </si>
  <si>
    <t>81,67*0,3</t>
  </si>
  <si>
    <t>15,764*0,3</t>
  </si>
  <si>
    <t>113</t>
  </si>
  <si>
    <t>711211133</t>
  </si>
  <si>
    <t>Izolace provětrávaná dutinová proti zemní vlhkosti a plynu radonu z plastových segmentů ztraceného bednění zalitých betonem po výšku segmentu bez betonové desky a armovací sítě výšky segmentů přes 50 do 100 mm</t>
  </si>
  <si>
    <t>-949222429</t>
  </si>
  <si>
    <t>https://podminky.urs.cz/item/CS_URS_2025_01/711211133</t>
  </si>
  <si>
    <t>114</t>
  </si>
  <si>
    <t>105192443</t>
  </si>
  <si>
    <t>115</t>
  </si>
  <si>
    <t>24551000R</t>
  </si>
  <si>
    <t>sytémová penetrace pro hydroizolační stěrky</t>
  </si>
  <si>
    <t>-11750176</t>
  </si>
  <si>
    <t>94,141*0,2</t>
  </si>
  <si>
    <t>116</t>
  </si>
  <si>
    <t>711113127R</t>
  </si>
  <si>
    <t>Izolace na ploše svislé S hydroizolační stěrkou dvousložkovou pružnou typ FDS</t>
  </si>
  <si>
    <t>-1625081397</t>
  </si>
  <si>
    <t>0,7*(16,43+3,11+4,15+17,84+6,1)*2</t>
  </si>
  <si>
    <t>0,5*91,0*2</t>
  </si>
  <si>
    <t>0,3*51,0*2</t>
  </si>
  <si>
    <t>117</t>
  </si>
  <si>
    <t>711161223R</t>
  </si>
  <si>
    <t>Izolace proti zemní vlhkosti a beztlakové vodě nopovými fóliemi na ploše svislé S vrstva ochranná, odvětrávací a drenážní s nakašírovanou filtrační textilií a kluznou fólií výška nopu 9,0 mm, tl. fólie do 0,6 mm</t>
  </si>
  <si>
    <t>-1659085541</t>
  </si>
  <si>
    <t>118</t>
  </si>
  <si>
    <t>711999001R</t>
  </si>
  <si>
    <t>Těsnící klín v patě izolačního souvrství</t>
  </si>
  <si>
    <t>-1046788934</t>
  </si>
  <si>
    <t>S7:</t>
  </si>
  <si>
    <t>91,0</t>
  </si>
  <si>
    <t>119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</si>
  <si>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</si>
  <si>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</si>
  <si>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-1322174998</t>
  </si>
  <si>
    <t>https://podminky.urs.cz/item/CS_URS_2025_01/998711122</t>
  </si>
  <si>
    <t>713</t>
  </si>
  <si>
    <t>Izolace tepelné</t>
  </si>
  <si>
    <t>120</t>
  </si>
  <si>
    <t>713191132</t>
  </si>
  <si>
    <t>Montáž tepelné izolace stavebních konstrukcí - doplňky a konstrukční součásti podlah, stropů vrchem nebo střech překrytí fólií separační z PE</t>
  </si>
  <si>
    <t>1667561437</t>
  </si>
  <si>
    <t>https://podminky.urs.cz/item/CS_URS_2025_01/713191132</t>
  </si>
  <si>
    <t>121</t>
  </si>
  <si>
    <t>28329042</t>
  </si>
  <si>
    <t>fólie PE separační či ochranná tl 0,2mm</t>
  </si>
  <si>
    <t>-2012593151</t>
  </si>
  <si>
    <t>122</t>
  </si>
  <si>
    <t>713121111</t>
  </si>
  <si>
    <t>Montáž tepelné izolace podlah rohožemi, pásy, deskami, dílci, bloky (izolační materiál ve specifikaci) kladenými volně jednovrstvá</t>
  </si>
  <si>
    <t>-1618939764</t>
  </si>
  <si>
    <t>https://podminky.urs.cz/item/CS_URS_2025_01/713121111</t>
  </si>
  <si>
    <t>123</t>
  </si>
  <si>
    <t>28372343</t>
  </si>
  <si>
    <t>deska EPS 100 grafitová pro konstrukce s běžným zatížením λ=0,030 tl 100mm</t>
  </si>
  <si>
    <t>1024678802</t>
  </si>
  <si>
    <t>81,67*1,1</t>
  </si>
  <si>
    <t>124</t>
  </si>
  <si>
    <t>713191132R</t>
  </si>
  <si>
    <t>Montáž tepelné izolace stavebních konstrukcí - doplňky a konstrukční součásti podlah, stropů vrchem nebo střech překrytí textilií separační</t>
  </si>
  <si>
    <t>-558780437</t>
  </si>
  <si>
    <t>60,8*1,25 "zatažení pod navrhovanou tepelnou izolaci)</t>
  </si>
  <si>
    <t>18,66*1,25 "zatažení pod navrhovanou tepelnou izolaci)</t>
  </si>
  <si>
    <t>125</t>
  </si>
  <si>
    <t>-989585550</t>
  </si>
  <si>
    <t>99,325*1,15</t>
  </si>
  <si>
    <t>126</t>
  </si>
  <si>
    <t>713111111</t>
  </si>
  <si>
    <t>Montáž tepelné izolace stropů rohožemi, pásy, dílci, deskami, bloky (izolační materiál ve specifikaci) vrchem bez překrytí lepenkou kladenými volně</t>
  </si>
  <si>
    <t>-1223594619</t>
  </si>
  <si>
    <t>https://podminky.urs.cz/item/CS_URS_2025_01/713111111</t>
  </si>
  <si>
    <t>60,8</t>
  </si>
  <si>
    <t>18,66</t>
  </si>
  <si>
    <t>127</t>
  </si>
  <si>
    <t>63152110R</t>
  </si>
  <si>
    <t>izolace minerální vlna ze skleněných vláken λ=0,033 tl 240mm</t>
  </si>
  <si>
    <t>1777475309</t>
  </si>
  <si>
    <t>79,46*1,1</t>
  </si>
  <si>
    <t>128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</si>
  <si>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</si>
  <si>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</si>
  <si>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271194635</t>
  </si>
  <si>
    <t>https://podminky.urs.cz/item/CS_URS_2025_01/998713122</t>
  </si>
  <si>
    <t>762</t>
  </si>
  <si>
    <t>Konstrukce tesařské</t>
  </si>
  <si>
    <t>129</t>
  </si>
  <si>
    <t>762331811</t>
  </si>
  <si>
    <t>Demontáž vázaných konstrukcí krovů sklonu do 60° z hranolů, hranolků, fošen, průřezové plochy do 120 cm2</t>
  </si>
  <si>
    <t>1371333421</t>
  </si>
  <si>
    <t>https://podminky.urs.cz/item/CS_URS_2025_01/762331811</t>
  </si>
  <si>
    <t>42*0,3</t>
  </si>
  <si>
    <t>62,0</t>
  </si>
  <si>
    <t>8,0</t>
  </si>
  <si>
    <t>30*1,0</t>
  </si>
  <si>
    <t>52,0</t>
  </si>
  <si>
    <t>30*0,9</t>
  </si>
  <si>
    <t>10,0</t>
  </si>
  <si>
    <t>130</t>
  </si>
  <si>
    <t>762331812</t>
  </si>
  <si>
    <t>Demontáž vázaných konstrukcí krovů sklonu do 60° z hranolů, hranolků, fošen, průřezové plochy přes 120 do 224 cm2</t>
  </si>
  <si>
    <t>1085821346</t>
  </si>
  <si>
    <t>https://podminky.urs.cz/item/CS_URS_2025_01/762331812</t>
  </si>
  <si>
    <t>15*2,2</t>
  </si>
  <si>
    <t>30*4,5</t>
  </si>
  <si>
    <t>4,7</t>
  </si>
  <si>
    <t>6,4</t>
  </si>
  <si>
    <t>2*1,3</t>
  </si>
  <si>
    <t>2,8</t>
  </si>
  <si>
    <t>4*3,1</t>
  </si>
  <si>
    <t>2,1</t>
  </si>
  <si>
    <t>42*2,7</t>
  </si>
  <si>
    <t>6*1,3</t>
  </si>
  <si>
    <t>3*1,4</t>
  </si>
  <si>
    <t>2*1,4</t>
  </si>
  <si>
    <t>6*1,2</t>
  </si>
  <si>
    <t>8*2,5</t>
  </si>
  <si>
    <t>2*19,0</t>
  </si>
  <si>
    <t>131</t>
  </si>
  <si>
    <t>762331813</t>
  </si>
  <si>
    <t>Demontáž vázaných konstrukcí krovů sklonu do 60° z hranolů, hranolků, fošen, průřezové plochy přes 224 do 288 cm2</t>
  </si>
  <si>
    <t>-1351232003</t>
  </si>
  <si>
    <t>https://podminky.urs.cz/item/CS_URS_2025_01/762331813</t>
  </si>
  <si>
    <t>4*2,5</t>
  </si>
  <si>
    <t>1,3</t>
  </si>
  <si>
    <t>2*2,0</t>
  </si>
  <si>
    <t>2*2,3</t>
  </si>
  <si>
    <t>132</t>
  </si>
  <si>
    <t>762331814</t>
  </si>
  <si>
    <t>Demontáž vázaných konstrukcí krovů sklonu do 60° z hranolů, hranolků, fošen, průřezové plochy přes 288 do 450 cm2</t>
  </si>
  <si>
    <t>-508562690</t>
  </si>
  <si>
    <t>https://podminky.urs.cz/item/CS_URS_2025_01/762331814</t>
  </si>
  <si>
    <t>102,5</t>
  </si>
  <si>
    <t>17,0</t>
  </si>
  <si>
    <t>5*4,5</t>
  </si>
  <si>
    <t>133</t>
  </si>
  <si>
    <t>762331815</t>
  </si>
  <si>
    <t>Demontáž vázaných konstrukcí krovů sklonu do 60° z hranolů, hranolků, fošen, průřezové plochy přes 450 do 600 cm2</t>
  </si>
  <si>
    <t>-1217097507</t>
  </si>
  <si>
    <t>https://podminky.urs.cz/item/CS_URS_2025_01/762331815</t>
  </si>
  <si>
    <t>16*6,2</t>
  </si>
  <si>
    <t>2*1,8</t>
  </si>
  <si>
    <t>2*2,1</t>
  </si>
  <si>
    <t>2*3,4</t>
  </si>
  <si>
    <t>134</t>
  </si>
  <si>
    <t>762341821</t>
  </si>
  <si>
    <t>Demontáž bednění a laťování bednění střech rovných, obloukových, sklonu do 60° se všemi nadstřešními konstrukcemi z fošen hrubých, hoblovaných</t>
  </si>
  <si>
    <t>-259040250</t>
  </si>
  <si>
    <t>https://podminky.urs.cz/item/CS_URS_2025_01/762341821</t>
  </si>
  <si>
    <t>SKB/02:</t>
  </si>
  <si>
    <t>169,61</t>
  </si>
  <si>
    <t>2,78</t>
  </si>
  <si>
    <t>135</t>
  </si>
  <si>
    <t>762332531</t>
  </si>
  <si>
    <t>Montáž vázaných konstrukcí krovů střech pultových, sedlových, valbových, stanových čtvercového nebo obdélníkového půdorysu z řeziva hoblovaného pomocí tesařských spojů průřezové plochy přes 50 do 120 cm2</t>
  </si>
  <si>
    <t>2014010791</t>
  </si>
  <si>
    <t>https://podminky.urs.cz/item/CS_URS_2025_01/762332531</t>
  </si>
  <si>
    <t>42*0,3 "DK/12"</t>
  </si>
  <si>
    <t>62,0 "DK/24"</t>
  </si>
  <si>
    <t>8,0 "DK/33"</t>
  </si>
  <si>
    <t>30*1,0 "DK/36"</t>
  </si>
  <si>
    <t>52,0 "DK/37"</t>
  </si>
  <si>
    <t>30*0,9 "DK/38"</t>
  </si>
  <si>
    <t>52,0 "DK/39"</t>
  </si>
  <si>
    <t>10,0 "DK/42"</t>
  </si>
  <si>
    <t>136</t>
  </si>
  <si>
    <t>60512125</t>
  </si>
  <si>
    <t>hranol stavební řezivo průřezu do 120cm2 do dl 6m</t>
  </si>
  <si>
    <t>42124138</t>
  </si>
  <si>
    <t>Poznámka k položce:_x000d_
SM, JD, BO</t>
  </si>
  <si>
    <t>42*0,3*0,1*0,1*1,1 "DK/12"</t>
  </si>
  <si>
    <t>30*1,0*0,1*0,1*1,1 "DK/36"</t>
  </si>
  <si>
    <t>30*0,9*0,1*0,1*1,1 "DK/38"</t>
  </si>
  <si>
    <t>137</t>
  </si>
  <si>
    <t>60512126</t>
  </si>
  <si>
    <t>hranol stavební řezivo průřezu do 120cm2 dl 6-8m</t>
  </si>
  <si>
    <t>-1718390145</t>
  </si>
  <si>
    <t>8,0*0,28*0,04*1,1 "DK/33"</t>
  </si>
  <si>
    <t>138</t>
  </si>
  <si>
    <t>60512127</t>
  </si>
  <si>
    <t>hranol stavební řezivo průřezu do 120cm2 přes dl 8m</t>
  </si>
  <si>
    <t>2145269440</t>
  </si>
  <si>
    <t>62,0*0,28*0,04*1,1 "DK/24"</t>
  </si>
  <si>
    <t>52,0*0,1*0,1*1,1 "DK/37"</t>
  </si>
  <si>
    <t>52,0*0,08*0,08*1,1 "DK/39"</t>
  </si>
  <si>
    <t>10,0*0,1*0,12*1,1 "DK/42"</t>
  </si>
  <si>
    <t>139</t>
  </si>
  <si>
    <t>762332532</t>
  </si>
  <si>
    <t>Montáž vázaných konstrukcí krovů střech pultových, sedlových, valbových, stanových čtvercového nebo obdélníkového půdorysu z řeziva hoblovaného pomocí tesařských spojů průřezové plochy přes 120 do 224 cm2</t>
  </si>
  <si>
    <t>1436532498</t>
  </si>
  <si>
    <t>https://podminky.urs.cz/item/CS_URS_2025_01/762332532</t>
  </si>
  <si>
    <t>15*2,2 "DK/02"</t>
  </si>
  <si>
    <t>30*4,5 "DK/03"</t>
  </si>
  <si>
    <t>4,7 "DK/04"</t>
  </si>
  <si>
    <t>6,4 "DK/05"</t>
  </si>
  <si>
    <t>2*1,3 "DK/06"</t>
  </si>
  <si>
    <t>2,8 "DK/07"</t>
  </si>
  <si>
    <t>4*3,1 "DK/08"</t>
  </si>
  <si>
    <t>2,1 "DK/09"</t>
  </si>
  <si>
    <t>42*2,7 "DK/10"</t>
  </si>
  <si>
    <t>6*1,3 "DK/20"</t>
  </si>
  <si>
    <t>3*1,4 "DK/25"</t>
  </si>
  <si>
    <t>2*1,4 "DK/30"</t>
  </si>
  <si>
    <t>6*1,2 "DK/31"</t>
  </si>
  <si>
    <t>8*2,5 "DK/34"</t>
  </si>
  <si>
    <t>2*19,0 "DK/35"</t>
  </si>
  <si>
    <t>10,0 "DK/43"</t>
  </si>
  <si>
    <t>140</t>
  </si>
  <si>
    <t>60512130</t>
  </si>
  <si>
    <t>hranol stavební řezivo průřezu do 224cm2 do dl 6m</t>
  </si>
  <si>
    <t>-1690054397</t>
  </si>
  <si>
    <t>15*2,2*0,12*0,16*1,1 "DK/02"</t>
  </si>
  <si>
    <t>30*4,5*0,12*0,16*1,1 "DK/03"</t>
  </si>
  <si>
    <t>4,7*0,12*0,16*1,1 "DK/04"</t>
  </si>
  <si>
    <t>2*1,3*0,12*0,16*1,1 "DK/06"</t>
  </si>
  <si>
    <t>2,8*0,12*0,16*1,1 "DK/07"</t>
  </si>
  <si>
    <t>4*3,1*0,12*0,16*1,1 "DK/08"</t>
  </si>
  <si>
    <t>2,1*0,12*0,16*1,1 "DK/09"</t>
  </si>
  <si>
    <t>42*2,7*0,12*0,12*1,1 "DK/10"</t>
  </si>
  <si>
    <t>6*1,3*0,14*0,14*1,1 "DK/20"</t>
  </si>
  <si>
    <t>3*1,4*0,12*0,16*1,1 "DK/25"</t>
  </si>
  <si>
    <t>2*1,4*0,12*0,12*1,1 "DK/30"</t>
  </si>
  <si>
    <t>6*1,2*0,12*0,14*1,1 "DK/31"</t>
  </si>
  <si>
    <t>8*2,5*0,12*0,12*1,1 "DK/34"</t>
  </si>
  <si>
    <t>141</t>
  </si>
  <si>
    <t>60512131</t>
  </si>
  <si>
    <t>hranol stavební řezivo průřezu do 224cm2 dl 6-8m</t>
  </si>
  <si>
    <t>-1867345736</t>
  </si>
  <si>
    <t>6,4*0,12*0,16*1,1 "DK/05"</t>
  </si>
  <si>
    <t>142</t>
  </si>
  <si>
    <t>60512132</t>
  </si>
  <si>
    <t>hranol stavební řezivo průřezu do 224cm2 přes dl 8m</t>
  </si>
  <si>
    <t>1012782679</t>
  </si>
  <si>
    <t>2*19,0*0,12*0,12*1,1 "DK/35"</t>
  </si>
  <si>
    <t>10,0*0,14*0,16*1,1 "DK/43"</t>
  </si>
  <si>
    <t>143</t>
  </si>
  <si>
    <t>762332533</t>
  </si>
  <si>
    <t>Montáž vázaných konstrukcí krovů střech pultových, sedlových, valbových, stanových čtvercového nebo obdélníkového půdorysu z řeziva hoblovaného pomocí tesařských spojů průřezové plochy přes 224 do 288 cm2</t>
  </si>
  <si>
    <t>118257396</t>
  </si>
  <si>
    <t>https://podminky.urs.cz/item/CS_URS_2025_01/762332533</t>
  </si>
  <si>
    <t>4*2,5 "DK/19"</t>
  </si>
  <si>
    <t>1,3 "DK/26"</t>
  </si>
  <si>
    <t>2*2,0 "DK/27"</t>
  </si>
  <si>
    <t>1,3 "DK/28"</t>
  </si>
  <si>
    <t>2*2,3 "DK/29"</t>
  </si>
  <si>
    <t>10,0 "DK/44"</t>
  </si>
  <si>
    <t>144</t>
  </si>
  <si>
    <t>60512135</t>
  </si>
  <si>
    <t>hranol stavební řezivo průřezu do 288cm2 do dl 6m</t>
  </si>
  <si>
    <t>-1022072014</t>
  </si>
  <si>
    <t>4*2,5*0,16*0,16*1,1 "DK/19"</t>
  </si>
  <si>
    <t>1,3*0,16*0,16*1,1 "DK/26"</t>
  </si>
  <si>
    <t>2*2,0*0,16*0,16*1,1 "DK/27"</t>
  </si>
  <si>
    <t>1,3*0,16*0,16*1,1 "DK/28"</t>
  </si>
  <si>
    <t>2*2,3*0,16*0,16*1,1 "DK/29"</t>
  </si>
  <si>
    <t>145</t>
  </si>
  <si>
    <t>60512137</t>
  </si>
  <si>
    <t>hranol stavební řezivo průřezu do 288cm2 přes dl 8m</t>
  </si>
  <si>
    <t>1505117159</t>
  </si>
  <si>
    <t>10,0*0,16*0,18*1,1 "DK/44"</t>
  </si>
  <si>
    <t>146</t>
  </si>
  <si>
    <t>762332534</t>
  </si>
  <si>
    <t>Montáž vázaných konstrukcí krovů střech pultových, sedlových, valbových, stanových čtvercového nebo obdélníkového půdorysu z řeziva hoblovaného pomocí tesařských spojů průřezové plochy přes 288 do 450 cm2</t>
  </si>
  <si>
    <t>1992784386</t>
  </si>
  <si>
    <t>https://podminky.urs.cz/item/CS_URS_2025_01/762332534</t>
  </si>
  <si>
    <t>102,5 "DK/01"</t>
  </si>
  <si>
    <t>17,0 "DK/18"</t>
  </si>
  <si>
    <t>5*4,5 "DK/41"</t>
  </si>
  <si>
    <t>147</t>
  </si>
  <si>
    <t>60512142</t>
  </si>
  <si>
    <t>hranol stavební řezivo průřezu do 450cm2 přes dl 8m</t>
  </si>
  <si>
    <t>1608421393</t>
  </si>
  <si>
    <t>102,5*0,2*0,16*1,1 "DK/01"</t>
  </si>
  <si>
    <t>17,0*0,16*0,22*1,1 "DK/18"</t>
  </si>
  <si>
    <t>5*4,5*0,16*0,22*1,1 "DK/41"</t>
  </si>
  <si>
    <t>148</t>
  </si>
  <si>
    <t>762332535</t>
  </si>
  <si>
    <t>Montáž vázaných konstrukcí krovů střech pultových, sedlových, valbových, stanových čtvercového nebo obdélníkového půdorysu z řeziva hoblovaného pomocí tesařských spojů průřezové plochy přes 450 cm2</t>
  </si>
  <si>
    <t>-1098951821</t>
  </si>
  <si>
    <t>https://podminky.urs.cz/item/CS_URS_2025_01/762332535</t>
  </si>
  <si>
    <t>16*6,2 "DK/11"</t>
  </si>
  <si>
    <t>3*1,4 "DK/13"</t>
  </si>
  <si>
    <t>2*1,8 "DK/14"</t>
  </si>
  <si>
    <t>2*2,1 "DK/15"</t>
  </si>
  <si>
    <t>2*3,4 "DK/16"</t>
  </si>
  <si>
    <t>2,8 "DK/17"</t>
  </si>
  <si>
    <t>10,0 "DK/45"</t>
  </si>
  <si>
    <t>149</t>
  </si>
  <si>
    <t>60512145</t>
  </si>
  <si>
    <t>hranol stavební řezivo průřezu nad 450cm2 do dl 6m</t>
  </si>
  <si>
    <t>1875252768</t>
  </si>
  <si>
    <t>3*1,4*0,2*0,24*1,1 "DK/13"</t>
  </si>
  <si>
    <t>2*1,8*0,2*0,24*1,1 "DK/14"</t>
  </si>
  <si>
    <t>2*2,1*0,2*0,24*1,1 "DK/15"</t>
  </si>
  <si>
    <t>2*3,4*0,2*0,24*1,1 "DK/16"</t>
  </si>
  <si>
    <t>2,8*0,2*0,24*1,1 "DK/17"</t>
  </si>
  <si>
    <t>150</t>
  </si>
  <si>
    <t>60512146</t>
  </si>
  <si>
    <t>hranol stavební řezivo průřezu nad 450cm2 dl 6-8m</t>
  </si>
  <si>
    <t>-2128918929</t>
  </si>
  <si>
    <t>16*6,2*0,2*0,24*1,1 "DK/11"</t>
  </si>
  <si>
    <t>151</t>
  </si>
  <si>
    <t>60512147</t>
  </si>
  <si>
    <t>hranol stavební řezivo průřezu nad 450cm2 přes dl 8m</t>
  </si>
  <si>
    <t>1668492979</t>
  </si>
  <si>
    <t>10,0*0,22*0,28*1,1 "DK/45"</t>
  </si>
  <si>
    <t>152</t>
  </si>
  <si>
    <t>762341250</t>
  </si>
  <si>
    <t>Montáž bednění střech rovných a šikmých sklonu do 60° s vyřezáním otvorů z prken hoblovaných</t>
  </si>
  <si>
    <t>-566550892</t>
  </si>
  <si>
    <t>https://podminky.urs.cz/item/CS_URS_2025_01/762341250</t>
  </si>
  <si>
    <t>365,0 "DK/21"</t>
  </si>
  <si>
    <t>18,0 "DK/32"</t>
  </si>
  <si>
    <t>20,0 "DK/46"</t>
  </si>
  <si>
    <t>6,0 "DK/47"</t>
  </si>
  <si>
    <t>153</t>
  </si>
  <si>
    <t>60511120</t>
  </si>
  <si>
    <t>řezivo stavební prkna prismovaná středová</t>
  </si>
  <si>
    <t>-275909289</t>
  </si>
  <si>
    <t>365,0*0,024*1,1 "DK/21"</t>
  </si>
  <si>
    <t>18,0*0,04*1,1 "DK/32"</t>
  </si>
  <si>
    <t>20,0*0,026*1,1 "DK/46"</t>
  </si>
  <si>
    <t>6,0*0,04*1,1 "DK/47"</t>
  </si>
  <si>
    <t>154</t>
  </si>
  <si>
    <t>762342214</t>
  </si>
  <si>
    <t>Montáž laťování střech jednoduchých sklonu do 60° při osové vzdálenosti latí přes 150 do 360 mm</t>
  </si>
  <si>
    <t>1557544983</t>
  </si>
  <si>
    <t>https://podminky.urs.cz/item/CS_URS_2025_01/762342214</t>
  </si>
  <si>
    <t>365,0 "DK/23"</t>
  </si>
  <si>
    <t>155</t>
  </si>
  <si>
    <t>762342511</t>
  </si>
  <si>
    <t>Montáž laťování montáž kontralatí na podklad bez tepelné izolace</t>
  </si>
  <si>
    <t>1503700309</t>
  </si>
  <si>
    <t>https://podminky.urs.cz/item/CS_URS_2025_01/762342511</t>
  </si>
  <si>
    <t>282,1 "DK/22"</t>
  </si>
  <si>
    <t>156</t>
  </si>
  <si>
    <t>60514114</t>
  </si>
  <si>
    <t>řezivo jehličnaté lať impregnovaná dl 4 m</t>
  </si>
  <si>
    <t>-371123568</t>
  </si>
  <si>
    <t>282,1*0,06*0,05*1,1 "DK/22"</t>
  </si>
  <si>
    <t>2740,0*0,06*0,06*1,1 "DK/23"</t>
  </si>
  <si>
    <t>157</t>
  </si>
  <si>
    <t>762395000</t>
  </si>
  <si>
    <t>Spojovací prostředky krovů, bednění a laťování, nadstřešních konstrukcí svorníky, prkna, hřebíky, pásová ocel, vruty</t>
  </si>
  <si>
    <t>138297924</t>
  </si>
  <si>
    <t>https://podminky.urs.cz/item/CS_URS_2025_01/762395000</t>
  </si>
  <si>
    <t>102,5*0,2*0,16 "DK/01"</t>
  </si>
  <si>
    <t>15*2,2*0,12*0,16 "DK/02"</t>
  </si>
  <si>
    <t>30*4,5*0,12*0,16 "DK/03"</t>
  </si>
  <si>
    <t>4,7*0,12*0,16 "DK/04"</t>
  </si>
  <si>
    <t>6,4*0,12*0,16 "DK/05"</t>
  </si>
  <si>
    <t>2*1,3*0,12*0,16 "DK/06"</t>
  </si>
  <si>
    <t>2,8*0,12*0,16 "DK/07"</t>
  </si>
  <si>
    <t>4*3,1*0,12*0,16 "DK/08"</t>
  </si>
  <si>
    <t>2,1*0,12*0,16 "DK/09"</t>
  </si>
  <si>
    <t>42*2,7*0,12*0,12 "DK/10"</t>
  </si>
  <si>
    <t>16*6,2*0,2*0,24 "DK/11"</t>
  </si>
  <si>
    <t>42*0,3*0,1*0,1 "DK/12"</t>
  </si>
  <si>
    <t>3*1,4*0,2*0,24 "DK/13"</t>
  </si>
  <si>
    <t>2*1,8*0,2*0,24 "DK/14"</t>
  </si>
  <si>
    <t>2*2,1*0,2*0,24 "DK/15"</t>
  </si>
  <si>
    <t>2*3,4*0,2*0,24 "DK/16"</t>
  </si>
  <si>
    <t>2,8*0,2*0,24 "DK/17"</t>
  </si>
  <si>
    <t>17,0*0,16*0,22 "DK/18"</t>
  </si>
  <si>
    <t>4*2,5*0,16*0,16 "DK/19"</t>
  </si>
  <si>
    <t>6*1,3*0,14*0,14 "DK/20"</t>
  </si>
  <si>
    <t>365,0*0,024 "DK/21"</t>
  </si>
  <si>
    <t>282,1*0,06*0,05 "DK/22"</t>
  </si>
  <si>
    <t>2740,0*0,06*0,06 "DK/23"</t>
  </si>
  <si>
    <t>62,0*0,28*0,04 "DK/24"</t>
  </si>
  <si>
    <t>3*1,4*0,12*0,16 "DK/25"</t>
  </si>
  <si>
    <t>1,3*0,16*0,16 "DK/26"</t>
  </si>
  <si>
    <t>2*2,0*0,16*0,16 "DK/27"</t>
  </si>
  <si>
    <t>1,3*0,16*0,16 "DK/28"</t>
  </si>
  <si>
    <t>2*2,3*0,16*0,16 "DK/29"</t>
  </si>
  <si>
    <t>2*1,4*0,12*0,12 "DK/30"</t>
  </si>
  <si>
    <t>6*1,2*0,12*0,14 "DK/31"</t>
  </si>
  <si>
    <t>18,0*0,04 "DK/32"</t>
  </si>
  <si>
    <t>8,0*0,28*0,04 "DK/33"</t>
  </si>
  <si>
    <t>8*2,5*0,12*0,12 "DK/34"</t>
  </si>
  <si>
    <t>2*19,0*0,12*0,12 "DK/35"</t>
  </si>
  <si>
    <t>30*1,0*0,1*0,1 "DK/36"</t>
  </si>
  <si>
    <t>52,0*0,1*0,1 "DK/37"</t>
  </si>
  <si>
    <t>30*0,9*0,1*0,1 "DK/38"</t>
  </si>
  <si>
    <t>52,0*0,08*0,08 "DK/39"</t>
  </si>
  <si>
    <t>5*4,5*0,16*0,22 "DK/41"</t>
  </si>
  <si>
    <t>10,0*0,1*0,12 "DK/42"</t>
  </si>
  <si>
    <t>10,0*0,14*0,16 "DK/43"</t>
  </si>
  <si>
    <t>10,0*0,16*0,18 "DK/44"</t>
  </si>
  <si>
    <t>10,0*0,22*0,28 "DK/45"</t>
  </si>
  <si>
    <t>20,0*0,026 "DK/46"</t>
  </si>
  <si>
    <t>6,0*0,04 "DK/47"</t>
  </si>
  <si>
    <t>158</t>
  </si>
  <si>
    <t>762523108</t>
  </si>
  <si>
    <t>Položení podlah hoblovaných na sraz z fošen</t>
  </si>
  <si>
    <t>798536670</t>
  </si>
  <si>
    <t>https://podminky.urs.cz/item/CS_URS_2025_01/762523108</t>
  </si>
  <si>
    <t>28,0 "DK/40"</t>
  </si>
  <si>
    <t>159</t>
  </si>
  <si>
    <t>1008373499</t>
  </si>
  <si>
    <t>28,0*0,04*1,1 "DK/40"</t>
  </si>
  <si>
    <t>160</t>
  </si>
  <si>
    <t>762595001</t>
  </si>
  <si>
    <t>Spojovací prostředky podlah a podkladových konstrukcí hřebíky, vruty</t>
  </si>
  <si>
    <t>508848461</t>
  </si>
  <si>
    <t>https://podminky.urs.cz/item/CS_URS_2025_01/762595001</t>
  </si>
  <si>
    <t>161</t>
  </si>
  <si>
    <t>762081150</t>
  </si>
  <si>
    <t>Hoblování hraněného řeziva přímo na staveništi ve staveništní dílně</t>
  </si>
  <si>
    <t>1982138</t>
  </si>
  <si>
    <t>https://podminky.urs.cz/item/CS_URS_2025_01/762081150</t>
  </si>
  <si>
    <t>28,0*0,04 "DK/40"</t>
  </si>
  <si>
    <t>162</t>
  </si>
  <si>
    <t>762083111</t>
  </si>
  <si>
    <t>Impregnace řeziva máčením proti dřevokaznému hmyzu a houbám, třída ohrožení 1 a 2 (dřevo v interiéru)</t>
  </si>
  <si>
    <t>-1010174213</t>
  </si>
  <si>
    <t>https://podminky.urs.cz/item/CS_URS_2025_01/762083111</t>
  </si>
  <si>
    <t>163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</si>
  <si>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</si>
  <si>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</si>
  <si>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856968475</t>
  </si>
  <si>
    <t>https://podminky.urs.cz/item/CS_URS_2025_01/998762122</t>
  </si>
  <si>
    <t>764</t>
  </si>
  <si>
    <t>Konstrukce klempířské</t>
  </si>
  <si>
    <t>164</t>
  </si>
  <si>
    <t>764001821</t>
  </si>
  <si>
    <t>Demontáž klempířských konstrukcí krytiny ze svitků nebo tabulí do suti</t>
  </si>
  <si>
    <t>85142560</t>
  </si>
  <si>
    <t>https://podminky.urs.cz/item/CS_URS_2025_01/764001821</t>
  </si>
  <si>
    <t>5,6</t>
  </si>
  <si>
    <t>165</t>
  </si>
  <si>
    <t>764002841</t>
  </si>
  <si>
    <t>Demontáž klempířských konstrukcí oplechování horních ploch zdí a nadezdívek do suti</t>
  </si>
  <si>
    <t>735210447</t>
  </si>
  <si>
    <t>https://podminky.urs.cz/item/CS_URS_2025_01/764002841</t>
  </si>
  <si>
    <t>27,0</t>
  </si>
  <si>
    <t>166</t>
  </si>
  <si>
    <t>764002871</t>
  </si>
  <si>
    <t>Demontáž klempířských konstrukcí lemování zdí do suti</t>
  </si>
  <si>
    <t>-1170037392</t>
  </si>
  <si>
    <t>https://podminky.urs.cz/item/CS_URS_2025_01/764002871</t>
  </si>
  <si>
    <t>3,6</t>
  </si>
  <si>
    <t>167</t>
  </si>
  <si>
    <t>764004801</t>
  </si>
  <si>
    <t>Demontáž klempířských konstrukcí žlabu podokapního do suti</t>
  </si>
  <si>
    <t>1135427997</t>
  </si>
  <si>
    <t>https://podminky.urs.cz/item/CS_URS_2025_01/764004801</t>
  </si>
  <si>
    <t>3,9</t>
  </si>
  <si>
    <t>10,1</t>
  </si>
  <si>
    <t>168</t>
  </si>
  <si>
    <t>764004861</t>
  </si>
  <si>
    <t>Demontáž klempířských konstrukcí svodu do suti</t>
  </si>
  <si>
    <t>-1018272728</t>
  </si>
  <si>
    <t>https://podminky.urs.cz/item/CS_URS_2025_01/764004861</t>
  </si>
  <si>
    <t>3,0*2</t>
  </si>
  <si>
    <t>169</t>
  </si>
  <si>
    <t>76400KL01R</t>
  </si>
  <si>
    <t>D+M - KL/01 - VĚTRACÍ ŠABLONA - ČESKÁ ŠABLONA, kompletní realizace dle popisu ve výpisu klempířských prvků v PD včetně veškerých parametrů a příslušenství</t>
  </si>
  <si>
    <t>-1247674768</t>
  </si>
  <si>
    <t>Poznámka k položce:_x000d_
VĚTRACÍ ŠABLONA - ČESKÁ ŠABLONA_x000d_
_x000d_
Větrací hlavice ve tvaru šablony jsou určeny k větrání střešního pláště._x000d_
Montáž větrací hlavice: větrací hlavice se umísťují u hřebene střechy tak,_x000d_
aby se větrala celá střešní plocha. Montáž je stejná jako u samotné krytiny._x000d_
Hlavice se založí do příslušné řady a připevní se dvěma hřebíky a vichrovou_x000d_
sponou._x000d_
_x000d_
Výpočet požadavku na odvětrání:_x000d_
Vstupní otvor So_x000d_
So = P (plocha segmentu střechy) x Sa (plocha přiváděcích otvorů k ploše_x000d_
větrané střechy – 46°)_x000d_
So = 460 x 100 x 1/400_x000d_
So = 115 cm2_x000d_
(plocha větrací mezery u okapu = 5x 100= 500cm2 – odvětrávací pás_x000d_
prostupnost 60% - tz. výsledná plocha 300cm2 )_x000d_
VSTUPNÍ OTVOR VYHOVUJE_x000d_
_x000d_
Výstupní otvor Sh u hřebene_x000d_
Sh = P (plocha segmentu střechy) x Sb (plocha odvětrávacích otvorů k ploše větrané střechy – 46°)_x000d_
Sh = 460 x 100 x1/800_x000d_
Sh = 76,6 cm2_x000d_
(plocha větrací mezery u větrací hlavice = 100cm2 při započtení odvětrávacího hřebene) 1ks systémové větrací hlavice na 1,25m délky střešní roviny_x000d_
_x000d_
Materiál, barva: vláknocement - barva krytiny_x000d_
_x000d_
Rozměr prvku: 400/400mm - Větrací plocha: 100 cm2_x000d_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Provedeno dle platné normy: ČSN 73 36 10</t>
  </si>
  <si>
    <t>170</t>
  </si>
  <si>
    <t>76400KL02R</t>
  </si>
  <si>
    <t>D+M - KL/02 - SNĚHOVÝ ZACHYTÁVAČ - HÁK, kompletní realizace dle popisu ve výpisu klempířských prvků v PD včetně veškerých parametrů a příslušenství</t>
  </si>
  <si>
    <t>-1965272415</t>
  </si>
  <si>
    <t>Poznámka k položce:_x000d_
SNĚHOVÝ ZACHYTÁVAČ - HÁK_x000d_
_x000d_
Používá se na šikmých střechách k rozdružování sněhu. Díky jeho použití jsou velké bloky sněhu, které se sesunují ze střechy,_x000d_
rozbíjeny na menší kusy. PD počítá se systémovým prvek. Sněhové háky se připevňují pod střešní_x000d_
krytinu přibitím ke střešní lati. U šablony se používá hák s délkou 400 mm. Nos háku je umístěn nad_x000d_
překladem krytiny. V uvažované ploše instalace háků bude provedeno zahuštění latí na rozteč 105mm._x000d_
Součástí položky je atypické zaměření a rozměrová koordinace._x000d_
_x000d_
• Dodávka + montáž nových háků vč. začištění._x000d_
• Upevňovací materiál_x000d_
_x000d_
O konečné podobě háků bude rozhodnuto v průběhu realizace po postavení lešení._x000d_
Je uvažováno provedení ve čtyřech řadách – osová vzdálenost háků v první a druhé řadě cca 550mm, třetí a čtvrtá řada osová_x000d_
vzdálenost 1 100mm._x000d_
_x000d_
Materiál, barva:_x000d_
Lakovaný – žárově pozinkovaný plech tl. 1mm, lakovaný povrch &gt;25 mikrometrů_x000d_
Barva antracit – RAL 7016 - shodný odstín matnost/lesklost s navrženou barevností střešní krytiny._x000d_
O konečné barevnosti bude rozhodnuto investorem a architektem v průběhu realizace._x000d_
_x000d_
Váha: 0,18 kg/ks_x000d_
_x000d_
Vlastnosti: odolné vůči UV záření, rezivění, povětrnostním vlivům, mrazu a stárnutí_x000d_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</t>
  </si>
  <si>
    <t>171</t>
  </si>
  <si>
    <t>76400KL03R</t>
  </si>
  <si>
    <t>D+M - KL/03 - VĚTRACÍ PÁS POD HŘEBENÁČE – SYSTÉMOVÝ PRVEK, kompletní realizace dle popisu ve výpisu klempířských prvků v PD včetně veškerých parametrů a příslušenství</t>
  </si>
  <si>
    <t>-1978716987</t>
  </si>
  <si>
    <t>Poznámka k položce:_x000d_
VĚTRACÍ PÁS POD HŘEBENÁČE – SYSTÉMOVÝ PRVEK_x000d_
_x000d_
Systémová větrací pás s kartáčem k větrání hřebene vč. kotvících prvků_x000d_
Položka vč. dodávky a montáže._x000d_
_x000d_
Materiál / barva:_x000d_
· PVC -– barva černá_x000d_
· polypropylenové vlasce – barva černá_x000d_
_x000d_
Použití:_x000d_
· zajištění plynulého větrání pro odvod vlhkosti_x000d_
· brání pronikání ptáků, hmyzu a nečistot do větrací mezery při zachování dostatečného průchodu vzduchu z větrací mezery_x000d_
· odolný UV záření a dalším povětrnostním vlivům._x000d_
_x000d_
Návod k použití: pás srovnáme do správné polohy na hřebenové lati a připevníme pomocí hřebíků nebo sponek._x000d_
_x000d_
Rozměry: 1 ks - 180/60/1 000mm_x000d_
_x000d_
Poznámky: Součástí dodávky je standardní upevňovací materiál (hmoždinky, šrouby, zajišťovací svorky, rozpěrné kotvy atd.) Prvky osazeny dle_x000d_
technických pokynů výrobce. Hrana zděné konstrukce, která je ve styku s navrženým prvkem bude zednicky začištěna. Položka je uvažována vč._x000d_
dodávky a montáže + provedení výrobně technické dokumentace._x000d_
_x000d_
Provedeno dle platné normy: ČSN 73 36 10</t>
  </si>
  <si>
    <t>18,0</t>
  </si>
  <si>
    <t>172</t>
  </si>
  <si>
    <t>76400KL04R</t>
  </si>
  <si>
    <t>D+M - KL/04 - OPLECHOVÁNÍ KOMÍNU, kompletní realizace dle popisu ve výpisu klempířských prvků v PD včetně veškerých parametrů a příslušenství</t>
  </si>
  <si>
    <t>311442471</t>
  </si>
  <si>
    <t>Poznámka k položce:_x000d_
OPLECHOVÁNÍ KOMÍNU_x000d_
_x000d_
Nové oplechování stávajícího komínu s napojením na cementovláknitou krytinu. Šroubováno a kotveno do latí příponkami. Položky uvažovány vč. dodávky a_x000d_
montáže. PD počítá s atypickým provedením – v závislosti na stávajícím stavu._x000d_
Součástí položky je atypické zaměření a rozměrová koordinace._x000d_
Vodotěsné ukončení svislého oplechování zdiva – krycí profilovaná lišta - pod omítku vč. utěsnění a kotvících prvků (vše součást položky)_x000d_
Položka obsahuje:_x000d_
· Dodávka + montáž oplechování vč. začištění (zatmelení)._x000d_
· Upevňovací materiál_x000d_
Veškeré tyto položky jsou součástí tohoto prvku!_x000d_
O konečné podobě oplechování bude rozhodnuto v průběhu realizace po postavení lešení._x000d_
_x000d_
Oplechování se bude skládat z:_x000d_
01./ zadní díl – profilace – viz schéma (ozn.20) – RŠ 500mm – délka - 1 400mm – 1ks_x000d_
02./ boční díl – profilace – viz schéma (ozn.16) – RŠ 330mm – délka - 1 400mm – 2ks_x000d_
03./ přední díl – profilace – viz schéma (ozn.22) – RŠ 330mm – délka - 1 400mm – 1ks_x000d_
04./ horní okapnice – profilace – viz schéma (ozn.15) – RŠ 330mm – délka - 6 200mm – 1ks_x000d_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normy:_x000d_
ČSN 73 36 10_x000d_
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</si>
  <si>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173</t>
  </si>
  <si>
    <t>76400KL05R</t>
  </si>
  <si>
    <t>D+M - KL/05 - OPLECHOVÁNÍ OKAPNÍ HRANY + ZATAHOVACÍ PLECH, RŠ 600 mm + RŠ 200 mm, kompletní realizace dle popisu ve výpisu klempířských prvků v PD včetně veškerých parametrů a příslušenství</t>
  </si>
  <si>
    <t>-538650046</t>
  </si>
  <si>
    <t>Poznámka k položce:_x000d_
OPLECHOVÁNÍ OKAPNÍ HRANY + ZATAHOVACÍ PLECH_x000d_
_x000d_
Nové oplechování okapní hrany střechy vč. stojaté drážky + okapnice._x000d_
Oplechování bude provedeno na střeše z cementovláknitých šablon. Přiroubováno k bednění_x000d_
střechy. Přesah je opatřen okapnicí. PD počítá s atypickým provedením – v závislosti na_x000d_
stávajícím stavu._x000d_
Součástí položky je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600 mm + RŠ 200_x000d_
Celková souhrnná délka 52,0m_x000d_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</si>
  <si>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174</t>
  </si>
  <si>
    <t>76400KL06R</t>
  </si>
  <si>
    <t>D+M - KL/06 - JEDNODUCHÁ VODNÍ DRÁŽKA, RŠ 100 mm, kompletní realizace dle popisu ve výpisu klempířských prvků v PD včetně veškerých parametrů a příslušenství</t>
  </si>
  <si>
    <t>1699993369</t>
  </si>
  <si>
    <t>Poznámka k položce:_x000d_
JEDNODUCHÁ VODNÍ DRÁŽKA_x000d_
_x000d_
Nové oplechování - jednoduchá vodní drážka provedena dle technických listů výrobce střešní krytiny._x000d_
Oplechování bude provedeno na střeše z cementovláknitých šablon v místě zakládacího plechu._x000d_
PD počítá s atypickým provedením – v závislosti na stávajícím stavu._x000d_
Součástí položky je atypické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100 mm,_x000d_
Celková souhrnná délka 52,0m_x000d_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</si>
  <si>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175</t>
  </si>
  <si>
    <t>76400KL07R</t>
  </si>
  <si>
    <t>D+M - KL/07 - OPLECHOVÁNÍ OKAPNICE + ZATAHOVACÍ PLECH, RŠ 330 mm, kompletní realizace dle popisu ve výpisu klempířských prvků v PD včetně veškerých parametrů a příslušenství</t>
  </si>
  <si>
    <t>-1150482506</t>
  </si>
  <si>
    <t>Poznámka k položce:_x000d_
OPLECHOVÁNÍ OKAPNICE + ZATAHOVACÍ PLECH_x000d_
_x000d_
Nové oplechování - jednoduchá okapnice (zakončení okapním nosem) – provedeno napojení na_x000d_
pojistnou hydroizolaci (pomocí systémových prvků)_x000d_
Oplechování bude provedeno na střeše z cementovláknitých šablon v místě celoplošného bednění._x000d_
PD počítá s atypickým provedením – v závislosti na stávajícím stavu._x000d_
Součástí položky je atypické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330 mm_x000d_
Celková souhrnná délka 52,0m_x000d_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</si>
  <si>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176</t>
  </si>
  <si>
    <t>76400KL08R</t>
  </si>
  <si>
    <t>D+M - KL/08 - OCHRANNÝ PÁS PROTI PTÁKŮM, šířka 100 mm, kompletní realizace dle popisu ve výpisu klempířských prvků v PD včetně veškerých parametrů a příslušenství</t>
  </si>
  <si>
    <t>-1699164465</t>
  </si>
  <si>
    <t>Poznámka k položce:_x000d_
OCHRANNÝ PÁS PROTI PTÁKŮM_x000d_
_x000d_
Perforovaný pás pro odvětrání mezery mezi kontralatěmi u okapní hrany. Plocha otvorů 60 %. Výrobek zamezuje vniku ptáků_x000d_
pod střešní krytinu. Natlouká se nebo přisponkuje na přední stranu spodní latě a kontralatě._x000d_
PD počítá s atypickým provedením – v závislosti na stávajícím stavu._x000d_
Součástí položky je atypické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Šířka 100 mm,_x000d_
Celková souhrnná délka 52,0m_x000d_
_x000d_
Materiál:_x000d_
Plast - černý._x000d_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</si>
  <si>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58,0</t>
  </si>
  <si>
    <t>177</t>
  </si>
  <si>
    <t>76400KL09R</t>
  </si>
  <si>
    <t>D+M - KL/09 - PODOKAPNÍ ŽLAB + DILATACE, RŠ 333 mm - Ø150mm, kompletní realizace dle popisu ve výpisu klempířských prvků v PD včetně veškerých parametrů a příslušenství</t>
  </si>
  <si>
    <t>-1616481912</t>
  </si>
  <si>
    <t>Poznámka k položce:_x000d_
PODOKAPNÍ ŽLAB + DILATACE_x000d_
_x000d_
Nový podokapní žlab půlkruhového tvaru D = 150 mm s vnější návalkou na přední straně a_x000d_
vnitřní návalkou na zadní straně. Do návalek bude vložen FeZn drát z důvodu ztužení._x000d_
Dilatace max po 15,0m budou provedeny vložením dilatační tvarovky._x000d_
Žlab bude dodán včetně spojů (klasický způsob nýtových spojů). Bude proveden ve spádu 1-_x000d_
1,5° k dešťovým kotlíkům._x000d_
Součástí prvku je provedení dilatací v rozvodí pomocí dilatačního pásku (cca po 12m)._x000d_
_x000d_
Položka obsahuje:_x000d_
· Dodávka + montáž žlabu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RŠ 333 mm - Ø150mm_x000d_
Celková souhrnná délka 52,0m_x000d_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</si>
  <si>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178</t>
  </si>
  <si>
    <t>76400KL10R</t>
  </si>
  <si>
    <t>D+M - KL/10 - SPOJKA ŽLABU S TĚSNĚNÍM, Ø150mm, kompletní realizace dle popisu ve výpisu klempířských prvků v PD včetně veškerých parametrů a příslušenství</t>
  </si>
  <si>
    <t>-1815425852</t>
  </si>
  <si>
    <t>Poznámka k položce:_x000d_
SPOJKA ŽLABU S TĚSNĚNÍM_x000d_
_x000d_
Nový spojka podokapních žlabů – prvek vč. systémového těsnění_x000d_
_x000d_
Položka obsahuje:_x000d_
· Dodávka + montáž spojky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Pro žlab RŠ 333 mm - Ø150mm_x000d_
Celková souhrnná délka 52,0m_x000d_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</si>
  <si>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179</t>
  </si>
  <si>
    <t>76400KL11R</t>
  </si>
  <si>
    <t>D+M - KL/11 - SBĚRNÝ KOTLÍK + TĚSNÍCÍ GUMA, D Ø120mm, kompletní realizace dle popisu ve výpisu klempířských prvků v PD včetně veškerých parametrů a příslušenství</t>
  </si>
  <si>
    <t>110430872</t>
  </si>
  <si>
    <t>Poznámka k položce:_x000d_
SBĚRNÝ KOTLÍK + TĚSNÍCÍ GUMA_x000d_
_x000d_
Nový systémový sběrný kotlík – typový – prvek vč. systémového těsnění._x000d_
Osazeno na podokapní žlab půlkruhového tvaru s vnější návalkou na přední straně_x000d_
a vnitřní návalkou na zadní straně. Součástí dodávky je EPDM těsnící guma_x000d_
sběrného kotlíku_x000d_
_x000d_
Položka obsahuje:_x000d_
· Dodávka + montáž kotlíku vč. začištění (zatmelení)._x000d_
· Upevňovací materiál._x000d_
_x000d_
Veškeré tyto položky jsou součástí tohoto prvku!_x000d_
O konečné podobě oplechování bude rozhodnuto v průběhu realizace po_x000d_
postavení lešení._x000d_
_x000d_
Rozměr typového prvku:_x000d_
Pro žlab RŠ 333 mm - Ø150mm_x000d_
Výtok Ø120mm, rozměr kotlíku 333/240mm_x000d_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</si>
  <si>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180</t>
  </si>
  <si>
    <t>76400KL12R</t>
  </si>
  <si>
    <t>D+M - KL/12 - ŽLABOVÝ HÁK PRO PODOKAPNÍ ŽLABY PŮLKRUHOVÉHO TVARU, Ø150mm, kompletní realizace dle popisu ve výpisu klempířských prvků v PD včetně veškerých parametrů a příslušenství</t>
  </si>
  <si>
    <t>-376094054</t>
  </si>
  <si>
    <t>Poznámka k položce:_x000d_
ŽLABOVÝ HÁK PRO PODOKAPNÍ ŽLABY PŮLKRUHOVÉHO TVARU_x000d_
_x000d_
Žlabový hák s příchytným jazýčkem pro podokapní žlaby půlkruhového tvaru D = 150 mm._x000d_
_x000d_
Položka obsahuje:_x000d_
· Dodávka + montáž háku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Pro žlab RŠ 333 mm - Ø150mm_x000d_
Šířka pásnice 30mm, tl. 5mm, délka 445mm_x000d_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</si>
  <si>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181</t>
  </si>
  <si>
    <t>76400KL13R</t>
  </si>
  <si>
    <t>D+M - KL/13 - NOVÝ PODOKAPNÍ ŽLABOVÝ ROH PŮLKRUHOVÉHO TVARU, Ø150mm, kompletní realizace dle popisu ve výpisu klempířských prvků v PD včetně veškerých parametrů a příslušenství</t>
  </si>
  <si>
    <t>-1330261365</t>
  </si>
  <si>
    <t>Poznámka k položce:_x000d_
NOVÝ PODOKAPNÍ ŽLABOVÝ ROH PŮLKRUHOVÉHO TVARU_x000d_
_x000d_
Nový podokapní žlabový roh půlkruhového tvaru D = 150 mm s vnější návalkou na přední straně a vnitřní návalkou na zadní straně. Do návalek bude vložen FeZn_x000d_
drát z důvodu ztužení._x000d_
Žlab bude dodán včetně spojů (klasický způsob nýtových spojů). Bude proveden ve spádu 1-1,5° k dešťovým kotlíkům._x000d_
_x000d_
Položka obsahuje:_x000d_
· Dodávka + montáž rohu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Pro žlab RŠ 333 mm - Ø150mm_x000d_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</si>
  <si>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182</t>
  </si>
  <si>
    <t>76400KL14R</t>
  </si>
  <si>
    <t>D+M - KL/14 - NOVÝ PODOKAPNÍ ŽLABOVÝ ROH PŮLKRUHOVÉHO TVARU - ATYPICKÝ, Ø150mm, kompletní realizace dle popisu ve výpisu klempířských prvků v PD včetně veškerých parametrů a příslušenství</t>
  </si>
  <si>
    <t>-747026668</t>
  </si>
  <si>
    <t>Poznámka k položce:_x000d_
NOVÝ PODOKAPNÍ ŽLABOVÝ ROH PŮLKRUHOVÉHO TVARU - ATYPICKÝ_x000d_
_x000d_
Nový podokapní žlabový roh půlkruhového tvaru D = 150 mm s vnější návalkou na přední straně a vnitřní návalkou na zadní straně. Do návalek bude vložen FeZn_x000d_
drát z důvodu ztužení. Jedná se o dvojici atypických rohů pod úhlem 131° a 138°. Před zahájením výroby dojde k zjištění skutečného stavu žlabové hrany._x000d_
Žlab bude dodán včetně spojů (klasický způsob nýtových spojů). Bude proveden ve spádu 1-1,5° k dešťovým kotlíkům._x000d_
_x000d_
Položka obsahuje:_x000d_
· Dodávka + montáž rohu vč. začištění (zatmelení)._x000d_
· Doměření + atypická výroba (vč. případného letování prvků)_x000d_
· Upevňovací materiál._x000d_
_x000d_
Veškeré tyto položky jsou součástí tohoto prvku!_x000d_
O konečné podobě oplechování bude rozhodnuto v průběhu realizace po postavení lešení._x000d_
_x000d_
Rozměr typového prvku:_x000d_
Pro žlab RŠ 333 mm - Ø150mm_x000d_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</si>
  <si>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183</t>
  </si>
  <si>
    <t>76400KL15R</t>
  </si>
  <si>
    <t>D+M - KL/15 - ČELO ŽLABOVÉ S TĚSNĚNÍM, Ø150mm, kompletní realizace dle popisu ve výpisu klempířských prvků v PD včetně veškerých parametrů a příslušenství</t>
  </si>
  <si>
    <t>-1961501446</t>
  </si>
  <si>
    <t>Poznámka k položce:_x000d_
ČELO ŽLABOVÉ S TĚSNĚNÍM_x000d_
_x000d_
Nové žlabové čelo s gumovým těsněním. Gumové těsnění zlepšuje těsnicí schopnosti čela._x000d_
Jednoduchá montáž bez potřeby letování._x000d_
_x000d_
Položka obsahuje:_x000d_
· Dodávka + montáž čela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Pro žlab RŠ 333 mm - Ø150mm_x000d_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</si>
  <si>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184</t>
  </si>
  <si>
    <t>76400KL16R</t>
  </si>
  <si>
    <t>D+M - KL/16 - MŘÍŽKA ZACHYTÁVAČE NEČISTOT, Ø150mm, kompletní realizace dle popisu ve výpisu klempířských prvků v PD včetně veškerých parametrů a příslušenství</t>
  </si>
  <si>
    <t>2121544740</t>
  </si>
  <si>
    <t>Poznámka k položce:_x000d_
MŘÍŽKA ZACHYTÁVAČE NEČISTOT_x000d_
_x000d_
Mřížka zachytávače nečistot. Rychlá instalace na dešťový žlab. Zabraňuje_x000d_
usazování nečistot ve žlabu._x000d_
_x000d_
Položka obsahuje:_x000d_
· Dodávka + montáž zachytávače vč. začištění (zatmelení)._x000d_
· Upevňovací materiál._x000d_
_x000d_
Veškeré tyto položky jsou součástí tohoto prvku!_x000d_
O konečné podobě oplechování bude rozhodnuto v průběhu realizace po_x000d_
postavení lešení._x000d_
_x000d_
Rozměr typového prvku:_x000d_
Pro žlab RŠ 333 mm - Ø150mm_x000d_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</si>
  <si>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185</t>
  </si>
  <si>
    <t>76400KL17R</t>
  </si>
  <si>
    <t>D+M - KL/17 - ŽLABOVÉ KOLENO SVODNÉ ROURY 72°, Ø120mm, kompletní realizace dle popisu ve výpisu klempířských prvků v PD včetně veškerých parametrů a příslušenství</t>
  </si>
  <si>
    <t>-1908168695</t>
  </si>
  <si>
    <t>Poznámka k položce:_x000d_
ŽLABOVÉ KOLENO SVODNÉ ROURY 72°_x000d_
_x000d_
Nové svodové koleno Ø 120mm (72°), kruhového průřezu s hrdlem._x000d_
_x000d_
Položka obsahuje:_x000d_
· Dodávka + montáž kolena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Ø120mm_x000d_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</si>
  <si>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186</t>
  </si>
  <si>
    <t>76400KL18R</t>
  </si>
  <si>
    <t>D+M - KL/18 - SPOJKA SVODU, Ø120mm, kompletní realizace dle popisu ve výpisu klempířských prvků v PD včetně veškerých parametrů a příslušenství</t>
  </si>
  <si>
    <t>-1215099544</t>
  </si>
  <si>
    <t>Poznámka k položce:_x000d_
SPOJKA SVODU_x000d_
_x000d_
Nová spojka svodové roury kruhového průřezu._x000d_
_x000d_
Položka obsahuje:_x000d_
· Dodávka + montáž spojky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Ø120mm_x000d_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</si>
  <si>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187</t>
  </si>
  <si>
    <t>76400KL19R</t>
  </si>
  <si>
    <t>D+M - KL/19 - SVODNÁ ROURA KRUHOVÉHO TVARU, Ø120mm, kompletní realizace dle popisu ve výpisu klempířských prvků v PD včetně veškerých parametrů a příslušenství</t>
  </si>
  <si>
    <t>-1873245036</t>
  </si>
  <si>
    <t>Poznámka k položce:_x000d_
SVODNÁ ROURA KRUHOVÉHO TVARU_x000d_
_x000d_
Nová Odpadní trouba, kruhového průřezu. Trouba bude dodána včetně spojů_x000d_
(klasický způsob nýtových spojů)_x000d_
_x000d_
Položka obsahuje:_x000d_
· Dodávka + montáž roury vč. začištění (zatmelení)._x000d_
· Upevňovací materiál._x000d_
· Rozměrová koordinace dle stávajícího stavu._x000d_
_x000d_
Veškeré tyto položky jsou součástí tohoto prvku!_x000d_
O konečné podobě oplechování bude rozhodnuto v průběhu realizace po postavení_x000d_
lešení._x000d_
_x000d_
Rozměr typového prvku:_x000d_
Ø120mm_x000d_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</si>
  <si>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15,0</t>
  </si>
  <si>
    <t>188</t>
  </si>
  <si>
    <t>76400KL20R</t>
  </si>
  <si>
    <t>D+M - KL/20 - OBJÍMKA SVODNÉ ROURY Ø120mm S TRNEM, kompletní realizace dle popisu ve výpisu klempířských prvků v PD včetně veškerých parametrů a příslušenství</t>
  </si>
  <si>
    <t>-681929584</t>
  </si>
  <si>
    <t>Poznámka k položce:_x000d_
OBJÍMKA SVODNÉ ROURY S TRNEM_x000d_
_x000d_
Nová objímka svodné roury. Součástí je trn délky 200mm. Dále je součástí upevňovací materiál do zdiva (hmoždinky, atd.)_x000d_
Spojovací šroub bude v barvě objímky._x000d_
_x000d_
Položka obsahuje:_x000d_
· Dodávka + montáž objímky vč. začištění (zatmelení)._x000d_
· Upevňovací materiál._x000d_
· Vyvrtání otvoru do smíšeného zdiva pro trn vč. osazení hmoždinky + zednické začištění (příp. doplnění zdiva)_x000d_
· Rozměrová koordinace dle stávajícího stavu._x000d_
Veškeré tyto položky jsou součástí tohoto prvku!_x000d_
O konečné podobě oplechování bude rozhodnuto v průběhu realizace po postavení lešení._x000d_
_x000d_
Rozměr typového prvku:_x000d_
Objímka Ø120mm, trn dl. 200mm Ø7mm_x000d_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</si>
  <si>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189</t>
  </si>
  <si>
    <t>76400KL21R</t>
  </si>
  <si>
    <t>D+M - KL/21 - SVODOVÁ ROURA S REVIZNÍM OTVOREM – MECHANICKY ODOLNÁ, kompletní realizace dle popisu ve výpisu klempířských prvků v PD včetně veškerých parametrů a příslušenství</t>
  </si>
  <si>
    <t>1720155222</t>
  </si>
  <si>
    <t>Poznámka k položce:_x000d_
SVODOVÁ ROURA S REVIZNÍM OTVOREM – MECHANICKY ODOLNÁ_x000d_
_x000d_
Nová pozinkovaná svodová roura s revizním otvorem je určena k použití na veřejně dostupných místech, kde_x000d_
je vysoké riziko poškození, současně musí splňovat i estetickou a technickou funkci. Svodová roura je odolná_x000d_
proti poškození (tl. materiálu 1,0mm) a díky univerzálnímu ukončení použitelná v celém systému dešťového_x000d_
svodu. Součástí dodávky je gumové těsnění ve styku se svodnou rourou._x000d_
_x000d_
Položka obsahuje:_x000d_
· Dodávka + montáž roury vč. začištění (zatmelení)._x000d_
· Upevňovací materiál._x000d_
· Napojení na lapač splavenin (součástí dodávky ZTI)_x000d_
_x000d_
Veškeré tyto položky jsou součástí tohoto prvku!_x000d_
O konečné podobě oplechování bude rozhodnuto v průběhu realizace po postavení lešení._x000d_
_x000d_
Rozměr typového prvku:_x000d_
Objímka Ø120mm, délka 1,0m._x000d_
_x000d_
Materiál:_x000d_
Oboustranně lakovaný pozinkovaný plech 1,0 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</si>
  <si>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190</t>
  </si>
  <si>
    <t>76400KL22R</t>
  </si>
  <si>
    <t>D+M - KL/22 - SVODOVÁ ODBOČKA, kompletní realizace dle popisu ve výpisu klempířských prvků v PD včetně veškerých parametrů a příslušenství</t>
  </si>
  <si>
    <t>-793884185</t>
  </si>
  <si>
    <t>Poznámka k položce:_x000d_
SVODOVÁ ODBOČKA_x000d_
_x000d_
Nová svodná odbočka – napojení systému dešťového svodu sousedícího objektu._x000d_
_x000d_
Položka obsahuje:_x000d_
· Dodávka + montáž odbočky vč. začištění (zatmelení)._x000d_
· Upevňovací materiál._x000d_
· Kontrola + přeměření průměru stávajícího dešťového svodu_x000d_
_x000d_
Veškeré tyto položky jsou součástí tohoto prvku!_x000d_
O konečné podobě oplechování bude rozhodnuto v průběhu realizace po postavení lešení._x000d_
_x000d_
Rozměr typového prvku:_x000d_
Hlavní svod Ø120mm, Odbočný svod Ø 100(80)mm_x000d_
_x000d_
Materiál:_x000d_
Oboustranně lakovaný pozinkovaný plech 0,6 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</si>
  <si>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191</t>
  </si>
  <si>
    <t>76400KL23R</t>
  </si>
  <si>
    <t>D+M - KL/23 - PODOKAPNÍ ŽLAB, Ø120(100)mm, kompletní realizace dle popisu ve výpisu klempířských prvků v PD včetně veškerých parametrů a příslušenství</t>
  </si>
  <si>
    <t>791554326</t>
  </si>
  <si>
    <t>Poznámka k položce:_x000d_
PODOKAPNÍ ŽLAB_x000d_
_x000d_
Nový podokapní žlab půlkruhového tvaru D = 100 (80) mm s vnější návalkou na přední straně a vnitřní návalkou na zadní_x000d_
straně. Do návalek bude vložen FeZn drát z důvodu ztužení._x000d_
Žlab bude dodán včetně spojů (klasický způsob nýtových spojů). Bude proveden ve spádu 1-1,5° k dešťovým kotlíkům._x000d_
Součástí prvku je provedení dilatací v rozvodí pomocí dilatačního pásku (cca po 12m)._x000d_
_x000d_
Položka obsahuje:_x000d_
· Dodávka + montáž žlabu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Ø120 (100)mm – bude ověřeno po postavení lešení – jedná se o výměnu na sousedním objektu kolny._x000d_
Celková souhrnná délka 5,0m_x000d_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</si>
  <si>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5,0</t>
  </si>
  <si>
    <t>192</t>
  </si>
  <si>
    <t>76400KL24R</t>
  </si>
  <si>
    <t>D+M - KL/24 - ČELO ŽLABOVÉ S TĚSNĚNÍM, Ø120(100)mm, kompletní realizace dle popisu ve výpisu klempířských prvků v PD včetně veškerých parametrů a příslušenství</t>
  </si>
  <si>
    <t>-1526691119</t>
  </si>
  <si>
    <t>Poznámka k položce:_x000d_
ČELO ŽLABOVÉ S TĚSNĚNÍM_x000d_
_x000d_
Nové žlabové čelo s gumovým těsněním. Gumové těsnění zlepšuje těsnicí schopnosti čela._x000d_
Jednoduchá montáž bez potřeby letování._x000d_
_x000d_
Položka obsahuje:_x000d_
· Dodávka + montáž čela vč. začištění (zatmelení)._x000d_
· Upevňovací materiál._x000d_
Veškeré tyto položky jsou součástí tohoto prvku!_x000d_
O konečné podobě oplechování bude rozhodnuto v průběhu realizace po postavení lešení._x000d_
_x000d_
Rozměr typového prvku:_x000d_
Pro žlab – Ø120 (100) mm – bude ověřeno po postavení lešení – jedná se o výměnu na sousedním objektu kolny_x000d_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</si>
  <si>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193</t>
  </si>
  <si>
    <t>76400KL25R</t>
  </si>
  <si>
    <t>D+M - KL/25 - ŽLABOVÝ KOTLÍK KÓNICKY (SOUSEDNÍ OBJEKT KOLNY), Ø120(100)mm, kompletní realizace dle popisu ve výpisu klempířských prvků v PD včetně veškerých parametrů a příslušenství</t>
  </si>
  <si>
    <t>1662633128</t>
  </si>
  <si>
    <t>Poznámka k položce:_x000d_
ŽLABOVÝ KOTLÍK KÓNICKY (SOUSEDNÍ OBJEKT KOLNY)_x000d_
_x000d_
Typový kónický žlabový kotlík._x000d_
Osazeno na podokapní žlab půlkruhového tvaru s vnější návalkou na přední straně a vnitřní návalkou na zadní_x000d_
straně._x000d_
_x000d_
Položka obsahuje:_x000d_
· Dodávka + montáž kotlíku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Pro žlab – Ø120 /100 mm – bude ověřeno po postavení lešení – jedná se o výměnu na sousedním objektu kolny_x000d_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</si>
  <si>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194</t>
  </si>
  <si>
    <t>76400KL26R</t>
  </si>
  <si>
    <t>D+M - KL/26 - ŽLABOVÉ KOLENO SVODNÉ ROURY 72° (SOUSEDNÍ OBJEKT KOLNY), Ø100(80)mm, kompletní realizace dle popisu ve výpisu klempířských prvků v PD včetně veškerých parametrů a příslušenství</t>
  </si>
  <si>
    <t>576835859</t>
  </si>
  <si>
    <t>Poznámka k položce:_x000d_
ŽLABOVÉ KOLENO SVODNÉ ROURY 72° (SOUSEDNÍ OBJEKT KOLNY)_x000d_
_x000d_
Nové svodové koleno Ø 100 (80) mm (72°), kruhového průřezu s hrdlem._x000d_
_x000d_
Položka obsahuje:_x000d_
· Dodávka + montáž kolena vč. začištění (zatmelení)._x000d_
· Upevňovací materiál._x000d_
_x000d_
Veškeré tyto položky jsou součástí tohoto prvku!_x000d_
O konečné podobě oplechování bude rozhodnuto v průběhu realizace po postavení lešení._x000d_
_x000d_
Rozměr typového prvku:_x000d_
Ø100 (80)mm– bude ověřeno po postavení lešení – jedná se o výměnu na sousedním objektu kolny_x000d_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</si>
  <si>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195</t>
  </si>
  <si>
    <t>76400KL27R</t>
  </si>
  <si>
    <t>D+M - KL/27 - SVODNÁ ROURA KRUHOVÉHO TVARU, Ø100(80)mm, kompletní realizace dle popisu ve výpisu klempířských prvků v PD včetně veškerých parametrů a příslušenství</t>
  </si>
  <si>
    <t>-2075934042</t>
  </si>
  <si>
    <t>Poznámka k položce:_x000d_
SVODNÁ ROURA KRUHOVÉHO TVARU_x000d_
_x000d_
Nová Odpadní trouba, kruhového průřezu. Trouba bude dodána včetně spojů_x000d_
(klasický způsob nýtových spojů)_x000d_
_x000d_
Položka obsahuje:_x000d_
· Dodávka + montáž roury vč. začištění (zatmelení)._x000d_
· Upevňovací materiál._x000d_
· Rozměrová koordinace dle stávajícího stavu._x000d_
_x000d_
Veškeré tyto položky jsou součástí tohoto prvku!_x000d_
O konečné podobě oplechování bude rozhodnuto v průběhu realizace po postavení_x000d_
lešení._x000d_
_x000d_
Rozměr typového prvku:_x000d_
Ø100 (80)mm – bude ověřeno po postavení lešení – jedná se o výměnu na sousedním objektu kolny_x000d_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</si>
  <si>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2,0</t>
  </si>
  <si>
    <t>196</t>
  </si>
  <si>
    <t>76400KL28R</t>
  </si>
  <si>
    <t>D+M - KL/28 - STÁVAJÍCÍ ŽLABOVÉ HÁKY – POVRCHOVÁ ÚPRAVA - NÁTĚR, kompletní realizace dle popisu ve výpisu klempířských prvků v PD včetně veškerých parametrů a příslušenství</t>
  </si>
  <si>
    <t>-766506914</t>
  </si>
  <si>
    <t>Poznámka k položce:_x000d_
STÁVAJÍCÍ ŽLABOVÉ HÁKY – POVRCHOVÁ ÚPRAVA - NÁTĚR_x000d_
_x000d_
Stávající žlabové háky – sousední kolny. Po demontáži stávajícího dešťového svodu bude provedena kontrola jejich stavu (příp. doplněny nefunkční části). Nátěr_x000d_
prováděn z důvodu sjednocení barevnosti s nově uvažovaným dešťovým svodem._x000d_
_x000d_
Povrchová úprava, barevnost:_x000d_
Povrchově opracovaný celek bude očištěn a odmaštěn. Bude aplikován přechodový nátěr na pozinkované povrchy._x000d_
Následně bude proveden nátěr konstrukce – 1x základním nátěrem + 2 x krycím nátěrem na kov._x000d_
Barva antracit – RAL 7016 - shodný odstín matnost/lesklost s navrženou barevností střešní krytiny._x000d_
O konečné barevnosti bude rozhodnuto investorem a architektem v průběhu realizace._x000d_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</si>
  <si>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197</t>
  </si>
  <si>
    <t>76400KL29R</t>
  </si>
  <si>
    <t>D+M - KL/29 - OBJÍMKA SVODNÉ ROURY S TRNEM, Ø100(80)mm, kompletní realizace dle popisu ve výpisu klempířských prvků v PD včetně veškerých parametrů a příslušenství</t>
  </si>
  <si>
    <t>183198532</t>
  </si>
  <si>
    <t>Poznámka k položce:_x000d_
OBJÍMKA SVODNÉ ROURY S TRNEM_x000d_
_x000d_
Nová objímka svodné roury. Součástí je trn délky 100mm. Dále je součástí upevňovací materiál do zdiva (hmoždinky, atd.)_x000d_
Spojovací šroub bude v barvě objímky._x000d_
_x000d_
Položka obsahuje:_x000d_
· Dodávka + montáž objímky vč. začištění (zatmelení)._x000d_
· Upevňovací materiál._x000d_
· Vyvrtání otvoru do smíšeného zdiva pro trn vč. osazení hmoždinky + zednické začištění (příp. doplnění zdiva)_x000d_
· Rozměrová koordinace dle stávajícího stavu._x000d_
_x000d_
Veškeré tyto položky jsou součástí tohoto prvku!_x000d_
O konečné podobě oplechování bude rozhodnuto v průběhu realizace po postavení lešení._x000d_
_x000d_
Rozměr typového prvku:_x000d_
Objímka Ø100(80)mm, trn dl. 100mm Ø7mm – bude ověřeno po postavení lešení – jedná se o výměnu na sousedním objektu kolny_x000d_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</si>
  <si>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198</t>
  </si>
  <si>
    <t>76400KL30R</t>
  </si>
  <si>
    <t>D+M - KL/30 - OPLECHOVÁNÍ STŘEŠNÍHO VÝLEZU 600/600mm, kompletní realizace dle popisu ve výpisu klempířských prvků v PD včetně veškerých parametrů a příslušenství</t>
  </si>
  <si>
    <t>1072150029</t>
  </si>
  <si>
    <t>Poznámka k položce:_x000d_
OPLECHOVÁNÍ STŘEŠNÍHO VÝLEZU 600/600mm_x000d_
_x000d_
Nové oplechování navrhovaného střešního výlezu s napojením na cementovláknitou krytinu. Šroubováno a kotveno do latí příponkami. Položky uvažovány vč._x000d_
dodávky a montáže. PD počítá s atypickým provedením – v závislosti na skutečném stavu střešní konstrukce._x000d_
Součástí položky je atypické zaměření a rozměrová koordinace._x000d_
Provedeno vodotěsné napojení na střešní krytinu vč. utěsnění a kotvících prvků (vše součást položky)_x000d_
_x000d_
Položka obsahuje:_x000d_
· Dodávka + montáž oplechování vč. začištění (zatmelení)._x000d_
· Upevňovací materiál_x000d_
_x000d_
Veškeré tyto položky jsou součástí tohoto prvku!_x000d_
O konečné podobě oplechování bude rozhodnuto v průběhu realizace po postavení lešení._x000d_
_x000d_
Oplechování se bude skládat z:_x000d_
01./ zadní (horní) díl – profilace – viz schéma. Ukončen ohybem a vodní drážkou –_x000d_
RŠ 600mm – délka - 900mm – 1ks_x000d_
02./ boční díl – profilace – viz schéma – RŠ 400mm – délka - 1 400mm – 2ks_x000d_
03./ přední díl – profilace – viz schéma (ozn.22) – RŠ 500mm – délka - 900mm – 1ks_x000d_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normy:_x000d_
ČSN 73 36 10_x000d_
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</si>
  <si>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199</t>
  </si>
  <si>
    <t>76400KL31R</t>
  </si>
  <si>
    <t>D+M - KL/31 - POKRÝVAČSKÝ ZAJIŠŤOVACÍ HÁK, kompletní realizace dle popisu ve výpisu klempířských prvků v PD včetně veškerých parametrů a příslušenství</t>
  </si>
  <si>
    <t>-1727300307</t>
  </si>
  <si>
    <t>Poznámka k položce:_x000d_
POKRÝVAČSKÝ ZAJIŠŤOVACÍ HÁK_x000d_
_x000d_
Nové pokrývačské zajišťovací háky kovářsky vyrobené z profilu o průměru 35 mm. Háky jsou umístěny v blízkosti_x000d_
hřebene střechy a ukotveny do krokví. Součástí položky je atypické zaměření a rozměrová koordinace._x000d_
_x000d_
Položka obsahuje:_x000d_
· Dodávka + montáž háku vč. začištění (zatmelení)._x000d_
· Upevňovací materiál_x000d_
_x000d_
Veškeré tyto položky jsou součástí tohoto prvku!_x000d_
O konečné podobě oplechování bude rozhodnuto v průběhu realizace po postavení lešení._x000d_
_x000d_
Materiál: Kovářský ocelový prut Ø35mm_x000d_
_x000d_
Rozměry: V. 750mm, š. 120mm, d 35mm, hmotnost cca 0,7 kg_x000d_
_x000d_
Povrchová úprava, barevnost:_x000d_
· Povrchově opracovaný celek bude očištěn a odmaštěn, veškeré doplněné svary, styky a spoje budou_x000d_
broušeny, tmeleny pro dosažení ,,bezešvých“ styků (plynulá návaznost vzájemně navazujících prvků)._x000d_
· Následně bude celý povrch zinkován - stupeň agresivity prostředí C3, životnost VH, tloušťka povlaku 85_x000d_
μm – požadavek na čistotu zinkové lázně (nesmí dojít k nanesení ocelových odštěpků a nečistot) ._x000d_
· Vyčištění + případné odstranění nerovností a povrchových deformací vč. doplnění zinkovaného povlaku_x000d_
_x000d_
Nástřik konstrukce - 1 x základním a 2 x krycím matným nástřik - systém GLIMMER (jedna tl. nátěru do 100 μm) v_x000d_
barvě dle výběru architekta - předpoklad SOFT GLIMMER DB 704 / GLIMMER DB 703. Postup bude proveden v_x000d_
souladu s tech. listy výrobce_x000d_
_x000d_
Prvky budou provedeno dle platné normy:_x000d_
ČSN 73 36 10_x000d_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</si>
  <si>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200</t>
  </si>
  <si>
    <t>76400KL32R</t>
  </si>
  <si>
    <t>D+M - KL/32 - ATYPICKÉ OPLECHOVÁNÍ STYKU STŘEŠNÍ ROVINA A SVISLÉ ZDIVO, RŠ 600 mm, kompletní realizace dle popisu ve výpisu klempířských prvků v PD včetně veškerých parametrů a příslušenství</t>
  </si>
  <si>
    <t>1358828502</t>
  </si>
  <si>
    <t>Poznámka k položce:_x000d_
ATYPICKÉ OPLECHOVÁNÍ STYKU STŘEŠNÍ ROVINA A SVISLÉ ZDIVO_x000d_
_x000d_
Jedná se o oplechování styku střešní krytiny a svislého zdiva – ohradní zdi._x000d_
Oplechování bude provedeno na střeše z cementovláknitých šablon. Vloženo bude pod difúzní folii,_x000d_
přiroubováno k bednění střechy. Jedná se o profilované oplechování._x000d_
Položka vč. dodávky a montáže. PD počítá s atypickým provedením – v závislosti na stávajícím stavu._x000d_
Oplechování vytaženo na obvodové svislé zdivo – lemování vč. mezilehlé vodní drážky. Provedeno atypicky dle_x000d_
průběhu spádu střešního pláště. Součástí položky je atypické zaměření a rozměrová koordinace. Výška_x000d_
vytažení na stěnu – 200mm (v závislosti na výšce atiky). U vrcholu prvky vzájemně atypicky spojeny – letování._x000d_
V místě přesahu střešního pláště přechod na závětrnou lištu vč. okapového nosu._x000d_
_x000d_
Položka obsahuje:_x000d_
· Dodávka + montáž oplechování vč. klempířského a zednického začištění, dotěsnění a barevných_x000d_
retuší (součástí jsou výše uvedené položky a prvky)_x000d_
· Upevňovací materiál vč. příponek a hřebů._x000d_
_x000d_
Veškeré tyto položky jsou součástí tohoto prvku!O konečné podobě oplechování bude rozhodnuto v průběhu realizace po postavení lešení._x000d_
_x000d_
Rozměr typového prvku:_x000d_
RŠ 600 mm, dl. 14,0m_x000d_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</si>
  <si>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14,0</t>
  </si>
  <si>
    <t>201</t>
  </si>
  <si>
    <t>76400KL33R</t>
  </si>
  <si>
    <t>D+M - KL/33 - ATYPICKÉ OPLECHOVÁNÍ – UKONČENÍ OPLECHOVÁNÍ – PŘÍTLAČNÁ LIŠTA, RŠ 330 mm, kompletní realizace dle popisu ve výpisu klempířských prvků v PD včetně veškerých parametrů a příslušenství</t>
  </si>
  <si>
    <t>783897226</t>
  </si>
  <si>
    <t>Poznámka k položce:_x000d_
ATYPICKÉ OPLECHOVÁNÍ – UKONČENÍ OPLECHOVÁNÍ – PŘÍTLAČNÁ LIŠTA_x000d_
_x000d_
Vodotěsné ukončení svislého oplechování zdiva – krycí profilovaná lišta - provedeno do lišty pod omítku_x000d_
vč. utěsněn.Součástí položky je atypické zaměření a rozměrová koordinace._x000d_
PD počítá s atypickým provedením – v závislosti na stávajícím stavu._x000d_
Součástí položky je atypické zaměření a rozměrová koordinace._x000d_
U vrcholu prvky vzájemně atypicky spojeny – letování._x000d_
V místě přesahu střešního pláště zatmeleno._x000d_
_x000d_
Položka obsahuje:_x000d_
· Dodávka + montáž oplechování vč. klempířského a zednického začištění, dotěsnění a_x000d_
barevných retuší (součástí jsou výše uvedené položky a prvky)_x000d_
· Upevňovací materiál vč. příponek a hřebů._x000d_
_x000d_
Veškeré tyto položky jsou součástí tohoto prvku! O konečné podobě oplechování bude rozhodnuto_x000d_
v průběhu realizace po postavení lešení._x000d_
_x000d_
Rozměr typového prvku:_x000d_
RŠ 330 mm, dl. 14,0m_x000d_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</si>
  <si>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202</t>
  </si>
  <si>
    <t>76400KL34R</t>
  </si>
  <si>
    <t>D+M - KL/34 - ATYPICKÉ OPLECHOVÁNÍ – UKONČENÍ OPLECHOVÁNÍ – PŘÍTLAČNÁ LIŠTA, RŠ 750 mm, kompletní realizace dle popisu ve výpisu klempířských prvků v PD včetně veškerých parametrů a příslušenství</t>
  </si>
  <si>
    <t>1323721470</t>
  </si>
  <si>
    <t>Poznámka k položce:_x000d_
ATYPICKÉ OPLECHOVÁNÍ ODHÁŇKA - PROFILOVANÁ_x000d_
_x000d_
Jedná se o oplechování v místě vystupujícího půdorysného zásahu ohradní zdi do střešní roviny. V tomto místě vzniká plocha bez odtoku._x000d_
Bude provedena atypická plechová odháňka (vytvoření protispádu). Odháňka bude vodotěsně napojena na boční lemování svislé stěny._x000d_
Oplechování bude provedeno na střeše z cementovláknitých šablo. PD počítá s atypickým provedením – v závislosti na stávajícím stavu._x000d_
Součástí položky je atypické zaměření a rozměrová koordinace._x000d_
Oplechování navazuje na profilované prvky KL/32, KL/33._x000d_
_x000d_
Položka obsahuje:_x000d_
· Dodávka + montáž oplechování vč. klempířského a zednického začištění, dotěsnění a barevných retuší (součástí jsou výše uvedené položky a prvky)_x000d_
· Upevňovací materiál vč. příponek a hřebů._x000d_
Veškeré tyto položky jsou součástí tohoto prvku! O konečné podobě oplechování bude rozhodnuto v průběhu realizace po postavení lešení._x000d_
_x000d_
Rozměr typového prvku:_x000d_
RŠ 750 mm, dl. 2,5m_x000d_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</si>
  <si>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2,5</t>
  </si>
  <si>
    <t>203</t>
  </si>
  <si>
    <t>76400KL35R</t>
  </si>
  <si>
    <t>D+M - KL/35 - ATYPICKÉ OPLECHOVÁNÍ ZÁVĚTRNÁ LIŠTA – PŘESAH STŘEŠNÍ ROVINY ZA HRANU ATIKY, RŠ 600 mm, kompletní realizace dle popisu ve výpisu klempířských prvků v PD včetně veškerých parametrů a příslušenství</t>
  </si>
  <si>
    <t>-800492912</t>
  </si>
  <si>
    <t>Poznámka k položce:_x000d_
ATYPICKÉ OPLECHOVÁNÍ ZÁVĚTRNÁ LIŠTA – PŘESAH STŘEŠNÍ ROVINY ZA HRANU ATIKY_x000d_
_x000d_
Jedná se o oplechování přesahu střešní roviny – boční část. PD uvažuje se ,,vsunutím“ oplechování pod prvek_x000d_
KL/32 tak, aby byla zajištěna návaznost těchto dvou prvků a nedocházelo k zatékání dešťových vod v místě_x000d_
začátku přesahu._x000d_
Oplechování bude provedeno na střeše z cementovláknitých šablon._x000d_
PD počítá s atypickým provedením – v závislosti na stávajícím stavu._x000d_
Součástí položky je atypické zaměření a rozměrová koordinace. Ve styku je uvažováno se vzájemným atypickým_x000d_
spojením – letování._x000d_
_x000d_
Položka obsahuje:_x000d_
· Dodávka + montáž oplechování vč. klempířského a zednického začištění, dotěsnění a barevných retuší_x000d_
(součástí jsou výše uvedené položky a prvky)_x000d_
· Upevňovací materiál vč. příponek a hřebů._x000d_
Veškeré tyto položky jsou součástí tohoto prvku! O konečné podobě oplechování bude rozhodnuto v průběhu_x000d_
realizace po postavení lešení._x000d_
_x000d_
Rozměr typového prvku:_x000d_
RŠ 600 mm, dl. 2,0m_x000d_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</si>
  <si>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204</t>
  </si>
  <si>
    <t>76400KL36R</t>
  </si>
  <si>
    <t>D+M - KL/36 - ATYPICKÉ OPLECHOVÁNÍ NÁROŽÍ HLAVNÍ STŘEŠNÍ ROVINY, RŠ 600 mm, kompletní realizace dle popisu ve výpisu klempířských prvků v PD včetně veškerých parametrů a příslušenství</t>
  </si>
  <si>
    <t>-1567928472</t>
  </si>
  <si>
    <t>Poznámka k položce:_x000d_
ATYPICKÉ OPLECHOVÁNÍ NÁROŽÍ HLAVNÍ STŘEŠNÍ ROVINY_x000d_
_x000d_
Jedná se o měděné profilované oplechování nároží vč. příponek a hřebů._x000d_
Oplechování provedeno atypicky dle průběhu spádu střešního pláště. Součástí položky je atypické zaměření a rozměrová koordinace._x000d_
Přetažení plechu přes nároží je uvažováno 250 mm na každou stranu. Oplechování je zakončeno na obou stranách vyztužujícími_x000d_
ohyby. Oplechování je uvažováno provádět s překrytím šablonami – typově viz foto. O konečné podobě bude rozhodnuto v průběhu_x000d_
realizace. Součástí prvku je provedení dilatací v napojení pomocí dilatačního pásku, vč. atypických styků u navazujících prvků_x000d_
oplechování a letování._x000d_
V místě hrany nároží proveden ztužující ohyb (V. 30-50mm). Styk u hřebene bude kryt atypickou krycí manžetou – viz samostatný_x000d_
prvek KL._x000d_
_x000d_
Položka obsahuje:_x000d_
· Dodávka + montáž oplechování vč. klempířského a zednického začištění, dotěsnění a barevných retuší (součástí jsou výše_x000d_
uvedené položky a prvky)_x000d_
· Upevňovací materiál vč. příponek a hřebů._x000d_
_x000d_
Veškeré tyto položky jsou součástí tohoto prvku! O konečné podobě oplechování bude rozhodnuto v průběhu realizace po postavení_x000d_
lešení._x000d_
_x000d_
Rozměr typového prvku:_x000d_
RŠ 600 mm, dl. 20,0m Jedná se o součet délek všech nároží)_x000d_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</si>
  <si>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20,0</t>
  </si>
  <si>
    <t>205</t>
  </si>
  <si>
    <t>76400KL37R</t>
  </si>
  <si>
    <t>D+M - KL/37 - NOVÉ OPLECHOVÁNÍ ROZDĚLENÍ HŘEBENE – VALBA U OPĚRNÉHO PILÍŘE, RŠ 1500 mm, kompletní realizace dle popisu ve výpisu klempířských prvků v PD včetně veškerých parametrů a příslušenství</t>
  </si>
  <si>
    <t>-867038520</t>
  </si>
  <si>
    <t>Poznámka k položce:_x000d_
NOVÉ OPLECHOVÁNÍ ROZDĚLENÍ HŘEBENE – VALBA U OPĚRNÉHO PILÍŘE_x000d_
_x000d_
Jedná se o atypické profilované oplechování styku hřebene a valby vč. příponek a hřebů._x000d_
Oplechování provedeno atypicky dle průběhu spádu střešního pláště. Součástí položky je atypické_x000d_
zaměření a rozměrová koordinace._x000d_
Bude vytvořena letovaná krycí hlavice, která bude překrývat styk navazujících ploch, zároveň bude_x000d_
navazovat na oplechování hřebene – viz foto. Oplechování je uvažováno provádět jako překrývající střešní_x000d_
šablony._x000d_
Vysoká míra pracnosti – prvek bude proveden jako atypický v pasířském režimu. Nutno počítat_x000d_
s prováděním šablon vycházejících se zaměření skutečného stavu. Dále jsou součástí položky formy_x000d_
(kopyta) pro konečnou výrobu prvku._x000d_
O konečné podobě bude rozhodnuto v průběhu realizace_x000d_
Součástí prvku je provedení dilatací v napojení pomocí dilatačního pásku, vč. atypických styků u_x000d_
navazujících prvků oplechování a letování._x000d_
Přesah cca 250-300mm přes úroveň hřebene._x000d_
_x000d_
Položka obsahuje tyto prvky a výměry:_x000d_
· Dodávka + montáž oplechování vč. klempířského a zednického začištění, dotěsnění a barevných retuší (součástí jsou výše_x000d_
uvedené položky a prvky)_x000d_
· Upevňovací materiál vč. profilovaných přítlačných profilů._x000d_
_x000d_
Veškeré tyto položky jsou součástí tohoto prvku! Konečný rozsah a průběh prací vč. určení přesného poměru zachovaných prvků bude upřesněn_x000d_
v průběhu realizace investorem, GP a zástupci památkové péče._x000d_
_x000d_
Rozměr typového prvku:_x000d_
RŠ 1500 mm, dl. 1,0m._x000d_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</si>
  <si>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206</t>
  </si>
  <si>
    <t>76400KL38R</t>
  </si>
  <si>
    <t>D+M - KL/38 - ATYPICKÉ OPLECHOVÁNÍ ZÁVĚTRNÁ LIŠTA – UKONČENÍ HŘEBENE – NAKLÁDACÍ VIKÝŘ, RŠ 600 mm, kompletní realizace dle popisu ve výpisu klempířských prvků v PD včetně veškerých parametrů a příslušenství</t>
  </si>
  <si>
    <t>415506713</t>
  </si>
  <si>
    <t>Poznámka k položce:_x000d_
ATYPICKÉ OPLECHOVÁNÍ ZÁVĚTRNÁ LIŠTA – UKONČENÍ HŘEBENE – NAKLÁDACÍ VIKÝŘ_x000d_
_x000d_
Jedná se o oplechování přesahu střešní roviny._x000d_
Oplechování bude provedeno na střeše z cementovláknitých šablon._x000d_
PD počítá s atypickým provedením – v závislosti na stávajícím stavu._x000d_
Součástí položky je atypické zaměření a rozměrová koordinace. Ve styku je uvažováno se vzájemným atypickým_x000d_
spojením – letování._x000d_
_x000d_
Položka obsahuje:_x000d_
· Dodávka + montáž oplechování vč. klempířského a zednického začištění, dotěsnění a barevných retuší_x000d_
(součástí jsou výše uvedené položky a prvky)_x000d_
· Upevňovací materiál vč. příponek a hřebů._x000d_
Veškeré tyto položky jsou součástí tohoto prvku! O konečné podobě oplechování bude rozhodnuto v průběhu_x000d_
realizace po postavení lešení._x000d_
_x000d_
Rozměr typového prvku:_x000d_
RŠ 600 mm, dl. 4,0m_x000d_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</si>
  <si>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4,0</t>
  </si>
  <si>
    <t>207</t>
  </si>
  <si>
    <t>76400KL39R</t>
  </si>
  <si>
    <t>D+M - KL/39 - ATYPICKÉ OPLECHOVÁNÍ ZÁVĚTRNÁ LIŠTA – PŘESAH STŘEŠNÍ ROVINY ZA HRANU ATIKY, RŠ 600 mm, kompletní realizace dle popisu ve výpisu klempířských prvků v PD včetně veškerých parametrů a příslušenství</t>
  </si>
  <si>
    <t>-531871159</t>
  </si>
  <si>
    <t>Poznámka k položce:_x000d_
ATYPICKÉ OPLECHOVÁNÍ ZÁVĚTRNÁ LIŠTA – PŘESAH STŘEŠNÍ ROVINY ZA HRANU ATIKY_x000d_
_x000d_
Jedná se o oplechování přesahu střešní roviny – boční část. PD uvažuje se ,,vsunutím“ oplechování pod prvek_x000d_
KL/40 tak, aby byla zajištěna návaznost těchto dvou prvků a nedocházelo k zatékání dešťových vod v místě_x000d_
začátku přesahu._x000d_
Oplechování bude provedeno na střeše z cementovláknitých šablon._x000d_
PD počítá s atypickým provedením – v závislosti na stávajícím stavu._x000d_
Součástí položky je atypické zaměření a rozměrová koordinace. Ve styku je uvažováno se vzájemným atypickým_x000d_
spojením – letování._x000d_
_x000d_
Položka obsahuje:_x000d_
· Dodávka + montáž oplechování vč. klempířského a zednického začištění, dotěsnění a barevných retuší_x000d_
(součástí jsou výše uvedené položky a prvky)_x000d_
· Upevňovací materiál vč. příponek a hřebů._x000d_
_x000d_
Veškeré tyto položky jsou součástí tohoto prvku! O konečné podobě oplechování bude rozhodnuto v průběhu_x000d_
realizace po postavení lešení._x000d_
_x000d_
Rozměr typového prvku:_x000d_
RŠ 600 mm, dl. 2,0m_x000d_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</si>
  <si>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208</t>
  </si>
  <si>
    <t>76400KL40R</t>
  </si>
  <si>
    <t>D+M - KL/40 - ATYPICKÉ OPLECHOVÁNÍ STYKU STŘEŠNÍ ROVINA A SVISLÉ ZDIVO, RŠ 600 mm, kompletní realizace dle popisu ve výpisu klempířských prvků v PD včetně veškerých parametrů a příslušenství</t>
  </si>
  <si>
    <t>-385274923</t>
  </si>
  <si>
    <t>Poznámka k položce:_x000d_
ATYPICKÉ OPLECHOVÁNÍ STYKU STŘEŠNÍ ROVINA A SVISLÉ ZDIVO_x000d_
_x000d_
Jedná se o oplechování styku střešní krytiny a svislého dřevěného opláštění vikýře._x000d_
Oplechování bude provedeno na střeše z cementovláknitých šablon. Jedná se o profilované oplechování._x000d_
PD počítá s atypickým provedením – v závislosti na stávajícím stavu._x000d_
Oplechování vytaženo na obvodové svislé dřevěné deštění stěny vikýře – lemování vč. mezilehlé vodní drážky._x000d_
Provedeno atypicky dle průběhu spádu střešního pláště. Součástí položky je atypické zaměření a rozměrová_x000d_
koordinace. Výška vytažení na stěnu – 200mm. U přesahu střechy prvky vzájemně atypicky spojeny – letování._x000d_
V místě přesahu střešního pláště přechod na závětrnou lištu vč. okapového nosu._x000d_
_x000d_
Položka obsahuje:_x000d_
· Dodávka + montáž oplechování vč. klempířského a zednického začištění, dotěsnění a barevných_x000d_
retuší (součástí jsou výše uvedené položky a prvky)_x000d_
· Upevňovací materiál vč. příponek a hřebů._x000d_
Veškeré tyto položky jsou součástí tohoto prvku! O konečné podobě oplechování bude rozhodnuto v průběhu_x000d_
realizace po postavení lešení._x000d_
_x000d_
Rozměr typového prvku: RŠ 600 mm, dl. 7,0m_x000d_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</si>
  <si>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7,0</t>
  </si>
  <si>
    <t>209</t>
  </si>
  <si>
    <t>76400KL41R</t>
  </si>
  <si>
    <t>D+M - KL/41 - ATYPICKÉ OPLECHOVÁNÍ – UKONČENÍ OPLECHOVÁNÍ – PŘÍTLAČNÁ LIŠTA, RŠ 330 mm, kompletní realizace dle popisu ve výpisu klempířských prvků v PD včetně veškerých parametrů a příslušenství</t>
  </si>
  <si>
    <t>-1983333903</t>
  </si>
  <si>
    <t>Poznámka k položce:_x000d_
ATYPICKÉ OPLECHOVÁNÍ – UKONČENÍ OPLECHOVÁNÍ – PŘÍTLAČNÁ LIŠTA_x000d_
_x000d_
Vodotěsné ukončení svislého oplechování dřevěného svislého deštění – krycí profilovaná lišta -_x000d_
provedeno do lišty pod omítku vč. utěsněn. Součástí položky je atypické zaměření a rozměrová_x000d_
koordinace.PD počítá s atypickým provedením – v závislosti na stávajícím stavu._x000d_
Součástí položky je atypické zaměření a rozměrová koordinace._x000d_
V místě přesahu střešního pláště zatmeleno._x000d_
_x000d_
Položka obsahuje:_x000d_
· Dodávka + montáž oplechování vč. klempířského a zednického začištění, dotěsnění a_x000d_
barevných retuší (součástí jsou výše uvedené položky a prvky)_x000d_
· Upevňovací materiál vč. příponek a hřebů._x000d_
_x000d_
Veškeré tyto položky jsou součástí tohoto prvku! O konečné podobě oplechování bude rozhodnuto_x000d_
v průběhu realizace po postavení lešení._x000d_
_x000d_
Rozměr typového prvku:_x000d_
RŠ 330 mm, dl. 7,0m_x000d_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</si>
  <si>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210</t>
  </si>
  <si>
    <t>76400KL42R</t>
  </si>
  <si>
    <t>D+M - KL/42 - ATYPICKÉ OPLECHOVÁNÍ – ÚŽLABÍ – ROZDÍLNÉ SPÁDY, RŠ 650 mm, kompletní realizace dle popisu ve výpisu klempířských prvků v PD včetně veškerých parametrů a příslušenství</t>
  </si>
  <si>
    <t>-1452479431</t>
  </si>
  <si>
    <t>Poznámka k položce:_x000d_
ATYPICKÉ OPLECHOVÁNÍ – ÚŽLABÍ – ROZDÍLNÉ SPÁDY_x000d_
_x000d_
Oplechování úžlabí střech (střecha objektu x střecha nakládacího vikýře. PD uvažuje s možností styku_x000d_
dvou rozdílných sklonů střech. Ve středu úžlabí proveden středový stojatý ztužující ohyb. Ve vrcholu styk_x000d_
letován. Návaznost na boční oplechování okapové hrany._x000d_
Součástí položky je atypické zaměření a rozměrová koordinace._x000d_
V místě přesahu střešního pláště zatmeleno._x000d_
_x000d_
Položka obsahuje:_x000d_
· Dodávka + montáž oplechování vč. klempířského a zednického začištění, dotěsnění a_x000d_
barevných retuší (součástí jsou výše uvedené položky a prvky)_x000d_
· Upevňovací materiál vč. příponek a hřebů._x000d_
Veškeré tyto položky jsou součástí tohoto prvku! O konečné podobě oplechování bude rozhodnuto_x000d_
v průběhu realizace po postavení lešení._x000d_
_x000d_
Rozměr typového prvku:_x000d_
RŠ 650 mm, dl. 4,0m_x000d_
_x000d_
Materiál: 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</si>
  <si>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211</t>
  </si>
  <si>
    <t>76400KL43R</t>
  </si>
  <si>
    <t>D+M - KL/43 - OPLECHOVÁNÍ OKAPNICE + ZATAHOVACÍ PLECH, RŠ 330 mm + RŠ 200 mm, kompletní realizace dle popisu ve výpisu klempířských prvků v PD včetně veškerých parametrů a příslušenství</t>
  </si>
  <si>
    <t>938680086</t>
  </si>
  <si>
    <t>Poznámka k položce:_x000d_
OPLECHOVÁNÍ OKAPNICE + ZATAHOVACÍ PLECH_x000d_
_x000d_
Nové oplechování okapní hrany střechy vč. stojaté drážky + okapnice._x000d_
Oplechování bude provedeno na střeše z cementovláknitých šablon. Oplechování přiroubováno_x000d_
k bednění střechy. Přesah je opatřen okapnicí + zatahovacím plechem._x000d_
PD počítá s atypickým provedením – v závislosti na stávajícím stavu._x000d_
Součástí položky je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330 mm + RŠ 200_x000d_
Celková souhrnná délka 6,0m_x000d_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</si>
  <si>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6,0</t>
  </si>
  <si>
    <t>212</t>
  </si>
  <si>
    <t>76400KL44R</t>
  </si>
  <si>
    <t>D+M - KL/44 - OPLECHOVÁNÍ OKAPNICE, RŠ 330 mm, kompletní realizace dle popisu ve výpisu klempířských prvků v PD včetně veškerých parametrů a příslušenství</t>
  </si>
  <si>
    <t>342053426</t>
  </si>
  <si>
    <t>Poznámka k položce:_x000d_
OPLECHOVÁNÍ – OKAPNICE_x000d_
_x000d_
Nové oplechování - jednoduchá okapnice (zakončení okapním nosem) – provedeno napojení na pojistnou hydroizolaci (pomocí_x000d_
systémových prvků).Oplechování bude provedeno na střeše z cementovláknitých šablon v místě celoplošného bednění._x000d_
PD počítá s atypickým provedením – v závislosti na stávajícím stavu._x000d_
Součástí položky je atypické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330 mm_x000d_
Celková souhrnná délka 52,0m_x000d_
_x000d_
Materiál:_x000d_
Oboustranně lakovaný pozinkovaný plech 0,6mm. Polyuretanový matný lak tl. 50 μm._x000d_
Barva antracit – RAL 7016 - shodný odstín matnost/lesklost s navrženou barevností střešní krytiny.O konečné barevnosti bude rozhodnuto investorem a_x000d_
architektem v průběhu realizace. 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</si>
  <si>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213</t>
  </si>
  <si>
    <t>76400KL45R</t>
  </si>
  <si>
    <t>D+M - KL/45 - OPLECHOVÁNÍ KORUNY ZDIVA + ZATAHOVACÍ PLECH + MECHANICKÉ KOTVENÍ VČ, KRYCÍCH HLAVIC + CELOPLOŠNÉ PODLEPENÍ, RŠ 750 + 2x RŠ 200, kompletní realizace dle popisu ve výpisu klempířských prvků v PD včetně veškerých parametrů a příslušenství</t>
  </si>
  <si>
    <t>-638982105</t>
  </si>
  <si>
    <t>Poznámka k položce:_x000d_
OPLECHOVÁNÍ KORUNY ZDIVA + ZATAHOVACÍ PLECH + MECHANICKÉ KOTVENÍ VČ, KRYCÍCH HLAVIC + CELOPLOŠNÉ PODLEPENÍ_x000d_
_x000d_
Nové oplechování koruny ohradní zdi hrany vč. stojaté drážky + okapnice + zatahovacího plechu._x000d_
Oplechování bude provedeno na koruně ohradní zdi (kamenné zdivo + beton) ve_x000d_
spádu min. 5-7°. Po postavení lešení a demontáži stávajícího oplechování bude_x000d_
provedena kontrola podkladního povrchu – viz výpis OS._x000d_
Oplechování bude celoplošně podlepeno + provedeno mechanické kotvení._x000d_
Přesah je opatřen okapnicí + zatahovacím plechem._x000d_
PD počítá s atypickým provedením – v závislosti na stávajícím stavu._x000d_
Součástí položky je zaměření a rozměrová koordinace._x000d_
_x000d_
Položka obsahuje:_x000d_
· Dodávka + montáž oplechování vč. začištění (zatmelení)._x000d_
· Celoplošné podlepení – 22,5m2 – lepidlo na plech za studena._x000d_
Trvale plastická stěrková lepící a těsnící hmota na bitumenovém_x000d_
základu._x000d_
· Mechanické kotvení – chemické kotvy vč. vyvrtání a utěsnění + systémové hmoždinky (materiál: beton + kamenné zdivo)_x000d_
· Zajištění vodotěsného proniku kotvícího prvku klempířskou konstrukcí (šroub s těsnící podložkou + zákrytné hlavy /_x000d_
kloboučky)_x000d_
· Mechanické klempířské šrouby s krycí hlavou (v barvě plechu) vč. provedení otvoru do plechu (vyvrtání)._x000d_
· Upevňovací materiál vč. příponek a hřebů._x000d_
· Provedeno napojení na navazující stavební prvky vč. oplechování – veškeré styky a spoje budou 100% vodotěsné!_x000d_
_x000d_
Veškeré tyto položky jsou součástí tohoto prvku!_x000d_
O konečné podobě oplechování bude rozhodnuto v průběhu realizace po postavení lešení._x000d_
_x000d_
Rozměr typového prvku:_x000d_
RŠ 750 mm – 1x délka 35,0m_x000d_
RŠ 200mm – 2x délka 35,0m_x000d_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</si>
  <si>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35,0</t>
  </si>
  <si>
    <t>214</t>
  </si>
  <si>
    <t>76400KL46R</t>
  </si>
  <si>
    <t>D+M - KL/46 - OPLECHOVÁNÍ KORUNY ZDIVA + ZATAHOVACÍ PLECH + MECHANICKÉ KOTVENÍ VČ, KRYCÍCH HLAVIC + CELOPLOŠNÉ PODLEPENÍ, RŠ 1250 + 2x RŠ 200, kompletní realizace dle popisu ve výpisu klempířských prvků v PD včetně veškerých parametrů a příslušenství</t>
  </si>
  <si>
    <t>-1465048195</t>
  </si>
  <si>
    <t>Poznámka k položce:_x000d_
OPLECHOVÁNÍ KORUNY ZDIVA + ZATAHOVACÍ PLECH + MECHANICKÉ KOTVENÍ VČ, KRYCÍCH HLAVIC + CELOPLOŠNÉ PODLEPENÍ_x000d_
_x000d_
Nové oplechování koruny ohradní zdi hrany vč. stojaté drážky + okapnice + zatahovacího plechu._x000d_
Oplechování bude provedeno na koruně ohradní zdi (kamenné zdivo + beton) ve_x000d_
spádu min. 5-7°. Po postavení lešení a demontáži stávajícího oplechování bude_x000d_
provedena kontrola podkladního povrchu – viz výpis OS._x000d_
Oplechování bude celoplošně podlepeno + provedeno mechanické kotvení._x000d_
Přesah je opatřen okapnicí + zatahovacím plechem._x000d_
PD počítá s atypickým provedením – v závislosti na stávajícím stavu._x000d_
Součástí položky je zaměření a rozměrová koordinace._x000d_
_x000d_
Položka obsahuje:_x000d_
· Dodávka + montáž oplechování vč. začištění (zatmelení)._x000d_
· Celoplošné podlepení – 22,5m2 – lepidlo na plech za studena._x000d_
Trvale plastická stěrková lepící a těsnící hmota na bitumenovém_x000d_
základu._x000d_
· Mechanické kotvení – chemické kotvy vč. vyvrtání a utěsnění + systémové hmoždinky (materiál: beton + kamenné zdivo)_x000d_
· Zajištění vodotěsného proniku kotvícího prvku klempířskou konstrukcí (šroub s těsnící podložkou + zákrytné hlavy /_x000d_
kloboučky)_x000d_
· Mechanické klempířské šrouby s krycí hlavou (v barvě plechu) vč. provedení otvoru do plechu (vyvrtání)._x000d_
· Upevňovací materiál vč. příponek a hřebů._x000d_
· Provedeno napojení na navazující stavební prvky vč. oplechování – veškeré styky a spoje budou 100% vodotěsné!_x000d_
_x000d_
Veškeré tyto položky jsou součástí tohoto prvku!_x000d_
O konečné podobě oplechování bude rozhodnuto v průběhu realizace po postavení lešení._x000d_
_x000d_
Rozměr typového prvku:_x000d_
RŠ 1 250 mm – 1x délka 2,0m_x000d_
RŠ 200mm – 2x délka 2,0m_x000d_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</si>
  <si>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215</t>
  </si>
  <si>
    <t>76400KL47R</t>
  </si>
  <si>
    <t>D+M - KL/47 - OPLECHOVÁNÍ BOČNÍHO LEMOVÁNÍ PRO DRÁŽKOVOU KRYTINU, RŠ 600, kompletní realizace dle popisu ve výpisu klempířských prvků v PD včetně veškerých parametrů a příslušenství</t>
  </si>
  <si>
    <t>684733804</t>
  </si>
  <si>
    <t>Poznámka k položce:_x000d_
OPLECHOVÁNÍ BOČNÍHO LEMOVÁNÍ PRO DRÁŽKOVOU KRYTINU_x000d_
_x000d_
Nové oplechování bočního lemování (styk střešní roviny s vytažením na svislé obvodové zdivo)._x000d_
Provedeno atypicky dle průběhu spádu střešního pláště. Součástí položky je atypické zaměření a rozměrová koordinace. Výška_x000d_
vytažení na stěnu – 200mm._x000d_
Oplechování bude provedeno na falcované pozinkované střeše. Prvek je s navazující střešní krytinou spojen dvojitou stojatou_x000d_
drážkou s vloženým těsnícím páskem. Vytažení na stěnu je kryto přítlačnou lištou._x000d_
PD počítá s atypickým provedením – v závislosti na stávajícím stavu._x000d_
Součástí položky je zaměření a rozměrová koordinace._x000d_
_x000d_
Položka obsahuje:_x000d_
· Dodávka + montáž oplechování vč. začištění (zatmelení)._x000d_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600 mm, celková souhrnná délka 7,5m_x000d_
_x000d_
Materiál:_x000d_
Pozinkovaný plech 0,6mm._x000d_
Barva - shodný odstín matnost/lesklost s navazující barevností stávající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</si>
  <si>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7,5</t>
  </si>
  <si>
    <t>216</t>
  </si>
  <si>
    <t>76400KL48R</t>
  </si>
  <si>
    <t>D+M - KL/48 - ATYPICKÉ OPLECHOVÁNÍ – UKONČENÍ OPLECHOVÁNÍ – PŘÍTLAČNÁ LIŠTA, RŠ 330, kompletní realizace dle popisu ve výpisu klempířských prvků v PD včetně veškerých parametrů a příslušenství</t>
  </si>
  <si>
    <t>1100361640</t>
  </si>
  <si>
    <t>Poznámka k položce:_x000d_
ATYPICKÉ OPLECHOVÁNÍ – UKONČENÍ OPLECHOVÁNÍ – PŘÍTLAČNÁ LIŠTA_x000d_
_x000d_
Vodotěsné ukončení svislého oplechování zdiva – krycí profilovaná lišta - provedeno do lišty pod omítku_x000d_
vč. utěsněn.Součástí položky je atypické zaměření a rozměrová koordinace._x000d_
PD počítá s atypickým provedením – v závislosti na stávajícím stavu._x000d_
Součástí položky je atypické zaměření a rozměrová koordinace._x000d_
U vrcholu prvky vzájemně atypicky spojeny – letování._x000d_
V místě přesahu střešního pláště zatmeleno._x000d_
_x000d_
Položka obsahuje:_x000d_
· Dodávka + montáž oplechování vč. klempířského a zednického začištění, dotěsnění a_x000d_
barevných retuší (součástí jsou výše uvedené položky a prvky)_x000d_
· Upevňovací materiál vč. příponek a hřebů._x000d_
_x000d_
Veškeré tyto položky jsou součástí tohoto prvku! O konečné podobě oplechování bude rozhodnuto_x000d_
v průběhu realizace po postavení lešení._x000d_
_x000d_
Rozměr typového prvku:_x000d_
RŠ 330 mm, dl. 12,5m_x000d_
_x000d_
Materiál: Pozinkovaný plech 0,6mm._x000d_
Barva - shodný odstín matnost/lesklost s navazující barevností stávající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</si>
  <si>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12,5</t>
  </si>
  <si>
    <t>217</t>
  </si>
  <si>
    <t>76400KL49R</t>
  </si>
  <si>
    <t>D+M - KL/49 - FALCOVANÁ STŘEŠNÍ KRYTINA – DOPLNĚNÍ DEMONTOVANÉHO PÁSU KRYTINY + PODKLADNÍ STRUKTUROVANÁ ROHOŽ, RŠ 850, kompletní realizace dle popisu ve výpisu klempířských prvků v PD včetně veškerých parametrů a příslušenství</t>
  </si>
  <si>
    <t>109988654</t>
  </si>
  <si>
    <t>Poznámka k položce:_x000d_
FALCOVANÁ STŘEŠNÍ KRYTINA – DOPLNĚNÍ DEMONTOVANÉHO PÁSU KRYTINY + PODKLADNÍ STRUKTUROVANÁ ROHOŽ_x000d_
_x000d_
Jedná se o doplnění stávajícího demontovaného pásu střešní krytiny. Tento bude navazovat na uvažované boční lemování, dále bude spojen pomocí dvojité_x000d_
stojaté drážky s dochovanou střešní krytinou. Součástí položky je podkladní strukturovaná dělící rohož. Do styku stojatých drážek bude vložena těsnící páska._x000d_
Veškeré styky a spoje budou provedeny jako 100% vodotěsné._x000d_
PD počítá s atypickým provedením – v závislosti na stávajícím stavu._x000d_
Součástí položky je atypické zaměření a rozměrová koordinace._x000d_
U vrcholu a v patě prvky vzájemně atypicky spojeny – letování._x000d_
_x000d_
Položka obsahuje:_x000d_
· Dodávka + montáž oplechování vč. klempířského a zednického začištění, dotěsnění a barevných retuší (součástí jsou výše uvedené položky a prvky)_x000d_
· Strukturovaná dělící rohož – popis viz technické podmínky níže_x000d_
· Upevňovací materiál vč. příponek a hřebů._x000d_
Veškeré tyto položky jsou součástí tohoto prvku! O konečné podobě oplechování bude rozhodnuto v průběhu realizace po postavení lešení._x000d_
_x000d_
Rozměr typového prvku:_x000d_
Plech - RŠ 850 mm, dl. 8,0m, Strukturovaná dělící rohož – 12,5m2_x000d_
_x000d_
Materiál: Pozinkovaný plech 0,6mm._x000d_
Barva - shodný odstín matnost/lesklost s navazující barevností stávající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</si>
  <si>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218</t>
  </si>
  <si>
    <t>76400KL50R</t>
  </si>
  <si>
    <t>D+M - KL/50 - OPLECHOVÁNÍ PŘEDNÍ LEMOVÁNÍ PRO DRÁŽKOVOU KRYTINU – UKONČENÍ NA DRÁŽKOVÉ KRYTINĚ + VODNÁ DRÁŽKA, RŠ 600, kompletní realizace dle popisu ve výpisu klempířských prvků v PD včetně veškerých parametrů a příslušenství</t>
  </si>
  <si>
    <t>209049547</t>
  </si>
  <si>
    <t>Poznámka k položce:_x000d_
OPLECHOVÁNÍ PŘEDNÍ LEMOVÁNÍ PRO DRÁŽKOVOU KRYTINU – UKONČENÍ NA DRÁŽKOVÉ KRYTINĚ + VODNÁ DRÁŽKA_x000d_
_x000d_
Nové oplechování předního lemování (styk střešní roviny s vytažením na čelní obvodové zdivo opěrné zdi)._x000d_
Provedeno atypicky dle průběhu spádu střešního pláště. Součástí položky je atypické zaměření a rozměrová koordinace. Výška vytažení_x000d_
na stěnu – 200mm._x000d_
Oplechování bude provedeno na falcované pozinkované střeše. Prvek je s navazující střešní krytinou spojen vodní drážkou. Vytažení na_x000d_
stěnu je kryto přítlačnou lištou. Veškeré styky budou 100% vodotěsné!_x000d_
PD počítá s atypickým provedením – v závislosti na stávajícím stavu._x000d_
Součástí položky je zaměření a rozměrová koordinace._x000d_
_x000d_
Položka obsahuje:_x000d_
· Dodávka + montáž oplechování vč. klempířského a zednického začištění, dotěsnění a barevných retuší (součástí jsou výše_x000d_
uvedené položky a prvky)_x000d_
· Upevňovací materiál vč. příponek a hřebů._x000d_
_x000d_
Veškeré tyto položky jsou součástí tohoto prvku!_x000d_
O konečné podobě oplechování bude rozhodnuto v průběhu realizace po postavení lešení._x000d_
_x000d_
Rozměr typového prvku:_x000d_
RŠ 600 mm, celková souhrnná délka 1,5m_x000d_
_x000d_
Materiál:_x000d_
Pozinkovaný plech 0,6mm._x000d_
Barva - shodný odstín matnost/lesklost s navazující barevností stávající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 bude_x000d_
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</si>
  <si>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1,5</t>
  </si>
  <si>
    <t>219</t>
  </si>
  <si>
    <t>76400KL51R</t>
  </si>
  <si>
    <t>D+M - KL/51 - SVODNÁ ROURA KRUHOVÉHO TVARU – VĚTRACÍ KANÁL, Ø150mm, kompletní realizace dle popisu ve výpisu klempířských prvků v PD včetně veškerých parametrů a příslušenství</t>
  </si>
  <si>
    <t>-600277109</t>
  </si>
  <si>
    <t>Poznámka k položce:_x000d_
SVODNÁ ROURA KRUHOVÉHO TVARU – VĚTRACÍ KANÁL_x000d_
_x000d_
Nová odpadní trouba, kruhového průřezu. Trouba bude dodána včetně spojů (klasický_x000d_
způsob nýtových spojů). Použito pro odvětrání vzduchového kanálu (vytvoření_x000d_
komínového efektu) zaústěno do kanálu (pod úroveň terénu)_x000d_
_x000d_
Položka obsahuje:_x000d_
· Dodávka + montáž roury vč. začištění (zatmelení)._x000d_
· Upevňovací materiál._x000d_
· Rozměrová koordinace dle stávajícího stavu._x000d_
_x000d_
Veškeré tyto položky jsou součástí tohoto prvku!_x000d_
O konečné podobě oplechování bude rozhodnuto v průběhu realizace po postavení_x000d_
lešení._x000d_
_x000d_
Rozměr typového prvku:_x000d_
Ø150mm_x000d_
_x000d_
Materiál:_x000d_
Oboustranně lakovaný pozinkovaný plech 0,6mm. Polyuretanový matný lak tl. 50 μm. Barva antracit – RAL 7016 - shodný odstín matnost/lesklost s navrženou_x000d_
barevností střešní krytiny.O konečné barevnosti bude rozhodnuto investorem a architektem v průběhu realizace. Veškerý materiál a prvky (vč. kotvení) budou_x000d_
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</si>
  <si>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4,5</t>
  </si>
  <si>
    <t>220</t>
  </si>
  <si>
    <t>76400KL52R</t>
  </si>
  <si>
    <t>D+M - KL/52 - ATYPICKÁ HLAVICE + KRYCÍ MŘÍŽKA – VĚTRACÍ KANÁL, Ø150mm, kompletní realizace dle popisu ve výpisu klempířských prvků v PD včetně veškerých parametrů a příslušenství</t>
  </si>
  <si>
    <t>-1234338599</t>
  </si>
  <si>
    <t>Poznámka k položce:_x000d_
ATYPICKÁ HLAVICE + KRYCÍ MŘÍŽKA – VĚTRACÍ KANÁL_x000d_
_x000d_
Odpadní trouba kruhového průřezu. Bude sloužit jako potrubí pro odvod vzduchu z odvětrávacího kanálu. Potrubí bude_x000d_
zakončeno 200mm pod přesahem střechy + provedeno atypické zahnutí + zešikmení ukončení (viz_x000d_
schéma) včetně osazení mřížky do průřezu porubí_x000d_
vá odpadní trouba, kruhového průřezu. Trouba bude dodána včetně spojů (klasický způsob nýtových spojů). Použito pro odvětrání_x000d_
vzduchového kanálu (vytvoření komínového efektu) zaústěno do kanálu (pod úroveň terénu)_x000d_
_x000d_
Položka obsahuje:_x000d_
· Dodávka + montáž roury vč. začištění (zatmelení)._x000d_
· Upevňovací materiál._x000d_
· Rozměrová koordinace dle stávajícího stavu._x000d_
Veškeré tyto položky jsou součástí tohoto prvku!_x000d_
O konečné podobě oplechování bude rozhodnuto v průběhu realizace po postavení lešení._x000d_
_x000d_
Rozměr typového prvku:_x000d_
Ø150mm_x000d_
_x000d_
Materiál:_x000d_
Oboustranně lakovaný pozinkovaný plech 0,6mm. Polyuretanový matný lak tl. 50 μm. Barva antracit – RAL 7016 - shodný odstín matnost/lesklost s navrženou_x000d_
barevností střešní krytiny.O konečné barevnosti bude rozhodnuto investorem a architektem v průběhu realizace. Veškerý materiál a prvky (vč. kotvení) budou_x000d_
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</si>
  <si>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221</t>
  </si>
  <si>
    <t>76400KL53R</t>
  </si>
  <si>
    <t>D+M - KL/53 - OBJÍMKA SVODNÉ ROURY S TRNEM, Ø150mm, kompletní realizace dle popisu ve výpisu klempířských prvků v PD včetně veškerých parametrů a příslušenství</t>
  </si>
  <si>
    <t>1298552051</t>
  </si>
  <si>
    <t>Poznámka k položce:_x000d_
OBJÍMKA SVODNÉ ROURY S TRNEM_x000d_
_x000d_
Nová objímka svodné roury. Součástí je trn délky 200mm. Dále je součástí upevňovací materiál do zdiva (hmoždinky, atd.)_x000d_
Spojovací šroub bude v barvě objímky._x000d_
_x000d_
Položka obsahuje:_x000d_
· Dodávka + montáž objímky vč. začištění (zatmelení)._x000d_
· Upevňovací materiál._x000d_
· Vyvrtání otvoru do smíšeného zdiva pro trn vč. osazení hmoždinky + zednické začištění (příp. doplnění zdiva)_x000d_
· Rozměrová koordinace dle stávajícího stavu._x000d_
Veškeré tyto položky jsou součástí tohoto prvku!_x000d_
O konečné podobě oplechování bude rozhodnuto v průběhu realizace po postavení lešení._x000d_
_x000d_
Rozměr typového prvku:_x000d_
Objímka Ø150mm, trn dl. 200mm Ø7mm_x000d_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</si>
  <si>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222</t>
  </si>
  <si>
    <t>76400KL54R</t>
  </si>
  <si>
    <t>D+M - KL/54 - SPOJKA SVODU + UKONŘUJÍCÍ KROUŽEK, Ø150mm, kompletní realizace dle popisu ve výpisu klempířských prvků v PD včetně veškerých parametrů a příslušenství</t>
  </si>
  <si>
    <t>1133259379</t>
  </si>
  <si>
    <t>Poznámka k položce:_x000d_
SPOJKA SVODU + UKONŘUJÍCÍ KROUŽEK_x000d_
_x000d_
Nová spojka svodové roury kruhového průřezu vč. utěsňovacího kroužku u styku s betonovou_x000d_
dlažbou._x000d_
_x000d_
Položka obsahuje:_x000d_
· Dodávka + montáž spojky vč. začištění (zatmelení)._x000d_
· Upevňovací materiál._x000d_
Veškeré tyto položky jsou součástí tohoto prvku!_x000d_
O konečné podobě oplechování bude rozhodnuto v průběhu realizace po postavení lešení._x000d_
_x000d_
Rozměr typového prvku:_x000d_
Ø150mm_x000d_
_x000d_
Materiál:_x000d_
Oboustranně lakovaný pozinkovaný plech 0,6mm.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</si>
  <si>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223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</si>
  <si>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</si>
  <si>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</si>
  <si>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%</t>
  </si>
  <si>
    <t>999353278</t>
  </si>
  <si>
    <t>https://podminky.urs.cz/item/CS_URS_2025_01/998764312</t>
  </si>
  <si>
    <t>765</t>
  </si>
  <si>
    <t>Krytina skládaná</t>
  </si>
  <si>
    <t>224</t>
  </si>
  <si>
    <t>765131803</t>
  </si>
  <si>
    <t>Demontáž azbestocementové krytiny skládané sklonu do 30° do suti</t>
  </si>
  <si>
    <t>466651585</t>
  </si>
  <si>
    <t>https://podminky.urs.cz/item/CS_URS_2025_01/765131803</t>
  </si>
  <si>
    <t>365,0</t>
  </si>
  <si>
    <t>3,0</t>
  </si>
  <si>
    <t>225</t>
  </si>
  <si>
    <t>765131843</t>
  </si>
  <si>
    <t>Demontáž azbestocementové krytiny skládané Příplatek k cenám za sklon přes 30° demontáže krytiny</t>
  </si>
  <si>
    <t>284723928</t>
  </si>
  <si>
    <t>https://podminky.urs.cz/item/CS_URS_2025_01/765131843</t>
  </si>
  <si>
    <t>226</t>
  </si>
  <si>
    <t>765131823</t>
  </si>
  <si>
    <t>Demontáž azbestocementové krytiny skládané sklonu do 30° hřebene nebo nároží z hřebenáčů do suti</t>
  </si>
  <si>
    <t>1039177797</t>
  </si>
  <si>
    <t>https://podminky.urs.cz/item/CS_URS_2025_01/765131823</t>
  </si>
  <si>
    <t>4,6</t>
  </si>
  <si>
    <t>5,5</t>
  </si>
  <si>
    <t>15,63</t>
  </si>
  <si>
    <t>1,8</t>
  </si>
  <si>
    <t>227</t>
  </si>
  <si>
    <t>765131853</t>
  </si>
  <si>
    <t>Demontáž azbestocementové krytiny skládané Příplatek k cenám za sklon přes 30° demontáže hřebene nebo nároží</t>
  </si>
  <si>
    <t>2081146433</t>
  </si>
  <si>
    <t>https://podminky.urs.cz/item/CS_URS_2025_01/765131853</t>
  </si>
  <si>
    <t>228</t>
  </si>
  <si>
    <t>765162801</t>
  </si>
  <si>
    <t>Demontáž krytiny z dřevěných šindelů sklon střechy do 45° do suti</t>
  </si>
  <si>
    <t>1987895857</t>
  </si>
  <si>
    <t>https://podminky.urs.cz/item/CS_URS_2025_01/765162801</t>
  </si>
  <si>
    <t>229</t>
  </si>
  <si>
    <t>765133001</t>
  </si>
  <si>
    <t>Krytina vláknocementová skládaná ze šablon jednoduché krytí sklonu do 30° s povrchem hladkým</t>
  </si>
  <si>
    <t>564498579</t>
  </si>
  <si>
    <t>https://podminky.urs.cz/item/CS_URS_2025_01/765133001</t>
  </si>
  <si>
    <t>SKN/07:</t>
  </si>
  <si>
    <t>230</t>
  </si>
  <si>
    <t>765133091</t>
  </si>
  <si>
    <t>Krytina vláknocementová skládaná ze šablon Příplatek k cenám za sklon přes 30°, na laťování</t>
  </si>
  <si>
    <t>720218267</t>
  </si>
  <si>
    <t>https://podminky.urs.cz/item/CS_URS_2025_01/765133091</t>
  </si>
  <si>
    <t>231</t>
  </si>
  <si>
    <t>765133011</t>
  </si>
  <si>
    <t>Krytina vláknocementová skládaná ze šablon okapová hrana, krytí jednoduché lemovací řadou, s povrchem hladkým</t>
  </si>
  <si>
    <t>-1146852904</t>
  </si>
  <si>
    <t>https://podminky.urs.cz/item/CS_URS_2025_01/765133011</t>
  </si>
  <si>
    <t>5,47+8,7+3,41+4,59+18,53</t>
  </si>
  <si>
    <t>1,23+1,23</t>
  </si>
  <si>
    <t>232</t>
  </si>
  <si>
    <t>765133025</t>
  </si>
  <si>
    <t>Krytina vláknocementová skládaná ze šablon nároží dvojité ze šablon, s povrchem hladkým</t>
  </si>
  <si>
    <t>844032340</t>
  </si>
  <si>
    <t>https://podminky.urs.cz/item/CS_URS_2025_01/765133025</t>
  </si>
  <si>
    <t>233</t>
  </si>
  <si>
    <t>765133035</t>
  </si>
  <si>
    <t>Krytina vláknocementová skládaná ze šablon hřeben z hřebenáčů s vloženým větracím pásem</t>
  </si>
  <si>
    <t>1490194881</t>
  </si>
  <si>
    <t>https://podminky.urs.cz/item/CS_URS_2025_01/765133035</t>
  </si>
  <si>
    <t>234</t>
  </si>
  <si>
    <t>765191031</t>
  </si>
  <si>
    <t>Montáž pojistné hydroizolační nebo parotěsné fólie lepení těsnících pásků pod kontralatě</t>
  </si>
  <si>
    <t>-1173716266</t>
  </si>
  <si>
    <t>https://podminky.urs.cz/item/CS_URS_2025_01/765191031</t>
  </si>
  <si>
    <t>282,1</t>
  </si>
  <si>
    <t>235</t>
  </si>
  <si>
    <t>28329302</t>
  </si>
  <si>
    <t>páska těsnící jednostranně lepící pěnová pro napojení parotěsných folií na navazující konstrukce š 15mm</t>
  </si>
  <si>
    <t>430422384</t>
  </si>
  <si>
    <t>282,1*1,15</t>
  </si>
  <si>
    <t>236</t>
  </si>
  <si>
    <t>765191023</t>
  </si>
  <si>
    <t>Montáž pojistné hydroizolační nebo parotěsné fólie kladené ve sklonu přes 20° s lepenými přesahy na bednění nebo tepelnou izolaci</t>
  </si>
  <si>
    <t>-1384385424</t>
  </si>
  <si>
    <t>https://podminky.urs.cz/item/CS_URS_2025_01/765191023</t>
  </si>
  <si>
    <t>237</t>
  </si>
  <si>
    <t>765191091</t>
  </si>
  <si>
    <t>Montáž pojistné hydroizolační nebo parotěsné fólie Příplatek k cenám montáže na bednění nebo tepelnou izolaci za sklon přes 30°</t>
  </si>
  <si>
    <t>-739594820</t>
  </si>
  <si>
    <t>https://podminky.urs.cz/item/CS_URS_2025_01/765191091</t>
  </si>
  <si>
    <t>238</t>
  </si>
  <si>
    <t>28329031</t>
  </si>
  <si>
    <t>fólie kontaktní difuzně propustná pro doplňkovou hydroizolační vrstvu, monolitická dvouvrstvá PES/PR 270g/m2, integrovaná samolepící páska</t>
  </si>
  <si>
    <t>1434245090</t>
  </si>
  <si>
    <t>386,0*1,15</t>
  </si>
  <si>
    <t>239</t>
  </si>
  <si>
    <t>765214081R</t>
  </si>
  <si>
    <t>Krytina keramická hladká bobrovka na požárních zdech, římsách, atikách na zdech šířky do 50 cm do malty šupinové krytí režná</t>
  </si>
  <si>
    <t>-7908972</t>
  </si>
  <si>
    <t>4,1</t>
  </si>
  <si>
    <t>240</t>
  </si>
  <si>
    <t>765214082R</t>
  </si>
  <si>
    <t>Krytina keramická z cihel na požárních zdech, římsách, atikách na zdech šířky do 80 cm do malty</t>
  </si>
  <si>
    <t>1939703997</t>
  </si>
  <si>
    <t>241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</si>
  <si>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</si>
  <si>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</si>
  <si>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-724441234</t>
  </si>
  <si>
    <t>https://podminky.urs.cz/item/CS_URS_2025_01/998765122</t>
  </si>
  <si>
    <t>766</t>
  </si>
  <si>
    <t>Konstrukce truhlářské</t>
  </si>
  <si>
    <t>242</t>
  </si>
  <si>
    <t>766691914</t>
  </si>
  <si>
    <t>Ostatní práce vyvěšení nebo zavěšení křídel dřevěných dveřních, plochy do 2 m2</t>
  </si>
  <si>
    <t>-1644154283</t>
  </si>
  <si>
    <t>https://podminky.urs.cz/item/CS_URS_2025_01/766691914</t>
  </si>
  <si>
    <t>243</t>
  </si>
  <si>
    <t>764000D01R</t>
  </si>
  <si>
    <t>D+M - D/01 - NOVÉ DŘEVĚNÉ MASIVNÍ DVEŘE + NOVÁ OBLOŽKOVÁ DŘEVĚNÉ ZÁRUBEŇ (vč. nosné konstrukce) + NOVÉ KOVÁNÍ, 810/1970 mm, kompletní realizace dle popisu ve výpisu truhlářských prací v PD včetně veškerých parametrů a příslušenství</t>
  </si>
  <si>
    <t>889222592</t>
  </si>
  <si>
    <t>Poznámka k položce:_x000d_
ATYPICKÉ VNITŘNÍ JEDNOKŘÍDLÉ DVEŘE VČ. DŘEVĚNÉ OBLOŽKOVÉ ZÁRUBNĚ A KOVÁNÍ_x000d_
_x000d_
Nové vnitřní dveře, vč. nové obložkové zárubně a nového kování_x000d_
Nové, atypické, vnitřní, profilované jednokřídlové dveře, dřevěné, masivní. Tyto budou zdobeny dvěma vpadlými kazetami se zdobnou profilací -_x000d_
viz příloha výpisu. Kazety jsou tvaru obdélníku._x000d_
Součástí dveří je nová historizující, dřevěná, profilovaná obložková zárubeň - typově - viz schéma výkresová část._x000d_
U dveří bude použito atypických prvků kování._x000d_
DVEŘE BUDOU PROVEDENY ODBORNĚ TRUHLÁŘSKY (počítáno s maximální mírou pracnosti)._x000d_
Profilace jednotlivých částí dveří bude odsouhlasena zástupci památkové péče, investorem a architektem na základě předložených vzorků –_x000d_
replika slohových dveří vč. velikosti profilací a dimenzí jednotlivých prvků._x000d_
_x000d_
Materiál_x000d_
Křídlo, zárubeň: dřevo - masiv - dub (třída C24)_x000d_
kování:_x000d_
- mosaz - nová klika štítek, krytka,_x000d_
- ocel - zapuštěné závěsy (budou natřeny krycí barvou dle barevnosti dveří)_x000d_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Kování, ocelové prvky:_x000d_
Skryté prvky - 2x základním nátěrem na kov šedé barvy,_x000d_
Viditelné prvky_x000d_
- panty - budou opatřeny krycím nátěrem (postup a barevnost shodná jako u dřevěných prvků - použity nátěry na ocel)._x000d_
- kování - mosaz - popis viz text níže_x000d_
_x000d_
Barva: upřesněna a odsouhlasena na základě předložených vzorků._x000d_
Předpoklad_x000d_
- dřevo (světle hnědá / světle šedá)_x000d_
- kování - mosaz patinována / staromosaz / bronz česaný_x000d_
_x000d_
Kování, závěsy, panty, samozavírač:_x000d_
Veškeré prvky kování budou prováděny pomocí šablon (modelovým způsobem) a restaurátorské výroby (odlitky,atd.) - nebudou použita systémová kování! Jedná_x000d_
se o atypické, historické prvky._x000d_
Prvky kování dveří budou mosazné_x000d_
Dveře budou dodány včetně ostatního příslušenství určeného individuálně při realizaci (dveřní zarážky, atd.)_x000d_
_x000d_
NAVRHOVANÉ PRVKY DVEŘE:_x000d_
· Zapuštěné závěsy - 3ks_x000d_
Atypické, historické závěsy se zdobným koncem – kotveny do dřevěné zárubně._x000d_
· Klika/klika + štítek + kryt klíčové díry - 1ks Atypická sestava (postup provádění - viz text výše) - jedná se o kliku vzor Piškot, klíčový štítek s_x000d_
odsazenými oblými konci a kryt klíčové díry – podoba viz foto výše._x000d_
· Pouzdro pro zámek - 1ks Atypické ocelové pouzdro pro zámek. Osazen do obložkové zárubně (poloha bude upřesněna v průběhu realizace)._x000d_
· Cylindrický bezpečnostní zámek - 1ks Systémový zapuštěný cylindrický zámek - 4. bezpečnostní třída. Nutná koordinace s konečnou tl. dveřního_x000d_
křídla - zámek nesmí přesahovat plochu dveří - z vnitřní i vnější strany bude zámek zakryt - tvarově shodná s prvkem u kliky. Počet klíčů bude upřesněn_x000d_
investorem v průběhu realizace (minimální počet 10ks)._x000d_
_x000d_
Těsnění, doplňky: Dveře jsou v místě závěsů a zámku zesíleny ocelovými výztuhami a po obvodu dveřního falcu je nalepena vytěsňující páska._x000d_
Součástí položky je ostatního příslušenství určeného individuálně při realizaci (dubový práh, dveřní zarážky, kryty závěsů atd.). Součástí dodávky_x000d_
je montáž křídla, montáž příslušenství, nakládací technika, vnitrostaveništní přeprava, manipulační technika, kotevní materiál. Nutno uzpůsobit_x000d_
montáž prvku v závislosti na velikosti jednotlivých křídel._x000d_
Součástí dodávky je 1x podlahový dveřní doraz – zarážka – nerez (výška 30mm, pr. 30mm) – viz schéma. Poloha bude upřesněna._x000d_
_x000d_
Upozornění: Při demontáži nutno postupovat s maximální opatrností. Přesný rozsah bude určen v průběhu realizace. U dveří nutno počítat s vysokou pracností._x000d_
Bude rozhodnuto o umístění informační tabule - 1ks - tato je součástí návrhu grafiky - viz samostatná část PD._x000d_
_x000d_
Popis funkčnosti okna: Dveře interiérové, uzamykatelné cylindrickou vložkou. V klidovém stavu v uzavřené zamčené poloze._x000d_
_x000d_
ZÁRUBEŇ – Atypická obložková zárubeň_x000d_
_x000d_
Nová, dřevěná obložková, atypická, profilovaná zárubeň._x000d_
Obložková zárubeň pro jednokřídlé dveře, falcové - zárubeň je určena pro otevíravé dveře. Bude dodána vč. veškerých kotvících prvků. Napojení vrchního_x000d_
vodorovného nadpraží k svislým dílům tzv. ,, na koso"._x000d_
Součástí dodávky zárubně je rozšiřovací dřevěný profil – masiv vč. kotvících prvků a začišťovacích lišt – tento bude kotven ke zdivu._x000d_
_x000d_
Materiál, povrchová úprava, barevnost: totožná s dveřním křídlem_x000d_
_x000d_
Rozměry: pro dveře 700/1970mm(čistý průchod) – obložka – šířka 120mm (960/2 080mm). Podoba viz výkresová část._x000d_
_x000d_
Obložková dřevěná zárubeň – zděné konstrukce tl. 170mm._x000d_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</t>
  </si>
  <si>
    <t>244</t>
  </si>
  <si>
    <t>764000D02R</t>
  </si>
  <si>
    <t>D+M - D/02 - NOVÉ DŘEVĚNÉ MASIVNÍ DVEŘE + NOVÁ OBLOŽKOVÁ DŘEVĚNÉ ZÁRUBEŇ (vč. nosné konstrukce) + NOVÉ KOVÁNÍ, 800/1970 mm, kompletní realizace dle popisu ve výpisu truhlářských prací v PD včetně veškerých parametrů a příslušenství</t>
  </si>
  <si>
    <t>767029072</t>
  </si>
  <si>
    <t>Poznámka k položce:_x000d_
ATYPICKÉ VNITŘNÍ JEDNOKŘÍDLÉ DVEŘE VČ. DŘEVĚNÉ OBLOŽKOVÉ ZÁRUBNĚ A KOVÁNÍ_x000d_
_x000d_
Nové vnitřní dveře, vč. nové obložkové zárubně a nového kování_x000d_
Nové, atypické, vnitřní, profilované jednokřídlové dveře, dřevěné, masivní. Tyto budou zdobeny dvěma vpadlými kazetami se zdobnou profilací -_x000d_
viz příloha výpisu. Kazety jsou tvaru obdélníku._x000d_
Součástí dveří je nová historizující, dřevěná, profilovaná obložková zárubeň - typově - viz schéma výkresová část._x000d_
U dveří bude použito atypických prvků kování._x000d_
DVEŘE BUDOU PROVEDENY ODBORNĚ TRUHLÁŘSKY (počítáno s maximální mírou pracnosti)._x000d_
Profilace jednotlivých částí dveří bude odsouhlasena zástupci památkové péče, investorem a architektem na základě předložených vzorků –_x000d_
replika slohových dveří vč. velikosti profilací a dimenzí jednotlivých prvků._x000d_
_x000d_
Materiál_x000d_
Křídlo, zárubeň: dřevo - masiv - dub (třída C24)_x000d_
kování:_x000d_
- mosaz - nová klika štítek, krytka,_x000d_
- ocel - zapuštěné závěsy (budou natřeny krycí barvou dle barevnosti dveří)_x000d_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_x000d_
Kování, ocelové prvky:_x000d_
Skryté prvky - 2x základním nátěrem na kov šedé barvy,_x000d_
Viditelné prvky_x000d_
- panty - budou opatřeny krycím nátěrem (postup a barevnost shodná jako u dřevěných prvků - použity nátěry na ocel)._x000d_
- kování - mosaz - popis viz text níže_x000d_
_x000d_
Barva: upřesněna a odsouhlasena na základě předložených vzorků._x000d_
Předpoklad_x000d_
- dřevo (světle hnědá / světle šedá)_x000d_
- kování - mosaz patinována / staromosaz / bronz česaný_x000d_
_x000d_
Kování, závěsy, panty, samozavírač:_x000d_
Veškeré prvky kování budou prováděny pomocí šablon (modelovým způsobem) a restaurátorské výroby (odlitky,atd.) - nebudou použita systémová kování! Jedná_x000d_
se o atypické, historické prvky._x000d_
Prvky kování dveří budou mosazné_x000d_
Dveře budou dodány včetně ostatního příslušenství určeného individuálně při realizaci (dveřní zarážky, atd.)_x000d_
_x000d_
NAVRHOVANÉ PRVKY DVEŘE:_x000d_
· Zapuštěné závěsy - 3ks_x000d_
Atypické, historické závěsy se zdobným koncem – kotveny do dřevěné zárubně._x000d_
· Klika/klika + štítek + kryt klíčové díry - 1ks Atypická sestava (postup provádění - viz text výše) - jedná se o kliku vzor Piškot, klíčový štítek s_x000d_
odsazenými oblými konci a kryt klíčové díry – podoba viz foto výše._x000d_
· Pouzdro pro zámek - 1ks Atypické ocelové pouzdro pro zámek. Osazen do obložkové zárubně (poloha bude upřesněna v průběhu realizace)._x000d_
· Cylindrický bezpečnostní zámek - 1ks Systémový zapuštěný cylindrický zámek - 4. bezpečnostní třída. Nutná koordinace s konečnou tl. dveřního_x000d_
křídla - zámek nesmí přesahovat plochu dveří - z vnitřní i vnější strany bude zámek zakryt - tvarově shodná s prvkem u kliky. Počet klíčů bude upřesněn_x000d_
investorem v průběhu realizace (minimální počet 10ks)._x000d_
_x000d_
Těsnění, doplňky: Dveře jsou v místě závěsů a zámku zesíleny ocelovými výztuhami a po obvodu dveřního falcu je nalepena vytěsňující páska._x000d_
Součástí položky je ostatního příslušenství určeného individuálně při realizaci (dubový práh, dveřní zarážky, kryty závěsů atd.). Součástí dodávky_x000d_
je montáž křídla, montáž příslušenství, nakládací technika, vnitrostaveništní přeprava, manipulační technika, kotevní materiál. Nutno uzpůsobit_x000d_
montáž prvku v závislosti na velikosti jednotlivých křídel._x000d_
Součástí dodávky je 1x podlahový dveřní doraz – zarážka – nerez (výška 30mm, pr. 30mm) – viz schéma. Poloha bude upřesněna.._x000d_
_x000d_
Upozornění: Při demontáži nutno postupovat s maximální opatrností. Přesný rozsah bude určen v průběhu realizace. U dveří nutno počítat s vysokou pracností._x000d_
Bude rozhodnuto o umístění informační tabule - 1ks - tato je součástí návrhu grafiky - viz samostatná část PD._x000d_
_x000d_
Popis funkčnosti okna: Dveře interiérové, uzamykatelné cylindrickou vložkou. V klidovém stavu v uzavřené zamčené poloze._x000d_
_x000d_
ZÁRUBEŇ – Atypická obložková zárubeň_x000d_
_x000d_
Nová, dřevěná obložková, atypická, profilovaná zárubeň._x000d_
Obložková zárubeň pro jednokřídlé dveře, falcové - zárubeň je určena pro otevíravé dveře. Bude dodána vč. veškerých kotvících prvků. Napojení vrchního_x000d_
vodorovného nadpraží k svislým dílům tzv. ,, na koso"._x000d_
Součástí dodávky zárubně je rozšiřovací dřevěný profil – masiv vč. kotvících prvků a začišťovacích lišt – tento bude kotven ke zdivu._x000d_
_x000d_
Materiál, povrchová úprava, barevnost: totožná s dveřním křídlem_x000d_
_x000d_
Rozměry: pro dveře 700/1970mm(čistý průchod) – obložka – šířka 120mm (960/2 080mm). Podoba viz výkresová část._x000d_
_x000d_
Obložková dřevěná zárubeň – zděné konstrukce tl. 140mm._x000d_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</t>
  </si>
  <si>
    <t>245</t>
  </si>
  <si>
    <t>764000O01R</t>
  </si>
  <si>
    <t>D+M - O/01 - ATYPICKÉ VNĚJŠÍ DVOUKŘÍDLÉ DVEŘE VČ. DŘEVĚNÉ RÁMOVÉ ZÁRUBNĚ A KOVÁNÍ, 1420/2090mm, kompletní realizace dle popisu ve výpisu vnějších otvorů v PD včetně veškerých parametrů a příslušenství</t>
  </si>
  <si>
    <t>-329630478</t>
  </si>
  <si>
    <t>Poznámka k položce:_x000d_
ATYPICKÉ VNĚJŠÍ DVOUKŘÍDLÉ DVEŘE VČ. DŘEVĚNÉ RÁMOVÉ ZÁRUBNĚ A KOVÁNÍ_x000d_
_x000d_
Dveře atypické, nové, masivní, dvoukřídlé_x000d_
Atypické, nové, vnější, dřevěné, plné, dvoukřídlé dveře (s klapačkou) kazetové – s diagonální kladení profilovaných prvků (tl. 45mm šířka 200mm) - skládané ve_x000d_
sklonu 45° (skladba do klasu). Skládané prvky budou vsazeny do obvodového rámu._x000d_
Z vnější i vnitřní strany - soklová část opatřena okopovým profilovaným prvkem._x000d_
Dveře budou osazeny pomocí závěsů z vnitřní strany do nové dřevěné profilované rámové zárubně. Profilace jednotlivých prvků bude typově vycházet z profilací_x000d_
slohově obdobných objektů. Dveře a zárubeň budou osazeny tradičním způsobem do stávajícího zděného ostění (v místě dozdívek budou použity konopné_x000d_
provazce). Zárubeň falcovaná, veškeré prvky kotvení budou kryty dřevěným týblem. Po postavení lešení bude proveden průzkum ostění + bude provedena_x000d_
případná úprava koncepce výroby dveří._x000d_
U dveří provedena svislá profilovaná zdobná klapačka (interiér, exteriér)._x000d_
Profilace jednotlivých částí dveří bude odsouhlasena zástupci památkové péče, investorem a architektem na základě předložených vzorků – replika_x000d_
slohových dveří vč. velikosti profilací a dimenzí jednotlivých prvků._x000d_
DVEŘE BUDOU PROVEDENY ODBORNĚ RESTAURÁTORSKY (počítáno s maximální mírou pracnosti)_x000d_
_x000d_
Materiál_x000d_
Křídlo, zárubeň: dřevo - masiv - dub (třída C24)_x000d_
kování: ocel kovaná_x000d_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_x000d_
Kování, ocelové prvky:_x000d_
Skryté prvky:_x000d_
- 2x základním nátěrem na kov šedé barvy,_x000d_
Viditelné prvky:_x000d_
- panty, zdobné závěsy, kování - bude provedeno odmaštění, následně budou opatřeny krycím nátěrem (postup a barevnost shodná jako u dřevěných_x000d_
prvků - použity nátěry na ocel)._x000d_
_x000d_
Barva: upřesněna na základě podrobného průzkumu barevnosti. Předpoklad - dřevo (ořech, dub), kování (nátěr antracit)._x000d_
_x000d_
Kování, závěsy, panty, samozavírač:_x000d_
Veškeré prvky kování budou prováděny pomocí šablon (modelovým způsobem) a restaurátorské výroby (odlitky,atd.) - nebudou použita systémová kování! Jedná_x000d_
se o atypické, historické prvky._x000d_
Prvky kování dveří budou kované._x000d_
Dveře budou dodány včetně ostatního příslušenství určeného individuálně při realizaci (dveřní zarážky, atd.)_x000d_
_x000d_
NAVRHOVANÉ PRVKY DVEŘE:_x000d_
· Zapuštěné závěsy - 6ks_x000d_
Atypické, historické závěsy se zdobným koncem – kotveny do dřevěné zárubně._x000d_
· Zapuštěná zástrč ve fixním křídle (vč. vymezujících kroužků v prahu a v nadpraží dveří) - 2ks (1xhorní a 1xspodní). Bude koordinována s celkovou_x000d_
tloušťkou dveřního křídla – podoba viz foto výše._x000d_
· Klika + štítek + kryt klíčové díry - 2ks Atypická sestava (postup provádění - viz text výše) - jedná se o kliku polygonálního profilu, klíčový štítek s_x000d_
odsazenými oblými konci a kryt klíčové díry – podoba viz foto výše._x000d_
· Pouzdro pro zámek - 1ks Atypické ocelové pouzdro pro zámek. Osazen do pasivního křídla (poloha bude upřesněna v průběhu realizace)._x000d_
· Cylindrický bezpečnostní zámek + kryt klíčové díry - 1ks (2ks krytek) Systémový zapuštěný cylindrický zámek - 4. bezpečnostní třída. Nutná_x000d_
koordinace s konečnou tl. dveřního křídla - zámek nesmí přesahovat plochu dveří - z vnitřní i vnější strany bude zámek zakryt - tvarově shodná s prvkem_x000d_
u kliky. Počet klíčů bude upřesněn investorem v průběhu realizace (minimální počet 10ks)._x000d_
_x000d_
Těsnění, doplňky: Systém středového těsnění s 3-mi těsnícími rovinami. Barva těsnění černá._x000d_
Systém rámu a dveří křídla obsahuje systémové izolace._x000d_
_x000d_
Upozornění: Při demontáži nutno postupovat s maximální opatrností. Přesný rozsah bude určen v průběhu realizace. U dveří nutno počítat s vysokou pracností._x000d_
Bude rozhodnuto o umístění informační tabule - 1ks - tato je součástí návrhu grafiky - viz samostatná část PD._x000d_
_x000d_
Popis funkčnosti okna: Dveře exteriérové, uzamykatelné cylindrickou vložkou. V klidovém stavu v uzavřené zamčené poloze. Průchozí aktivní křídlo, pasivní_x000d_
křídlo aretováno zástrčemi._x000d_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stavby._x000d_
_x000d_
Dveře 1 420/2 090mm_x000d_
Otvor /zárubeň 1 520/2 140mm</t>
  </si>
  <si>
    <t>246</t>
  </si>
  <si>
    <t>764000O02R</t>
  </si>
  <si>
    <t>D+M - O/02 - ATYPICKÉ VNĚJŠÍ DVOUKŘÍDLÉ DVEŘE VČ. DŘEVĚNÉ RÁMOVÉ ZÁRUBNĚ A KOVÁNÍ, 1490/2180mm, kompletní realizace dle popisu ve výpisu vnějších otvorů v PD včetně veškerých parametrů a příslušenství</t>
  </si>
  <si>
    <t>939178010</t>
  </si>
  <si>
    <t>Poznámka k položce:_x000d_
ATYPICKÉ VNĚJŠÍ DVOUKŘÍDLÉ DVEŘE VČ. DŘEVĚNÉ RÁMOVÉ ZÁRUBNĚ A KOVÁNÍ_x000d_
_x000d_
Dveře atypické, nové, masivní, dvoukřídlé_x000d_
Atypické, nové, vnější, dřevěné, plné, dvoukřídlé dveře (s klapačkou) kazetové – s diagonální kladení profilovaných prvků (tl. 45mm šířka 200mm) - skládané ve_x000d_
sklonu 45° (skladba do klasu). Skládané prvky budou vsazeny do obvodového rámu._x000d_
Z vnější i vnitřní strany - soklová část opatřena okopovým profilovaným prvkem._x000d_
Dveře budou osazeny pomocí závěsů z vnitřní strany do nové dřevěné profilované rámové zárubně. Profilace jednotlivých prvků bude typově vycházet z profilací_x000d_
slohově obdobných objektů. Dveře a zárubeň budou osazeny tradičním způsobem do stávajícího zděného ostění (v místě dozdívek budou použity konopné_x000d_
provazce). Zárubeň falcovaná, veškeré prvky kotvení budou kryty dřevěným týblem. Po postavení lešení bude proveden průzkum ostění + bude provedena_x000d_
případná úprava koncepce výroby dveří._x000d_
U dveří provedena svislá profilovaná zdobná klapačka (interiér, exteriér)._x000d_
Profilace jednotlivých částí dveří bude odsouhlasena zástupci památkové péče, investorem a architektem na základě předložených vzorků – replika_x000d_
slohových dveří vč. velikosti profilací a dimenzí jednotlivých prvků._x000d_
DVEŘE BUDOU PROVEDENY ODBORNĚ RESTAURÁTORSKY (počítáno s maximální mírou pracnosti)_x000d_
_x000d_
Materiál_x000d_
Křídlo, zárubeň: dřevo - masiv - dub (třída C24)_x000d_
kování: ocel kovaná_x000d_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_x000d_
Kování, ocelové prvky:_x000d_
Skryté prvky:_x000d_
- 2x základním nátěrem na kov šedé barvy,_x000d_
Viditelné prvky:_x000d_
- panty, zdobné závěsy, kování - bude provedeno odmaštění, následně budou opatřeny krycím nátěrem (postup a barevnost shodná jako u dřevěných_x000d_
prvků - použity nátěry na ocel)._x000d_
_x000d_
Barva: upřesněna na základě podrobného průzkumu barevnosti. Předpoklad - dřevo (ořech, dub), kování (nátěr antracit)._x000d_
_x000d_
Kování, závěsy, panty, samozavírač:_x000d_
Veškeré prvky kování budou prováděny pomocí šablon (modelovým způsobem) a restaurátorské výroby (odlitky,atd.) - nebudou použita systémová kování! Jedná_x000d_
se o atypické, historické prvky._x000d_
Prvky kování dveří budou kované._x000d_
Dveře budou dodány včetně ostatního příslušenství určeného individuálně při realizaci (dveřní zarážky, atd.)_x000d_
_x000d_
NAVRHOVANÉ PRVKY DVEŘE:_x000d_
· Zapuštěné závěsy - 6ks_x000d_
Atypické, historické závěsy se zdobným koncem – kotveny do dřevěné zárubně._x000d_
· Zapuštěná zástrč ve fixním křídle (vč. vymezujících kroužků v prahu a v nadpraží dveří) - 2ks (1xhorní a 1xspodní). Bude koordinována s celkovou_x000d_
tloušťkou dveřního křídla – podoba viz foto výše._x000d_
· Klika + štítek + kryt klíčové díry - 2ks Atypická sestava (postup provádění - viz text výše) - jedná se o kliku polygonálního profilu, klíčový štítek s_x000d_
odsazenými oblými konci a kryt klíčové díry – podoba viz foto výše._x000d_
· Pouzdro pro zámek - 1ks Atypické ocelové pouzdro pro zámek. Osazen do pasivního křídla (poloha bude upřesněna v průběhu realizace)._x000d_
· Cylindrický bezpečnostní zámek + kryt klíčové díry - 1ks (2ks krytek) Systémový zapuštěný cylindrický zámek - 4. bezpečnostní třída. Nutná_x000d_
koordinace s konečnou tl. dveřního křídla - zámek nesmí přesahovat plochu dveří - z vnitřní i vnější strany bude zámek zakryt - tvarově shodná s prvkem_x000d_
u kliky. Počet klíčů bude upřesněn investorem v průběhu realizace (minimální počet 10ks)._x000d_
_x000d_
PIKTOGRAM_x000d_
Předpoklad: hliníková deska 1ks na každé dveře - rozměr 100/100mm s piktogramem KOLÁRNA._x000d_
Deska je na dveře lepena. Grafické pojednání prvku bude upřesněno v průběhu realizace._x000d_
_x000d_
Těsnění, doplňky: Systém středového těsnění s 3-mi těsnícími rovinami._x000d_
Barva těsnění černá. Systém rámu a dveří křídla obsahuje systémové izolace._x000d_
_x000d_
Upozornění: Při demontáži nutno postupovat s maximální opatrností. Přesný rozsah bude určen v průběhu realizace. U dveří nutno počítat s vysokou pracností._x000d_
Bude rozhodnuto o umístění informační tabule - 1ks - tato je součástí návrhu grafiky - viz samostatná část PD._x000d_
_x000d_
Popis funkčnosti okna: Dveře exteriérové, uzamykatelné cylindrickou vložkou. V klidovém stavu v uzavřené zamčené poloze. Průchozí aktivní křídlo, pasivní_x000d_
křídlo aretováno zástrčemi._x000d_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stavby._x000d_
_x000d_
Dveře 1 400/2 130mm_x000d_
Otvor/zárubeň 1 490/2 180mm</t>
  </si>
  <si>
    <t>247</t>
  </si>
  <si>
    <t>764000O03R</t>
  </si>
  <si>
    <t>D+M - O/03 - ATYPICKÉ VNĚJŠÍ DVOUKŘÍDLÉ DVEŘE VČ. DŘEVĚNÉ RÁMOVÉ ZÁRUBNĚ A KOVÁNÍ, 1320/2020mm, kompletní realizace dle popisu ve výpisu vnějších otvorů v PD včetně veškerých parametrů a příslušenství</t>
  </si>
  <si>
    <t>1202993151</t>
  </si>
  <si>
    <t>Poznámka k položce:_x000d_
ATYPICKÉ VNĚJŠÍ DVOUKŘÍDLÉ DVEŘE VČ. DŘEVĚNÉ RÁMOVÉ ZÁRUBNĚ A KOVÁNÍ_x000d_
_x000d_
Dveře atypické, nové, masivní, dvoukřídlé_x000d_
Atypické, nové, vnější, dřevěné, plné, dvoukřídlé dveře (s klapačkou) kazetové – s diagonální kladení profilovaných prvků (tl. 45mm šířka 200mm) - skládané ve_x000d_
sklonu 45° (skladba do klasu). Skládané prvky budou vsazeny do obvodového rámu._x000d_
Z vnější i vnitřní strany - soklová část opatřena okopovým profilovaným prvkem._x000d_
Dveře budou osazeny pomocí závěsů z vnitřní strany do nové dřevěné profilované rámové zárubně. Profilace jednotlivých prvků bude typově vycházet z profilací_x000d_
slohově obdobných objektů. Dveře a zárubeň budou osazeny tradičním způsobem do stávajícího zděného ostění (v místě dozdívek budou použity konopné_x000d_
provazce). Zárubeň falcovaná, veškeré prvky kotvení budou kryty dřevěným týblem. Po postavení lešení bude proveden průzkum ostění + bude provedena_x000d_
případná úprava koncepce výroby dveří._x000d_
U dveří provedena svislá profilovaná zdobná klapačka (interiér, exteriér)._x000d_
Profilace jednotlivých částí dveří bude odsouhlasena zástupci památkové péče, investorem a architektem na základě předložených vzorků – replika_x000d_
slohových dveří vč. velikosti profilací a dimenzí jednotlivých prvků._x000d_
DVEŘE BUDOU PROVEDENY ODBORNĚ RESTAURÁTORSKY (počítáno s maximální mírou pracnosti)_x000d_
_x000d_
Materiál_x000d_
Křídlo, zárubeň: dřevo - masiv - dub (třída C24)_x000d_
kování: ocel kovaná_x000d_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_x000d_
Kování, ocelové prvky:_x000d_
Skryté prvky:_x000d_
- 2x základním nátěrem na kov šedé barvy,_x000d_
Viditelné prvky:_x000d_
- panty, zdobné závěsy, kování - bude provedeno odmaštění, následně budou opatřeny krycím nátěrem (postup a barevnost shodná jako u dřevěných_x000d_
prvků - použity nátěry na ocel)._x000d_
_x000d_
Barva: upřesněna na základě podrobného průzkumu barevnosti. Předpoklad - dřevo (ořech, dub), kování (nátěr antracit)._x000d_
_x000d_
Kování, závěsy, panty, samozavírač:_x000d_
Veškeré prvky kování budou prováděny pomocí šablon (modelovým způsobem) a restaurátorské výroby (odlitky,atd.) - nebudou použita systémová kování! Jedná_x000d_
se o atypické, historické prvky._x000d_
Prvky kování dveří budou kované._x000d_
Dveře budou dodány včetně ostatního příslušenství určeného individuálně při realizaci (dveřní zarážky, atd.)_x000d_
_x000d_
NAVRHOVANÉ PRVKY DVEŘE:_x000d_
· Zapuštěné závěsy - 6ks_x000d_
Atypické, historické závěsy se zdobným koncem – kotveny do dřevěné zárubně._x000d_
· Zapuštěná zástrč ve fixním křídle (vč. vymezujících kroužků v prahu a v nadpraží dveří) - 2ks (1xhorní a 1xspodní). Bude koordinována s celkovou_x000d_
tloušťkou dveřního křídla – podoba viz foto výše._x000d_
· Klika + štítek + kryt klíčové díry - 2ks Atypická sestava (postup provádění - viz text výše) - jedná se o kliku polygonálního profilu, klíčový štítek s_x000d_
odsazenými oblými konci a kryt klíčové díry – podoba viz foto výše._x000d_
· Pouzdro pro zámek - 1ks Atypické ocelové pouzdro pro zámek. Osazen do pasivního křídla (poloha bude upřesněna v průběhu realizace)._x000d_
· Cylindrický bezpečnostní zámek + kryt klíčové díry - 1ks (2ks krytek) Systémový zapuštěný cylindrický zámek - 4. bezpečnostní třída. Nutná_x000d_
koordinace s konečnou tl. dveřního křídla - zámek nesmí přesahovat plochu dveří - z vnitřní i vnější strany bude zámek zakryt - tvarově shodná s prvkem_x000d_
u kliky. Počet klíčů bude upřesněn investorem v průběhu realizace (minimální počet 10ks)._x000d_
_x000d_
Těsnění, doplňky: Systém středového těsnění s 3-mi těsnícími rovinami. Barva těsnění černá._x000d_
Systém rámu a dveří křídla obsahuje systémové izolace._x000d_
_x000d_
Upozornění: Při demontáži nutno postupovat s maximální opatrností. Přesný rozsah bude určen v průběhu realizace. U dveří nutno počítat s vysokou pracností._x000d_
Bude rozhodnuto o umístění informační tabule - 1ks - tato je součástí návrhu grafiky - viz samostatná část PD._x000d_
_x000d_
Popis funkčnosti okna: Dveře exteriérové, uzamykatelné cylindrickou vložkou. V klidovém stavu v uzavřené zamčené poloze. Průchozí aktivní křídlo, pasivní_x000d_
křídlo aretováno zástrčemi._x000d_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stavby._x000d_
_x000d_
Dveře 1 320/2 020mm_x000d_
Otvor/zárubeň 1 420/2 070mm</t>
  </si>
  <si>
    <t>248</t>
  </si>
  <si>
    <t>764000O04R</t>
  </si>
  <si>
    <t>D+M - O/04 - ATYPICKÉ VNĚJŠÍ OKNO (ŠPALETOVÉ) VČ. KOVÁNÍ, 1050/1510mm, kompletní realizace dle popisu ve výpisu vnějších otvorů v PD včetně veškerých parametrů a příslušenství</t>
  </si>
  <si>
    <t>-1656114809</t>
  </si>
  <si>
    <t>Poznámka k položce:_x000d_
ATYPICKÉ VNĚJŠÍ OKNO (ŠPALETOVÉ) VČ. KOVÁNÍ_x000d_
_x000d_
Nové, atypické vnější okno._x000d_
Nové, atypické, vnější, dvoukřídlé, dřevěné, ven otevírané okno. U okna provedena z vnější strany vodorovná okapnice s úzkým nosem (horní i spodní část). Z_x000d_
vnější strany profilovaná klapačka (po celé výšce okna)._x000d_
Okno bude provedeno v barokní podobě – totožně jako stávající stav - nutno počítat s maximální pracností - práce budou probíhat v restaurátorském režimu._x000d_
Profilace jednotlivých doplňovaných prvků bude shodná s profilací dochovaných u oken + dle tvarových zvyklostí u barokních oken._x000d_
U okna budou nově provedeny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dřevěné křídla, vč. příp. výztuh proti svěšení_x000d_
3./ zdobné ztužení čepového spoje (s jednoduchým tepaným koncem) - atypický, historický tvar_x000d_
4./ zdobný závěs (se zdobným zakončením) - kotvený do rámu okna - atypický, historický tvar_x000d_
5./ dřevěné, profilované, subtilní okapnice, klapačka_x000d_
6./ výplň z restaurátorského skla -viz níže_x000d_
7./ aretační táhlo s okem – stabilizace okna v otevřené poloze_x000d_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 vč. prostupového otvoru (s ochranou mosaznou trubičkou)._x000d_
_x000d_
Materiál:_x000d_
Okno - dřevo - dub (subtilní profily dle stávajícího stavu)_x000d_
Kování -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Zdobné ztužení rohů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stavby_x000d_
_x000d_
1 050/1 510mm</t>
  </si>
  <si>
    <t>249</t>
  </si>
  <si>
    <t>764000O05R</t>
  </si>
  <si>
    <t>D+M - O/05 - ATYPICKÉ VNITŘNÍ OKNO (ŠPALETOVÉ) VČ. KOVÁNÍ, 1050/1510mm, kompletní realizace dle popisu ve výpisu vnějších otvorů v PD včetně veškerých parametrů a příslušenství</t>
  </si>
  <si>
    <t>1848817721</t>
  </si>
  <si>
    <t>Poznámka k položce:_x000d_
ATYPICKÉ VNITŘNÍ OKNO (ŠPALETOVÉ) VČ. KOVÁNÍ_x000d_
_x000d_
Nové, atypické, vnitřní, dřevěné, dovnitř otevírané, dvoukřídlé okno – zasklení izolačním dvojsklem. U okna bude provedena svislá profilovaná klapačka. Okno_x000d_
bude provedeno v barokní podobě. Profilace jednotlivých doplňovaných prvků bude shodná s profilací dochovaných u oken + dle tvarových zvyklostí u barokních_x000d_
oken. U okna budou doplněny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dřevěných křídel, vč. příp. výztuh proti svěšení_x000d_
3./ zdobných ztužení čepových spojů - rohovníky (se zdobným koncem) - atypický, historický tvar_x000d_
4./ zdobný závěs (se zdobným koncem) - kotvený do rámu okna - atypický, historický tvar_x000d_
5./ kované obrtlíky a půlobrtlíky s držátkem a prvkem připevněným v místě uzavírání obrtlíku (např. zapuštěný kovářský hřeb) - atypický, historický tvar_x000d_
6./ výplň z dithermálního skla_x000d_
7./ okenní kličky – oliva_x000d_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kondenzátu._x000d_
_x000d_
Materiál:_x000d_
Okno - dřevo - dub (subtilní profily dle stávajícího stavu)_x000d_
Kování –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Půlobrtlík - 4ks_x000d_
· Atypický, kovaný půlobrtlík kotvený do rámu okna (uzavírání jednoho křídla), vč. kotvící zdobné konstrukce a prvku připevněného v místě uzavírání_x000d_
půlobrtlíku (distanční prvek zamezující otěru dřeva - prvek bude cínován - popř. patinovaná mosaz)._x000d_
· Zdobné ztužení rohů (rohovník)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Zdobné lavičníky - 10ks:_x000d_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DEŠTĚNÍ ŠPALETY OKNA_x000d_
Jedná se o deštění vnitřního parapetu – prvek bude navazovat na rámy nových oken._x000d_
Styky budou provedeny pomocí čepů a zapuštěných týblů._x000d_
Budou provedeny spoje do ztracena – požadavek na maximální míru řemeslného zpracování._x000d_
Prvek uvažován vč. zednického začištění. Deštění bude kotveno celoplošně! Hrany budou sraženy. Povrchová úprava totožná jako u okna – viz text výše._x000d_
Provedena odtoková drážka po celé délce prvku + vyspádování do odtokového otvoru vnějšího okna._x000d_
Zbylé plochy špalety budou zednicky začištěny vč. omítky, štuku + výmalby._x000d_
_x000d_
Materiál: dub - masiv, tl. 25mm_x000d_
_x000d_
Rozměry: 1 150/350/25mm_x000d_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</si>
  <si>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250</t>
  </si>
  <si>
    <t>764000O06R</t>
  </si>
  <si>
    <t>D+M - O/06 - ATYPICKÉ VNĚJŠÍ OKNO VČ. KOVÁNÍ, 1010/1350mm, kompletní realizace dle popisu ve výpisu vnějších otvorů v PD včetně veškerých parametrů a příslušenství</t>
  </si>
  <si>
    <t>1072156966</t>
  </si>
  <si>
    <t>Poznámka k položce:_x000d_
ATYPICKÉ VNĚJŠÍ OKNO VČ. KOVÁNÍ_x000d_
_x000d_
Nové, atypické, vnější, dřevěné, dovnitř otevírané, dvoukřídlé okno – zasklení izolačním dvojsklem. U okna provedena z vnější strany vodorovná okapnice s úzkým_x000d_
nosem. U okna bude provedena svislá profilovaná klapačka. Okno bude provedeno v barokní podobě. Profilace jednotlivých doplňovaných prvků bude shodná s_x000d_
profilací dochovaných u oken + dle tvarových zvyklostí u barokních oken. U okna budou doplněny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dřevěných křídel, vč. příp. výztuh proti svěšení_x000d_
3./ zdobných ztužení čepových spojů - rohovníky (se zdobným koncem) - atypický, historický tvar_x000d_
4./ zdobný závěs (se zdobným koncem) - kotvený do rámu okna - atypický, historický tvar_x000d_
5./ kované obrtlíky a půlobrtlíky s držátkem a prvkem připevněným v místě uzavírání obrtlíku (např. zapuštěný kovářský hřeb) - atypický, historický tvar_x000d_
6./ výplň z dithermálního skla_x000d_
7./ okenní kličky – oliva_x000d_
_x000d_
Okno, rám a kování budou odborně provedeny dle předem připraveného a odsouhlaseného záměru - nutno zpracovat 4. stupeň výrobní dokumentace!_x000d_
Profilace a podoba všech prvků bude vycházet ze stávajících prvků objektu!!!_x000d_
_x000d_
Materiál:_x000d_
Okno - dřevo - dub (subtilní profily dle stávajícího stavu)_x000d_
Kování –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Půlobrtlík - 4ks_x000d_
· Atypický, kovaný půlobrtlík kotvený do rámu okna (uzavírání jednoho křídla), vč. kotvící zdobné konstrukce a prvku připevněného v místě uzavírání_x000d_
půlobrtlíku (distanční prvek zamezující otěru dřeva - prvek bude cínován - popř. patinovaná mosaz)._x000d_
· Zdobné ztužení rohů (rohovník) - 8ks_x000d_
Atypické mosazné rohovníky s tepaným zdobným - kotveny k rámu, kovanými hřeby a půlkulatou hlavou._x000d_
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Zdobné lavičníky - 10ks:_x000d_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stavby_x000d_
_x000d_
1 010/1 350mm</t>
  </si>
  <si>
    <t>251</t>
  </si>
  <si>
    <t>764000O07R</t>
  </si>
  <si>
    <t>D+M - O/07 - ATYPICKÉ VNĚJŠÍ OKNO (ŠPALETOVÉ) VČ. KOVÁNÍ, 1000/1350mm, kompletní realizace dle popisu ve výpisu vnějších otvorů v PD včetně veškerých parametrů a příslušenství</t>
  </si>
  <si>
    <t>-877588803</t>
  </si>
  <si>
    <t>Poznámka k položce:_x000d_
ATYPICKÉ VNĚJŠÍ OKNO (ŠPALETOVÉ) VČ. KOVÁNÍ_x000d_
_x000d_
Nové, atypické vnější okno._x000d_
Nové, atypické, vnější, dvoukřídlé, dřevěné, ven otevírané okno. U okna provedena z vnější strany vodorovná okapnice s úzkým nosem (horní i spodní část). Z_x000d_
vnější strany profilovaná klapačka (po celé výšce okna)._x000d_
Okno bude provedeno v barokní podobě – totožně jako stávající stav - nutno počítat s maximální pracností - práce budou probíhat v restaurátorském režimu._x000d_
Profilace jednotlivých doplňovaných prvků bude shodná s profilací dochovaných u oken + dle tvarových zvyklostí u barokních oken._x000d_
U okna budou nově provedeny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dřevěné křídla, vč. příp. výztuh proti svěšení_x000d_
3./ zdobné ztužení čepového spoje (s jednoduchým tepaným koncem) - atypický, historický tvar_x000d_
4./ zdobný závěs (se zdobným zakončením) - kotvený do rámu okna - atypický, historický tvar_x000d_
5./ dřevěné, profilované, subtilní okapnice, klapačka_x000d_
6./ výplň z restaurátorského skla -viz níže_x000d_
7./ aretační táhlo s okem – stabilizace okna v otevřené poloze_x000d_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 vč. prostupového otvoru (s ochranou mosaznou trubičkou)._x000d_
_x000d_
Materiál:_x000d_
Okno - dřevo - dub (subtilní profily dle stávajícího stavu)_x000d_
Kování -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Zdobné ztužení rohů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stavby_x000d_
_x000d_
1 000/1 350mm</t>
  </si>
  <si>
    <t>252</t>
  </si>
  <si>
    <t>764000O08R</t>
  </si>
  <si>
    <t>D+M - O/08 - ATYPICKÉ VNĚJŠÍ OKNO (ŠPALETOVÉ) VČ. KOVÁNÍ, 1000/1350mm, kompletní realizace dle popisu ve výpisu vnějších otvorů v PD včetně veškerých parametrů a příslušenství</t>
  </si>
  <si>
    <t>434132193</t>
  </si>
  <si>
    <t>Poznámka k položce:_x000d_
ATYPICKÉ VNITŘNÍ OKNO (ŠPALETOVÉ) VČ. KOVÁNÍ_x000d_
_x000d_
Nové, atypické, vnitřní, dřevěné, dovnitř otevírané, dvoukřídlé okno – zasklení izolačním dvojsklem. U okna bude provedena svislá profilovaná klapačka. Okno_x000d_
bude provedeno v barokní podobě. Profilace jednotlivých doplňovaných prvků bude shodná s profilací dochovaných u oken + dle tvarových zvyklostí u barokních_x000d_
oken. U okna budou doplněny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dřevěných křídel, vč. příp. výztuh proti svěšení_x000d_
3./ zdobných ztužení čepových spojů - rohovníky (se zdobným koncem) - atypický, historický tvar_x000d_
4./ zdobný závěs (se zdobným koncem) - kotvený do rámu okna - atypický, historický tvar_x000d_
5./ kované obrtlíky a půlobrtlíky s držátkem a prvkem připevněným v místě uzavírání obrtlíku (např. zapuštěný kovářský hřeb) - atypický, historický tvar_x000d_
6./ výplň z dithermálního skla_x000d_
7./ okenní kličky – oliva_x000d_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kondenzátu._x000d_
_x000d_
Materiál:_x000d_
Okno - dřevo - dub (subtilní profily dle stávajícího stavu)_x000d_
Kování –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Půlobrtlík - 4ks_x000d_
· Atypický, kovaný půlobrtlík kotvený do rámu okna (uzavírání jednoho křídla), vč. kotvící zdobné konstrukce a prvku připevněného v místě uzavírání_x000d_
půlobrtlíku (distanční prvek zamezující otěru dřeva - prvek bude cínován - popř. patinovaná mosaz)._x000d_
· Zdobné ztužení rohů (rohovník)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Zdobné lavičníky - 10ks:_x000d_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DEŠTĚNÍ ŠPALETY OKNA_x000d_
Jedná se o deštění vnitřního parapetu – prvek bude navazovat na rámy nových oken._x000d_
Styky budou provedeny pomocí čepů a zapuštěných týblů._x000d_
Budou provedeny spoje do ztracena – požadavek na maximální míru řemeslného zpracování._x000d_
Prvek uvažován vč. zednického začištění. Deštění bude kotveno celoplošně! Hrany budou sraženy. Povrchová úprava totožná jako u okna – viz text výše._x000d_
Provedena odtoková drážka po celé délce prvku + vyspádování do odtokového otvoru vnějšího okna._x000d_
Zbylé plochy špalety budou zednicky začištěny vč. omítky, štuku + výmalby._x000d_
_x000d_
Materiál: dub - masiv, tl. 25mm_x000d_
_x000d_
Rozměry: 1 150/350/25mm_x000d_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</si>
  <si>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253</t>
  </si>
  <si>
    <t>764000O09R</t>
  </si>
  <si>
    <t>D+M - O/09 - ATYPICKÉ VNĚJŠÍ OKNO (ŠPALETOVÉ) VČ. KOVÁNÍ, 1050/1310mm, kompletní realizace dle popisu ve výpisu vnějších otvorů v PD včetně veškerých parametrů a příslušenství</t>
  </si>
  <si>
    <t>1219361221</t>
  </si>
  <si>
    <t>Poznámka k položce:_x000d_
ATYPICKÉ VNĚJŠÍ OKNO (ŠPALETOVÉ) VČ. KOVÁNÍ_x000d_
_x000d_
Nové, atypické vnější okno._x000d_
Nové, atypické, vnější, dvoukřídlé, dřevěné, ven otevírané okno. U okna provedena z vnější strany vodorovná okapnice s úzkým nosem (horní i spodní část). Z_x000d_
vnější strany profilovaná klapačka (po celé výšce okna)._x000d_
Okno bude provedeno v barokní podobě – totožně jako stávající stav - nutno počítat s maximální pracností - práce budou probíhat v restaurátorském režimu._x000d_
Profilace jednotlivých doplňovaných prvků bude shodná s profilací dochovaných u oken + dle tvarových zvyklostí u barokních oken._x000d_
U okna budou nově provedeny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dřevěné křídla, vč. příp. výztuh proti svěšení_x000d_
3./ zdobné ztužení čepového spoje (s jednoduchým tepaným koncem) - atypický, historický tvar_x000d_
4./ zdobný závěs (se zdobným zakončením) - kotvený do rámu okna - atypický, historický tvar_x000d_
5./ dřevěné, profilované, subtilní okapnice, klapačka_x000d_
6./ výplň z restaurátorského skla -viz níže_x000d_
7./ aretační táhlo s okem – stabilizace okna v otevřené poloze_x000d_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 vč. prostupového otvoru (s ochranou mosaznou trubičkou)._x000d_
_x000d_
Materiál:_x000d_
Okno - dřevo - dub (subtilní profily dle stávajícího stavu)_x000d_
Kování -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Zdobné ztužení rohů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</si>
  <si>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254</t>
  </si>
  <si>
    <t>764000O10R</t>
  </si>
  <si>
    <t>D+M - O/10 - ATYPICKÉ VNĚJŠÍ OKNO (ŠPALETOVÉ) VČ. KOVÁNÍ, 1050/1310mm, kompletní realizace dle popisu ve výpisu vnějších otvorů v PD včetně veškerých parametrů a příslušenství</t>
  </si>
  <si>
    <t>1808850768</t>
  </si>
  <si>
    <t>Poznámka k položce:_x000d_
ATYPICKÉ VNITŘNÍ OKNO (ŠPALETOVÉ) VČ. KOVÁNÍ_x000d_
_x000d_
Nové, atypické, vnitřní, dřevěné, dovnitř otevírané, dvoukřídlé okno – zasklení izolačním dvojsklem. U okna bude provedena svislá profilovaná klapačka. Okno_x000d_
bude provedeno v barokní podobě. Profilace jednotlivých doplňovaných prvků bude shodná s profilací dochovaných u oken + dle tvarových zvyklostí u barokních_x000d_
oken. U okna budou doplněny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dřevěných křídel, vč. příp. výztuh proti svěšení_x000d_
3./ zdobných ztužení čepových spojů - rohovníky (se zdobným koncem) - atypický, historický tvar_x000d_
4./ zdobný závěs (se zdobným koncem) - kotvený do rámu okna - atypický, historický tvar_x000d_
5./ kované obrtlíky a půlobrtlíky s držátkem a prvkem připevněným v místě uzavírání obrtlíku (např. zapuštěný kovářský hřeb) - atypický, historický tvar_x000d_
6./ výplň z dithermálního skla_x000d_
7./ okenní kličky – oliva_x000d_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kondenzátu._x000d_
_x000d_
Materiál:_x000d_
Okno - dřevo - dub (subtilní profily dle stávajícího stavu)_x000d_
Kování –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Půlobrtlík - 4ks_x000d_
· Atypický, kovaný půlobrtlík kotvený do rámu okna (uzavírání jednoho křídla), vč. kotvící zdobné konstrukce a prvku připevněného v místě uzavírání_x000d_
půlobrtlíku (distanční prvek zamezující otěru dřeva - prvek bude cínován - popř. patinovaná mosaz)._x000d_
· Zdobné ztužení rohů (rohovník)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Zdobné lavičníky - 10ks:_x000d_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DEŠTĚNÍ ŠPALETY OKNA_x000d_
Jedná se o deštění vnitřního parapetu – prvek bude navazovat na rámy nových oken._x000d_
Styky budou provedeny pomocí čepů a zapuštěných týblů._x000d_
Budou provedeny spoje do ztracena – požadavek na maximální míru řemeslného zpracování._x000d_
Prvek uvažován vč. zednického začištění. Deštění bude kotveno celoplošně! Hrany budou sraženy. Povrchová úprava totožná jako u okna – viz text výše._x000d_
Provedena odtoková drážka po celé délce prvku + vyspádování do odtokového otvoru vnějšího okna._x000d_
Zbylé plochy špalety budou zednicky začištěny vč. omítky, štuku + výmalby._x000d_
_x000d_
Materiál: dub - masiv, tl. 25mm_x000d_
_x000d_
Rozměry: 1 150/350/20mm_x000d_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</si>
  <si>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255</t>
  </si>
  <si>
    <t>764000O11R</t>
  </si>
  <si>
    <t>D+M - O/11 - ATYPICKÉ VNĚJŠÍ OKNO (ŠPALETOVÉ) VČ. KOVÁNÍ, 1050/1250mm, kompletní realizace dle popisu ve výpisu vnějších otvorů v PD včetně veškerých parametrů a příslušenství</t>
  </si>
  <si>
    <t>1449554014</t>
  </si>
  <si>
    <t>Poznámka k položce:_x000d_
ATYPICKÉ VNĚJŠÍ OKNO (ŠPALETOVÉ) VČ. KOVÁNÍ_x000d_
_x000d_
Nové, atypické vnější okno._x000d_
Nové, atypické, vnější, dvoukřídlé, dřevěné, ven otevírané okno. U okna provedena z vnější strany vodorovná okapnice s úzkým nosem (horní i spodní část). Z_x000d_
vnější strany profilovaná klapačka (po celé výšce okna)._x000d_
Okno bude provedeno v barokní podobě – totožně jako stávající stav - nutno počítat s maximální pracností - práce budou probíhat v restaurátorském režimu._x000d_
Profilace jednotlivých doplňovaných prvků bude shodná s profilací dochovaných u oken + dle tvarových zvyklostí u barokních oken._x000d_
U okna budou nově provedeny prvky kování._x000d_
Okno bude osazeno tradičním způsobem do stávajícího upraveného ostění (pomocí lavičníků + v místě dozdívek budou použity konopné_x000d_
provazce), včetně úprav stávajícího zděného parapetu._x000d_
Profilace jednotlivých částí oken budou odsouhlaseny zástupci památkové péče, investorem a architektem na základě předložených vzorků – replika slohových_x000d_
oken vč. velikosti profilací a dimenzí jednotlivých prvků._x000d_
OKNA BUDOU PROVEDENY ODBORNĚ RESTAURÁTORSKY (počítáno s maximální mírou pracnosti)_x000d_
_x000d_
Okno se bude skládat z:_x000d_
1./ dřevěného rámu kotveného do ostění pomocí lavičníků_x000d_
2./ dřevěné křídla, vč. příp. výztuh proti svěšení_x000d_
3./ zdobné ztužení čepového spoje (s jednoduchým tepaným koncem) - atypický, historický tvar_x000d_
4./ zdobný závěs (se zdobným zakončením) - kotvený do rámu okna - atypický, historický tvar_x000d_
5./ dřevěné, profilované, subtilní okapnice, klapačka_x000d_
6./ výplň z restaurátorského skla -viz níže_x000d_
7./ aretační táhlo s okem – stabilizace okna v otevřené poloze_x000d_
_x000d_
Okno, rám a kování budou odborně provedeny dle předem připraveného a odsouhlaseného záměru - nutno zpracovat 4. stupeň výrobní dokumentace!_x000d_
Profilace a podoba všech prvků bude vycházet ze stávajících prvků objektu!!!_x000d_
Ze strany exteriéru bude proveden parapetní žlab pro odvod kondenzátu vč. prostupového otvoru (s ochranou mosaznou trubičkou).._x000d_
_x000d_
Materiál:_x000d_
Okno - dřevo - dub (subtilní profily dle stávajícího stavu)_x000d_
Kování - patinovaná mosaz_x000d_
_x000d_
Sklo: izolační dvojsklo Ditherm 4-10-4 (Ar - plněno argonem) s privátní úpravou dle výběru architekta. Uk = 1.4 W/(m2.K), Rw = 34dB s_x000d_
transparentním pokovením, teplé distanční rámečky v barvě RAL dle okna. Izolační dvojsklo bude bezpečnostní!_x000d_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předpoklad fels grau FT30932, případně lehmgrau FT20926. Lazura_x000d_
_x000d_
Kování, závěsy, panty:_x000d_
Veškeré prvky kování a jejich doplnění budou prováděny pomocí šablon (modelovým způsobem) a restaurátorské výroby (odlitky, atd.) - nebudou použita_x000d_
systémová kování! Jedná se o atypické, historické prvky. Okna budou dodány včetně ostatního příslušenství určeného individuálně při realizaci (okenní zarážky,_x000d_
atd.). Šablony budou vycházet ze stávajících prvků areálu (podoba kování - viz schémata výše)_x000d_
_x000d_
NAVRHOVANÉ PRVKY:_x000d_
· Okenní klička se štítkem (rozetou) - 1ks_x000d_
Atypická mosazná klička – oliva (klasicistní) – vzor Piškot_x000d_
· Zdobné ztužení rohů - 8ks_x000d_
Atypické mosazné rohovníky s tepaným zdobným - kotveny k rámu, kovanými hřeby a půlkulatou hlavou._x000d_
· Zdobné závěsy - 4ks_x000d_
Atypické mosazné závěsy a s tepaným zdobným koncem - kotveny k rámu, kovanými hřeby a půlkulatou hlavou._x000d_
Závěsy budou provedeny v dimenzi dle hmotnosti křídla okna._x000d_
· Zdobné lavičníky - 10ks_x000d_
Atypický , zdobný lavičník s tepanou hlavou_x000d_
· Aretační táhlo – 2ks_x000d_
Atypické aretační táhlo pro zajištění okna v otevřené poloze – profil vč. kotvení do rámu křídla_x000d_
_x000d_
Těsnění, doplňky: Systém středového těsnění s 3-mi těsnícími rovinami. Barva těsnění černá._x000d_
Systém rámu a křídla okna obsahuje systémové izolace._x000d_
_x000d_
Upozornění: Při demontáži nutno postupovat s maximální opatrností. Přesný rozsah bude určen v průběhu realizace. U okna nutno počítat s vysokou pracností._x000d_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</si>
  <si>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256</t>
  </si>
  <si>
    <t>764000O12R</t>
  </si>
  <si>
    <t>D+M - O/12 - ATYPICKÉ VNĚJŠÍ OKNO (ŠPALETOVÉ) VČ. KOVÁNÍ, 1050/1250mm, kompletní realizace dle popisu ve výpisu vnějších otvorů v PD včetně veškerých parametrů a příslušenství</t>
  </si>
  <si>
    <t>180300990</t>
  </si>
  <si>
    <t>257</t>
  </si>
  <si>
    <t>764000O13R</t>
  </si>
  <si>
    <t>D+M - O/13 - NOVÝ STŘEŠNÍ VÝLEZ, 600/600mm, kompletní realizace dle popisu ve výpisu vnějších otvorů v PD včetně veškerých parametrů a příslušenství</t>
  </si>
  <si>
    <t>-93743664</t>
  </si>
  <si>
    <t>Poznámka k položce:_x000d_
NOVÝ STŘEŠNÍ VÝLEZ_x000d_
_x000d_
Nové typové výlezové střešní okno pro památky. Otevření výklopem – manuální 70°._x000d_
Dřevěné výklopné okno opatřené vnějším oplechováním z pozinkovaného předlakovaného plechu RAL 7016. Okno_x000d_
manuálně otvíratelné kličkou (tato je součástí dodávky). Izolační zasklení – trojsklo. Vnější barevnost dle_x000d_
oplechování. Okno je opatřeno zdvojeným těsnícím límcem. Součástí okna je systémové integrované obvodové_x000d_
zateplení. Prvek bude instalován dle technickýp listů výrobce výlezu a střešní krytiny. Bude zajištěna 100%_x000d_
vodotěsnost._x000d_
_x000d_
Materiál:_x000d_
Rám okna: výběrový masiv - borovice_x000d_
Oplechování: Oboustranně lakovaný pozinkovaný plech 0,6mm. Polyuretanový matný lak tl. 50 μm. Barva antracit – RAL 7016 - shodný odstín matnost/lesklost s_x000d_
navrženou barevností střešní krytiny. O konečné barevnosti bude rozhodnuto investorem a architektem v průběhu realizace. Veškerý materiál a prvky (vč. kotvení)_x000d_
budou systémové pozinkované a barvené._x000d_
_x000d_
Sklo: izolační trojsklo - teplé distanční rámečky v barvě RAL dle okna. Izolační trojsklo bude bezpečnostní!_x000d_
_x000d_
Rozměr: 600/600mm_x000d_
_x000d_
Těsnění, doplňky: Systém středového těsnění s 2-mi těsnícími rovinami. Barva těsnění černá._x000d_
Systém rámu a křídla okna obsahuje systémové izolace._x000d_
_x000d_
Poznámky: Hrany navazujících konstrukcí budou začištěny._x000d_
Výlez bude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</si>
  <si>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258</t>
  </si>
  <si>
    <t>764000O14R</t>
  </si>
  <si>
    <t>D+M - O/14 - ATYPICKÉ DŘEVĚNÉ DVEŘE (DVEŘNICE) VČ. KOVÁNÍ – VSTUP DO KROVU (NAKLÁDACÍ VIKÝŘ, 750/1400mm, kompletní realizace dle popisu ve výpisu vnějších otvorů v PD včetně veškerých parametrů a příslušenství</t>
  </si>
  <si>
    <t>-803205514</t>
  </si>
  <si>
    <t>Poznámka k položce:_x000d_
ATYPICKÉ DŘEVĚNÉ DVEŘE (DVEŘNICE) VČ. KOVÁNÍ – VSTUP DO KROVU (NAKLÁDACÍ VIKÝŘ_x000d_
_x000d_
Atypické dřevěné dveře, jednokřídlé, vč. kování_x000d_
Atypické, nové, vnější, dřevěné, plné, jednokřídlé, dveře, z interiérové strany budou provedeny polozapuštěné svlaky (tl. 40-45mm, šířka 200mm), vnější_x000d_
překrytí vrat je provedeno z prken (š. 220-240mm, tl. 340mm). Dveře budou osazeny pomocí dlouhých pásových závěsu z vnější strany a pomocí kovaných háků_x000d_
osazených do dřevěného ostění (osazeno v líci vstupu). Vnitřní a vnější strana bude spojena kovářskými hřeby (s plochým kulatým tvarováním hlav hřebíků)._x000d_
Kromě vodorovných svlaků v obvyklé blízkosti závěsů je konstrukce doplněna ještě třetím svlakem v diagonální poloze. U svlaků bude provedeno na koncových_x000d_
částech konkávní vybrání – viz schéma_x000d_
Dveře budou osazeny tradičním způsobem do svislých dřevěných nosných sloupků konstrukce vikýře (pomocí výše uvedených závěsů)._x000d_
Dveře se budou skládat z:_x000d_
1./ dřevěného rámu s výplní kotveného do ostění pomocí dvoudílných kovaných dveřních háku_x000d_
2./ vnějších dřevěných prvků. Hrany prvků budou profilované_x000d_
3./ dřevěných svlaků s dvěma vodorovnými profilovanými trámy_x000d_
4./ dvojice dveřních, slohových, závěsů - atypický, historický tvar_x000d_
5./ kované petlice_x000d_
6./ visacího zámku (historizují podoba)_x000d_
_x000d_
Profilace jednotlivých částí dveří bude odsouhlasena zástupci památkové péče, investorem a architektem na základě předložených vzorků – repli ka_x000d_
slohových dveří vč. velikosti profilací a dimenzí jednotlivých prvků. DVEŘE BUDOU PROVEDENY ODBORNĚ RESTAURÁTORSKY (počítáno s_x000d_
maximální mírou pracnosti)_x000d_
_x000d_
Materiál_x000d_
Křídlo, zárubeň: dřevo - masiv - dub (třída C24)_x000d_
kování: ocel kovaná_x000d_
_x000d_
Povrchová úprava, barevnost:_x000d_
Dřevěné prvky:_x000d_
Předpoklad - lazura_x000d_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Ocel – krycí nátěr_x000d_
Celá kce bude opískována, odmaštěna a následně opatřena 2x základní barvou a 2x vrchní krycí antikorozní barvou RAL s příměsí grafitu + nakonzervovaná_x000d_
včelím voskem. Konečný odstín bude odsouhlasen na vzorcích architektem a pracovníky památkové péče, barva předpoklad - grafitová matná_x000d_
_x000d_
Barva: upřesněna na základě podrobného průzkumu barevnosti. Předpoklad - dřevo (ořech, dub), kování (nátěr antracit)._x000d_
_x000d_
Kování, závěsy, panty, atd.:_x000d_
Veškeré prvky kování budou prováděny pomocí šablon (modelovým způsobem) a restaurátorské výroby (odlitky,atd.) - nebudou použita systémová kování! Jedná_x000d_
se o atypické, historické prvky._x000d_
Prvky kování dveří budou kované._x000d_
Dveře budou dodány včetně ostatního příslušenství určeného individuálně při realizaci (dveřní zarážky, atd.)_x000d_
_x000d_
NAVRHOVANÉ PRVKY DVEŘE:_x000d_
· Zdobné závěsy - 2ks_x000d_
Atypické, historické závěsy se zdobným koncem – kotveny do dřevěné zárubně – typově dle stávajících._x000d_
· Petlice vč. protikusu (oko pro vysací zámek) – 1ks_x000d_
Bude koordinována s celkovou tloušťkou dveřního křídla – podoba viz foto výše – typově dle stávajících._x000d_
· Visací zámek – historický_x000d_
Počet klíčů bude upřesněn investorem v průběhu realizace (minimální počet 10ks)._x000d_
_x000d_
Těsnění, doplňky: Systém středového těsnění s 3-mi těsnícími rovinami. Barva těsnění černá._x000d_
_x000d_
Upozornění: Při demontáži nutno postupovat s maximální opatrností. Přesný rozsah bude určen v průběhu realizace. U dveří nutno počítat s vysokou pracností._x000d_
_x000d_
Popis funkčnosti okna: Dveře exteriérové, uzamykatelné visacím zámkem. V klidovém stavu v uzavřené zamčené poloze._x000d_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Dveře budou dodány vč. veškerých komponentů tak, aby byla zaručena 100% funkčnost dveří jako celku. Před objednáním dveří bude provedeno vzorkování a_x000d_
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stavby.</t>
  </si>
  <si>
    <t>259</t>
  </si>
  <si>
    <t>76400TR01R</t>
  </si>
  <si>
    <t>D+M - TR/01 - NOVÝ DŘEVĚNÝ PARAPET VNITŘNÍ, kompletní realizace dle popisu ve výpisu truhlářských prvků v PD včetně veškerých parametrů a příslušenství</t>
  </si>
  <si>
    <t>-32355014</t>
  </si>
  <si>
    <t>Poznámka k položce:_x000d_
NOVÝ DŘEVĚNÝ PARAPET VNITŘNÍ_x000d_
_x000d_
Nový vnitřní parapet dřevěný - prvek bude proveden jako masiv, vč. čelního nosu. Prvek uvažován vč. zednického začištění._x000d_
Parapet bude kotven celoplošně! U parapetu nutno počítat s atypickým půdorysným průběhem – ostění se půdorysně rozbíhají!_x000d_
Hrany budou sraženy._x000d_
_x000d_
Materiál: dub_x000d_
_x000d_
Povrchová úprava, barevnost:_x000d_
Dřevěné prvky:_x000d_
Předpoklad – krycí nátěr_x000d_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· předpoklad fels grau FT30932, případně lehmgrau FT20926. Lazura_x000d_
_x000d_
Rozměr: 1250/450/40m_x000d_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</si>
  <si>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260</t>
  </si>
  <si>
    <t>76400TR02R</t>
  </si>
  <si>
    <t>D+M - TR/02 - NOVÝ DŘEVĚNÝ PARAPET VNITŘNÍ, kompletní realizace dle popisu ve výpisu truhlářských prvků v PD včetně veškerých parametrů a příslušenství</t>
  </si>
  <si>
    <t>1063556654</t>
  </si>
  <si>
    <t>Poznámka k položce:_x000d_
NOVÝ DŘEVĚNÝ PARAPET VNITŘNÍ_x000d_
_x000d_
Nový vnitřní parapet dřevěný - prvek bude proveden jako masiv, vč. čelního nosu. Prvek uvažován vč. zednického začištění._x000d_
Parapet bude kotven celoplošně! U parapetu nutno počítat s atypickým půdorysným průběhem – ostění se půdorysně rozbíhají!_x000d_
Hrany budou sraženy._x000d_
_x000d_
Materiál: dub_x000d_
_x000d_
Povrchová úprava, barevnost:_x000d_
Dřevěné prvky:_x000d_
Předpoklad – krycí nátěr_x000d_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· předpoklad fels grau FT30932, případně lehmgrau FT20926. Lazura_x000d_
_x000d_
Rozměr: 1450/450/40m_x000d_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</si>
  <si>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261</t>
  </si>
  <si>
    <t>76400TR03R</t>
  </si>
  <si>
    <t>D+M - TR/03 - NOVÝ DŘEVĚNÝ PARAPET VNITŘNÍ, kompletní realizace dle popisu ve výpisu truhlářských prvků v PD včetně veškerých parametrů a příslušenství</t>
  </si>
  <si>
    <t>-1209995576</t>
  </si>
  <si>
    <t>Poznámka k položce:_x000d_
NOVÝ DŘEVĚNÝ PARAPET VNITŘNÍ_x000d_
_x000d_
Nový vnitřní parapet dřevěný - prvek bude proveden jako masiv, vč. čelního nosu. Prvek uvažován vč. zednického začištění._x000d_
Parapet bude kotven celoplošně! U parapetu nutno počítat s atypickým půdorysným průběhem – ostění se půdorysně rozbíhají!_x000d_
Hrany budou sraženy._x000d_
_x000d_
Materiál: dub_x000d_
_x000d_
Povrchová úprava, barevnost:_x000d_
Dřevěné prvky:_x000d_
Předpoklad – krycí nátěr_x000d_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· předpoklad fels grau FT30932, případně lehmgrau FT20926. Lazura_x000d_
_x000d_
Rozměr: 1350/150/40m_x000d_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</si>
  <si>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262</t>
  </si>
  <si>
    <t>76400TR04R</t>
  </si>
  <si>
    <t>D+M - TR/04 - NOVÝ DŘEVĚNÝ PARAPET VNITŘNÍ, kompletní realizace dle popisu ve výpisu truhlářských prvků v PD včetně veškerých parametrů a příslušenství</t>
  </si>
  <si>
    <t>-1496674805</t>
  </si>
  <si>
    <t>Poznámka k položce:_x000d_
NOVÝ DŘEVĚNÝ PARAPET VNITŘNÍ_x000d_
_x000d_
Nový vnitřní parapet dřevěný - prvek bude proveden jako masiv, vč. čelního nosu. Prvek uvažován vč. zednického začištění._x000d_
Parapet bude kotven celoplošně! U parapetu nutno počítat s atypickým půdorysným průběhem – ostění se půdorysně rozbíhají!_x000d_
Hrany budou sraženy._x000d_
_x000d_
Materiál: dub_x000d_
_x000d_
Povrchová úprava, barevnost:_x000d_
Dřevěné prvky:_x000d_
Předpoklad – krycí nátěr_x000d_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· předpoklad fels grau FT30932, případně lehmgrau FT20926. Lazura_x000d_
_x000d_
Rozměr: 1300/180/40m_x000d_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</si>
  <si>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263</t>
  </si>
  <si>
    <t>76400TR05R</t>
  </si>
  <si>
    <t>D+M - TR/05 - NOVÝ DŘEVĚNÝ PARAPET VNITŘNÍ, kompletní realizace dle popisu ve výpisu truhlářských prvků v PD včetně veškerých parametrů a příslušenství</t>
  </si>
  <si>
    <t>-1195947973</t>
  </si>
  <si>
    <t>Poznámka k položce:_x000d_
NOVÝ DŘEVĚNÝ PARAPET VNITŘNÍ_x000d_
_x000d_
Nový vnitřní parapet dřevěný - prvek bude proveden jako masiv, vč. čelního nosu. Prvek uvažován vč. zednického začištění._x000d_
Parapet bude kotven celoplošně! U parapetu nutno počítat s atypickým půdorysným průběhem – ostění se půdorysně rozbíhají!_x000d_
Hrany budou sraženy._x000d_
_x000d_
Materiál: dub_x000d_
_x000d_
Povrchová úprava, barevnost:_x000d_
Dřevěné prvky:_x000d_
Předpoklad – krycí nátěr_x000d_
Postup provádění povrchové úpravy: odmaštění povrchu, 2x základní nátěr s preventivní ochranou proti dřevozbarvujícím houbám (podklad pro krycí nátěr),_x000d_
3x vrchní lazurovací nátěr, 2x krycí lak (povrch bude upřesněn). Nátěry budou dodány jako systémové řešení povrchové úpravy. Postup bude odsouhlasen_x000d_
zástupci památkové péče, investorem a architektem._x000d_
U dřevěných prvků bude provedeno ruční kartáčování (drásání) – o rozsahu bude rozhodnuto v průběhu realizace_x000d_
Barevnost:_x000d_
· předpoklad fels grau FT30932, případně lehmgrau FT20926. Lazura_x000d_
_x000d_
Rozměr: 1330/210/40m_x000d_
_x000d_
Poznámky: Hrana zděné konstrukce bude zednicky začištěna, bude provedeno použití rohových podomítníků, U zděného ostění dojde k doplnění po demontáži_x000d_
stávající konstrukce brány (totožná struktura a barevnost jako u stávajícího stavu)_x000d_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 technických pokynů_x000d_
výrobce. Nutná koordinace s konečnou skladbou navazujících ploch. Před provedením předloží dodavatel stavby technologický postup montáže, který bude_x000d_
odsouhlasen GP a investorem stavby</t>
  </si>
  <si>
    <t>264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</si>
  <si>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</si>
  <si>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</si>
  <si>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651455233</t>
  </si>
  <si>
    <t>https://podminky.urs.cz/item/CS_URS_2025_01/998766312</t>
  </si>
  <si>
    <t>767</t>
  </si>
  <si>
    <t>Konstrukce zámečnické</t>
  </si>
  <si>
    <t>265</t>
  </si>
  <si>
    <t>767661811</t>
  </si>
  <si>
    <t>Demontáž mříží pevných nebo otevíravých</t>
  </si>
  <si>
    <t>1967939026</t>
  </si>
  <si>
    <t>https://podminky.urs.cz/item/CS_URS_2025_01/767661811</t>
  </si>
  <si>
    <t>266</t>
  </si>
  <si>
    <t>767000Z01R</t>
  </si>
  <si>
    <t>D+M - Z/01 - NOVÉ OCELOVÉ TESAŘSKÉ KRAMLE, kompletní realizace dle popisu ve výpisu zámečnických prvků v PD včetně veškerých parametrů a příslušenství</t>
  </si>
  <si>
    <t>852437045</t>
  </si>
  <si>
    <t>Poznámka k položce:_x000d_
NOVÉ OCELOVÉ TESAŘSKÉ KRAMLE_x000d_
_x000d_
Nové kovové tesařské kramle. Konce kramle jsou zahnuty do tvaru „U" a vytvarovány do špice pro snadnější průnik_x000d_
při zatloukání do materiálu_x000d_
Provedeny ve styku vazných trámů a sloupků / vazného trámu / krokev atd._x000d_
Novou kramli je nutno správně osadit pro dosažení pevného spoje dřevěných prvků krovu. Pro přesné upevnění_x000d_
bude provedeno předvrtání dřeva (zamezeno praskání materiálu). Hroty kramle se potom pevně zatlučou do těchto_x000d_
otvorů. Předvrtání je součástí této položky._x000d_
Součástí položky je dodávka a montáž._x000d_
_x000d_
Materiál: Ocel_x000d_
_x000d_
Povrchová úprava, barevnost:_x000d_
Ocelové prvky:_x000d_
· Povrchově opracovaný celek bude očištěn a odmaštěn_x000d_
· Nátěr konstrukce - 2 x základním matným nátěrem – předpoklad – kovářská čerň / šedá._x000d_
_x000d_
Rozměr:300x12 mm. Hmotnost do cca 0,5 kg_x000d_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</t>
  </si>
  <si>
    <t>267</t>
  </si>
  <si>
    <t>767000Z02R</t>
  </si>
  <si>
    <t>D+M - Z/02 - KOTVY POZEDNICE, kompletní realizace dle popisu ve výpisu zámečnických prvků v PD včetně veškerých parametrů a příslušenství</t>
  </si>
  <si>
    <t>587983334</t>
  </si>
  <si>
    <t>Poznámka k položce:_x000d_
KOTVY POZEDNICE_x000d_
_x000d_
Jedná se o ocelové kotvy, které budou použity jako pomocné stabilizační konstrukce pozednice_x000d_
Kotvy pozednice budou provedeny max. po 2,0 m. Do předvrtané kapsy bude vložena přes montážní cement kotva, z pozinkované závitové tyče,_x000d_
podložky a matice (tyto zapuštěny – podložky čtvercový tvar). Použitá cementová kotva vhodná do kamenného zdiva._x000d_
Součástí položky je dodávka a montáž + vrtání otvorů, vč. jejich vyčištění + cementová kotva._x000d_
_x000d_
Materiál: Pozinkovaná závitová tyč M16P+atypická podložka 60/5 + matice M16P_x000d_
_x000d_
Povrchová úprava, barevnost:_x000d_
Ocelové prvky:_x000d_
· Povrchově opracovaný celek bude očištěn a odmaštěn_x000d_
· Nátěr konstrukce - 2 x základním matným nátěrem – předpoklad – kovářská čerň / šedá._x000d_
_x000d_
Materiál: M16P – 350 mm + atypická čtvercová podložka 60/5 mm + matice M16P_x000d_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</si>
  <si>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268</t>
  </si>
  <si>
    <t>767000Z03R</t>
  </si>
  <si>
    <t>D+M - Z/03 - KOTVY L PROFIL, kompletní realizace dle popisu ve výpisu zámečnických prvků v PD včetně veškerých parametrů a příslušenství</t>
  </si>
  <si>
    <t>-1317259288</t>
  </si>
  <si>
    <t>Poznámka k položce:_x000d_
KOTVY L PROFIL_x000d_
_x000d_
Jedná se o ocelové kotvy, které budou použity jako pomocné stabilizační konstrukce u styků a spojů dřevěných prvků (např. přikotvení_x000d_
podélných trámů pochozí lávky k vazným trámům, atd). Tvar L se ztužujícím vlisem. Zajištění pomocí vrutů do dřeva (např. 10x80mm)._x000d_
Součástí položky je dodávka a montáž. Přesný rozsah bude upřesněn v průběhu realizace – PD počítá s kotvením v ploše vazných trámů._x000d_
_x000d_
Materiál: Ocel – žárově zinkovaná_x000d_
_x000d_
Povrchová úprava, barevnost:_x000d_
Ocelové prvky:_x000d_
· Povrchově opracovaný celek bude očištěn a odmaštěn_x000d_
· Nátěr konstrukce - 2 x základním matným nátěrem – předpoklad – kovářská čerň / šedá._x000d_
_x000d_
Rozměr: L 100/100/90/3mm_x000d_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</si>
  <si>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269</t>
  </si>
  <si>
    <t>767000Z04R</t>
  </si>
  <si>
    <t>D+M - Z/04 - KOTEVNÍ TRNY – PROVÁZÁNÍ STÁVAJÍCÍHO A NAVRHOVANÉHO ZDIVA, kompletní realizace dle popisu ve výpisu zámečnických prvků v PD včetně veškerých parametrů a příslušenství</t>
  </si>
  <si>
    <t>-1593945589</t>
  </si>
  <si>
    <t>Poznámka k položce:_x000d_
KOTEVNÍ TRNY – PROVÁZÁNÍ STÁVAJÍCÍHO A NAVRHOVANÉHO ZDIVA_x000d_
_x000d_
PD uvažuje s osazením kotevních trnů – provázání stávajících a nově navrhovaných částí zdí. Trny osazeny a´500mm._x000d_
_x000d_
Položka obsahuje:_x000d_
· Vyvrtání otvoru Ø18-20mm, dl. cca 200-250mm do stávajícího zdiva (kámen)_x000d_
· Osazení nerezového trnu Ø16mm do chemické kotvy HILTI (bude upřesněno a stanoveno statikem v koordinací s technologickým_x000d_
předpisem výrobce) do připravených otvor – délky 500mm_x000d_
_x000d_
Dozdění novým zdivem_x000d_
_x000d_
Materiál, rozměr: nerezové trny Ø16mm délky 500mm + chemická kotva_x000d_
_x000d_
Poznámky: Součástí dodávky je upevňovací materiál. Prvky osazeny dle technických pokynů výrobce. Hrana zděné konstrukce, která je ve_x000d_
styku s navrženým prvkem bude zednicky začištěna. Položka je uvažována vč. dodávky a montáže + provedení výrobně technické dokumentace</t>
  </si>
  <si>
    <t>270</t>
  </si>
  <si>
    <t>767000Z05R</t>
  </si>
  <si>
    <t>D+M - Z/05 - SVORNÍKOVÉ SPOJE + TÝBL, kompletní realizace dle popisu ve výpisu zámečnických prvků v PD včetně veškerých parametrů a příslušenství</t>
  </si>
  <si>
    <t>983299059</t>
  </si>
  <si>
    <t>Poznámka k položce:_x000d_
SVORNÍKOVÉ SPOJE KROVU_x000d_
_x000d_
Spoje provedeny pomocí svorníků. Kotvení prvků k sobě. Do předvrtané kapsy bude vložena kotva z pozinkované závitové tyče, podložky a_x000d_
matice. D+M._x000d_
_x000d_
Položka obsahuje:_x000d_
· Vyvrtání otvoru Ø18-20mm, dl. cca 200-250mm do dřevěných profilů krovu_x000d_
· Osazení pozinkované závitové tyče Ø16mm do připravených otvorů_x000d_
· Provedení dřevěného týblu vč. osazení, zalepení a přebroušení_x000d_
_x000d_
Svorník bude osazen ve stycích - krokev / krokev, hambalek / krokev, pásek / vaznice, vaznice vikýře / krokev krovu, atd._x000d_
_x000d_
Materiál, rozměr: pozinkovaná závitová tyč M16P+podložka 60/5 + matice M16P + hmoždík Bulldog Ø50mm_x000d_
_x000d_
Povrchová úprava: 2x základní nátěr_x000d_
_x000d_
Rozměr prvku: M16P – 350 mm + podložka 60/5 mm+ matice M16P_x000d_
_x000d_
Poznámky: Součástí dodávky je standardní upevňovací materiál (hmoždinky, šrouby, zajišťovací svorky, rozpěrné kotvy atd. Prvky budou_x000d_
osazeny dle technických pokynů výrobce. Nutná koordinace s konečnou skladbou navazujících ploch. Před provedením předloží dodavatel_x000d_
stavby technologický postup montáže, který bude odsouhlasen GP a investorem stavby. Profily budou dodány včetně všech systémových prvků,_x000d_
tak aby byla zajištěna plná funkčnost systému jako celku!!!</t>
  </si>
  <si>
    <t>271</t>
  </si>
  <si>
    <t>767000Z06R</t>
  </si>
  <si>
    <t>D+M - Z/06 - KOTVY L PROFIL, kompletní realizace dle popisu ve výpisu zámečnických prvků v PD včetně veškerých parametrů a příslušenství</t>
  </si>
  <si>
    <t>23920885</t>
  </si>
  <si>
    <t>Poznámka k položce:_x000d_
KOTVY L PROFIL_x000d_
_x000d_
Jedná se o ocelové kotvy, které budou použity jako pomocné stabilizační konstrukce u styků a spojů dřevěných prvků (např. přikotvení_x000d_
podélných trámů pochozí lávky k vazným trámům, atd). Tvar L se ztužujícím vlisem. Zajištění pomocí vrutů do dřeva (např. 10x80mm)._x000d_
Součástí položky je dodávka a montáž. Přesný rozsah bude upřesněn v průběhu realizace – PD počítá s kotvením v ploše vazných trámů._x000d_
_x000d_
Materiál: Ocel – žárově zinkovaná_x000d_
_x000d_
Povrchová úprava, barevnost:_x000d_
Ocelové prvky:_x000d_
· Povrchově opracovaný celek bude očištěn a odmaštěn_x000d_
Nátěr konstrukce - 2 x základním matným nátěrem – předpoklad – kovářská čerň / šedá._x000d_
_x000d_
Rozměr: L 100/100/90/3mm_x000d_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</si>
  <si>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272</t>
  </si>
  <si>
    <t>767000Z07R</t>
  </si>
  <si>
    <t>D+M - Z/07 - Atypická krycí stříška komínového tělesa 750/750mm, kompletní realizace dle popisu ve výpisu zámečnických prvků v PD včetně veškerých parametrů a příslušenství</t>
  </si>
  <si>
    <t>914542312</t>
  </si>
  <si>
    <t>Poznámka k položce:_x000d_
Atypická krycí stříška komínového tělesa 750/750mm_x000d_
_x000d_
Jedná se o atypickou krycí stříškou komínového tělesa. Voda nestéká žlaby po stranách, ale prostě steče po stranách_x000d_
stříšky. PD počítá s atypickým provedením – v závislosti na stávajícím stavu._x000d_
Součástí položky je atypické zaměření a rozměrová koordinace._x000d_
_x000d_
Položka obsahuje:_x000d_
· Dodávka + montáž stříšky vč. začištění._x000d_
· Upevňovací materiál_x000d_
· Provedení otvorů do železobetonové hlavice, vč. chemických kotev + začištění_x000d_
_x000d_
Veškeré tyto položky jsou součástí tohoto prvku!_x000d_
O konečné podobě oplechování bude rozhodnuto v průběhu realizace po postavení lešení._x000d_
_x000d_
Materiál:_x000d_
Oboustranně lakovaný pozinkovaný plech 0,8mm. Polyuretanový matný lak tl. 50 μm._x000d_
Barva antracit – RAL 7016 - shodný odstín matnost/lesklost s navrženou barevností střešní krytiny._x000d_
O konečné barevnosti bude rozhodnuto investorem a architektem v průběhu realizace._x000d_
Veškerý materiál a prvky (vč. kotvení) budou systémové pozinkované a barvené._x000d_
_x000d_
Vlastnosti: odolné vůči UV záření, rezivění, povětrnostním vlivům, mrazu a stárnutí_x000d_
_x000d_
Prvky budou provedeno dle platné normy: ČSN 73 36 10, EN 10204 3.1 DX52D + ZM225_x000d_
_x000d_
Bod tání: min. 1 539°C_x000d_
_x000d_
Hustota: min. 7,86kg/dm3_x000d_
_x000d_
Změna délky při 100K: max. 1,2mm/m_x000d_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</si>
  <si>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273</t>
  </si>
  <si>
    <t>767000Z08R</t>
  </si>
  <si>
    <t>D+M - Z/08 - KRYCÍ MŘÍŽKA VČ. RÁMU 450/450mm, kompletní realizace dle popisu ve výpisu zámečnických prvků v PD včetně veškerých parametrů a příslušenství</t>
  </si>
  <si>
    <t>-492046804</t>
  </si>
  <si>
    <t>Poznámka k položce:_x000d_
MŘÍŽKA VČ. OBVODOVÉ PŘÍRUBY._x000d_
_x000d_
Jedná se o atypickou krycí mřížku vč. obvodového rámu (příruby) pro upevnění do sopouchu komínu (zamezení vnikání hmyzu a_x000d_
ptactva). Mřížka je stabilní vůči nepříznivým atmosférickým vlivům a teplotě. Položka je uvažována vč. vyčištění stávajícího_x000d_
prostupu zděnou konstrukcí). Mřížka čtvercový tvar, do rámu – instalována ve vodorovné pozici._x000d_
PD počítá s atypickým provedením – v závislosti na stávajícím stavu a rozměru komínového tělesa._x000d_
Součástí položky je atypické zaměření a rozměrová koordinace._x000d_
_x000d_
Položka obsahuje:_x000d_
· Dodávka + montáž vč. začištění._x000d_
· Upevňovací materiál_x000d_
· Provedení otvorů do železobetonové hlavice, vč. chemických kotev + začištění_x000d_
_x000d_
Veškeré tyto položky jsou součástí tohoto prvku!_x000d_
O konečné podobě oplechování bude rozhodnuto v průběhu realizace po postavení lešení._x000d_
_x000d_
Materiál: zdobný děrovaný plech + obvodový rámeček (plech 15-30mm, tl. 1mm) – bude upřesněno v průběhu realizace. Plech přivařen k rámečku. Součástí_x000d_
rámečku jsou otvory pro šrouby._x000d_
_x000d_
Povrchová úprava, barevnost: celá kce bude opískována, odmaštěna a následně žárově pozinkována a natřena 2x vrchní krycí antikorozní barvou totožná jako_x000d_
barva fasády (mat). Odstín bude upřesněn a odsouhlasen na vzorcích architektem v průběhu stavebních prací_x000d_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</t>
  </si>
  <si>
    <t>274</t>
  </si>
  <si>
    <t>767000Z09R</t>
  </si>
  <si>
    <t>D+M - Z/09 - OCELOVÁ CHRÁNIČKA – OSAZENA DO ZÁKLADOVÝCH PASŮ, kompletní realizace dle popisu ve výpisu zámečnických prvků v PD včetně veškerých parametrů a příslušenství</t>
  </si>
  <si>
    <t>-1676552181</t>
  </si>
  <si>
    <t>Poznámka k položce:_x000d_
OCELOVÁ CHRÁNIČKA – PROSTUP ZÁKLADOVÝM PASEM_x000d_
_x000d_
Chránička pro prostup potrubí tepelného čerpadla a vytápění stávajícími základovými pasy. Uvažováno vč. osazení (po obnažení stávajících_x000d_
základů). Prostor mezi potrubím a chráničkou bude vyplněn PU pěnou. Výškově bude chránička osazena dle samostatné části PD – ÚT._x000d_
Nutná vzájemná koordinace._x000d_
_x000d_
Součástí položky je:_x000d_
· Provedení prostupu kamenný zdivem – vč. koordinace s požadavky technologie_x000d_
· Chránička – vč. dodávky a montáže_x000d_
· Dotěsnění zdiva – PU pěna_x000d_
· Upevňovací materiál_x000d_
_x000d_
Materiál: ocelové potrubí Ø100 – tl. stěny 5mm_x000d_
_x000d_
Povrch: Žárově zinkovaný_x000d_
_x000d_
Rozměr: pr. 100mm, tl. stěny 5mm, délka 900mm._x000d_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</si>
  <si>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275</t>
  </si>
  <si>
    <t>767000Z10R</t>
  </si>
  <si>
    <t>D+M - Z/10 - OCELOVÁ CHRÁNIČKA – OSAZENA DO DESKY, kompletní realizace dle popisu ve výpisu zámečnických prvků v PD včetně veškerých parametrů a příslušenství</t>
  </si>
  <si>
    <t>-1387711172</t>
  </si>
  <si>
    <t>Poznámka k položce:_x000d_
OCELOVÁ CHRÁNIČKA – OSAZENA DO DESKY_x000d_
_x000d_
Chránička pro prostup potrubí tepelného čerpadla a vytápění navrhovanou konstrukcí podlahové desky vč. hydroizolace. Uvažováno vč. osazení._x000d_
Výškově bude chránička osazena dle samostatné části PD – ÚT._x000d_
Nutná vzájemná koordinace._x000d_
_x000d_
Součástí položky je:_x000d_
· Osazení chráničky do kce podlahy– vč. koordinace s požadavky technologie a stabilizací_x000d_
· Chránička – vč. dodávky a montáže_x000d_
· Dotěsnění_x000d_
· Upevňovací materiál_x000d_
_x000d_
Materiál: ocelové potrubí Ø100 – tl. stěny 5mm_x000d_
_x000d_
Povrch: Žárově zinkovaný_x000d_
_x000d_
Rozměr: pr. 100mm, tl. stěny 5mm, délka 300mm._x000d_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</si>
  <si>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276</t>
  </si>
  <si>
    <t>767000Z11R</t>
  </si>
  <si>
    <t>D+M - Z/11 - OCELOVÁ CHRÁNIČKA – OSAZENA DO ZÁKLADOVÝCH PASŮ, kompletní realizace dle popisu ve výpisu zámečnických prvků v PD včetně veškerých parametrů a příslušenství</t>
  </si>
  <si>
    <t>1788237721</t>
  </si>
  <si>
    <t>Poznámka k položce:_x000d_
OCELOVÁ CHRÁNIČKA – PROSTUP ZÁKLADOVÝM PASEM_x000d_
_x000d_
Chránička pro prostup potrubí kanalizace stávajícími základovými pasy. Uvažováno vč. osazení (po obnažení stávajících základů). Prostor mezi_x000d_
potrubím a chráničkou bude vyplněn PU pěnou. Výškově bude chránička osazena dle samostatné části PD – ÚT._x000d_
Nutná vzájemná koordinace._x000d_
_x000d_
Součástí položky je:_x000d_
· Provedení prostupu kamenný zdivem – vč. koordinace s požadavky technologie_x000d_
· Chránička – vč. dodávky a montáže_x000d_
· Dotěsnění zdiva – PU pěna_x000d_
· Upevňovací materiál_x000d_
_x000d_
Materiál: ocelové potrubí Ø50 – tl. stěny 5mm_x000d_
_x000d_
Povrch: Žárově zinkovaný_x000d_
_x000d_
Rozměr: pr. 50mm, tl. stěny 5mm, délka 900mm._x000d_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</si>
  <si>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277</t>
  </si>
  <si>
    <t>767000Z12R</t>
  </si>
  <si>
    <t>D+M - Z/12 - OCELOVÁ CHRÁNIČKA – OSAZENA DO DESKY, kompletní realizace dle popisu ve výpisu zámečnických prvků v PD včetně veškerých parametrů a příslušenství</t>
  </si>
  <si>
    <t>300634831</t>
  </si>
  <si>
    <t>Poznámka k položce:_x000d_
OCELOVÁ CHRÁNIČKA – OSAZENA DO DESKY_x000d_
_x000d_
Chránička pro prostup potrubí kanalizace navrhovanou konstrukcí podlahové desky vč. hydroizolace. Uvažováno vč. osazení. Výškově bude_x000d_
chránička osazena dle samostatné části PD – ÚT._x000d_
Nutná vzájemná koordinace._x000d_
_x000d_
Součástí položky je:_x000d_
· Osazení chráničky do kce podlahy– vč. koordinace s požadavky technologie a stabilizací_x000d_
· Chránička – vč. dodávky a montáže_x000d_
· Dotěsnění_x000d_
· Upevňovací materiál_x000d_
_x000d_
Materiál: ocelové potrubí Ø50 – tl. stěny 5mm_x000d_
_x000d_
Povrch: Žárově zinkovaný_x000d_
_x000d_
Rozměr: pr. 50mm, tl. stěny 5mm, délka 300mm._x000d_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</si>
  <si>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278</t>
  </si>
  <si>
    <t>767000Z13R</t>
  </si>
  <si>
    <t>D+M - Z/13 - OCELOVÁ CHRÁNIČKA – OSAZENA DO ZÁKLADOVÝCH PASŮ, kompletní realizace dle popisu ve výpisu zámečnických prvků v PD včetně veškerých parametrů a příslušenství</t>
  </si>
  <si>
    <t>259477681</t>
  </si>
  <si>
    <t>Poznámka k položce:_x000d_
OCELOVÁ CHRÁNIČKA – PROSTUP ZÁKLADOVÝM PASEM_x000d_
_x000d_
Chránička pro prostup kabeláže silnoproudu stávajícími základovými pasy. Uvažováno vč. osazení (po obnažení stávajících základů). Prostor_x000d_
mezi potrubím a chráničkou bude vyplněn PU pěnou. Výškově bude chránička osazena dle samostatné části PD – ÚT._x000d_
Nutná vzájemná koordinace._x000d_
_x000d_
Součástí položky je:_x000d_
· Provedení prostupu kamenný zdivem – vč. koordinace s požadavky technologie_x000d_
· Chránička – vč. dodávky a montáže_x000d_
· Dotěsnění zdiva – PU pěna_x000d_
· Upevňovací materiál_x000d_
_x000d_
Materiál: ocelové potrubí Ø75 – tl. stěny 5mm_x000d_
_x000d_
Povrch: Žárově zinkovaný_x000d_
_x000d_
Rozměr: pr. 75mm, tl. stěny 5mm, délka 900mm._x000d_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 (včetně návrhu styků a spojů)._x000d_
Prvky budou osazeny dle technických pokynů výrobce. Nutná koordinace s konečnou skladbou navazujících ploch. Před provedením předloží_x000d_
dodavatel stavby technologický postup montáže, který bude odsouhlasen GP a investorem stavby.</t>
  </si>
  <si>
    <t>279</t>
  </si>
  <si>
    <t>767000Z14aR</t>
  </si>
  <si>
    <t>D+M - Z/14 - KOTEVNÍ TRN, kompletní realizace dle popisu ve výpisu zámečnických prvků v PD včetně veškerých parametrů a příslušenství</t>
  </si>
  <si>
    <t>129579747</t>
  </si>
  <si>
    <t>Poznámka k položce:_x000d_
KOTEVNÍ TRN_x000d_
_x000d_
Nový kotevní trn Ø E 10_x000d_
Ocelový kotevní trn k tuhému připojení příčky / stěny ke stropní konstrukci. Do stropní kce, před_x000d_
vyzděním příčky / stěny, budou v rozmezí á 1000 mm předvrtány otvory pro následné ukotvení_x000d_
kotevního trnu. Kotevní trny tvaru L (š 100/ v 250 mm) upevněn pomocí dostatečně pružné malty_x000d_
(MVC 5, MVC 2,5 – přesněji stanoveno statikem v koordinací s technologickým předpisem výrobce) do_x000d_
připravených otvorů – uložení 50 mm. Dodržena předepsaná doba tvrdnutí a tuhnutí. Součástí této etapy_x000d_
zednicky zapraveny místa kolem otvorů tak, aby strop působil celistvě a bez viditelných spár. Následně_x000d_
může být dozděna poslední vrstva zdiva a zasunuty cihly, ve kterých se předem udělá zářez na horní_x000d_
straně, podélně ve směru stěny. Zářezy dobetonovány betonem C20/25 – dodržena doba tuhnutí pro_x000d_
nabytí požadovaného procenta pevnosti._x000d_
Spára mezi zdivem a stropem vyplněna minerální vatou – vložený materiál musí splňovat stanovené požární odolnosti! Minerální vata je součástí éto položky_x000d_
Po bouracích pracích bude objekt posouzen statikem z hlediska dotvarování a dosedání konstrukcí a případně přehodnocen navržený způsob provádění._x000d_
Při zhotovení drážek nutno dodržet požadavky ustanovené ČSN EN 1996-1-1_x000d_
_x000d_
Materiál:_x000d_
Ocelový trn Ø 10 mm – betonářská ocel hladká – 10 216_x000d_
Minerální vata – tl. 10mm_x000d_
_x000d_
Rozměr prvku:_x000d_
Ocelový trn Ø 10 mm, šířka 100 mm, výška 250 mm - celková délka prvku 350 mm = 0,21 kg_x000d_
_x000d_
Příslušenství:_x000d_
Součástí dodávky je upevňovací materiál. Prvky osazeny dle technických pokynů výrobce. Hrana zděné konstrukce, která je ve styku s navrženým prvkem bude_x000d_
zednicky začištěna. Položka je uvažována vč. dodávky a montáže + provedení výrobně technické dokumentace.</t>
  </si>
  <si>
    <t>280</t>
  </si>
  <si>
    <t>767000Z14bR</t>
  </si>
  <si>
    <t>D+M - Z/14 - MINERÁLNÍ VATA, kompletní realizace dle popisu ve výpisu zámečnických prvků v PD včetně veškerých parametrů a příslušenství</t>
  </si>
  <si>
    <t>1543825481</t>
  </si>
  <si>
    <t>281</t>
  </si>
  <si>
    <t>767000Z15R</t>
  </si>
  <si>
    <t>D+M - Z/15 - REVIZNÍ DVÍŘKA KOMÍNU, 200/300mm, kompletní realizace dle popisu ve výpisu zámečnických prvků v PD včetně veškerých parametrů a příslušenství</t>
  </si>
  <si>
    <t>-857219857</t>
  </si>
  <si>
    <t>Poznámka k položce:_x000d_
REVIZNÍ DVÍŘKA KOMÍNU_x000d_
_x000d_
Dvířka budou osazena v prostoru 1.NP a krovu. Budou sloužit jako revizní_x000d_
otvor pro kontrolu stávajícího komínového tělesa. Univerzální revizní dvířka jsou_x000d_
vyrobeny z ocelového plechu a pokryty práškovou barvou, která zabezpečuje_x000d_
před korozí a dodává estetický vzhled. Použitý materiál a technologie garantují_x000d_
vysokou jakost výrobku. Dvířka jsou určeny jako vybírací spalinová dvířka pro_x000d_
komíny. Dvířka budou opatřeny zámkem ,,YALE“. Dvířka budou vybavena_x000d_
dvojitými uzavíratelnými dvířky_x000d_
_x000d_
Součástí dvířek je obvodový rámeček vsazený do stávajícího zdiva._x000d_
Dále jsou součástí této položky dozdění stávajících otvorů – cihla plná ostře_x000d_
pálená CPP P20 na MVC M5.0 vč. zednického začištění a finální povrchové_x000d_
úpravy a výmalby._x000d_
_x000d_
Materiál:_x000d_
Ocelový plech_x000d_
_x000d_
Barva: prášková bílá_x000d_
_x000d_
Rozměr prvku:_x000d_
Venkovní rozměr 200/300mm_x000d_
Vnitřní rozměr 150/250mm_x000d_
Hloubka 20mm_x000d_
_x000d_
Příslušenství:_x000d_
Součástí dodávky je upevňovací materiál. Prvky osazeny dle technických pokynů výrobce. Hrana zděné konstrukce, která je ve styku s navrženým prvkem bude_x000d_
zednicky začištěna. Položka je uvažována vč. dodávky a montáže + provedení výrobně technické dokumentace.</t>
  </si>
  <si>
    <t>282</t>
  </si>
  <si>
    <t>767000Z16R</t>
  </si>
  <si>
    <t>D+M - Z/16 - STÁVAJÍCÍ ŽELEZNÉ KRUHY NA TRNOVÝCH OKÁCH, Ø180mm kruh, kompletní realizace dle popisu ve výpisu zámečnických prvků v PD včetně veškerých parametrů a příslušenství</t>
  </si>
  <si>
    <t>-1873398002</t>
  </si>
  <si>
    <t>Poznámka k položce:_x000d_
STÁVAJÍCÍ ŽELEZNÉ KRUHY NA TRNOVÝCH OKÁCH_x000d_
_x000d_
Jedná se o stávající prvky – zavěšené železní kruhy na trnových okách. Jsou kotveny do stávající konstrukce klenby v úrovni_x000d_
výsečí._x000d_
Prvky budou zachovány. Bude provedena revize jejich ukotvení + případné doplnění. Dále bude provedena nová povrchová_x000d_
úprava. Plocha kotvení do klenby bude zednicky začištěna._x000d_
Veškeré chybějící či nefunkční prvky bude doplněny tak, aby byla zajištěna 100% funkčnost prvku jako celku._x000d_
_x000d_
Povrchová úprava, barevnost:_x000d_
Ocelové prvky:_x000d_
Celá kce bude opískována, odmaštěna + proveden 2x základní nátěr + 2x vrchní krycí nátěr – barevnost antracit._x000d_
_x000d_
Příslušenství:_x000d_
Součástí dodávky jsou kotvící prvky (nerezové šrouby), hmoždinky atd. Kotvení jednotlivých částí bude provedeno tak, aby byl vytvořen trvale_x000d_
funkční celek. Svařované části budou broušeny a tmeleny tak, aby vznikl ,,neviditelný" styk materiálů. Položka je uvažována vč. dodávky a_x000d_
montáže + provedení výrobně technické dokumentace._x000d_
_x000d_
Ø180mm kruh + kotva dl. 180mm</t>
  </si>
  <si>
    <t>283</t>
  </si>
  <si>
    <t>767000Z17R</t>
  </si>
  <si>
    <t>D+M - Z/17 - OCELOVÝ PROFIL IPE 80 (NOSNÁ KCE PRO OBVODOVÝ RÁM DLAŽBY) + OSAZENÍ DO ZDIVA, dl. 650 mm, kompletní realizace dle popisu ve výpisu zámečnických prvků v PD včetně veškerých parametrů a příslušenství</t>
  </si>
  <si>
    <t>1227983591</t>
  </si>
  <si>
    <t>Poznámka k položce:_x000d_
OCELOVÝ PROFIL IPE 80 (NOSNÁ KCE PRO OBVODOVÝ RÁM DLAŽBY) + OSAZENÍ DO ZDIVA_x000d_
_x000d_
Jedná se o profil, který vytváří nosnou konstrukci pro obvodový rám (L40/50/4mm). Bude osazen na žb tl. 150mm a do stávajícího obvodového kamenného zdiva_x000d_
(hl. uložení 150mm). Prvky budou osazeny v exteriéru (vzduchovém kanálku – požadavek na povrchovou úpravu žírovým zinkováním + nátěr._x000d_
Součástí položky je:_x000d_
01./ IPE 80 dl. 650mm (hmotnost 3,9kg)_x000d_
02./ vytvoření kapsy ve stávajícím zdivu (kámen) + vyrovnání profilu (vč. podlití) + zednické začištění + osazení na žb kci_x000d_
03./ dodávka a montáž_x000d_
04./ pomocný kotvící materiál vč. klínů, podpěr, atd._x000d_
_x000d_
Materiál: Ocel_x000d_
_x000d_
Povrchová úprava, barevnost:_x000d_
Ocelové prvky:_x000d_
· Povrchově opracovaný celek bude očištěn a odmaštěn, veškeré svary, styky a spoje budou broušeny, tmeleny pro dosažení ,,bezešvých“ styků (plynulá_x000d_
návaznost vzájemně navazujících prvků)._x000d_
· Následně bude celý povrch zinkován - stupeň agresivity prostředí C3, životnost VH, tloušťka povlaku 85 μm – požadavek na čistotu zinkové lázně_x000d_
(nesmí dojít k nanesení ocelových odštěpků a nečistot) ._x000d_
· Vyčištění + případné odstranění nerovností a povrchových deformací vč. doplnění zinkovaného povlaku_x000d_
· Nástřik konstrukce - 1 x základním a 2 x krycím matným nátěrem systém GLIMMER (jedna tl. nátěru do 100 μm) v barvě dle výběru architekta -_x000d_
předpoklad SOFT GLIMMER DB 704 – totožně jako u stávajícího zábradlí. Postup bude proveden v souladu s tech. listy výrobce._x000d_
_x000d_
Příprava ocelových povrchů: dle ČSN EN ISO 8501-3 – stupeň P3 (Velmi důkladná příprava - na povrchu se nevyskytují patrné defekty)_x000d_
_x000d_
Systém požadavků na výrobu: dle 1090-1 EXC2_x000d_
_x000d_
Základní specifikace svařovaných konstrukcí: materiál kontroly – IC 3.1., Přídavný materiál – G3Si1, metoda svařování – 135, třída jakosti provedení svaru_x000d_
ČSN EN ISO 5817 – C, Tolerance svařované konstrukce ČSN EN ISO 13920 – C,C,G_x000d_
_x000d_
Poznámky: Součástí dodávky jsou kotvící prvky (nerezové šrouby), hmoždinky atd. Kotvení jednotlivých částí bude provedeno tak, aby byl vytvořen trvale funkční_x000d_
celek. Svařované části budou broušeny a tmeleny tak, aby vznikl ,,neviditelný" styk materiálů._x000d_
Hrana zděné konstrukce, která je ve styku s navrženým prvkem bude zednicky začištěna + maximální rovinnost – toto je součástí této položky. Položka je_x000d_
uvažována vč. dodávky a montáže + provedení výrobně technické dokumentace.</t>
  </si>
  <si>
    <t>284</t>
  </si>
  <si>
    <t>767000Z18R</t>
  </si>
  <si>
    <t>D+M - Z/18 - OCELOVÝ RÁM PRO VLOŽENÍ BETONOVÉ DLAŽBY, kompletní realizace dle popisu ve výpisu zámečnických prvků v PD včetně veškerých parametrů a příslušenství</t>
  </si>
  <si>
    <t>51820987</t>
  </si>
  <si>
    <t>Poznámka k položce:_x000d_
OCELOVÝ RÁM PRO VLOŽENÍ BETONOVÉ DLAŽBY_x000d_
_x000d_
Rám vymezuje prostor pro osazení betonových dlaždic, které jsou uvažovány jako vyjímatelné. Bude se jednat o atypickou svařovanou konstrukci, která bude_x000d_
osazena na ocelových prvcích Z/17. K tomuto bude přikotvena (přivařena). Prvky budou osazeny v exteriéru (vzduchovém kanálku – požadavek na povrchovou_x000d_
úpravu žírovým zinkováním + nátěr._x000d_
Součástí položky je:_x000d_
01./ rám L40/50/4mm souhrnná délka 3 400mm. Bude se jednat o atypický prvek (svařenec dvou pásovin tl. 4mm)_x000d_
02./ přikotvení k profilům IPE 80_x000d_
03./ dodávka a montáž_x000d_
04./ pomocný kotvící materiál vč. klínů, podpěr, atd._x000d_
_x000d_
Materiál: Ocel_x000d_
_x000d_
Povrchová úprava, barevnost:_x000d_
· Povrchově opracovaný celek bude očištěn a odmaštěn, veškeré svary, styky a spoje budou broušeny, tmeleny pro dosažení ,,bezešvých“ styků (plynulá_x000d_
návaznost vzájemně navazujících prvků)._x000d_
· Následně bude celý povrch zinkován - stupeň agresivity prostředí C3, životnost VH, tloušťka povlaku 85 μm – požadavek na čistotu zinkové lázně_x000d_
(nesmí dojít k nanesení ocelových odštěpků a nečistot) ._x000d_
· Vyčištění + případné odstranění nerovností a povrchových deformací vč. doplnění zinkovaného povlaku (zinkový sprej)_x000d_
· Nástřik konstrukce - 1 x základním a 2 x krycím matným nátěrem systém GLIMMER (jedna tl. nátěru do 100 μm) v barvě dle výběru architekta -_x000d_
předpoklad SOFT GLIMMER DB 704 – totožně jako u stávajícího zábradlí. Postup bude proveden v souladu s tech. listy výrobce._x000d_
_x000d_
Příprava ocelových povrchů: dle ČSN EN ISO 8501-3 – stupeň P3 (Velmi důkladná příprava - na povrchu se nevyskytují patrné defekty)_x000d_
_x000d_
Systém požadavků na výrobu: dle 1090-1 EXC2_x000d_
_x000d_
Základní specifikace svařovaných konstrukcí: materiál kontroly – IC 3.1., Přídavný materiál – G3Si1, metoda svařování – 135, třída jakosti provedení svaru_x000d_
ČSN EN ISO 5817 – C, Tolerance svařované konstrukce ČSN EN ISO 13920 – C,C,G_x000d_
_x000d_
Rozměry: L40/50/4mm 2x délka 600mm + 2x délka 1100mm_x000d_
_x000d_
Poznámky: Součástí dodávky jsou kotvící prvky (nerezové šrouby), hmoždinky atd. Kotvení jednotlivých částí bude provedeno tak, aby byl vytvořen trvale funkční_x000d_
celek. Svařované části budou broušeny a tmeleny tak, aby vznikl ,,neviditelný" styk materiálů._x000d_
Hrana zděné konstrukce, která je ve styku s navrženým prvkem bude zednicky začištěna + maximální rovinnost – toto je součástí této položky. Položka je_x000d_
uvažována vč. dodávky a montáže + provedení výrobně technické dokumentace.</t>
  </si>
  <si>
    <t>285</t>
  </si>
  <si>
    <t>767000Z19R</t>
  </si>
  <si>
    <t>D+M - Z/19 - MŘÍŽKA VČ. OBVODOVÉ PŘÍRUBY – KRYTÍ NASÁVACÍHO OTVORU (VZDUCHOVÝ KANÁL), kompletní realizace dle popisu ve výpisu zámečnických prvků v PD včetně veškerých parametrů a příslušenství</t>
  </si>
  <si>
    <t>225881790</t>
  </si>
  <si>
    <t>Poznámka k položce:_x000d_
MŘÍŽKA VČ. OBVODOVÉ PŘÍRUBY – KRYTÍ NASÁVACÍHO OTVORU (VZDUCHOVÝ KANÁL)_x000d_
_x000d_
Jedná se o atypickou krycí mřížku vč. obvodového rámu (příruby) pro upevnění na fasádu (zakrytí nasávacího otvoru ve zdivu)._x000d_
Mřížka je stabilní vůči nepříznivým atmosférickým vlivům a teplotě. Položka je uvažována vč. vyčištění stávajícího prostupu_x000d_
zděnou konstrukcí). Mřížka čtvercový tvar, do rámu – instalována ve svislé pozici._x000d_
PD počítá s atypickým provedením – v závislosti na stávajícím stavu a rozměru obvodové konstrukce_x000d_
Součástí položky je atypické zaměření a rozměrová koordinace._x000d_
_x000d_
Položka obsahuje:_x000d_
· Dodávka + montáž vč. začištění._x000d_
· Upevňovací materiál_x000d_
· Provedení otvorů do obvodového zdiva, vč. chemických kotev + začištění_x000d_
_x000d_
Veškeré tyto položky jsou součástí tohoto prvku!_x000d_
O konečné podobě oplechování bude rozhodnuto v průběhu realizace po postavení lešení._x000d_
_x000d_
Materiál: zdobný děrovaný plech + obvodový rámeček (plech L15/15mm, tl. 1mm) – bude upřesněno v průběhu realizace. Plech přivařen k rámečku. Součástí_x000d_
rámečku jsou otvory pro šrouby._x000d_
_x000d_
Povrchová úprava, barevnost: celá kce bude opískována, odmaštěna a následně žárově pozinkována a natřena 2x vrchní krycí antikorozní barvou totožná jako_x000d_
barva fasády (mat). Odstín bude upřesněn a odsouhlasen na vzorcích architektem v průběhu stavebních prací_x000d_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dokumentace._x000d_
_x000d_
200/200/1 mm</t>
  </si>
  <si>
    <t>286</t>
  </si>
  <si>
    <t>767000Z20R</t>
  </si>
  <si>
    <t>D+M - Z/20 - KRYCÍ DVÍŘKA STÁVAJCÍ ROZVODNÉ SKŘÍNĚ VČ. OBVODOVÉHO RÁMU, 500/400 mm, kompletní realizace dle popisu ve výpisu zámečnických prvků v PD včetně veškerých parametrů a příslušenství</t>
  </si>
  <si>
    <t>671270157</t>
  </si>
  <si>
    <t>Poznámka k položce:_x000d_
KRYCÍ DVÍŘKA STÁVAJCÍ ROZVODNÉ SKŘÍNĚ VČ. OBVODOVÉHO RÁMU_x000d_
_x000d_
Jedná se o atypické krycí dvířka vč. obvodového rámu pro upevnění na fasádu. Dvířka budou rozměrově upravena dle stávající rámu rozvodné skříně._x000d_
Dvířka jsou stabilní vůči nepříznivým atmosférickým vlivům a teplotě. Položka je uvažována vč. vyčištění stávajícího prostupu a případných úprav ve stávajícím_x000d_
obvodovém rámu rozvodné skříně. Dvířka obdélný tvar, do rámu – instalována ve svislé pozici._x000d_
PD počítá s atypickým provedením – v závislosti na stávajícím stavu a rozměru obvodové konstrukce_x000d_
Součástí položky je atypické zaměření a rozměrová koordinace._x000d_
_x000d_
Položka obsahuje:_x000d_
· Dodávka + montáž vč. začištění._x000d_
· Upevňovací materiál_x000d_
· Provedení otvorů do obvodového zdiva, vč. chemických kotev + začištění_x000d_
_x000d_
Veškeré tyto položky jsou součástí tohoto prvku!_x000d_
O konečné podobě oplechování bude rozhodnuto v průběhu realizace po postavení lešení._x000d_
_x000d_
Materiál: plný plech + obvodový rámeček (plech L15/15mm, tl. 2mm) – bude upřesněno v průběhu realizace. Plech přivařen k rámečku. Součástí rámečku jsou_x000d_
otvory pro šrouby._x000d_
_x000d_
Povrchová úprava, barevnost: celá kce bude opískována, odmaštěna a následně žárově pozinkována a natřena 2x vrchní krycí antikorozní barvou totožná jako_x000d_
barva fasády (mat). Odstín bude upřesněn a odsouhlasen na vzorcích architektem v průběhu stavebních prací_x000d_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celku!!!_x000d_
Položka je uvažována vč. dodávky a montáže + provedení výrobně technické dokumentace._x000d_
_x000d_
500/400 mm</t>
  </si>
  <si>
    <t>287</t>
  </si>
  <si>
    <t>767000Z21R</t>
  </si>
  <si>
    <t>D+M - Z/21 - KOTEVNÍ TRNY – PROVÁZÁNÍ STÁVAJÍCÍHO ZDIVA A BETONOVÝCH ŽLABOVEK TVOŘÍCÍ VZDUCHOVÝ KANÁL, kompletní realizace dle popisu ve výpisu zámečnických prvků v PD včetně veškerých parametrů a příslušenství</t>
  </si>
  <si>
    <t>435705841</t>
  </si>
  <si>
    <t>Poznámka k položce:_x000d_
KOTEVNÍ TRNY – PROVÁZÁNÍ STÁVAJÍCÍHO ZDIVA A BETONOVÝCH ŽLABOVEK TVOŘÍCÍ VZDUCHOVÝ KANÁL_x000d_
_x000d_
PD uvažuje s osazením kotevních trnů – provázání základových konstrukcí a nově prováděné konstrukce vzduchového kanálu._x000d_
Položka obsahuje:_x000d_
· Trny Ø16mm – vč. vyvrtání otvoru (kámen) + chemické kotvy + rozměrová stabilizace_x000d_
· Doplnění konstrukcí._x000d_
_x000d_
Materiál, rozměr: nerezové trny Ø16mm délky 200mm_x000d_
_x000d_
Poznámky: Součástí dodávky je upevňovací materiál. Prvky osazeny dle technických pokynů výrobce. Hrana zděné konstrukce, která je ve styku s navrženým_x000d_
prvkem bude zednicky začištěna. Položka je uvažována vč. dodávky a montáže + provedení výrobně technické dokumentace.</t>
  </si>
  <si>
    <t>288</t>
  </si>
  <si>
    <t>767000Z22R</t>
  </si>
  <si>
    <t>D+M - Z/22 - STÁVAJÍCÍ OCELOVÉ STROPNÍ NOSNÍKY I 200 – POVRCHOVÁ ÚPRAVA SPODNÍ PŘÍRUBY, kompletní realizace dle popisu ve výpisu zámečnických prvků v PD včetně veškerých parametrů a příslušenství</t>
  </si>
  <si>
    <t>750402468</t>
  </si>
  <si>
    <t>Poznámka k položce:_x000d_
STÁVAJÍCÍ OCELOVÉ STROPNÍ NOSNÍKY I 200 – POVRCHOVÁ ÚPRAVA SPODNÍ PŘÍRUBY_x000d_
_x000d_
Jedná se o stávající prvky – spodní přírubu ocelových nosníků I200, které tvoří nosnou konstrukci pro cihelnou klenbu._x000d_
Prvky budou zachovány. Bude provedena revize jejich stavu po odstranění povrchové úpravy (omítky). Dále bude provedena nová povrchová úprava. Plocha styku_x000d_
s cihelnou klenbou bude zednicky začištěna._x000d_
Veškeré chybějící či nefunkční prvky bude doplněny tak, aby byla zajištěna 100% funkčnost prvku jako celku._x000d_
_x000d_
Povrchová úprava, barevnost:_x000d_
Ocelové prvky:_x000d_
Celá kce bude opískována, odmaštěna + proveden 2x základní nátěr + 2x vrchní krycí nátěr – barevnost světle šedá._x000d_
_x000d_
Rozměr: spodní příruba š. 90mm – délka 5,0m_x000d_
_x000d_
Příslušenství:_x000d_
Součástí dodávky jsou kotvící prvky (nerezové šrouby), hmoždinky atd. Kotvení jednotlivých částí bude provedeno tak, aby byl vytvořen trvale funkční celek._x000d_
Svařované části budou broušeny a tmeleny tak, aby vznikl ,,neviditelný" styk materiálů. Položka je uvažována vč. dodávky a montáže + provedení výrobně_x000d_
technické dokumentace.</t>
  </si>
  <si>
    <t>289</t>
  </si>
  <si>
    <t>767000Z23R</t>
  </si>
  <si>
    <t>D+M - Z/23 - STÁVAJÍCÍ ŽELEZNÉ ZÁVĚSY, Ø40, dl. 100mm, kompletní realizace dle popisu ve výpisu zámečnických prvků v PD včetně veškerých parametrů a příslušenství</t>
  </si>
  <si>
    <t>-1881357483</t>
  </si>
  <si>
    <t>Poznámka k položce:_x000d_
STÁVAJÍCÍ ŽELEZNÉ ZÁVĚSY_x000d_
_x000d_
Jedná se o stávající prvky – železné závěsy (původní osazení okenic). Jsou kotveny do stávající_x000d_
konstrukce zdiva._x000d_
Prvky budou zachovány. Bude provedena revize jejich ukotvení + případné doplnění. Dále bude_x000d_
provedena nová povrchová úprava. Plocha kotvení do zdiva bude zednicky začištěna._x000d_
Veškeré chybějící či nefunkční prvky bude doplněny tak, aby byla zajištěna 100% funkčnost prvku jako_x000d_
celku._x000d_
_x000d_
Povrchová úprava, barevnost:_x000d_
Ocelové prvky:_x000d_
Celá kce bude opískována, odmaštěna + proveden 2x základní nátěr + 2x vrchní krycí nátěr – barevnost totožná s fasádou_x000d_
_x000d_
Příslušenství:_x000d_
Součástí dodávky jsou kotvící prvky (nerezové šrouby), hmoždinky atd. Kotvení jednotlivých částí bude provedeno tak, aby byl vytvořen trvale_x000d_
funkční celek. Svařované části budou broušeny a tmeleny tak, aby vznikl ,,neviditelný" styk materiálů. Položka je uvažována vč. dodávky a_x000d_
montáže + provedení výrobně technické dokumentace.</t>
  </si>
  <si>
    <t>290</t>
  </si>
  <si>
    <t>767000Z24R</t>
  </si>
  <si>
    <t>D+M - Z/24 - STÁVAJÍCÍ ŽELEZNÁ KONZOLA, 35/150, kompletní realizace dle popisu ve výpisu zámečnických prvků v PD včetně veškerých parametrů a příslušenství</t>
  </si>
  <si>
    <t>-1535426609</t>
  </si>
  <si>
    <t>Poznámka k položce:_x000d_
STÁVAJÍCÍ ŽELEZNÁ KONZOLA_x000d_
_x000d_
Jedná se o stávající prvek – konzolu (bude ověřena funkčnost + rozhodnuto o dalším postupu prací). Je kotvena do stávající_x000d_
konstrukce zdiva._x000d_
Bude provedena revize jejich ukotvení + případné doplnění. Dále bude provedena nová povrchová úprava. Plocha kotvení do_x000d_
zdiva bude zednicky začištěna._x000d_
Veškeré chybějící či nefunkční prvky bude doplněny tak, aby byla zajištěna 100% funkčnost prvku jako celku._x000d_
_x000d_
Povrchová úprava, barevnost:_x000d_
Ocelové prvky:_x000d_
Celá kce bude opískována, odmaštěna + proveden 2x základní nátěr + 2x vrchní krycí nátěr – barevnost totožná s fasádou_x000d_
_x000d_
Příslušenství:_x000d_
Součástí dodávky jsou kotvící prvky (nerezové šrouby), hmoždinky atd. Kotvení jednotlivých částí bude provedeno tak, aby byl vytvořen trvale_x000d_
funkční celek. Svařované části budou broušeny a tmeleny tak, aby vznikl ,,neviditelný" styk materiálů. Položka je uvažována vč. dodávky a_x000d_
montáže + provedení výrobně technické dokumentace.</t>
  </si>
  <si>
    <t>291</t>
  </si>
  <si>
    <t>767000Z25R</t>
  </si>
  <si>
    <t>D+M - Z/25 - STÁVAJÍCÍ OCELOVÁ KLEŠTINA, 50/650, kompletní realizace dle popisu ve výpisu zámečnických prvků v PD včetně veškerých parametrů a příslušenství</t>
  </si>
  <si>
    <t>-14186261</t>
  </si>
  <si>
    <t>Poznámka k položce:_x000d_
STÁVAJÍCÍ OCELOVÁ KLEŠTINA_x000d_
_x000d_
Jedná se o stávající prvek – kleštinu (bude ověřena funkčnost + rozhodnuto o dalším postupu prací). Je kotvena do stávající_x000d_
konstrukce zdiva._x000d_
Bude provedena revize jejich ukotvení + případné doplnění. Dále bude provedena nová povrchová úprava. Plocha kotvení do zdiva_x000d_
bude zednicky začištěna._x000d_
Veškeré chybějící či nefunkční prvky bude doplněny tak, aby byla zajištěna 100% funkčnost prvku jako celku._x000d_
_x000d_
Povrchová úprava, barevnost:_x000d_
Ocelové prvky:_x000d_
Celá kce bude opískována, odmaštěna + proveden 2x základní nátěr + 2x vrchní krycí nátěr – barevnost totožná s fasádou_x000d_
_x000d_
Příslušenství:_x000d_
Součástí dodávky jsou kotvící prvky (nerezové šrouby), hmoždinky atd. Kotvení jednotlivých částí bude provedeno tak, aby byl vytvořen trvale_x000d_
funkční celek. Svařované části budou broušeny a tmeleny tak, aby vznikl ,,neviditelný" styk materiálů. Položka je uvažována vč. dodávky a_x000d_
montáže + provedení výrobně technické dokumentace.</t>
  </si>
  <si>
    <t>292</t>
  </si>
  <si>
    <t>767000Z26R</t>
  </si>
  <si>
    <t>D+M - Z/26 - STÁVAJÍCÍ OCELOVÁ KLEŠTINA, 50/550, kompletní realizace dle popisu ve výpisu zámečnických prvků v PD včetně veškerých parametrů a příslušenství</t>
  </si>
  <si>
    <t>1892912656</t>
  </si>
  <si>
    <t>Poznámka k položce:_x000d_
STÁVAJÍCÍ OCELOVÁ KLEŠTINA_x000d_
_x000d_
Jedná se o stávající prvek – kleštinu (bude ověřena funkčnost_x000d_
+ rozhodnuto o dalším postupu prací). Je kotvena do stávající_x000d_
konstrukce zdiva._x000d_
Bude provedena revize jejich ukotvení + případné doplnění._x000d_
Dále bude provedena nová povrchová úprava. Plocha kotvení_x000d_
do zdiva bude zednicky začištěna._x000d_
Veškeré chybějící či nefunkční prvky bude doplněny tak, aby_x000d_
byla zajištěna 100% funkčnost prvku jako celku._x000d_
_x000d_
Povrchová úprava, barevnost:_x000d_
Ocelové prvky:_x000d_
Celá kce bude opískována, odmaštěna + proveden 2x základní nátěr + 2x vrchní krycí nátěr – barevnost totožná s fasádou_x000d_
_x000d_
Příslušenství:_x000d_
Součástí dodávky jsou kotvící prvky (nerezové šrouby), hmoždinky atd. Kotvení jednotlivých částí bude provedeno tak, aby byl vytvořen trvale_x000d_
funkční celek. Svařované části budou broušeny a tmeleny tak, aby vznikl ,,neviditelný" styk materiálů. Položka je uvažována vč. dodávky a_x000d_
montáže + provedení výrobně technické dokumentace.</t>
  </si>
  <si>
    <t>293</t>
  </si>
  <si>
    <t>76700KO01R</t>
  </si>
  <si>
    <t>D+M - KO/01 - STÁVAJÍCÍ OKENNÍ KOVANÁ MŘÍŽ 1600/1760 mm, kompletní realizace dle popisu ve výpisu kovářských prvků v PD včetně veškerých parametrů a příslušenství</t>
  </si>
  <si>
    <t>-790161896</t>
  </si>
  <si>
    <t>Poznámka k položce:_x000d_
Stávající okenní mříž_x000d_
Stávající, atypická, vnější, provlékaná zdobná mříž. Mříž kotvená v kamenném ostění, bude zachována. Bude provedena kontrola kotvení_x000d_
popřípadě nově kotveno bez poškození zdiva, bude provedeno očištění. Chybějící prvky budou doplněny - typově dle původních dochovaných._x000d_
Součástí mříže bude kotvící materiál a kamenické začištění po kotvení mříže do kamenného ostění._x000d_
_x000d_
Materiál:_x000d_
ocel - kovářsky opracovaná_x000d_
provedená z profilů 15/15mm - svislé otočené pruty na koso – průběžné + vodorovné na plocho - s oky pro provlečení, detaily budou kovářsky_x000d_
zpracovány (kované hrany, povrch ploch atd.)_x000d_
_x000d_
Povrchová úprava, barevnost: celá kce bude opískována, odmaštěna a následně opatřena_x000d_
1 x základním a 2 x krycím matným nátěrem systém GLIMMER (jedna tl. nátěru do 100 μm) v barvě dle výběru architekta - předpoklad SOFT_x000d_
GLIMMER ANTHRAZIT . Postup bude proveden v souladu s tech. listy výrobce._x000d_
Celá konstrukce bude následně nakonzervovaná včelím voskem. Konečný odstín bude odsouhlasen na vzorcích architektem a pracovníky_x000d_
památkové péče_x000d_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 Styky jednotlivých konstrukcí budou kamenicky začištěny</t>
  </si>
  <si>
    <t>294</t>
  </si>
  <si>
    <t>76700KO02R</t>
  </si>
  <si>
    <t>D+M - KO/02 - NOVÁ OKENNÍ KOVANÁ MŘÍŽ 1250/1610 mm, kompletní realizace dle popisu ve výpisu kovářských prvků v PD včetně veškerých parametrů a příslušenství</t>
  </si>
  <si>
    <t>-454908023</t>
  </si>
  <si>
    <t>Poznámka k položce:_x000d_
NOVÁ OKENNÍ MŘÍŽ – TYPOVĚ DLE KO/01*_x000d_
Nová vnější kovaná neotevíravá okenní mříž, provlékaná, osazená napevno do stávajícího meziokenního prostoru zděného ostění, provedená_x000d_
z profilů 15/15mm + obvodový rám (kotvený kovářskými sponami) z profilu 4/16mm. Svislé otočené pruty na koso – průběžné + vodorovné na_x000d_
plocho - s oky pro provlečení._x000d_
Prvek bude proveden vzorově dle stávajícího dochovaného - KO/01*._x000d_
Prvek je uvažován včetně dodávky a montáže._x000d_
Součástí položky je zednické začištění po kotvení mříže do ostění. POZOR – mříž neprochází plochou parapetu (končí nad parapetem)!_x000d_
_x000d_
Materiál:_x000d_
ocel - kovářsky opracovaná_x000d_
provedená z profilů 15/15mm - svislé otočené pruty na koso – průběžné + vodorovné na plocho - s oky pro provlečení, detaily budou kovářsky_x000d_
zpracovány (kované hrany, povrch ploch atd.)_x000d_
_x000d_
Povrchová úprava, barevnost: celá kce bude opískována, odmaštěna a následně opatřena_x000d_
1 x základním a 2 x krycím matným nátěrem systém GLIMMER (jedna tl. nátěru do 100 μm) v barvě dle výběru architekta - předpoklad SOFT_x000d_
GLIMMER ANTHRAZIT . Postup bude proveden v souladu s tech. listy výrobce._x000d_
Celá konstrukce bude následně nakonzervovaná včelím voskem. Konečný odstín bude odsouhlasen na vzorcích architektem a pracovníky_x000d_
památkové péče_x000d_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 Styky jednotlivých konstrukcí budou kamenicky začištěny</t>
  </si>
  <si>
    <t>295</t>
  </si>
  <si>
    <t>76700KO03R</t>
  </si>
  <si>
    <t>D+M - KO/03 - NOVÁ OKENNÍ KOVANÁ MŘÍŽ 1200/1450 mm, kompletní realizace dle popisu ve výpisu kovářských prvků v PD včetně veškerých parametrů a příslušenství</t>
  </si>
  <si>
    <t>282915887</t>
  </si>
  <si>
    <t>Poznámka k položce:_x000d_
NOVÁ OKENNÍ MŘÍŽ – TYPOVĚ DLE KO/01*_x000d_
_x000d_
Nová vnější kovaná neotevíravá okenní mříž, provlékaná, osazená napevno do stávajícího meziokenního prostoru zděného ostění, provedená_x000d_
z profilů 15/15mm + obvodový rám (kotvený kovářskými sponami) z profilu 4/16mm. Svislé otočené pruty na koso – průběžné + vodorovné na_x000d_
plocho - s oky pro provlečení._x000d_
Prvek bude proveden vzorově dle stávajícího dochovaného - KO/01*._x000d_
Prvek je uvažován včetně dodávky a montáže._x000d_
Součástí položky je zednické začištění po kotvení mříže do ostění. POZOR – mříž neprochází plochou parapetu (končí nad parapetem)!_x000d_
_x000d_
Materiál:_x000d_
ocel - kovářsky opracovaná_x000d_
provedená z profilů 15/15mm - svislé otočené pruty na koso – průběžné + vodorovné na plocho - s oky pro provlečení, detaily budou kovářsky_x000d_
zpracovány (kované hrany, povrch ploch atd.)_x000d_
_x000d_
Povrchová úprava, barevnost: celá kce bude opískována, odmaštěna a následně opatřena_x000d_
1 x základním a 2 x krycím matným nátěrem systém GLIMMER (jedna tl. nátěru do 100 μm) v barvě dle výběru architekta - předpoklad SOFT_x000d_
GLIMMER ANTHRAZIT . Postup bude proveden v souladu s tech. listy výrobce._x000d_
Celá konstrukce bude následně nakonzervovaná včelím voskem. Konečný odstín bude odsouhlasen na vzorcích architektem a pracovníky_x000d_
památkové péče_x000d_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 Styky jednotlivých konstrukcí budou kamenicky začištěny</t>
  </si>
  <si>
    <t>296</t>
  </si>
  <si>
    <t>76700KO04R</t>
  </si>
  <si>
    <t>D+M - KO/04 - NOVÁ OKENNÍ KOVANÁ MŘÍŽ 1250/1410 mm, kompletní realizace dle popisu ve výpisu kovářských prvků v PD včetně veškerých parametrů a příslušenství</t>
  </si>
  <si>
    <t>-274706920</t>
  </si>
  <si>
    <t>297</t>
  </si>
  <si>
    <t>76700KO05R</t>
  </si>
  <si>
    <t>D+M - KO/05 - NOVÁ OKENNÍ KOVANÁ MŘÍŽ 1250/1350 mm, kompletní realizace dle popisu ve výpisu kovářských prvků v PD včetně veškerých parametrů a příslušenství</t>
  </si>
  <si>
    <t>-1798040272</t>
  </si>
  <si>
    <t>298</t>
  </si>
  <si>
    <t>76700PO01R</t>
  </si>
  <si>
    <t>D+M - PO/01 - HASICÍ PŘÍSTROJ PHP 21A, kompletní realizace dle popisu ve výpisu požárně odolných prvků v PD včetně veškerých parametrů a příslušenství</t>
  </si>
  <si>
    <t>1942865309</t>
  </si>
  <si>
    <t>Poznámka k položce:_x000d_
HASICÍ PŘÍSTROJ_x000d_
_x000d_
Hasicí přístroj práškový (PHP 21A)_x000d_
Přístroj bude umístěny tak, aby výška rukojetě byla max. 1,5 m nad podlahou. Hasicí přístroj práškový pod stálým tlakem, určený k hašení_x000d_
pevných hořlavých látek, hořlavých kapalin, plynů i zařízení pod elektrickým napětím do 1000V z min. vzdálenosti 1 metr v počáteční fázi požáru._x000d_
_x000d_
Hasící účinnost: 21A – tři hasící jednotky_x000d_
_x000d_
Příslušenství:_x000d_
Přístroj je uvažován včetně závěsného systému a kotvících prvků_x000d_
Poloha umístění bude upřesněna v průběhu realizace. 1ks hasícího přístroje bude osazen v místnosti 1.01, 1ks hasícího přístroje bude osazen_x000d_
v místnosti 1.03_x000d_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</t>
  </si>
  <si>
    <t>299</t>
  </si>
  <si>
    <t>76700PO02R</t>
  </si>
  <si>
    <t>D+M - PO/02 - VÝSTRAŽNÉ A BEZPEČNOSTNÍ TABULKY, kompletní realizace dle popisu ve výpisu požárně odolných prvků v PD včetně veškerých parametrů a příslušenství</t>
  </si>
  <si>
    <t>-1765098991</t>
  </si>
  <si>
    <t>Poznámka k položce:_x000d_
VÝSTRAŽNÉ A BEZPEČNOSTNÍ TABULKY_x000d_
_x000d_
Bezpečnostní tabulky budou osazeny podle platné legislativy a musí vyznačovat mimo jiné elektrická zařízení a směry úniku. Samozřejmostí_x000d_
je dodržení dalších závazných a platných předpisů. Je navrženo označení:_x000d_
• Hlavní vypínač elektrické energie včetně označení přístupu_x000d_
• Symbolem blesku každé elektrické zařízení_x000d_
• Únikové cesty (viz PBŘ). Z každého místa únikové cesty je nutné vidět a rozpoznat alespoň jednu bezpečnostní značku s vyznačeným_x000d_
směrem úniku (označení únikových cest musí odpovídat NV 11/2002 Sb)._x000d_
• Na rozvaděčích bude kromě blesku (označení elektrozařízení) i tabulka NEHAS VODOU ANI PĚNOVÝMI PŘÍSTROJI._x000d_
• Požárně bezpečnostní zařízení je nutné označit dle vyhl. 246/01Sb. ,_x000d_
_x000d_
Požárně bezpečnostní tabulky - do velikosti A4 z plastu (popř. samolepky) tl. 0,5mm. tabulky budou provedeny ve fotoluminiscenčním provedení_x000d_
v souladu s vyhláškou 23/2008 sb, dle ČSN ISO 3864, bezpečnostní barvy a značky, ČSN 01 8012 požární tabulky a dle nařízení vlády 11/2002_x000d_
_x000d_
O přesném počtu a druhu tabulek bude rozhodnuto v průběhu realizace stavby</t>
  </si>
  <si>
    <t>300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</si>
  <si>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</si>
  <si>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</si>
  <si>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-2012349780</t>
  </si>
  <si>
    <t>https://podminky.urs.cz/item/CS_URS_2025_01/998767312</t>
  </si>
  <si>
    <t>771</t>
  </si>
  <si>
    <t>Podlahy z dlaždic</t>
  </si>
  <si>
    <t>301</t>
  </si>
  <si>
    <t>771111011</t>
  </si>
  <si>
    <t>Příprava podkladu před provedením dlažby vysátí podlah</t>
  </si>
  <si>
    <t>1088733367</t>
  </si>
  <si>
    <t>https://podminky.urs.cz/item/CS_URS_2025_01/771111011</t>
  </si>
  <si>
    <t>302</t>
  </si>
  <si>
    <t>771121011</t>
  </si>
  <si>
    <t>Příprava podkladu před provedením dlažby nátěr penetrační na podlahu</t>
  </si>
  <si>
    <t>1399712568</t>
  </si>
  <si>
    <t>https://podminky.urs.cz/item/CS_URS_2025_01/771121011</t>
  </si>
  <si>
    <t>303</t>
  </si>
  <si>
    <t>771151012</t>
  </si>
  <si>
    <t>Příprava podkladu před provedením dlažby samonivelační stěrka min. pevnosti 20 MPa, tloušťky přes 3 do 5 mm</t>
  </si>
  <si>
    <t>-69587055</t>
  </si>
  <si>
    <t>https://podminky.urs.cz/item/CS_URS_2025_01/771151012</t>
  </si>
  <si>
    <t>304</t>
  </si>
  <si>
    <t>771591112</t>
  </si>
  <si>
    <t>Izolace podlahy pod dlažbu nátěrem nebo stěrkou ve dvou vrstvách</t>
  </si>
  <si>
    <t>1580396898</t>
  </si>
  <si>
    <t>https://podminky.urs.cz/item/CS_URS_2025_01/771591112</t>
  </si>
  <si>
    <t>305</t>
  </si>
  <si>
    <t>771591264</t>
  </si>
  <si>
    <t>Izolace podlahy pod dlažbu těsnícími izolačními pásy mezi podlahou a stěnu</t>
  </si>
  <si>
    <t>1605372729</t>
  </si>
  <si>
    <t>https://podminky.urs.cz/item/CS_URS_2025_01/771591264</t>
  </si>
  <si>
    <t>23,0-1,52 "1.01"</t>
  </si>
  <si>
    <t>21,0-0,9-1,49 "1.02"</t>
  </si>
  <si>
    <t>11,5-0,9*2-0,91-1,42 "1.03"</t>
  </si>
  <si>
    <t>306</t>
  </si>
  <si>
    <t>771591241</t>
  </si>
  <si>
    <t>Izolace podlahy pod dlažbu těsnícími izolačními pásy vnitřní kout</t>
  </si>
  <si>
    <t>-777309842</t>
  </si>
  <si>
    <t>https://podminky.urs.cz/item/CS_URS_2025_01/771591241</t>
  </si>
  <si>
    <t>4 "1.01"</t>
  </si>
  <si>
    <t>10 "1.02"</t>
  </si>
  <si>
    <t>6 "1.03"</t>
  </si>
  <si>
    <t>8 "1.04"</t>
  </si>
  <si>
    <t>15 "1.05"</t>
  </si>
  <si>
    <t>307</t>
  </si>
  <si>
    <t>771591242</t>
  </si>
  <si>
    <t>Izolace podlahy pod dlažbu těsnícími izolačními pásy vnější roh</t>
  </si>
  <si>
    <t>-89608419</t>
  </si>
  <si>
    <t>https://podminky.urs.cz/item/CS_URS_2025_01/771591242</t>
  </si>
  <si>
    <t>2 "1.01"</t>
  </si>
  <si>
    <t>4 "1.03"</t>
  </si>
  <si>
    <t>4 "1.04"</t>
  </si>
  <si>
    <t>10 "1.05"</t>
  </si>
  <si>
    <t>308</t>
  </si>
  <si>
    <t>771574412</t>
  </si>
  <si>
    <t>Montáž podlah z dlaždic keramických lepených cementovým flexibilním lepidlem hladkých, tloušťky do 10 mm přes 0,5 do 2 ks/m2</t>
  </si>
  <si>
    <t>1968291107</t>
  </si>
  <si>
    <t>https://podminky.urs.cz/item/CS_URS_2025_01/771574412</t>
  </si>
  <si>
    <t>309</t>
  </si>
  <si>
    <t>59761111</t>
  </si>
  <si>
    <t>dlažba keramická slinutá mrazuvzdorná R10 povrch hladký/matný tl do 10mm přes 0,5 do 2ks/m2</t>
  </si>
  <si>
    <t>-762191756</t>
  </si>
  <si>
    <t>310</t>
  </si>
  <si>
    <t>771474112</t>
  </si>
  <si>
    <t>Montáž soklů z dlaždic keramických lepených flexibilním lepidlem rovných, výšky přes 65 do 90 mm</t>
  </si>
  <si>
    <t>2123656652</t>
  </si>
  <si>
    <t>https://podminky.urs.cz/item/CS_URS_2025_01/771474112</t>
  </si>
  <si>
    <t>311</t>
  </si>
  <si>
    <t>59761184</t>
  </si>
  <si>
    <t>sokl keramický mrazuvzdorný povrch hladký/matný tl do 10mm výšky přes 65 do 90mm</t>
  </si>
  <si>
    <t>-320525198</t>
  </si>
  <si>
    <t>83,15*1,15</t>
  </si>
  <si>
    <t>312</t>
  </si>
  <si>
    <t>771591115</t>
  </si>
  <si>
    <t>Podlahy - dokončovací práce spárování silikonem</t>
  </si>
  <si>
    <t>1663444304</t>
  </si>
  <si>
    <t>https://podminky.urs.cz/item/CS_URS_2025_01/771591115</t>
  </si>
  <si>
    <t>313</t>
  </si>
  <si>
    <t>771592011</t>
  </si>
  <si>
    <t>Čištění vnitřních ploch po položení dlažby podlah nebo schodišť chemickými prostředky</t>
  </si>
  <si>
    <t>356972199</t>
  </si>
  <si>
    <t>https://podminky.urs.cz/item/CS_URS_2025_01/771592011</t>
  </si>
  <si>
    <t>81,67</t>
  </si>
  <si>
    <t>83,15*0,07</t>
  </si>
  <si>
    <t>314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</si>
  <si>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</si>
  <si>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</si>
  <si>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-528865464</t>
  </si>
  <si>
    <t>https://podminky.urs.cz/item/CS_URS_2025_01/998771122</t>
  </si>
  <si>
    <t>782</t>
  </si>
  <si>
    <t>Kamenické práce</t>
  </si>
  <si>
    <t>315</t>
  </si>
  <si>
    <t>78200KA01R</t>
  </si>
  <si>
    <t>D+M - KA/01 - STÁVAJÍCÍ KAMENNÉ OSTĚNÍ, 1400/1560/300 mm, kompletní realizace dle popisu ve výpisu kamenných prvků v PD včetně veškerých parametrů a příslušenství</t>
  </si>
  <si>
    <t>1089285937</t>
  </si>
  <si>
    <t>Poznámka k položce:_x000d_
STÁVAJÍCÍ KAMENNÉ OSTĚNÍ_x000d_
Stávající kamenné barokní ostění_x000d_
Stávající kamenné ostění (prvek částečně zazděný)._x000d_
Jedná se o jediný stávající kamenný dochovaný prvek_x000d_
na fasádě. S drážkou na vnitřní i vnější hraně a_x000d_
parapetní římsou s oblým předstupujícím čelem._x000d_
Ostění bude odborně repasováno vč. doplnění_x000d_
chybějících částí_x000d_
Prvek porušen (porucha cca 50%) - částečná absence_x000d_
jednotlivých prvků kamene._x000d_
Porušené části kamene budou odborně doplněny_x000d_
umělým kamenem totožné struktury a barevnosti, vč._x000d_
profilace. Provedena kontrola kotvení ve zdivu +_x000d_
doplnění._x000d_
Úprava bude provedena tradičním a běžným_x000d_
restaurátorským způsobem:_x000d_
Technologický postup doplnění umělým_x000d_
kamenem:_x000d_
1. Narušené části kamenných prvků budou očištěny_x000d_
od druhotných nátěrů, odmaštěny a celková hmota_x000d_
bude doplněna minerálním_x000d_
opravným tmelem vhodné frakce a barevnosti ve shodné profilaci jako stávající dochované prvky._x000d_
2. Lokální fixace Zpevňujícím nehydrofobním prostředkem na bázi etylesteru kyseliny křemičité_x000d_
3. Reprofilace poškozených partií um. kamenem_x000d_
4. Lokální retuš lazurním roztokem práškových pigmentů_x000d_
5. Hydrofobní ochrana prostředek na bázi oligomerních siloxanů určený k dosažení vodoodpudivosti._x000d_
6. Závěrem bude provedena plošná retuš dle odsouhlaseného barevného vzorku._x000d_
7. Kontrola kotvení prvku do konstrukce – případné doplnění - pro zajištění plné funkčnosti prvků jako celku!!!_x000d_
_x000d_
Materiál:_x000d_
Kámen - Pískovec_x000d_
Nové prvky budou provedeny dle stávajícího stavu – tz. pískovec – materiál bez prasklin a mikrotrhlin. Bude předložen certifikát navrženého_x000d_
materiálu (doklad původu a kvality) + vzorky materiálu, které budou následně odsouhlaseny. Materiál musí vyhovovat požadavkům ČSN a EN._x000d_
_x000d_
Povrchová úprava: Jemné pemrlování (smirkování), opalovaný. Hrany ručně opracovány, návaznost jednotlivých prvků profilace._x000d_
Finální povrch opatřen vápenným nátěrem na kamenné prvky (barevnost shodná s fasádou) + celoplošně hydrofobizován._x000d_
Doplněné prvky budou sjednoceny se stávajícím povrchem!_x000d_
Stávající povrch – nátěr, zbytky fasády + nečistoty – tento bude odstraněn z celé plochy kamene._x000d_
_x000d_
Barevnost: pískovec -šedá_x000d_
Barva: prvek bude hydrofobizován, barevnost vápenného nátěru totožná jako barevnost fasády – po odstranění nátěru bude rozhodnuto o_x000d_
dalším postupu a povrchové úpravě (tento je součástí položky)._x000d_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 Styky jednotlivých konstrukcí budou kamenicky začištěny</t>
  </si>
  <si>
    <t>316</t>
  </si>
  <si>
    <t>78200KA02R</t>
  </si>
  <si>
    <t>D+M - KA/02 - NOVÝ KAMENNÝ PRÁH, 330/1600/170mm, kompletní realizace dle popisu ve výpisu kamenných prvků v PD včetně veškerých parametrů a příslušenství</t>
  </si>
  <si>
    <t>-1049507524</t>
  </si>
  <si>
    <t>Poznámka k položce:_x000d_
NOVÝ KAMENNÝ PRÁH_x000d_
Nový kamenný práh osazen ve vstupu (vnitřní ostění + tl. dveřního rámu). Práh kladen do maltového a štěrkového lože. Práh přesahuje přes_x000d_
hranu vnitřního ostění směrem do exteriéru – ukončen u vnitřních dveří. Práh bude osazen do maltového lože._x000d_
Součástí položky je utěsnění silikonem vhodným pro kámen (místo spoje parapetu a hrany drážky). Celý povrch bude hydrofobizován._x000d_
Bude provedeno ruční opracování celého povrchu vč. hran._x000d_
Položka obsahuje přesné dozaměření řešené plochy + atypické dořezání kamenných částí dle skutečných rozměrů ostění._x000d_
Bude provedeno kamenické začištění a doplnění k okolním konstrukcím a prvkům._x000d_
Položka je uvažována vč. dodávky a montáže._x000d_
Prvek bude proveden s horní hranou ve spádu směrem od objektu (1%)._x000d_
V ploše styku se dveřmi bude práh odfrézován (vytvoření zarážecí předstupující hrany (10-15mm)). Snížená část prahu bude probíhat i pod_x000d_
dveřním křídlem (předpoklad 65-75mm)._x000d_
Omítka přiléhající k parapetu bude hydrofobizována do výšky 300mm._x000d_
Práh bude zapuštěn 40mm za hranu zdiva._x000d_
_x000d_
Materiál: Žula - Nové prvky budou provedeny dle stávajícího stavu – tz. žula – středně až jemně zrnitá se všesměrnou (střednězrnnou) texturou,_x000d_
materiál bez prasklin a mikrotrhlin. Bude předložen certifikát navrženého materiálu (doklad původu a kvality) + vzorky materiálu, které budou_x000d_
následně odsouhlaseny. Materiál musí vyhovovat požadavkům ČSN a EN._x000d_
_x000d_
Povrchová úprava: Jemné pemrlování (smirkování), opalovaný. Hrany ručně opracovány, návaznost jednotlivých prvků profilace. Finální povrch_x000d_
hydrofobizován._x000d_
_x000d_
Barevnost: Jemnozrnná žula – pepř/sůl. Prvek bude hydrofobizován – o dalším postupu a povrchové úpravě (tento je součástí položky)._x000d_
_x000d_
Barva: prvek bude hydrofobizován, barevnost vápenného nátěru totožná jako barevnost fasády – po odstranění nátěru bude rozhodnuto o_x000d_
dalším postupu a povrchové úpravě (tento je součástí položky)._x000d_
_x000d_
Poznámky: Součástí dodávky je upevňovací materiál. Styky jednotlivých konstrukcí budou kamenicky začištěny. Položka je uvažována vč._x000d_
dodávky a montáže + provedení výrobně technické dokumentace. Prvek bude proveden rozměrově atypicky - v závislosti na skutečných_x000d_
rozměrech</t>
  </si>
  <si>
    <t>317</t>
  </si>
  <si>
    <t>78200KA03R</t>
  </si>
  <si>
    <t>D+M - KA/03 - NOVÝ KAMENNÝ PRÁH, 330/1500/170mm, kompletní realizace dle popisu ve výpisu kamenných prvků v PD včetně veškerých parametrů a příslušenství</t>
  </si>
  <si>
    <t>689974120</t>
  </si>
  <si>
    <t>Poznámka k položce:_x000d_
NOVÝ KAMENNÝ PRÁH_x000d_
Nový kamenný práh osazen ve vstupu (vnitřní ostění + tl. dveřního rámu). Práh kladen do maltového a štěrkového lože. Práh přesahuje přes_x000d_
hranu vnitřního ostění směrem do exteriéru – ukončen u vnitřních dveří. Práh bude osazen do maltového lože._x000d_
Součástí položky je utěsnění silikonem vhodným pro kámen (místo spoje parapetu a hrany drážky). Celý povrch bude hydrofobizován._x000d_
Bude provedeno ruční opracování celého povrchu vč. hran._x000d_
Položka obsahuje přesné dozaměření řešené plochy + atypické dořezání kamenných částí dle skutečných rozměrů ostění._x000d_
Bude provedeno kamenické začištění a doplnění k okolním konstrukcím a prvkům._x000d_
Položka je uvažována vč. dodávky a montáže._x000d_
Prvek bude proveden s horní hranou ve spádu směrem od objektu (1%)._x000d_
V ploše styku se dveřmi bude práh odfrézován (vytvoření zarážecí předstupující hrany (10-15mm)). Snížená část prahu bude probíhat i pod_x000d_
dveřním křídlem (předpoklad 65-75mm)._x000d_
Omítka přiléhající k parapetu bude hydrofobizována do výšky 300mm._x000d_
Práh bude zapuštěn 40mm za hranu zdiva._x000d_
_x000d_
Materiál:Žula_x000d_
Nové prvky budou provedeny dle stávajícího stavu – tz. žula – středně až jemně zrnitá se všesměrnou (střednězrnnou) texturou, materiál bez_x000d_
prasklin a mikrotrhlin. Bude předložen certifikát navrženého materiálu (doklad původu a kvality) + vzorky materiálu, které budou následně_x000d_
odsouhlaseny. Materiál musí vyhovovat požadavkům ČSN a EN._x000d_
_x000d_
Povrchová úprava: Jemné pemrlování (smirkování), opalovaný. Hrany ručně opracovány, návaznost jednotlivých prvků profilace. Finální povrch_x000d_
hydrofobizován._x000d_
_x000d_
Barevnost: Jemnozrnná žula – pepř/sůl. Prvek bude hydrofobizován – o dalším postupu a povrchové úpravě (tento je součástí položky)._x000d_
_x000d_
Barva: prvek bude hydrofobizován, barevnost vápenného nátěru totožná jako barevnost fasády – po odstranění nátěru bude rozhodnuto o_x000d_
dalším postupu a povrchové úpravě (tento je součástí položky)._x000d_
_x000d_
Poznámky:_x000d_
Součástí dodávky je upevňovací materiál. Styky jednotlivých konstrukcí budou kamenicky začištěny. Položka je uvažována vč. dodávky a_x000d_
montáže + provedení výrobně technické dokumentace. Prvek bude proveden rozměrově atypicky - v závislosti na skutečných rozměrech</t>
  </si>
  <si>
    <t>318</t>
  </si>
  <si>
    <t>78200KA04R</t>
  </si>
  <si>
    <t>D+M - KA/04 - STÁVAJÍCÍ KAMENNÝ STUPEŇ, 300/1600/300 mm, kompletní realizace dle popisu ve výpisu kamenných prvků v PD včetně veškerých parametrů a příslušenství</t>
  </si>
  <si>
    <t>232544085</t>
  </si>
  <si>
    <t>Poznámka k položce:_x000d_
STÁVAJÍCÍ KAMENNÝ STUPEŇ_x000d_
Stávající kamenný stupeň_x000d_
Stávající kamenný stupeň (prvek částečně zazděný + osazen ve stávajícím ostění). Čelní hrana silně poškozena!_x000d_
Stupeň bude odborně repasován vč. demontáže + doplnění chybějících částí + opětovné instalace._x000d_
Prvek porušen (porucha cca 70%) - částečná absence jednotlivých prvků kamene._x000d_
Porušené části kamene budou odborně doplněny umělým kamenem totožné struktury a barevnosti, vč. profilace. Provedena kontrola kotvení ve_x000d_
zdivu + doplnění._x000d_
Úprava bude provedena tradičním a běžným restaurátorským způsobem:_x000d_
_x000d_
Technologický postup doplnění umělým kamenem:_x000d_
1. Narušené části kamenných prvků budou očištěny od druhotných nátěrů, odmaštěny a celková hmota bude doplněna minerálním_x000d_
opravným tmelem vhodné frakce a barevnosti ve shodné profilaci jako stávající dochované prvky._x000d_
2. Lokální fixace Zpevňujícím nehydrofobním prostředkem na bázi etylesteru kyseliny křemičité_x000d_
3. Reprofilace poškozených partií um. kamenem_x000d_
4. Lokální retuš lazurním roztokem práškových pigmentů_x000d_
5. Hydrofobní ochrana prostředek na bázi oligomerních siloxanů určený k dosažení vodoodpudivosti._x000d_
6. Závěrem bude provedena plošná retuš dle odsouhlaseného barevného vzorku._x000d_
7. Kontrola kotvení prvku do konstrukce – případné doplnění - pro zajištění plné funkčnosti prvků jako celku!!!_x000d_
_x000d_
Materiál:_x000d_
Kámen - žula_x000d_
Nové prvky budou provedeny dle stávajícího stavu – tz. žula – materiál bez prasklin a mikrotrhlin. Bude předložen certifikát navrženého materiálu_x000d_
(doklad původu a kvality) + vzorky materiálu, které budou následně odsouhlaseny. Materiál musí vyhovovat požadavkům ČSN a EN._x000d_
_x000d_
Povrchová úprava: Jemné pemrlování (smirkování), opalovaný. Hrany ručně opracovány, návaznost jednotlivých prvků profilace._x000d_
Finální povrch opatřen celoplošným hydrofobizováním._x000d_
Doplněné prvky budou sjednoceny se stávajícím povrchem!_x000d_
Stávající povrch – nátěr, zbytky fasády + nečistoty – tento bude odstraněn z celé plochy kamene._x000d_
_x000d_
Barevnost: žula -šedá_x000d_
_x000d_
Barva: prvek bude hydrofobizován – po odstranění nátěru bude rozhodnuto o dalším postupu a povrchové úpravě (tento je součástí položky)._x000d_
_x000d_
Poznámky: Součástí dodávky jsou kotvící prvky (nerezové šrouby), hmoždinky atd. Kotvení jednotlivých částí bude provedeno tak, aby byl_x000d_
vytvořen trvale funkční celek. Hrana zděné konstrukce, která je ve styku s navrženým prvkem bude zednicky začištěna + maximální rovinnost –_x000d_
toto je součástí této položky. Položka je uvažována vč. dodávky a montáže + provedení výrobně technické dokumentace (včetně návrhu styků a_x000d_
spojů). Styky jednotlivých konstrukcí budou kamenicky začištěny.</t>
  </si>
  <si>
    <t>319</t>
  </si>
  <si>
    <t>78200KA05R</t>
  </si>
  <si>
    <t>D+M - KA/05 - NOVÝ KAMENNÝ STUPEŇ + ÚPRAVA STÁVAJÍCÍ DŘEVĚNÉ PODLAHY, 330/1600/200 mm, kompletní realizace dle popisu ve výpisu kamenných prvků v PD včetně veškerých parametrů a příslušenství</t>
  </si>
  <si>
    <t>992403786</t>
  </si>
  <si>
    <t>Poznámka k položce:_x000d_
NOVÝ KAMENNÝ STUPEŇ_x000d_
Nový kamenný stupeň osazen ve vstupu (před stávající kamenný stupeň). Stupeň kladen do maltového a štěrkového lože + podezděn_x000d_
vápenopískovými cihlami. Stupeň navazuje na hranu stávajícího kamenného stupně uloženého ve vnitřním ostění. Stupeň bude osazen do_x000d_
maltového lože._x000d_
Součástí položky je utěsnění silikonem vhodným pro kámen (místo spoje parapetu a hrany drážky). Celý povrch bude hydrofobizován._x000d_
Bude provedeno ruční opracování celého povrchu vč. hran._x000d_
Položka obsahuje přesné dozaměření řešené plochy + atypické dořezání kamenných částí dle skutečných rozměrů ostění._x000d_
Bude provedeno kamenické začištění a doplnění k okolním konstrukcím a prvkům._x000d_
Položka je uvažována vč. dodávky a montáže._x000d_
SOUČÁSTÍ TÉTO POLOŽKY JE ÚPRAVA STÁVAJÍCÍ DŘEVĚNÉ PODLAHY vyřezání stávajících trámu a podlahových prken. Dále je_x000d_
uvažováno s vyklizením řešených prostor + následným doplněním dřevěné podlahy vč. krytiny._x000d_
_x000d_
Materiál:_x000d_
Žula_x000d_
Nové prvky budou provedeny dle stávajícího stavu – tz. žula – středně až jemně zrnitá se všesměrnou (střednězrnnou) texturou, materiál bez_x000d_
prasklin a mikrotrhlin. Bude předložen certifikát navrženého materiálu (doklad původu a kvality) + vzorky materiálu, které budou následně_x000d_
odsouhlaseny. Materiál musí vyhovovat požadavkům ČSN a EN._x000d_
_x000d_
Povrchová úprava: Jemné pemrlování (smirkování), opalovaný. Hrany ručně opracovány, návaznost jednotlivých prvků profilace. Finální povrch_x000d_
hydrofobizován._x000d_
_x000d_
Barevnost: Jemnozrnná žula – pepř/sůl. Prvek bude hydrofobizován – o dalším postupu a povrchové úpravě (tento je součástí položky)._x000d_
_x000d_
Barva: prvek bude hydrofobizován, barevnost vápenného nátěru totožná jako barevnost fasády – po odstranění nátěru bude rozhodnuto o_x000d_
dalším postupu a povrchové úpravě (tento je součástí položky)._x000d_
_x000d_
Poznámky:_x000d_
Součástí dodávky je upevňovací materiál. Styky jednotlivých konstrukcí budou kamenicky začištěny. Položka je uvažována vč. dodávky a_x000d_
montáže + provedení výrobně technické dokumentace. Prvek bude proveden rozměrově atypicky - v závislosti na skutečných rozměrech.</t>
  </si>
  <si>
    <t>320</t>
  </si>
  <si>
    <t>998782312</t>
  </si>
  <si>
    <t>Přesun hmot pro kamenické práce stanovený procentní sazbou (%) z ceny vodorovná dopravní vzdálenost do 50 m ruční (bez užití mechanizace) v objektech výšky přes 6 do 12 m</t>
  </si>
  <si>
    <t>410704201</t>
  </si>
  <si>
    <t>https://podminky.urs.cz/item/CS_URS_2025_01/998782312</t>
  </si>
  <si>
    <t>783</t>
  </si>
  <si>
    <t>Dokončovací práce - nátěry</t>
  </si>
  <si>
    <t>321</t>
  </si>
  <si>
    <t>783301303</t>
  </si>
  <si>
    <t>Příprava podkladu zámečnických konstrukcí před provedením nátěru odrezivění odrezovačem bezoplachovým</t>
  </si>
  <si>
    <t>-1365051267</t>
  </si>
  <si>
    <t>https://podminky.urs.cz/item/CS_URS_2025_01/783301303</t>
  </si>
  <si>
    <t>2*1,07*(0,12+0,12+0,058+0,058+0,053+0,053) "OP/01 - I 120"</t>
  </si>
  <si>
    <t>2*0,65*(0,12+0,12+0,058+0,058+0,053+0,053) "OP/02 - I 120"</t>
  </si>
  <si>
    <t>4*1,5*(0,12+0,12+0,058+0,058+0,053+0,053) "OP/03 - I 120"</t>
  </si>
  <si>
    <t>322</t>
  </si>
  <si>
    <t>783301313</t>
  </si>
  <si>
    <t>Příprava podkladu zámečnických konstrukcí před provedením nátěru odmaštění odmašťovačem ředidlovým</t>
  </si>
  <si>
    <t>1896601016</t>
  </si>
  <si>
    <t>https://podminky.urs.cz/item/CS_URS_2025_01/783301313</t>
  </si>
  <si>
    <t>323</t>
  </si>
  <si>
    <t>783301401</t>
  </si>
  <si>
    <t>Příprava podkladu zámečnických konstrukcí před provedením nátěru ometení</t>
  </si>
  <si>
    <t>-1427375081</t>
  </si>
  <si>
    <t>https://podminky.urs.cz/item/CS_URS_2025_01/783301401</t>
  </si>
  <si>
    <t>324</t>
  </si>
  <si>
    <t>783314203</t>
  </si>
  <si>
    <t>Základní antikorozní nátěr zámečnických konstrukcí jednonásobný syntetický samozákladující</t>
  </si>
  <si>
    <t>461045770</t>
  </si>
  <si>
    <t>https://podminky.urs.cz/item/CS_URS_2025_01/783314203</t>
  </si>
  <si>
    <t>325</t>
  </si>
  <si>
    <t>783317105</t>
  </si>
  <si>
    <t>Krycí nátěr (email) zámečnických konstrukcí jednonásobný syntetický samozákladující</t>
  </si>
  <si>
    <t>153444002</t>
  </si>
  <si>
    <t>https://podminky.urs.cz/item/CS_URS_2025_01/783317105</t>
  </si>
  <si>
    <t>326</t>
  </si>
  <si>
    <t>783801403</t>
  </si>
  <si>
    <t>Příprava podkladu omítek před provedením nátěru oprášení</t>
  </si>
  <si>
    <t>394393339</t>
  </si>
  <si>
    <t>https://podminky.urs.cz/item/CS_URS_2025_01/783801403</t>
  </si>
  <si>
    <t>SKNF/02:</t>
  </si>
  <si>
    <t>327</t>
  </si>
  <si>
    <t>783823137</t>
  </si>
  <si>
    <t>Penetrační nátěr omítek hladkých omítek hladkých, zrnitých tenkovrstvých nebo štukových stupně členitosti 1 a 2 vápenný</t>
  </si>
  <si>
    <t>798779403</t>
  </si>
  <si>
    <t>https://podminky.urs.cz/item/CS_URS_2025_01/783823137</t>
  </si>
  <si>
    <t>328</t>
  </si>
  <si>
    <t>783827127</t>
  </si>
  <si>
    <t>Krycí (ochranný) nátěr omítek jednonásobný hladkých omítek hladkých, zrnitých tenkovrstvých nebo štukových stupně členitosti 1 a 2 vápenný</t>
  </si>
  <si>
    <t>213391250</t>
  </si>
  <si>
    <t>https://podminky.urs.cz/item/CS_URS_2025_01/783827127</t>
  </si>
  <si>
    <t>58,92*3 "jižní fasáda"</t>
  </si>
  <si>
    <t>(14,63+10,02)*3 "východní fasáda"</t>
  </si>
  <si>
    <t>(50,05+0,25*((1,49+1,42+1,49)+(1,64+1,49+1,64)+(1,51+1,52+1,51)))*3 "severní fasáda"</t>
  </si>
  <si>
    <t>11,77*3 "jižní fasáda"</t>
  </si>
  <si>
    <t>(2,55+1,37)*3 "východní fasáda"</t>
  </si>
  <si>
    <t>(6,24+0,25*((0,51+0,51)+(0,51+0,51)+(0,63+0,53)))*3 "severní fasáda"</t>
  </si>
  <si>
    <t>(6,34+32,01)*3 "západní fasáda"</t>
  </si>
  <si>
    <t>3,65*3</t>
  </si>
  <si>
    <t>329</t>
  </si>
  <si>
    <t>783897605</t>
  </si>
  <si>
    <t>Krycí (ochranný) nátěr omítek Příplatek k cenám za provádění barevného nátěru v odstínu světlém jednonásobného</t>
  </si>
  <si>
    <t>140645437</t>
  </si>
  <si>
    <t>https://podminky.urs.cz/item/CS_URS_2025_01/783897605</t>
  </si>
  <si>
    <t>330</t>
  </si>
  <si>
    <t>783826615</t>
  </si>
  <si>
    <t>Hydrofobizační nátěr omítek transparentní, povrchů hladkých omítek hladkých, zrnitých tenkovrstvých nebo štukových stupně členitosti 1 a 2</t>
  </si>
  <si>
    <t>-1885039379</t>
  </si>
  <si>
    <t>https://podminky.urs.cz/item/CS_URS_2025_01/783826615</t>
  </si>
  <si>
    <t>331</t>
  </si>
  <si>
    <t>783823133</t>
  </si>
  <si>
    <t>Penetrační nátěr omítek hladkých omítek hladkých, zrnitých tenkovrstvých nebo štukových stupně členitosti 1 a 2 silikátový</t>
  </si>
  <si>
    <t>-1278987410</t>
  </si>
  <si>
    <t>https://podminky.urs.cz/item/CS_URS_2025_01/783823133</t>
  </si>
  <si>
    <t>332</t>
  </si>
  <si>
    <t>783827423</t>
  </si>
  <si>
    <t>Krycí (ochranný) nátěr omítek dvojnásobný hladkých omítek hladkých, zrnitých tenkovrstvých nebo štukových stupně členitosti 1 a 2 silikátový</t>
  </si>
  <si>
    <t>1675985672</t>
  </si>
  <si>
    <t>https://podminky.urs.cz/item/CS_URS_2025_01/783827423</t>
  </si>
  <si>
    <t>333</t>
  </si>
  <si>
    <t>783897607</t>
  </si>
  <si>
    <t>Krycí (ochranný) nátěr omítek Příplatek k cenám za provádění barevného nátěru v odstínu světlém dvojnásobného</t>
  </si>
  <si>
    <t>-1248081871</t>
  </si>
  <si>
    <t>https://podminky.urs.cz/item/CS_URS_2025_01/783897607</t>
  </si>
  <si>
    <t>OST</t>
  </si>
  <si>
    <t>Ostatní</t>
  </si>
  <si>
    <t>334</t>
  </si>
  <si>
    <t>OST00OS01R</t>
  </si>
  <si>
    <t>D+M - OS/01 - KRYCÍ DESKA KOMÍNU + STAVEBNÍ ÚPRAVY STÁVAJÍCÍHO KOMÍNOVÉHO TĚLESA, 910/910mm, kompletní realizace dle popisu ve výpisu ostatních prvků v PD včetně veškerých parametrů a příslušenství</t>
  </si>
  <si>
    <t>-129518632</t>
  </si>
  <si>
    <t>Poznámka k položce:_x000d_
KRYCÍ DESKA KOMÍNU + STAVEBNÍ ÚPRAVY STÁVAJÍCÍHO KOMÍNOVÉHO TĚLESA_x000d_
_x000d_
Doplnění stávajícího zaklenutého ostění_x000d_
Atypická krycí betonová deska komínového tělesa – deska tvoří ukončení komínu. Deska provedena s přesahem 50-_x000d_
80mm přes půdorysnou hranu komínu. Ze spodní strany provedena odkapová drážka (po celém obvodu). Horní_x000d_
plocha spádována. Deska kotvena do maltového lože._x000d_
_x000d_
Součástí položky je doplnění zdiva komínu – předpoklad doplnění novým cihelným zdivem cihla plná ostře pálená,_x000d_
mrazuvzdorná na P 15 na MVC M5 – předpoklad 1,0 m3_x000d_
_x000d_
Podoba desky bude upřesněna po postavení lešení a zaměření skutečného stavu._x000d_
Na desku bude zpracována dílenská dokumentace_x000d_
_x000d_
Materiál: Beton třida C25/30 vodostavební, s vloženou výztuží, povrch kletovaný, hlazený (bude se jednat o pohledovou konstrukci). Veškeré hrany budou taženy._x000d_
_x000d_
Povrchová úprava, barevnost:_x000d_
Konečný povrch bude hydrofobizován – dvojnásobný nátěr – transparentní, matný._x000d_
_x000d_
Příslušenství: součástí dodávky je standardní upevňovací materiál (hmoždinky, šrouby, zajišťovací svorky, rozpěrné kotvy atd. Prvky budou osazeny dle_x000d_
technických pokynů. Položka je uvažována vč. dodávky a montáže + provedení výrobně technické dokumentace.</t>
  </si>
  <si>
    <t>335</t>
  </si>
  <si>
    <t>OST00OS02R</t>
  </si>
  <si>
    <t>D+M - OS/02 - HLINÍKOVÝ ŽEBŘÍK SE SYSTÉMOVÝMI HÁKY, Š. 414mm, V. 4 000mm, kompletní realizace dle popisu ve výpisu ostatních prvků v PD včetně veškerých parametrů a příslušenství</t>
  </si>
  <si>
    <t>-1026926511</t>
  </si>
  <si>
    <t>Poznámka k položce:_x000d_
ŽEBŘÍK_x000d_
_x000d_
Nový, dvoudílný, hliníkový žebřík do maximální pracovní výšky 400 cm. S nepřetržitelným lanem, s možností nastavení potřebné výšky. Lano je vedeno vně na_x000d_
sloupu. Příčky opatřeny protiskluzovými drážkami_x000d_
Žebřík je opatřen pojistkou při vytahování a stabilními širokými aretačními háky._x000d_
Povrch bočnic je profilován na uchopení. Stabilitu žebříku na podlaze zajišťují protiskluzové patky._x000d_
Automatický bezpečnostní upínací třmen zabrání zpětnému sklouznutí vysunutého žebříku. Žebřík je opatřen dvojicí háků 50mm._x000d_
Nosnost: 150kg_x000d_
Materiál: hliník_x000d_
Splňuje normu: EN 131, RISE C900144_x000d_
Vzdálenost mezi příčkami: 280 mm_x000d_
Počet příček:14_x000d_
Poznámka: Žebřík bude umístěn u výlezu do věže sanktusníku - přesné umístění bude určeno v průběhu realizace_x000d_
_x000d_
Příslušenství: Součástí dodávky je standardní upevňovací materiál (hmoždinky, šrouby, zajišťovací svorky, rozpěrné kotvy atd. Prvky budou osazeny dle_x000d_
technických pokynů výrobce. Nutná koordinace s konečnou skladbou navazujících ploch. Před provedením předloží dodavatel stavby technologický postup_x000d_
montáže, který bude odsouhlasen GP a investorem stavby. Profily budou dodány včetně všech systémových prvků, tak aby byla zajištěna plná funkčnost systému_x000d_
jako celku!!!</t>
  </si>
  <si>
    <t>336</t>
  </si>
  <si>
    <t>OST00OS03R</t>
  </si>
  <si>
    <t>D+M - OS/03 - VYČIŠTĚNÍ PROSTOR KROVU – STAVEBNÍ SUŤ, kompletní realizace dle popisu ve výpisu ostatních prvků v PD včetně veškerých parametrů a příslušenství</t>
  </si>
  <si>
    <t>-2095421346</t>
  </si>
  <si>
    <t>Poznámka k položce:_x000d_
VYČIŠTĚNÍ PROSTOR KROVU – STAVEBNÍ SUŤ_x000d_
_x000d_
Položka obsahuje vyčištění prostor krovu od stávající suti (netříděná suť cihla/kámen + dřevěné prvky + sláma)._x000d_
Jedná se o suť umístěnou v celé ploše krovu. Položka obsahuje roztřídění prvků na odpad pro recyklaci 70% a odpad uložený na skládku 30%._x000d_
Suť recyklovaná – 70% výměry_x000d_
při demontáži – není nutno ručně ,,šetrně“ skládat + vnitroareálová doprava + doprava mimo staveniště 15km –recyklační centrum certifikované dle ČSN._x000d_
Suť uložená na skládku – 30% výměry_x000d_
při demontáži – není nutno ručně ,,šetrně“ skládat + vnitroareálová doprava + doprava mimo staveniště 25km –skládka stavebního materiálu._x000d_
Dále položka obsahuje mechanické dočištění veškerých ploch krovu (koště). Součástí položky je snesení vyklizeného materiálu na plochu dvora, nakládka na_x000d_
kontejner, pronájem kontajneru, odvoz suti, skládkovné, atd._x000d_
Přesná výměra prvků bude určena po rozkrytí střešního pláště._x000d_
PD uvažuje celkově s 58,5m3 suti</t>
  </si>
  <si>
    <t>58,5</t>
  </si>
  <si>
    <t>337</t>
  </si>
  <si>
    <t>OST00OS04R</t>
  </si>
  <si>
    <t>D+M - OS/04 - VYČIŠTĚNÍ PROSTOR 1.NP – VYBAVENÍ, kompletní realizace dle popisu ve výpisu ostatních prvků v PD včetně veškerých parametrů a příslušenství</t>
  </si>
  <si>
    <t>-505445899</t>
  </si>
  <si>
    <t>Poznámka k položce:_x000d_
VYČIŠTĚNÍ PROSTOR 1.NP – VYBAVENÍ_x000d_
_x000d_
Položka obsahuje provedení vyklizení řešených ploch 1.NP. Jedná se o stávající vybavení (mobiliář). Prvky budou přesunuty v rámci areálu muzea Českého lesa_x000d_
v Tachově. Přesná pozice bude upřesněna investorem v průběhu realizace. Celková plocha vyklízených (stěhovaných) ploch je cca 100,0m2. Přesná výměra bude_x000d_
určena před zahájením stavebních prací.</t>
  </si>
  <si>
    <t>100,0</t>
  </si>
  <si>
    <t>338</t>
  </si>
  <si>
    <t>OST00OS05R</t>
  </si>
  <si>
    <t>D+M - OS/05 - VYČIŠTĚNÍ PROSTOR KROVU – CELOPLOŠNÉ DVOJNÁSOBNÉ VYSÁTÍ PRŮMYSLOVÝM VYSAVAČEM, kompletní realizace dle popisu ve výpisu ostatních prvků v PD včetně veškerých parametrů a příslušenství</t>
  </si>
  <si>
    <t>1920946788</t>
  </si>
  <si>
    <t>Poznámka k položce:_x000d_
VYČIŠTĚNÍ PROSTOR KROVU – CELOPLOŠNÉ DVOJNÁSOBNÉ VYSÁTÍ PRŮMYSLOVÝM VYSAVAČEM_x000d_
_x000d_
Položka obsahuje kompletní dvojnásobné vysátí řešených ploch krovu průmyslovým vysavačem. Položka uvažuje s celoplošným vysátím vč. korun zdiva (prostory_x000d_
u pozednic, atd.). Jedná se o suché vysátí._x000d_
Vysátím dojde k odstranění stávajících sedimentů prachu a zároveň budou odstraněny zbytky nečistot (hobliny, drobné úlomky suti, atd.) po prováděných_x000d_
stavebních pracích. Vysátím budou pokryty všechny plochy, včetně těžko přístupných míst mezi trámy._x000d_
Vysávání bude prováděno vždy z vyšších úrovní krovu směrem dolů._x000d_
Součástí položky je montáž a demontáž lešení (horní úroveň krovu)._x000d_
V průběhu prací budou používány ochranné pracovní pomůcky._x000d_
Rozsah a komplexnost provedení bude odsouhlasen TDI v průběhu realizace.</t>
  </si>
  <si>
    <t>228,0</t>
  </si>
  <si>
    <t>339</t>
  </si>
  <si>
    <t>OST00OS06R</t>
  </si>
  <si>
    <t>D+M - OS/06 - KORUNA ZDIVA – OCHRANA FUNGICIDNÍM A INSEKTICIDNÍM PŘÍPRAVKEM, kompletní realizace dle popisu ve výpisu ostatních prvků v PD včetně veškerých parametrů a příslušenství</t>
  </si>
  <si>
    <t>1553378600</t>
  </si>
  <si>
    <t>Poznámka k položce:_x000d_
KORUNA ZDIVA – OCHRANA FUNGICIDNÍM A INSEKTICIDNÍM PŘÍPRAVKEM_x000d_
_x000d_
Koruny zdiva (prostor pozednic, zhlaví vazných trámů, atd) budou celoplošně opatřeny dvojnásobným ochranným nátěrem 15% vodního roztoku fungicidního a_x000d_
insekticidního přípravku čiré barvy. Nátěr proveden po celkovém vyčištění a vysátí řešených ploch._x000d_
Součástí položky je montáž a demontáž lešení._x000d_
V průběhu prací budou používány ochranné pracovní pomůcky._x000d_
Rozsah a komplexnost provedení bude odsouhlasena TDI v průběhu realizace.</t>
  </si>
  <si>
    <t>88,0</t>
  </si>
  <si>
    <t>340</t>
  </si>
  <si>
    <t>OST00OS07R</t>
  </si>
  <si>
    <t>D+M - OS/07 - INFORMAČNÍ TABULE NA STAVENIŠTI - BANNER, kompletní realizace dle popisu ve výpisu ostatních prvků v PD včetně veškerých parametrů a příslušenství</t>
  </si>
  <si>
    <t>-2023522871</t>
  </si>
  <si>
    <t>Poznámka k položce:_x000d_
INFORMAČNÍ TABULE NA STAVENIŠTI - BANNER_x000d_
_x000d_
Velikost tabule 3,0/2,0m._x000d_
Materiál: Potisková plocha - plachtovina určená pro potisk (síla min. 450g) – provedení pro exteriér se zvýšenou opacitní vrstvou (neprůhlednost materiálu). Po_x000d_
obvodu tabule instalována kovová oka (po 500mm)._x000d_
Dodáno vč. nerezového vypínacího lana, koncových prvků a kotvení, nosné jeklové konstrukce a kotvení do terénu. Součástí položky je potisk plochy (identifikační_x000d_
údaje stavby vč. seznamu odpovědných osob, termíny stavby, atd.). Položka uvažována vč. grafického návrhu, který bude odsouhlasen investorem._x000d_
Předpoklad umístění v prostoru před hlavním vstupem do muzea</t>
  </si>
  <si>
    <t>341</t>
  </si>
  <si>
    <t>OST00OS08R</t>
  </si>
  <si>
    <t>D+M - OS/08 - RESTAURÁTORSKÝ PRŮZKUM + NÁVRH NA RESTAUROVÁNÍ + VÝSTUPNÍ PASPORTIZACE PROVEDENÝCH RESTAURÁTORSKÝCH PRACÍ, kompletní realizace dle popisu ve výpisu ostatních prvků v PD včetně veškerých parametrů a příslušenství</t>
  </si>
  <si>
    <t>-551613528</t>
  </si>
  <si>
    <t>Poznámka k položce:_x000d_
RESTAURÁTORSKÝ PRŮZKUM_x000d_
_x000d_
Jedná se o restaurátorský průzkum na veškeré kamenné prvky a povrchové úpravy ploch._x000d_
Průzkum bude zpracován osobou s licencí na obnovu daného typu prací._x000d_
_x000d_
Součástí průzkumu bude:_x000d_
· Lokalizace prvku_x000d_
· Údaje o prvku_x000d_
· Údaje o akci_x000d_
· Popis prvku (popis – skladba, kompozice, rozměry, texty, datační nápisy, materiál, atd.)_x000d_
· Nálezová průzkumová zpráva (popis stavu prvku před započetím prací, barevné a povrchové úpravy, mechanická poškození jednotlivých částí, statika, armatury, kovové části, změny – _x000d_
historické opravy, atd.)_x000d_
· Vyhodnocení průzkumu_x000d_
· Navržené postupy restaurátorského zásahu (předzpevnění, demontáž nevhodných vysprávek, čištění, biosanace, zpevnění, obnova spárování, barevné retuše, rekonstrukce, hydrofobizace, _x000d_
koordinace prací, atd.)._x000d_
· Restaurátorská zpráva_x000d_
· Návrh technologií a materiálů_x000d_
_x000d_
Výstupní pasportizace objektu po provedení prací vč. fotodokumentace.</t>
  </si>
  <si>
    <t>342</t>
  </si>
  <si>
    <t>OST00OS09R</t>
  </si>
  <si>
    <t>D+M - OS/09 - STÁVAJÍCÍ KLENEBNÍ PÁSY POLE – DOPLNĚNÍ CHYBĚJÍCÍCH ČÁSTÍ A STATICKÝCH PORUCH, kompletní realizace dle popisu ve výpisu ostatních prvků v PD včetně veškerých parametrů a příslušenství</t>
  </si>
  <si>
    <t>-350227748</t>
  </si>
  <si>
    <t>Poznámka k položce:_x000d_
STÁVAJÍCÍ KLENEBNÍ PÁSY POLE– DOPLNĚNÍ CHYBĚJÍCÍCH ČÁSTÍ A STATICKÝCH PORUCH_x000d_
_x000d_
Stávající klenební pasy a pole tvořené smíšeným zdivem (kámen / cihla). Viditelné lokální poškození či chybějící prvky (z důvodu zatékání do střešního pláště)._x000d_
_x000d_
Položka obsahuje:_x000d_
· Postavení lešení, bourání lešení v každém klenebním poli._x000d_
· Statickou prohlídku každého klenebního pole, vč. vyhodnocení stavu a návrhu dalšího postupu prací._x000d_
· Provedení vyškrábnutí stávajících nesoudržných spár, demontáž stávajících nesoudržných částí zdiva._x000d_
· Případné provedení statického podepření._x000d_
· Vyzdění nového cihelného zdiva vč. případného provázání nerezovými trny_x000d_
· Celkové přespárování zdiva vč. barevných retuší._x000d_
_x000d_
Vizuálně nevykazují klenební pasy závažné statické poruchy. Postup prací bude po vyklizení řešeného objektu konzultován v průběhu stavebních prací se zástupci_x000d_
památkové péče, investorem, GP a statikem._x000d_
_x000d_
Postup prací:_x000d_
Cihelné zdivo:_x000d_
- odstranění nesoudržných částí (cihelné zdivo, malta)_x000d_
- odstranění organických částí (mech, vegetace, kořeny, plísně, atd.)_x000d_
- odstranění prachu a jemných nečistot_x000d_
- případné provedení nerezových trnů (pr. 14mm – délka 350mm – počet 25ks) vč. vyvrtání a chemických kotev_x000d_
- vyspárování stávajícího zdiva_x000d_
- provedení adhezního můstku_x000d_
- doplnění novým cihelným zdivem cihla plná ostře pálená, mrazuvzdorná na P 20 na nastavovanou maltu – předpoklad 10,0 m3_x000d_
_x000d_
Kamenné zdivo:_x000d_
- ruční rozebrání poškozeného kamenného zdiva + očištění kamene pro znovupoužití_x000d_
- odstranění organických částí (mech, vegetace, kořeny, plísně atd.)_x000d_
- odstranění prachu a jemných nečistot_x000d_
- provedení nerezových trnů (pr. 14mm – délka 350mm – počet 25ks) vč. vyvrtání a chemických kotev_x000d_
- vyspárování stávajícího zdiva_x000d_
- zdivo bude zpevněno kamennými šíbry na maltu M1_x000d_
- bude provedeno dozdění uvolněných prvků a zpevnění spárování – předpoklad 10,0 m3_x000d_
- bude provedeno přezdění celého líce destruované části se znovupoužitím demontovaných prvků</t>
  </si>
  <si>
    <t>343</t>
  </si>
  <si>
    <t>OST00OS10R</t>
  </si>
  <si>
    <t>D+M - OS/10 - STAVEBNĚ DĚLÍCÍ KONSTRUKCE – OCHRANA KONSTRUKCÍ STÁVAJÍCÍHO NEŘEŠENÉHO OBJEKTU, kompletní realizace dle popisu ve výpisu ostatních prvků v PD včetně veškerých parametrů a příslušenství</t>
  </si>
  <si>
    <t>-1921638607</t>
  </si>
  <si>
    <t>Poznámka k položce:_x000d_
STAVEBNĚ DĚLÍCÍ KONSTRUKCE – OCHRANA KONSTRUKCÍ STÁVAJÍCÍHO NEŘEŠENÉHO OBJEKTU_x000d_
_x000d_
Před zahájením stavebních (bouracích) prací dojde k oddělení prostor stavby od stávajícího sousedního objektu pomocí provizorní_x000d_
Konstrukce._x000d_
Střecha sousedícího objektu bude v celé ploše zakryta geotextílií o hmotnosti 500g/m2. Následně budou na střechu v podélném směru položeny_x000d_
dřevěné hranoly 100/100mm + záklop OSB deskami (předpoklad pruh 1,5m od obvodového zdiva řešeného objektu. Při stavebních pracích_x000d_
nesmí dojít k omezení provozu stávajícího objektu. Stávající střešní krytina (pozinkovaný plech na dvojitou stojatou drážku) nesmí být_x000d_
poškozena. Déle bude zakryta stávající svislá stěna sousedícího objektu . OSB deska + nosný rám – hranoly 100/100mm._x000d_
Součástí položky je dodávka a montáž + následná demontáž a likvidace stavebního materiálu._x000d_
Součástí položky je montáž a demontáž lešení._x000d_
V průběhu prací budou používány ochranné pracovní pomůcky._x000d_
Rozsah a komplexnost provedení bude odsouhlasena TDI v průběhu realizace._x000d_
_x000d_
Rozměry, materiál rozsah pro jedno podlaží:_x000d_
Hranoly 100/100mm ev. 120/120mm – souhrnná délka – 40,0m_x000d_
OSB deska – souhrnná plocha 20,0m2_x000d_
Geotextílie – souhrnná plocha 35,0m2_x000d_
Spojovací a montážní prvky (vč kotevních platlí atd.)_x000d_
PU pěna na dotěsnění konstrukce_x000d_
Dodávka + montáž, demontáž + likvidace.</t>
  </si>
  <si>
    <t>344</t>
  </si>
  <si>
    <t>OST00OS11R</t>
  </si>
  <si>
    <t>D+M - OS/11 - VYČIŠTĚNÍ STÁVAJÍCÍ STŘEŠNÍ PLOCHY SOUSEDÍCÍHO OBJEKTU, kompletní realizace dle popisu ve výpisu ostatních prvků v PD včetně veškerých parametrů a příslušenství</t>
  </si>
  <si>
    <t>-1501462620</t>
  </si>
  <si>
    <t>Poznámka k položce:_x000d_
VYČIŠTĚNÍ STÁVAJÍCÍ STŘEŠNÍ PLOCHY SOUSEDÍCÍHO OBJEKTU._x000d_
_x000d_
Před zahájením stavebních (bouracích) a zakrytím těchto ploch proti poškození, bude provedeno vyčistění těchto ploch od stávajícího_x000d_
organického materiálu (mechy, atd.) Bude prováděno ručně, s maximální opatrností (koště s měkkým vlasem). Nesmí dojít k mechanickému_x000d_
poškození povrchu střechy._x000d_
Dále bude provedeno vyčištění plochy střechy po ukončení stavebních prací a demontáži ochranného zakrytí._x000d_
Součástí položky je montáž a demontáž lešení._x000d_
V průběhu prací budou používány ochranné pracovní pomůcky._x000d_
Rozsah a komplexnost provedení bude odsouhlasena TDI v průběhu realizace.</t>
  </si>
  <si>
    <t>345</t>
  </si>
  <si>
    <t>OST00OS12R</t>
  </si>
  <si>
    <t>D+M - OS/12 - PROVIZORNÍ ZASTŘEŠENÍ PLOCHY KROVU, kompletní realizace dle popisu ve výpisu ostatních prvků v PD včetně veškerých parametrů a příslušenství</t>
  </si>
  <si>
    <t>347319520</t>
  </si>
  <si>
    <t>Poznámka k položce:_x000d_
PROVIZORNÍ ZASTŘEŠENÍ PLOCHY KROVU_x000d_
_x000d_
PD uvažuje s provedením celoplošného provizorního zastřešení plochy krovu po demontáži stávající dřevěné konstrukce krovu._x000d_
Zastřešení bude provedeno z důvodu ochrany zachovaných konstrukcí kleneb proti zatečení a nadměrného podmáčení._x000d_
Rozsah a doba trvání bude upřesněna na základě harmonogramu prací (PD počítá s provedením zastřešení po celou dobu trvání stavebních prací)._x000d_
Bude se jednat o konstrukci tvořenou hliníkovým systémovým lešením (vytvoření svislých systémových stojek – výška 4,5m + propojovací vazníky + konstrukce_x000d_
systémové střechy vč. spádových ploch)._x000d_
_x000d_
Rozsah půdorys: 19,0/8,0m, výška 3,0m_x000d_
_x000d_
Součástí dodávky je:_x000d_
· Systémové řešení lešení (sloupy, vazníky, podlaha)_x000d_
· Stojky: 0,5/0,5m - výška: 3,0m - počet: 18ks_x000d_
· Propojovací vazník podélný / příčný: délka 4,0m, výška 0,5m - počet: 15ks_x000d_
· Konstrukce provedení spádových ploch + bočního opláštění: OSB desky tl.22mm - plocha celkem 160,0m2_x000d_
· Krycí plachta – zátěžová - vnější (dtto plachta užívaná pro nákladní automobily) – PVC min. 680g/m2 vysoce trvanlivá, UV stabilní, 100% vodotěsná s oky pro kotevní. PVC plachtovina je strukturovaný materiál jehož základem je nosná polyesterová tkanina, která je oboustranně povrstvená PVC_x000d_
filmem. Bude se jednat o atypický prvek, provedený na zakázku vč. vodotěsných spojů – plocha 160,0m2_x000d_
· Kotevní lano gumové oplétané - Jádro je tvořeno kvalitními pryžovými vlákny a opletení je odolné vůči UV záření. Průměr 10mm. Souhrnná délka 60,0m vč. veškerých napínacích komponentů, ukončovacích prvků napínacích nerezových kolíků, atd._x000d_
· Provádění stažení a natažení plachty – bude prováděno každý den před započetím prací a po jejich dokončení – vyjádřeno pomocí hodinové zúčtovací sazby. Nutno počítat s vysokou mírou pracnosti + násobným natažením a stažením._x000d_
· Podložky, chemické kotvy, dotěsnění - provedeno individuálně – zajištění 100% funkčnosti styků a spojů_x000d_
· Montážní a spojovací materiál, kotevní trny – bude se jednat o kotvy, vruty, šrouby, ocelové trny, klíny, atd._x000d_
· Pomocný materiál výztužné prvky - zajištění stability konstrukce v průběhu montáže_x000d_
· Revize stavu plachty – Bude prováděna v týdenních cyklech – musí být zajištěna 100% vodotěsnost! Součástí položky jsou případné záplaty a opravné sady vč. sešití_x000d_
· Zednické začištění + povrchové retuše v místech montážního kotvení_x000d_
· Dodávka a montáž_x000d_
_x000d_
Detailní rozsah prací bude upřesněn v průběhu realizace po postavení lešení. Nutná součinnost zhotovitele stavby, GP, statika a investora.</t>
  </si>
  <si>
    <t>346</t>
  </si>
  <si>
    <t>OST00OS13R</t>
  </si>
  <si>
    <t>D+M - OS/13 - PAŽENÍ + PODEZDĚNÍ STÁVAJÍCÍHO ZDIVA V ÚROVNI ZÁKLADŮ, kompletní realizace dle popisu ve výpisu ostatních prvků v PD včetně veškerých parametrů a příslušenství</t>
  </si>
  <si>
    <t>1403176615</t>
  </si>
  <si>
    <t>Poznámka k položce:_x000d_
PAŽENÍ + PODEZDĚNÍ STÁVAJÍCÍHO ZDIVA V ÚROVNI ZÁKLADŮ_x000d_
_x000d_
Položka zahrnuje:_x000d_
podezdění stávajícího zdiva vč. doplnění stávajících základů v úrovni pod terénem v rozsahu uvažovaných výkopových prací._x000d_
_x000d_
Položka obsahuje:_x000d_
01./ kopanou sondu v místě styků stávajících základů + provedení inženýrsko-geologického průzkumu (vč. vyhodnocení)_x000d_
02./ statické posouzení + IV. stupeň výrobní dokumentace_x000d_
Prvky jsou uvažovány vč. dodávky a montáže a kotvícího materiálu. Dodavatel zpracuje IV. stupeň výrobní dokumentace + bude zpracován_x000d_
projekt záporového pažení stavební jámy - na základě této PD bude rozhodnuto o konečné podobě a provádění pažících a výkopových prací._x000d_
03./ Podezdění stávajících základů – předpoklad – souhrnná délka 20,0m´, šířka 850mm – výška 0,90m – cihla vápenopísková na MVC M5,0_x000d_
Prováděno v krocích cca po 1,0m (sekce a+ b+c+d+a+b+c+d….atd – provádět podezdění vč. obnažení zdiva sekcí se shodným indexem – tz. po_x000d_
rozestup hran obnaženého zdiva cca 3,0m)._x000d_
_x000d_
Poznámky: položky uvažovány vč. dodávky, montáže, přesunu hmot. O konečné podobě bude rozhodnuto v průběhu realizace na základě_x000d_
kopaných sond. Součástí dodávky je upevňovací materiál.</t>
  </si>
  <si>
    <t>347</t>
  </si>
  <si>
    <t>OST00OS14R</t>
  </si>
  <si>
    <t>D+M - OS/14 - SYSTÉMOVÉ TĚSNĚNÍ PROSTUPŮ DESKOU A ZÁKLADOVÝM ZDIVEM, kompletní realizace dle popisu ve výpisu ostatních prvků v PD včetně veškerých parametrů a příslušenství</t>
  </si>
  <si>
    <t>-380574422</t>
  </si>
  <si>
    <t>Poznámka k položce:_x000d_
SYSTÉMOVÉ TĚSNĚNÍ PROSTUPŮ DESKOU A ZÁKLADOVÝM ZDIVEM_x000d_
Jedná se systémové zatěsnění prostupů základovou deskou a základy s návazností na hydroizolaci pro zajištění 100% vodotěsnosti prostupu._x000d_
Použity systémové pažnice a utěsnění._x000d_
_x000d_
PAŽNICE_x000d_
Pažnice ve spojení s těsněními HSD vytváří zcela plynotěsný a vodotěsný prostup všech typů inženýrských sítí. Je vyrobena z nerezové oceli a je opatřena_x000d_
středovou přírubou pro uchycení stěrkové izolace (viz skladby konstrukcí). Spodní část pažnice (200mm) je určená k betonáži do železobetonové desky, horní část_x000d_
pažnice nad středovou přírubou (245mm) odpovídá skladbě podlahy nad základovou deskou._x000d_
Pažnice funguje na principu sevření izolace mezi pevnou a volnou přírubu, což zajišťuje dokonalé napojení. Pažnice - viz technické podmínky – TP_Z_01._x000d_
_x000d_
TĚSNĚNÍ_x000d_
Těsnění zaručuje spolehlivé utěsnění potrubí a některých typů kabelů v pažnicích a jádrových vrtech o vnitřních průměrech 100, 150, 200 a 300 mm. Je dělené a_x000d_
kdykoli připravené k montáži na nově pokládané nebo již stávající potrubí nebo kabely. Technologie segmentových prstenců umožňuje rychlé a snadné_x000d_
přizpůsobení se průměru procházejícího média s těsností do 2,5 barů. Díky integrovaným zátkám je vhodné také k uzavření rezervních otvorů. Je jediným_x000d_
kruhovým těsněním se zabudovanou kontrolou utahovacího momentu, což usnadňuje montáž. Kovové části jsou vyrobeny z ušlechtilé nerezové oceli V2A a_x000d_
těsnicí kotouč z odolné pryže EPDM. Pažnice - viz technické podmínky – TP_Z_02._x000d_
_x000d_
SPECIFIKACE PROSTUPŮ_x000d_
Kanalizace:_x000d_
1./ 2x Ø50mm pažnice 100-200/245_x000d_
2./ 2x Ø50mm těsnění 100-25-63_x000d_
Tepelné čerpadlo_x000d_
1./ 8x Ø110mm pažnice 150-200/245_x000d_
4./ 8x Ø110mm těsnění150-70-112_x000d_
Silnoproud_x000d_
1./ 2x Ø75mm pažnice 150-200/245_x000d_
2./ 2x Ø75mm těsnění 150-70-112_x000d_
_x000d_
Poznámky: Veškeré prvky budou provedeny dle technických listů výrobce systému. Bude provedena kontrola technikem společnosti dodávající systémová_x000d_
utěsnění v průběhu realizace, případně dojde k zaškolení. Prostupy budou provedeny tak, aby byla zajištěna 100% vodotěsnost celého styku).</t>
  </si>
  <si>
    <t>348</t>
  </si>
  <si>
    <t>OST00OS15R</t>
  </si>
  <si>
    <t>D+M - OS/15 - PRÁCE GRAFIKA – PIKTOGRAM NA DVEŘE, kompletní realizace dle popisu ve výpisu ostatních prvků v PD včetně veškerých parametrů a příslušenství</t>
  </si>
  <si>
    <t>1664048751</t>
  </si>
  <si>
    <t>349</t>
  </si>
  <si>
    <t>OST00OS16R</t>
  </si>
  <si>
    <t>D+M - OS/16 - NABÍJECÍ STANICE PRO ELEKTROKOLA VČ. PŘÍSLUŠENSTVÍ, 350/448/128mm, kompletní realizace dle popisu ve výpisu ostatních prvků v PD včetně veškerých parametrů a příslušenství</t>
  </si>
  <si>
    <t>526704444</t>
  </si>
  <si>
    <t>Poznámka k položce:_x000d_
NABÍJECÍ STANICE PRO ELEKTROKOLA_x000d_
_x000d_
Rychlonabíjecí stanice pro elektrokola je ideálním řešením pro všechna místa, kde je potřeba rychlé nabíjení, rychlejší než s běžnými_x000d_
nabíječkami dodávanými s elektrokoly. Na trhu je však mnoho různých typů elektrokol s odlišnými nabíjecími konektory. V PD je uvažováno_x000d_
s nabíjecí stanicí, která dokáže současně nabíjet až 6 elektrokol._x000d_
Stanice vyniká svou robustní konstrukcí z lakované oceli, která je zárukou spolehlivosti i při náročném používání, a_x000d_
zároveň potěší svým elegantním designem._x000d_
_x000d_
Nabíjecí stanice disponuje touto kombinací nabíjecích zdrojů:_x000d_
· 1x BOSCH Standard- 4 A_x000d_
· 1x SHIMANO – 4 A_x000d_
· 2x UNIVERZÁL – 4 A_x000d_
· 2x el. zásuvka 230 V_x000d_
_x000d_
Tato kombinace pokryje většinu elektrokol, která potřebují rychle dobít baterii. Nabíjecí stanice také obsahuje vestavěné elektrické_x000d_
zásuvky 230 V, vhodné pro cyklisty a koloběžkáře s vlastním nabíjecím zařízením, a umožňuje i dobíjení mobilních telefonů či_x000d_
navigací. Nabíjecí stanice disponuje nabíjecími zdroji s výkonem 4 A, které garantují rychlé a efektivní nabíjení. Nabíječka bude kotvena ke_x000d_
stávající zdi. Zprovoznění nabíječky vč. připojení je součástí samostatné části této PD._x000d_
_x000d_
· 4 rychlonabíjecí konektory pro nabíjení většiny typů elektrokol_x000d_
· 4 třímetrové kabely s konektory do baterie_x000d_
· Nabití baterie s kapacitou 400 Wh z 40 % na 80 % kapacity za 60 minut_x000d_
· Kvalitní ocelové zpracování_x000d_
· LED indikátory informující o stavu nabíjecích konektorů_x000d_
· Mobilní aplikace pro vzdálené ovládání stanice včetně informací o spotřebě_x000d_
_x000d_
Krytí: IP54/IK10_x000d_
Povrchový materiál: lakovaná ocel, kompozit – barva RAL 7016_x000d_
Indikace stavu: Stavové LED diody_x000d_
Provozní teplota: -25°C až +45°C_x000d_
Rozměr: 330/450/116mm_x000d_
Hmotnost: 15 kg_x000d_
Napájení: 230 V AC, EU vidlice nebo CYKY kabel_x000d_
Výstup: 4× konektor XLR-F se zámkem, 42 V DC, 4 A + 2 univerzální zásuvky 230V_x000d_
Jištění: Obsahuje jistič 10B a pojistky 2,5 A T. Zařízení lze připojit na standardní jednofázový okruh s jištěním 16 A (napájecí kabel 3x2,5 mm)_x000d_
Zabezpečení přístupu: Zámek dveří na klíč_x000d_
Provozní vlhkost: 5 - 95 % nekondenzující relativní vlhkosti_x000d_
Instalace: Montážní deska se třemi vruty na zeď_x000d_
Vzdálené ovládání: ano (pomocí mobilní aplikace s informacemi o spotřebě_x000d_
Výrobek je ve shodě s harmonizačními právními předpisy: Nařízení vlády č. 117/2016 sb. (2014/30/EU) a Nařízením vlády č. 118/2016 sb._x000d_
(2014/35/EU)_x000d_
_x000d_
PŘÍSLUŠENSTVÍ_x000d_
CABLE – BOX: systémový držák pro nabíjecí kabely. S nosným plechem pro upevnění na zeď. Nabíjecí kabely jsou ke kabelovému boxu_x000d_
připevněny pomocí ocelových poplastovaných lanek (4 ks). Barevné provedení lakovaný plech RAL 7016._x000d_
_x000d_
Poznámky: Součástí dodávky je standardní upevňovací materiál (hmoždinky, šrouby, zajišťovací svorky, rozpěrné kotvy atd. Prvky budou osazeny dle technických_x000d_
pokynů výrobce. Nutná koordinace s konečnou skladbou navazujících ploch. Před provedením předloží dodavatel stavby technologický postup montáže, který_x000d_
bude odsouhlasen GP a investorem stavby. Profily budou dodány včetně všech systémových prvků, tak aby byla zajištěna plná funkčnost systému jako celku!!!</t>
  </si>
  <si>
    <t>350</t>
  </si>
  <si>
    <t>OST00OS17R</t>
  </si>
  <si>
    <t>D+M - OS/17 - DRŽÁK NA KOLA 4 POZICE, 2000/856/867mm, kompletní realizace dle popisu ve výpisu ostatních prvků v PD včetně veškerých parametrů a příslušenství</t>
  </si>
  <si>
    <t>-944996214</t>
  </si>
  <si>
    <t>Poznámka k položce:_x000d_
DRŽÁK NA KOLE – 4 POZICE_x000d_
Nový systémový držák na kola jednostranný. Kotven do konstrukce podlahy._x000d_
Důmyslné vertikálně prodloužené parkovací oblouky zabraňující poškození výpletu jízdního kola určené pro extra široké pláště, opěrné oblouky_x000d_
s plastovým, UV-stabilním návlekem proti poškození rámu kola, ocelová oka jako jistější ochrana proti odcizení. Rozteč_x000d_
parkovacích prvků je stanovena na 500 mm (doporučení dle DIN 79008). V kombinaci se střídavým nízkým a vysokým stáním_x000d_
se jedná o jeden z nejkvalitnějších parkovacích systémů, který dokáže komfortněji a bezpečněji zaparkovat jízdní kola a_x000d_
elektrokola z nejvyšších cenových skupin. Ocelová oka, která jsou integrována do opěrných oblouků umožňují jednodušší_x000d_
a jistější uzamčení._x000d_
Součástí položky je dodávka a montáž vč. provedení přikotvení prvku ke konstrukci podlahy. Před objednávkou stojanu bude provedena_x000d_
rozměrová koordinace se skutečným stavem ploch uvažovaných pro parkování kol. Pozice držáku bude přizpůsobena konečné poloze dobíjecí_x000d_
stanice pro elektrokola._x000d_
_x000d_
Materiál, povrchová úprava:_x000d_
ocel, žárově zinkovaná - trubka o průměru 18 mm, stabilní základní rám z L-profilu 35x35 mm a opěrný oblouk z trubky o průměru 32mm._x000d_
návlek – pryžový, UV stabilní – barva černá._x000d_
_x000d_
Počet parkovacích stání: 4_x000d_
_x000d_
Rozteč parkovacích ohybů: 500mm_x000d_
_x000d_
Váha: 37,20 kg_x000d_
_x000d_
Parkování do max. šíře pláště: 64 mm_x000d_
_x000d_
Držení kola: Stabilní 3bodové držení. Ideální pro parkování i těžkých elektrokol. Střídavé nízké a vysoké stání s výškovým rozdílem 200 mm,_x000d_
zabraňující kolizi řídítek a maximalizující využití prostoru._x000d_
_x000d_
Spojení do řady: Připraveno pro spojení do řady, spojovací materiál včetně upevňovacích úhelníků pro připevnění k pevnému podkladu je_x000d_
součástí balení.</t>
  </si>
  <si>
    <t>351</t>
  </si>
  <si>
    <t>OST00OS18R</t>
  </si>
  <si>
    <t>D+M - OS/18 - DRŽÁK NA KOLA 2 POZICE, 1000/856/867mm, kompletní realizace dle popisu ve výpisu ostatních prvků v PD včetně veškerých parametrů a příslušenství</t>
  </si>
  <si>
    <t>-1242415195</t>
  </si>
  <si>
    <t>Poznámka k položce:_x000d_
DRŽÁK NA KOLE – 2 POZICE_x000d_
_x000d_
Nový systémový držák na kola jednostranný. Kotven do konstrukce podlahy._x000d_
Důmyslné vertikálně prodloužené parkovací oblouky zabraňující poškození výpletu jízdního kola určené pro extra široké pláště, opěrné oblouky_x000d_
s plastovým, UV-stabilním návlekem proti poškození rámu kola, ocelová oka jako jistější ochrana proti odcizení. Rozteč_x000d_
parkovacích prvků je stanovena na 500 mm (doporučení dle DIN 79008). V kombinaci se střídavým nízkým a vysokým stáním_x000d_
se jedná o jeden z nejkvalitnějších parkovacích systémů, který dokáže komfortněji a bezpečněji zaparkovat jízdní kola a_x000d_
elektrokola z nejvyšších cenových skupin. Ocelová oka, která jsou integrována do opěrných oblouků umožňují jednodušší_x000d_
a jistější uzamčení._x000d_
Součástí položky je dodávka a montáž vč. provedení přikotvení prvku ke konstrukci podlahy. Před objednávkou stojanu bude provedena_x000d_
rozměrová koordinace se skutečným stavem ploch uvažovaných pro parkování kol. Pozice držáku bude přizpůsobena konečné poloze dobíjecí_x000d_
stanice pro elektrokola._x000d_
_x000d_
Materiál, povrchová úprava:_x000d_
ocel, žárově zinkovaná - trubka o průměru 18 mm, stabilní základní rám z L-profilu 35x35 mm a opěrný oblouk z trubky o průměru 32mm._x000d_
návlek – pryžový, UV stabilní – barva černá._x000d_
_x000d_
Počet parkovacích stání: 2_x000d_
_x000d_
Rozteč parkovacích ohybů: 500mm_x000d_
_x000d_
Váha: 18,60 kg_x000d_
_x000d_
Parkování do max. šíře pláště: 64 mm_x000d_
_x000d_
Držení kola: Stabilní 3bodové držení. Ideální pro parkování i těžkých elektrokol. Střídavé nízké a vysoké stání s výškovým rozdílem 200 mm,_x000d_
zabraňující kolizi řídítek a maximalizující využití prostoru._x000d_
_x000d_
Spojení do řady: Připraveno pro spojení do řady, spojovací materiál včetně upevňovacích úhelníků pro připevnění k pevnému podkladu je_x000d_
součástí balení.</t>
  </si>
  <si>
    <t>352</t>
  </si>
  <si>
    <t>OST00OS19R</t>
  </si>
  <si>
    <t>D+M - OS/19 - DEMONTÁŽ STÁVAJÍCÍCH PRVKŮ NA FASÁDĚ, kompletní realizace dle popisu ve výpisu ostatních prvků v PD včetně veškerých parametrů a příslušenství</t>
  </si>
  <si>
    <t>846495952</t>
  </si>
  <si>
    <t>Poznámka k položce:_x000d_
DEMONTÁŽ STÁVAJÍCÍCH PRVKŮ NA FASÁDĚ_x000d_
_x000d_
Jedná se o demontáž stávajících prvků na fasádě objektu. Konkrétně se jedná o vnější zásuvku na 400V, instalační podomítkové rozvodné_x000d_
skříně (rozbočné, ukončující, instalační krabice), vnějších světel (provedeno odborně způsobilou osobou), 2x ocelová konzola (profil U),_x000d_
segmenty ocelových kotev a instalačních materiálu, krycí mřížka + prostup zdivem, atd._x000d_
_x000d_
Položka obsahuje:_x000d_
01./ kontrolu provozuschopnosti a funkčnosti demontovaných prvků_x000d_
02./ odbornou demontáž veškerých prvků vč. kotvícího materiálu, kabeláže uložené pod omítkou, atd. – prováděno maximálně šetrně –_x000d_
minimalizace zásahů do stávajícího zdiva._x000d_
03./ odstranění prvků, odvoz na skládku / recyklace + skládkovné (vč. dopravy)_x000d_
04./ doplnění zdiva – cihla plná ostře pálená mrazuvzdorná CPP 20 na MVC M5.0 vč. zavázání do okolních konstrukcí._x000d_
05./ v případě rozsáhlejších zásahů do konstrukcí bude rozsah posouzen + odsouhlasen statikem_x000d_
_x000d_
Poznámky: položky uvažovány vč. dodávky, montáže, přesunu hmot. O konečné podobě bude rozhodnuto v průběhu realizace na základě_x000d_
kopaných sond. Součástí dodávky je upevňovací materiál.</t>
  </si>
  <si>
    <t>353</t>
  </si>
  <si>
    <t>OST00OS20R</t>
  </si>
  <si>
    <t>D+M - OS/20 - ATYPICKÁ BEZODTOKOVÁ JÍMKA + PŘEBETONOVÁNÍ, kompletní realizace dle popisu ve výpisu ostatních prvků v PD včetně veškerých parametrů a příslušenství</t>
  </si>
  <si>
    <t>-1083381545</t>
  </si>
  <si>
    <t>Poznámka k položce:_x000d_
ATYPICKÁ BEZODTOKOVÁ JÍMKA + PŘEBETONOVÁNÍ_x000d_
_x000d_
Jedná se o atypickou bezodtokovou jímku, která bude sloužit jako havarijní pro případ poruchy na topném systému tepelného čerpadla. Jímka_x000d_
bude osazena do terénu, pod uvažovanou skladbu navrhované podlahy. – tz dno šachty bude v úrovni -0,870, horní část v úrovni -370._x000d_
Šachta bude uložena do pískového lože. V horní části bude přebetonována – žb. deska 1000/1000/70mm s vloženou kari sítí. Horní hrana žb._x000d_
bude v úrovni uvažovaného podsypu pod provětrávanou podlahu._x000d_
Na vnější straně dna jímky jsou navařena plastová žebra, která jsou připravena pro železnou armaturu a následně pro vložení do řídkého_x000d_
betonu. Tím je nádrž ukotvena a nemůže dojít k jejímu nadzvednutí nebo její deformaci vlivem spodnívody._x000d_
Jímka bude samonosná, v horní části bude vevařeno plastové potrubí DN75, které bude vytaženo do úrovně čisté podlahy. Nutná rozměrová_x000d_
koordinace s navazující podlahovou vpustí._x000d_
_x000d_
Položka obsahuje:_x000d_
01./ atypická jímka dvouplášťová - 500/500/500mm – 1ks - svařovanou z polypropylenu (PP) nebo polyetylenu (PE) v horní části vevařeno_x000d_
plastové potrubí DN75mm výška 250mm (na stavbě bude rozměrově upraveno). Zvýšení únosnosti jímky pomocí žebrování nebo výztužných_x000d_
prstenců, aby odolala tlaku zeminy po osazení._x000d_
02./ železobetonová deska – 1000/1000/70mm – 1ks - beton třídy C20/25 s vloženou kari sítí 100/8/100/8mm. Uvažováno vč. bednění_x000d_
03./ pískový podsyp pod jímku – 650/650/70mm_x000d_
04./ provedení výkopu rozměr – 650/650/940mm - prováděno ručně – s ohledem na pozici základové spáry stávajících konstrukcí. Součástí_x000d_
dodávky jsou přesuny materiálu vč. likvidace._x000d_
05./ osazení jímky – vč. vyrovnání do vodorovné polohy_x000d_
06./ obetonování jímky – beton třídy C20/25 + výztuž dráty pr. 8-10mm. Nutno postupovat dle požadavků výrobce jímky – nesmí dojít_x000d_
k poškození_x000d_
07./ dodávka a montáž, vč. dopravy a koordinace na stavbě_x000d_
08./ upevňovací a kotvící materiál_x000d_
_x000d_
Materiál:_x000d_
Jímka 500/500/500mm: kvalitního polypropylenu (PP) nebo polyetylenu (PE), což jí zajišťuje vysokou odolnost proti korozi, chemikáliím i_x000d_
mechanickému namáhání. svařovaný metodou extruzního nebo zrcadlového svařování, což zaručuje těsnost a dlouhou životnost._x000d_
_x000d_
Poznámky: položky uvažovány vč. dodávky, montáže, přesunu hmot. O konečné podobě bude rozhodnuto v průběhu realizace na základě_x000d_
kopaných sond._x000d_
Hrany navazujících konstrukcí budou začištěna, vytvoření plynule navazujících ploch._x000d_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dle_x000d_
technických pokynů výrobce. Nutná koordinace s konečnou skladbou navazujících ploch. Před provedením předloží dodavatel stavby_x000d_
technologický postup montáže, který bude odsouhlasen GP a investorem stavby</t>
  </si>
  <si>
    <t>354</t>
  </si>
  <si>
    <t>OST00OS21R</t>
  </si>
  <si>
    <t>D+M - OS/21 - PODLAHOVÁ VPUST DN75 SVISLÝ ODTOK, kompletní realizace dle popisu ve výpisu ostatních prvků v PD včetně veškerých parametrů a příslušenství</t>
  </si>
  <si>
    <t>-906543840</t>
  </si>
  <si>
    <t>Poznámka k položce:_x000d_
SYSTÉMOVÁ PODLAHOVÁ VPUST – OSAZENÍ DO PODLAHY S KERAMICKOU DLAŽBOU_x000d_
_x000d_
Podlahová vpust DN50/75/110 se svislým odtokem, pevným izolačním_x000d_
límcem, zápachovým uzávěrem, s plastovým výškově stavitelným_x000d_
nástavcem 34-73mm, s rámečkem 150x150mm a mřížkou 137x137mm_x000d_
z litiny. Bude osazena do líce podlahy tvořené keramickou dlažbou._x000d_
_x000d_
Obsahem dodávky je:_x000d_
· Podlahová vpust DN50/75/110 se svislým odtokem_x000d_
· Pevný izolační límec_x000d_
· Sifonová vložka Primus blue - tzv. suchý sifon_x000d_
· Plastový výškově stavitelným nástavec 34-73 mm_x000d_
· Rámeček 150x150 mm_x000d_
· Mřížka 137x137 mm z litiny_x000d_
_x000d_
Bude provedeno dotažení uvažovaných hydroizolačních pásů_x000d_
k pevnému izolačnímu límci vpusti. Zajištěna 100% vodotěsnost celého_x000d_
systému. Utěsnění je součástí této položky vč. dodávky a montáže_x000d_
jednotlivých částí vpusti._x000d_
_x000d_
Materiál: PP, litina_x000d_
Jmenovitá světlost potrubí: DN75/110_x000d_
Hydraulická kapacita: &lt; 0,5 l/s_x000d_
Stavební výška: 158 mm_x000d_
Nástavec: 34-73 mm/150x150 mm_x000d_
Vtoková mřížka litina: 137x137 mm_x000d_
Třída zatížení: L - 1,5_x000d_
_x000d_
Poznámky: položky uvažovány vč. dodávky, montáže, přesunu hmot. O konečné podobě bude rozhodnuto v průběhu realizace na základě_x000d_
kopaných sond. Hrany navazujících konstrukcí budou začištěna, vytvoření plynule navazujících ploch._x000d_
Prvky budou dodány vč. veškerých komponentů tak, aby byla zaručena 100% funkčnost dveří jako celku._x000d_
Před objednáním bude provedeno vzorkování a doplňující technická specifikace._x000d_
Součástí dodávky je standardní upevňovací materiál (hmoždinky, šrouby, zajišťovací svorky, rozpěrné kotvy atd. Prvky budou osazeny dle_x000d_
technických pokynů výrobce. Nutná koordinace s konečnou skladbou navazujících ploch. Před provedením předloží dodavatel stavby_x000d_
technologický postup montáže, který bude odsouhlasen GP a investorem stavby</t>
  </si>
  <si>
    <t>355</t>
  </si>
  <si>
    <t>OST00OS22R</t>
  </si>
  <si>
    <t>D+M - OS/22 - NOSNÁ KONSTRUKCE TRELÁŽE + VÝPLŇ TRELÁŽE + KOTVENÍ + ZÁKLADY, 500+2050+2050+500mm, v. 2 000mm, kompletní realizace dle popisu ve výpisu ostatních prvků v PD včetně veškerých parametrů a příslušenství</t>
  </si>
  <si>
    <t>-1358746057</t>
  </si>
  <si>
    <t>Poznámka k položce:_x000d_
NOSNÁ KONSTRUKCE TRELÁŽE S VÝPLNÍ Z NEREZOVÝCH LANEK + ZÁKLAD_x000d_
_x000d_
Treláž je tvořena_x000d_
· Rámem - ocelovým profilem (40/15/3mm) a rovnoměrně rozmístěnou výplní. Sloupky (5 ks - profil 40/15/3mm a 3 ks rohový profil_x000d_
40/40/5mm) s platlí (svar) jsou kotveny do betonového základu (C20/25). Dva sousední sloupky jsou spojeny vodorovným ocelovým_x000d_
profilem (40/15/3mm) v rám. Veškeré vařené spoje, hrany apod. jsou broušeny tak, aby celek působil bezešvým dojmem, na celý prvek_x000d_
je požadována vysoká úroveň zpracování řemeslných detailů._x000d_
· Výplň z nerezových lanek – bude se jednat o nerezové lanko, které bude kotveno pomocí nerezových držáku k ocelovému rámu._x000d_
Držáky jsou tvořeny okem a závitem (M6). Lanko bude napnuto pomocí rektifikačních prvků._x000d_
_x000d_
Popis rámové konstrukce:_x000d_
1./ Spodní a horní pásek– 40/15/3mm – jaklový profil – souhrnná délka dl. 11,5 m_x000d_
2./ Svislý nosný sloupek– 40/15/3mm - jaklový profil – délka 2,7 m – počet 5ks (hl. uložení 500mm), včetně navařené platle_x000d_
3./ Svislý nosný sloupek rohový – 40/40/5mm - jaklový profil – délka 2,7 m – počet 3ks (hl. uložení 500mm), včetně navařené platle_x000d_
4./ Betonový základ – ( beton C20/25 XC2) + překrytí kamenivem – 7ks - patka 400/400mm hl. 900mm_x000d_
5./ Podložky, chemické kotvy, dotěsnění - provedeno individuálně – zajištění 100% funkčnosti treláže jako celku_x000d_
6./ Ukončující prvky – jedná se o uzavření jaklových profilů, atd. – prvky budou provedeny tak aby byla zajištěna koordinace s navazujícím_x000d_
profilem_x000d_
7./ Montážní a spojovací materiál – bude se jednat o kotvy, vruty, šrouby, ocelové trny, atd._x000d_
8./ Provedení výkopových prací pro základy + opětovné dosypání vč. hutnění – 7ks – 400/400/900mm_x000d_
9./ Spojovací materiál, vč. atypických ocelových prvků . Na styky a spoje bude zhotovena dodavatelem zábradlí výrobní dokumentace._x000d_
Součástí položky je také přídavný materiál ( např. ESAB ARISTOROD 12,50 0,8mm). Dále je součástí položky provedení otvorů pro lanový_x000d_
systém a otvorů pro trubkové madlo. Spoje budou šroubovány / připojení vodorovných prvků na sloupky bude pomocí přivařených trubek +_x000d_
zajištění šroubem. Přípoje na sloupky v místech dilatací jsou uvažovány přes oválné otvory s možným posunem +-5mm_x000d_
_x000d_
Na provedení treláže bude zhotovena výrobní dokumentace – tato bude řešit konstrukci treláže, vč. styků a spojů. Prvek uvažován vč. přechodů_x000d_
z vodorovných na šikmé roviny, styky na sebe kolmých průběhů a atypické řešení v místě křížení._x000d_
_x000d_
Popis výplně konstrukce:_x000d_
1./ Lano nerez pr. 5 mm, 7x7– materiál: nerez ocel AISI 316, povrchová úprava mat/brus K240 , konstrukce v každém poli 10 drátů – celková_x000d_
délka 78,0 m_x000d_
2./ Doplňující materiál - napínák, podložka 16, matice M16 (DIN 934), matice uzavřená M16 (DIN 986), koncovky, atd.._x000d_
3./ Montážní a spojovací materiál – bude se jednat o kotvy, vruty, šrouby, ocelové trny, atd._x000d_
_x000d_
Materiál:_x000d_
Rám – ocel: jaklový profil_x000d_
Výplň - nerez ocel AISI 316, povrchová úprava mat/brus_x000d_
_x000d_
Povrchová úprava, barevnost:_x000d_
Ocelové prvky:_x000d_
· Povrchově opracovaný celek bude očištěn a odmaštěn, veškeré svary, styky a spoje budou broušeny, tmeleny pro dosažení_x000d_
,,bezešvých“ styků (plynulá návaznost vzájemně navazujících prvků)._x000d_
· Následně bude celý povrch zinkován - stupeň agresivity prostředí C3, životnost VH, tloušťka povlaku 85 μm – požadavek na čistotu_x000d_
zinkové lázně (nesmí dojít k nanesení ocelových odštěpků a nečistot) ._x000d_
· Vyčištění + případné odstranění nerovností a povrchových deformací vč. doplnění zinkovaného povlaku_x000d_
· Nástřik konstrukce - 1 x základním a 2 x krycím matným nátěrem systém GLIMMER (jedna tl. nátěru do 100 μm) v barvě dle výběru_x000d_
architekta - předpoklad SOFT GLIMMER DB 704 – totožně jako u stávajícího zábradlí. Postup bude proveden v souladu s tech. listy_x000d_
výrobce._x000d_
Nerez prvky:_x000d_
Povrch broušený , česaný – matný._x000d_
_x000d_
Příprava ocelových povrchů: dle ČSN EN ISO 8501-3 – stupeň P3 (Velmi důkladná příprava - na povrchu se nevyskytují patrné defekty)_x000d_
_x000d_
Systém požadavků na výrobu: dle 1090-1 EXC2_x000d_
_x000d_
Základní specifikace svařovaných konstrukcí: materiál kontroly – IC 3.1., Přídavný materiál – G3Si1, metoda svařování – 135, třída jakosti_x000d_
provedení svaru ČSN EN ISO 5817 – C, Tolerance svařované konstrukce ČSN EN ISO 13920 – C,C,G_x000d_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</si>
  <si>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356</t>
  </si>
  <si>
    <t>OST00OS23R</t>
  </si>
  <si>
    <t>D+M - OS/23 - ZÁKLADOVÁ KONSTRUKCE PRO VNĚJŠÍ JEDNOTKU + KRYCÍ BETONOVÁ DESKA, kompletní realizace dle popisu ve výpisu ostatních prvků v PD včetně veškerých parametrů a příslušenství</t>
  </si>
  <si>
    <t>-2024928843</t>
  </si>
  <si>
    <t>Poznámka k položce:_x000d_
ZÁKLADOVÁ KONSTRUKCE POD VNĚJŠÍ JEDNOTKOU TEPELNÉHO ČERPADLA_x000d_
_x000d_
Jedná se podkladní základovou konstrukci pro vnější jednotku – je uvažováno s dvojicí_x000d_
patek rozměru 280/400mm. Nad úrovní terénu provedeno do výšky min. 250mm. Patky_x000d_
založeny 900mm pod úroveň terénu._x000d_
Konstrukce bude tvořena sloupovými plotovými betonovými tvárnicemi KB 15-21 se_x000d_
štípaným povrchem ze 4 stran._x000d_
Výplň tvárnic – beton C20/25 XC2 + výztuž drát 4x Ø12mm na celou výšku._x000d_
_x000d_
Patky budou ukončeny betonovou krycí hlavicí s obvodovou drážkou na spodní straně_x000d_
_x000d_
Položka obsahuje:_x000d_
01./ provedení výkopových prací – 2x 300/450mm hl. 900mm + štěrkový podsyp dna výkopu (tl. 80mm – frakce 8-_x000d_
16mm) + dosypání terénu + hutnění_x000d_
02./ provedení betonových patek z bednících dílců se štípaným povrchem ze 4 stran – 2ks_x000d_
03./ vylití betonem C 20/25 XC2 + osazení výztuže - 4x Ø12mm pro každý sloupek_x000d_
04./ krycí betonové desky 500/400/60mm plochá – 2ks vč celoplošného přikotvení ke sloupkům._x000d_
05./ Montážní a spojovací materiál – bude se jednat o kotvy, vruty, šrouby, ocelové trny, atd._x000d_
06./ dodávka a montáž, vč. dopravy a koordinace na stavbě_x000d_
_x000d_
Konečná podoba a výška provedení nad terénem bude upřesněna dle technických požadavků dodavatele venkovní_x000d_
jednotky tepelného čerpadla._x000d_
_x000d_
Materiál, povrch, barevnost :_x000d_
_x000d_
Patky - vibrolisovaná čtyřstranně štípaná dělitelná zdící tvarovka šíře 280 mm. Ze všech čtyř pohledových stran je tvarovka štípaná (povrch_x000d_
připomíná hrubý kámen se znatelnou texturou kameniva), rozměr 280/190/400mm, hmotnost 32,7kg, barva přírodní_x000d_
_x000d_
Zákrytové desky - univerzální zákrytové desky, určené k ukončení zídek, soklů, sloupků, oplocení apod. Proti zatékání vody jsou všechny tyto_x000d_
desky opatřeny po obvodu za spodní strany okapovou drážkou, rozměr 500/400/60mm, hmotnost 27,90kg, barva přírodní, povrch hladký._x000d_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</si>
  <si>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357</t>
  </si>
  <si>
    <t>OST00OS24R</t>
  </si>
  <si>
    <t>D+M - OS/24 - ROHOVÁ SYSTÉMOVÁ LIŠTA - VYTVOŘENÍ ZPĚTNÉ NUTY U PODLAHY, kompletní realizace dle popisu ve výpisu ostatních prvků v PD včetně veškerých parametrů a příslušenství</t>
  </si>
  <si>
    <t>273331327</t>
  </si>
  <si>
    <t>Poznámka k položce:_x000d_
LIŠTA_x000d_
_x000d_
Systémová lišta_x000d_
Jedná se o rohovou podomítkovou lištu. Tato bude tvořit vyztužení hrany u uvažované zpětné nuty vnitřní omítky (tato bude provedena cca 15mm od úrovně čisté_x000d_
podlahy). Provedením nuty dojde k oddělení povrchových úprav, možnosti ,,vydechnutí" případné vlhkosti ve zdivu a zabránění degradaci povrchových úprav. Lišta_x000d_
bude povrchově upravena i ze spodní hrany. Lišta bude posazena po celém obvodu řešené části. Nutno počítat s velmi vysokou pracností při vytváření_x000d_
povrchových úprav. Průběh nuty v rovině – nesmí docházet k odchylkám od roviny. Nášlapná vrstva zabíhá pod úroveň núty – tz. na celou hloubku plánované_x000d_
povrchové úpravy._x000d_
_x000d_
Materiál: nerez ocel_x000d_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</si>
  <si>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87,0</t>
  </si>
  <si>
    <t>358</t>
  </si>
  <si>
    <t>OST00OS25R</t>
  </si>
  <si>
    <t>D+M - OS/25 - VYSPÁDOVÁNÍ KORUNY OHRADNÍ ZDI, kompletní realizace dle popisu ve výpisu ostatních prvků v PD včetně veškerých parametrů a příslušenství</t>
  </si>
  <si>
    <t>1004233731</t>
  </si>
  <si>
    <t>Poznámka k položce:_x000d_
VYSPÁDOVÁNÍ KORUNY OHRADNÍ ZDI_x000d_
_x000d_
Jedná se o vyspádování plochy stávající ohradní zdi. Po provedené demontáže stávajícího oplechování bude provedena kontrola spádu_x000d_
(požadavek 5-7°)._x000d_
V případě nedostatečného spádu bude provedeno celoplošné podlití vysokopevnostní opravárenskou stěrkou vč. případného prokotvení_x000d_
nerezovými trny._x000d_
Položka obsahuje doplnění stěrky v tl.45mm v celé délce, vč. vyspádování + 70ks nerezových trnů tl.8mm délky 200mm vč. vyvrtání otvoru +_x000d_
chemické kotvy. Dále je součástí vybednění plochy, odbednění + dodávka a montáž všech výše uvedených prvků. Výsledná plocha bude hladká,_x000d_
bez výškových přechodů. Bude vytvořen podklad pro nalepení nového oplechování koruny zdiva – viz výpis KL._x000d_
O konečné podobě bude rozhodnuto GP po postavení lešení s demontáži stávajícího oplechování._x000d_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dokumentace._x000d_
_x000d_
dl. 35,0m_x000d_
plocha 22,5m2</t>
  </si>
  <si>
    <t>359</t>
  </si>
  <si>
    <t>OST00OS26R</t>
  </si>
  <si>
    <t>D+M - OS/26 - TEPELNÁ IZOLACE PRIMÁRNÍHO POTRUBÍ, kompletní realizace dle popisu ve výpisu ostatních prvků v PD včetně veškerých parametrů a příslušenství</t>
  </si>
  <si>
    <t>-1030175159</t>
  </si>
  <si>
    <t>Poznámka k položce:_x000d_
TEPELNÁ IZOLACE PRIMÁRNÍHO POTRUBÍ_x000d_
_x000d_
Jedná se o zaizolování navrhovaného potrubí od vnější jednotky tepelného čerpadla do objektu. Izolace je nezbytná k ochraně potrubí před_x000d_
tepelnými ztrátami a k zajištění optimálního fungování celého systému tepelného čerpadla. Izolace rovněž zabraňuje kondenzaci vody na_x000d_
povrchu potrubí. Detailní rozsah vč. průměrů bude upřesněn na základě finální dodávky a požadavků tepelného čerpadla._x000d_
Tato položka uvažuje s předpokládanou výměrou, je uvažována vč. dodávky a montáže._x000d_
Součástí dodávky je ochrana navržené izolace proti poškození – ocelová chránička vč. utěsnění._x000d_
_x000d_
Materiál:_x000d_
Ø50mm kaučuková izolace s pěnovou izolaci s uzavřenou buněčnou strukturou, navrženou pro excelentní odolnost vůči vysokým teplotám._x000d_
Díky svým vylepšeným vlastnostem, zejména v oblasti odolnosti vůči UV-záření a ozonu, není potřeba dodatečného natírání ochranným nátěrem_x000d_
(integrovaná parotěsná zábrana snižuje riziko koroze pod izolací)._x000d_
Ø75mm ocelová chránička – pozinkovaný plech vč. nátěru._x000d_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</si>
  <si>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360</t>
  </si>
  <si>
    <t>OST00OS27R</t>
  </si>
  <si>
    <t>D+M - OS/27 - PVC POTRUBÍ – ČERNÉ Ø150mm VČ. KOLEN - NASÁVACÍ OTVOR, kompletní realizace dle popisu ve výpisu ostatních prvků v PD včetně veškerých parametrů a příslušenství</t>
  </si>
  <si>
    <t>1247191467</t>
  </si>
  <si>
    <t>Poznámka k položce:_x000d_
PVC POTRUBÍ ČERNÉ – VČ. KOLEN – NASÁVACÍ OTVOR_x000d_
_x000d_
Jedná se o provedení nasávacího otvoru pro větrací kanál, který je uložen ve zdivu. Položka obsahuje 1,5m potrubí + 2x koleno_x000d_
Dále je součástí položky je provedení drážky ve zdivu, osazení potrubí a následné zednické začištění. Položka obsahuje dodávku a montáž._x000d_
Potrubí je v barevnosti černá (vnitřní i vnější povrch)._x000d_
_x000d_
Materiál: PVC potrubí – černá_x000d_
_x000d_
Rozměr: potrubí Ø150mm délka 1,5m + 2x koleno Ø150mm_x000d_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</si>
  <si>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361</t>
  </si>
  <si>
    <t>OST00OS28R</t>
  </si>
  <si>
    <t>D+M - OS/28 - ODVODNĚNÍ VĚTRACÍHO KANÁLU + VSAK, kompletní realizace dle popisu ve výpisu ostatních prvků v PD včetně veškerých parametrů a příslušenství</t>
  </si>
  <si>
    <t>894325576</t>
  </si>
  <si>
    <t>Poznámka k položce:_x000d_
ODVODNĚNÍ VĚTRACÍHO KANÁLU_x000d_
_x000d_
Jedná se o provedení havarijního odvodnění větracího kanálku. Odvodnění uvažováno v každé revizní šachtě – vždy v podlaze kanálku. Potrubí_x000d_
vyvedeno cca 1,5-2,0m za hranu kanálku do vsakovacího tělesa._x000d_
_x000d_
Položka obsahuje:_x000d_
01./ vykopání prážky pro osazení potrubí + opětovné zasypání a hutnění (vč. povrchové úpravy) – dl. 2,0m / hl. 0,9m/ š. 0,3m_x000d_
02./ osazení potrubí KG PVC DN 100 SN4 vč. kolena vyvedeného do dna kanálku (dotěsnění) + zpětná klapka (zabránění zpětného zaplavení_x000d_
kanálu). Potrubí ve spádu – Ø100mm dl. 2,0m_x000d_
03./ pískový obsyp potrubí tl. 100mm po obvodu_x000d_
04./ vsakovací těleso – frakce kameniva 16-32mm – rozměr 0,6/0,3/0,3m – vč. vykopání + opětovného zasypání + obalení vsaku geotextílií_x000d_
300g/m2._x000d_
05./ Montážní a spojovací materiál – bude se jednat o kotvy, vruty, šrouby, ocelové trny, atd._x000d_
06./ dodávka a montáž, vč. dopravy a koordinace na stavbě_x000d_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</si>
  <si>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362</t>
  </si>
  <si>
    <t>OST00OS29R</t>
  </si>
  <si>
    <t>D+M - OS/29 - DRENÁŽNÍ SYSTÉM VČETNĚ VŠECH SYSTÉMOVÝCH PRVKŮ, kompletní realizace dle popisu ve výpisu ostatních prvků v PD včetně veškerých parametrů a příslušenství</t>
  </si>
  <si>
    <t>1113769169</t>
  </si>
  <si>
    <t>Poznámka k položce:_x000d_
DRENÁŽNÍ SYSTÉM VČETNĚ VŠECH SYSTÉMOVÝCH PRVKŮ_x000d_
_x000d_
Ohebný drenážní systém z PVC pro odvedení vod z oblasti obvodového pláště objektu pomocí potrubí DN 150 mm. Jedná se o ohebné trouby z PVC, které jsou_x000d_
perforované v horní části s plným dnem (perforace 2/3 obvodu). Položka včetně drenážních šachet v. 1-3,5 m (3 ks), spojek, kolen, T prvků, redukcí atp.._x000d_
Hloubka uložení drenáže cca 1,0-1,5 m, umístění drenáže dle normových požadavků._x000d_
Do těla šachet připojeny drenážní potrubí. Potrubí vedeno ve spádu 1,0-1,5%._x000d_
Potrubí v úrovni cca 1,5m pod terénem bude po cca 3,0m vyvedeno do líce zdi – viz výkresová část._x000d_
_x000d_
O konečné podobě a rozsahu prací bude rozhodnuto v průběhu realizace na základě kopaných sond (tyto jsou součástí této položky)._x000d_
_x000d_
Pro ochranu potrubí před zanášením musí být kolem drenážního potrubí vytvořen obsyp z filtračních materiálů o vhodné zrnitosti a obalení filtrační netkanou_x000d_
geotextilií 300g/m2. Rozmezí zrnitosti obsypu je 16/32 mm. Filtrační obsyp musí být pod a kolem drenážního potrubí řádně zhutněn._x000d_
_x000d_
Materiál: Dvouvrstvé korugované drenážní potrubí vyráběné z polypropylenu DN 150 SN8_x000d_
_x000d_
1./ DN 150 SN8 – hloubka uložení 1,0- 1,5m – souhrnná délka 56,0m (vč. prostupů a potrubí za líc zdiva)_x000d_
02./ Instalační materiál – spojky T-kusy, oblouky, atd._x000d_
03./ revizní šachta – 2ks_x000d_
04. obalení potrubí – geotextílie 300g/m2 + štěrkový obsyp (frakce 16-32) 100mm po obvodu – 56,0m_x000d_
05./ zasakovací jáma – 600/300/600mm – 2ks vč. obalení geotextílií 300g/m2_x000d_
06./ provedení výkopu, deponie zeminy, opětovné zasypání vč. hutnění + terénní úpravy – výkop š. 1,0m / hl. 1,5m/ dl 56,0m_x000d_
07./ dodávka a montáž_x000d_
08./ spojovací materiál_x000d_
_x000d_
Poznámky:_x000d_
Součástí dodávky je standardní upevňovací materiál (hmoždinky, šrouby, zajišťovací svorky, rozpěrné kotvy atd.) Prvky osazeny dle technických pokynů výrobce._x000d_
Položka je uvažována vč. dodávky a montáže + provedení výrobně technické dokumentace + přesunem hmot a skládkovným. Uvažováno se svahovaným_x000d_
výkopem + případným dopažením.</t>
  </si>
  <si>
    <t>56,0</t>
  </si>
  <si>
    <t>363</t>
  </si>
  <si>
    <t>OST00OS30R</t>
  </si>
  <si>
    <t>D+M - OS/30 - SYSTÉMOVÁ BETONOVÁ OBRUBA, tl. 80mm, kompletní realizace dle popisu ve výpisu ostatních prvků v PD včetně veškerých parametrů a příslušenství</t>
  </si>
  <si>
    <t>-1031473322</t>
  </si>
  <si>
    <t>Poznámka k položce:_x000d_
SYSTÉMOVÁ BETONOVÁ OBRUBA_x000d_
_x000d_
Obruba z vibrolisovaného betonu a vyrobená dvouvrstvou technologií (optimální poměr vrchní pohledové a spodní jádrové vrstvy betonu)._x000d_
_x000d_
Obruba má:_x000d_
· vysokou pevnost,_x000d_
· mrazuvzdornost a odolnost proti působení vody i chemických rozmrazovacích látek,_x000d_
· využití pro veškeré parkové a zahradní úpravy ._x000d_
_x000d_
Rovné hrany působí jednoduchým a moderním dojmem._x000d_
_x000d_
Součástí pokládky je betonové lože (C16/20) tl. 100-150mm + pokládka + osazen. Dále je součástí dodávka + montáž._x000d_
Požadavek na rovinatost prvků, vč. plynulého navázání na průběh dlažby okapového chodníku._x000d_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</si>
  <si>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45,5</t>
  </si>
  <si>
    <t>364</t>
  </si>
  <si>
    <t>OST00OS31R</t>
  </si>
  <si>
    <t>D+M - OS/31 - SYSTÉM PROVĚTRÁVANÉ PODLAHY, kompletní realizace dle popisu ve výpisu ostatních prvků v PD včetně veškerých parametrů a příslušenství</t>
  </si>
  <si>
    <t>735797443</t>
  </si>
  <si>
    <t>Poznámka k položce:_x000d_
SYSTÉM PROVĚTRÁVANÉ PODLAHY_x000d_
_x000d_
Jedná se o systém potrubí, který zajišťuje přívod a odtah vzduchu z prostoru provětrávané mezery navrhované_x000d_
podlahy. Celý systém je rozdělen do sekcí podle jednotlivých místností. Potrubí je zaústěno do stávajícího_x000d_
komínového tělesa. Přívodní potrubí bude provedeno na severní fasádě objektu cca 400mm od upraveného_x000d_
terénu. Následně bude svedeno do úrovně provětrávané mezery podlahy a v této bude vyústěno pomocí_x000d_
přechodky (z kruhového na obdélní potrubí). Odtah vzduchu bude proveden v půdorysu místnosti diagonálně._x000d_
Opět přes přechodku potrubí bude napojeno odtahové potrubí, které bude vyvedeno do komínového tělesa._x000d_
Potrubí bude vedeno pod úrovní uvažovaného štěrkového násypu._x000d_
_x000d_
Součástí této položky je:_x000d_
01./ provedení prostupů zdivem_x000d_
02./ dodávka a montáž potrubí_x000d_
03./ doplnění zdiva + zednické začištění_x000d_
04./ spojovací, kotvící a ostatní materiál._x000d_
05./ atypické přechodky potrubí_x000d_
06./ utěsnění prostupů zdivem_x000d_
_x000d_
Nesmí dojít k propojení přívodních a odtahových potrubí jednotlivých místností. Vyvedení jednotlivých potrubí_x000d_
v komínovém tělese bude vždy v rozdílné výškové úrovni. Přesný průběh bude určen v průběhu realizace po_x000d_
provedení demontáže stávajících podlah a rozkrytí navazujících konstrukcí_x000d_
_x000d_
Rozměry, materiál:_x000d_
Větev MČ. 1.01_x000d_
· potrubí KG PVC DN 150 SN 8 (vč. kolen, spojek, atd) – souhrnná délka 14,5m (potrubí ve fasádě – černé)_x000d_
· vyústka + přechodka kruhové / obdélné potrubí 90/220mm pro DN150 – 3ks_x000d_
· vysekání prostupů + zednické začištění + utěsnění, atd._x000d_
_x000d_
Větev MČ. 1.02_x000d_
· potrubí KG PVC DN 150 SN 8 (vč. kolen, spojek, atd) – souhrnná délka 10,0m (potrubí ve fasádě – černé)_x000d_
· vyústka + přechodka kruhové / obdélné potrubí 90/220mm pro DN150 – 3ks_x000d_
· vysekání prostupů + zednické začištění + utěsnění, atd._x000d_
_x000d_
Větev MČ. 1.03 + 1.04_x000d_
· potrubí KG PVC DN 150 SN 8 (vč. kolen, spojek, atd) – souhrnná délka 5,0m (potrubí ve fasádě – černé)_x000d_
· vyústka + přechodka kruhové / obdélné potrubí 90/220mm pro DN150 – 3ks_x000d_
· vysekání prostupů + zednické začištění + utěsnění, atd._x000d_
· prostup novám základem otvor pr. 200mm_x000d_
_x000d_
Větev MČ. 1.05_x000d_
· potrubí KG PVC DN 150 SN 8 (vč. kolen, spojek, atd) – souhrnná délka 5,0m (potrubí ve fasádě – černé)_x000d_
· vyústka + přechodka kruhové / obdélné potrubí 90/220mm pro DN150 – 3ks_x000d_
· vysekání prostupů + zednické začištění + utěsnění, atd._x000d_
_x000d_
Nutno počítat s velmi vysokou pracností při provádění a montáži výše popsaného systému!_x000d_
_x000d_
Poznámky: Součástí dodávky jsou kotvící prvky (nerezové šrouby), hmoždinky atd. Kotvení jednotlivých částí bude provedeno tak, aby byl_x000d_
vytvořen trvale funkční celek. Svařované části budou broušeny a tmeleny tak, aby vznikl ,,neviditelný" styk materiálů._x000d_
Hrana zděné konstrukce, která je ve styku s navrženým prvkem bude zednicky začištěna + maximální rovinnost – toto je součástí této položky._x000d_
Položka je uvažována vč. dodávky a montáže + provedení výrobně technické dokumentace.</t>
  </si>
  <si>
    <t>365</t>
  </si>
  <si>
    <t>OST767312R</t>
  </si>
  <si>
    <t>Přesun hmot pro ostatní prvky stanovený procentní sazbou (%) z ceny vodorovná dopravní vzdálenost do 50 m ruční (bez užití mechanizace) v objektech výšky přes 6 do 12 m</t>
  </si>
  <si>
    <t>512</t>
  </si>
  <si>
    <t>-1340323443</t>
  </si>
  <si>
    <t>02 - Venkovní úpravy</t>
  </si>
  <si>
    <t xml:space="preserve">    5 - Komunikace pozemní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</si>
  <si>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</si>
  <si>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</si>
  <si>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-1409931950</t>
  </si>
  <si>
    <t>https://podminky.urs.cz/item/CS_URS_2025_01/113106161</t>
  </si>
  <si>
    <t>SKN/03:</t>
  </si>
  <si>
    <t>15,88</t>
  </si>
  <si>
    <t>-851230251</t>
  </si>
  <si>
    <t>SKN/02:</t>
  </si>
  <si>
    <t>12,9</t>
  </si>
  <si>
    <t>SKN/04:</t>
  </si>
  <si>
    <t>1,04</t>
  </si>
  <si>
    <t>SKN/05:</t>
  </si>
  <si>
    <t>59,33</t>
  </si>
  <si>
    <t>586883424</t>
  </si>
  <si>
    <t>12,9*0,6</t>
  </si>
  <si>
    <t>15,88*0,4</t>
  </si>
  <si>
    <t>1,04*0,3</t>
  </si>
  <si>
    <t>1704542087</t>
  </si>
  <si>
    <t>89,15*0,2</t>
  </si>
  <si>
    <t>14,404</t>
  </si>
  <si>
    <t>459572599</t>
  </si>
  <si>
    <t>32,234</t>
  </si>
  <si>
    <t>32,234*2 'Přepočtené koeficientem množství</t>
  </si>
  <si>
    <t>1296837820</t>
  </si>
  <si>
    <t>2006381522</t>
  </si>
  <si>
    <t>2025658536</t>
  </si>
  <si>
    <t>14,404*15 'Přepočtené koeficientem množství</t>
  </si>
  <si>
    <t>-417341503</t>
  </si>
  <si>
    <t>130346844</t>
  </si>
  <si>
    <t>14,404*1,8 'Přepočtené koeficientem množství</t>
  </si>
  <si>
    <t>-2093639258</t>
  </si>
  <si>
    <t>698380986</t>
  </si>
  <si>
    <t>52,2</t>
  </si>
  <si>
    <t>7,13</t>
  </si>
  <si>
    <t>181411131</t>
  </si>
  <si>
    <t>Založení trávníku na půdě předem připravené plochy do 1000 m2 výsevem včetně utažení parkového v rovině nebo na svahu do 1:5</t>
  </si>
  <si>
    <t>-902042750</t>
  </si>
  <si>
    <t>https://podminky.urs.cz/item/CS_URS_2025_01/181411131</t>
  </si>
  <si>
    <t>00572410</t>
  </si>
  <si>
    <t>osivo směs travní parková</t>
  </si>
  <si>
    <t>kg</t>
  </si>
  <si>
    <t>1955835884</t>
  </si>
  <si>
    <t>59,33*0,03</t>
  </si>
  <si>
    <t>Komunikace pozemní</t>
  </si>
  <si>
    <t>564750001</t>
  </si>
  <si>
    <t>Podklad nebo kryt z kameniva hrubého drceného vel. 8-16 mm s rozprostřením a zhutněním plochy jednotlivě do 100 m2, po zhutnění tl. 150 mm</t>
  </si>
  <si>
    <t>-1744687637</t>
  </si>
  <si>
    <t>https://podminky.urs.cz/item/CS_URS_2025_01/564750001</t>
  </si>
  <si>
    <t>-1771078665</t>
  </si>
  <si>
    <t>564760101</t>
  </si>
  <si>
    <t>Podklad nebo kryt z kameniva hrubého drceného vel. 16-32 mm s rozprostřením a zhutněním plochy jednotlivě do 100 m2, po zhutnění tl. 200 mm</t>
  </si>
  <si>
    <t>-2017009906</t>
  </si>
  <si>
    <t>https://podminky.urs.cz/item/CS_URS_2025_01/564760101</t>
  </si>
  <si>
    <t>564730101R</t>
  </si>
  <si>
    <t>Podklad nebo kryt z kameniva hrubého drceného vel. 0-8 mm s rozprostřením a zhutněním plochy jednotlivě do 100 m2, po zhutnění tl. 100 mm</t>
  </si>
  <si>
    <t>-182872424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</si>
  <si>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</si>
  <si>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</si>
  <si>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1655088137</t>
  </si>
  <si>
    <t>https://podminky.urs.cz/item/CS_URS_2025_01/591211111</t>
  </si>
  <si>
    <t>58381015</t>
  </si>
  <si>
    <t>kostka řezanoštípaná dlažební žula 10x10x10cm</t>
  </si>
  <si>
    <t>-566097974</t>
  </si>
  <si>
    <t>15,88*0,05 "doplnění stávajících kostek"</t>
  </si>
  <si>
    <t>564952111</t>
  </si>
  <si>
    <t>Podklad z mechanicky zpevněného kameniva MZK (minerální beton) s rozprostřením a s hutněním, po zhutnění tl. 150 mm</t>
  </si>
  <si>
    <t>-1856790975</t>
  </si>
  <si>
    <t>https://podminky.urs.cz/item/CS_URS_2025_01/564952111</t>
  </si>
  <si>
    <t>564861011</t>
  </si>
  <si>
    <t>Podklad ze štěrkodrti ŠD s rozprostřením a zhutněním plochy jednotlivě do 100 m2, po zhutnění tl. 200 mm</t>
  </si>
  <si>
    <t>-1324739495</t>
  </si>
  <si>
    <t>https://podminky.urs.cz/item/CS_URS_2025_01/564861011</t>
  </si>
  <si>
    <t>497672361</t>
  </si>
  <si>
    <t>637211134</t>
  </si>
  <si>
    <t>Okapový chodník z dlaždic betonových do kameniva s vyplněním spár drobným kamenivem, tl. dlaždic 50 mm</t>
  </si>
  <si>
    <t>411827714</t>
  </si>
  <si>
    <t>https://podminky.urs.cz/item/CS_URS_2025_01/637211134</t>
  </si>
  <si>
    <t>637121112</t>
  </si>
  <si>
    <t>Okapový chodník z kameniva s udusáním a urovnáním povrchu z kačírku tl. 150 mm</t>
  </si>
  <si>
    <t>-838667142</t>
  </si>
  <si>
    <t>https://podminky.urs.cz/item/CS_URS_2025_01/637121112</t>
  </si>
  <si>
    <t>637311122</t>
  </si>
  <si>
    <t>Okapový chodník z obrubníků betonových chodníkových, se zalitím spár cementovou maltou do lože z betonu prostého, z obrubníků stojatých</t>
  </si>
  <si>
    <t>-742782265</t>
  </si>
  <si>
    <t>https://podminky.urs.cz/item/CS_URS_2025_01/637311122</t>
  </si>
  <si>
    <t>0,67+3,72+4,99+18,36</t>
  </si>
  <si>
    <t>4,84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</si>
  <si>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</si>
  <si>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kamenivem těženým</t>
  </si>
  <si>
    <t>1364196928</t>
  </si>
  <si>
    <t>https://podminky.urs.cz/item/CS_URS_2025_01/979071121</t>
  </si>
  <si>
    <t>998223011</t>
  </si>
  <si>
    <t>Přesun hmot pro pozemní komunikace s krytem dlážděným dopravní vzdálenost do 200 m jakékoliv délky objektu</t>
  </si>
  <si>
    <t>-1271617463</t>
  </si>
  <si>
    <t>https://podminky.urs.cz/item/CS_URS_2025_01/998223011</t>
  </si>
  <si>
    <t>03 - Zdravotně technické instalace</t>
  </si>
  <si>
    <t xml:space="preserve">    4 - Vodorovné konstrukce</t>
  </si>
  <si>
    <t xml:space="preserve">    8 - Trubní vedení</t>
  </si>
  <si>
    <t xml:space="preserve">    721 - Zdravotechnika - vnitřní kanalizace</t>
  </si>
  <si>
    <t xml:space="preserve">    725 - Zdravotechnika - zařizovací předměty</t>
  </si>
  <si>
    <t>HZS - Hodinové zúčtovací sazby</t>
  </si>
  <si>
    <t>133212811</t>
  </si>
  <si>
    <t>Hloubení nezapažených šachet ručně v horninách třídy těžitelnosti I skupiny 3, půdorysná plocha výkopu do 4 m2</t>
  </si>
  <si>
    <t>https://podminky.urs.cz/item/CS_URS_2025_01/133212811</t>
  </si>
  <si>
    <t>0,6*0,3*0,3" vsakovací objekt</t>
  </si>
  <si>
    <t>0,8*(0,62+0,61)/2*0,60</t>
  </si>
  <si>
    <t>0,8*(0,61+0,60)/2*0,80</t>
  </si>
  <si>
    <t>0,8*(0,60+0,36)/2*1,10</t>
  </si>
  <si>
    <t>132251101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</si>
  <si>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</si>
  <si>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</si>
  <si>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0,8*(1,0+0,9)/2*1,40</t>
  </si>
  <si>
    <t>0,8*(0,90+0,90)/2*1,90</t>
  </si>
  <si>
    <t>0,8*(0,90+0,98)/2*3,20</t>
  </si>
  <si>
    <t>0,8*(0,98+0,98)/2*0,20</t>
  </si>
  <si>
    <t>0,8*(0,98+0,91)/2*10,20</t>
  </si>
  <si>
    <t>0,8*(0,90+0,90)/2*0,40</t>
  </si>
  <si>
    <t>0,8*(0,90+0,72)/2*4,30</t>
  </si>
  <si>
    <t>SKLÁDKA</t>
  </si>
  <si>
    <t>10,604*10 "Přepočtené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</si>
  <si>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</si>
  <si>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</si>
  <si>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</si>
  <si>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10,604*1,75 "Přepočtené koeficientem množství</t>
  </si>
  <si>
    <t>174111101</t>
  </si>
  <si>
    <t>Zásyp sypaninou z jakékoliv horniny ručně s uložením výkopku ve vrstvách se zhutněním jam, šachet, rýh nebo kolem objektů v těchto vykopávkách</t>
  </si>
  <si>
    <t>https://podminky.urs.cz/item/CS_URS_2025_01/174111101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</si>
  <si>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</si>
  <si>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</si>
  <si>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</si>
  <si>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0,8*0,45*(0,6+0,8+1,1+1,4+1,9+3,2+0,2+10,2+0,4+4,3)</t>
  </si>
  <si>
    <t>58337310</t>
  </si>
  <si>
    <t>štěrkopísek frakce 0/4</t>
  </si>
  <si>
    <t>8,676*2 "Přepočtené koeficientem množství</t>
  </si>
  <si>
    <t>211531111</t>
  </si>
  <si>
    <t>Výplň kamenivem do rýh odvodňovacích žeber nebo trativodů bez zhutnění, s úpravou povrchu výplně kamenivem hrubým drceným frakce 16 až 63 mm</t>
  </si>
  <si>
    <t>https://podminky.urs.cz/item/CS_URS_2025_01/211531111</t>
  </si>
  <si>
    <t>0,6*0,3*0,3"vsakovací objekt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</si>
  <si>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</si>
  <si>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</si>
  <si>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https://podminky.urs.cz/item/CS_URS_2025_01/211971122</t>
  </si>
  <si>
    <t xml:space="preserve">vsakovací objekt </t>
  </si>
  <si>
    <t>0,3*0,3*2+0,6*0,3*4</t>
  </si>
  <si>
    <t>69311081</t>
  </si>
  <si>
    <t>geotextilie netkaná separační, ochranná, filtrační, drenážní PES 300g/m2</t>
  </si>
  <si>
    <t>0,9*1,1845 "Přepočtené koeficientem množství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</si>
  <si>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</si>
  <si>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</si>
  <si>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https://podminky.urs.cz/item/CS_URS_2025_01/212750101</t>
  </si>
  <si>
    <t>Vodorovné konstrukce</t>
  </si>
  <si>
    <t>451572111</t>
  </si>
  <si>
    <t>Lože pod potrubí, stoky a drobné objekty v otevřeném výkopu z kameniva drobného těženého 0 až 4 mm</t>
  </si>
  <si>
    <t>https://podminky.urs.cz/item/CS_URS_2025_01/451572111</t>
  </si>
  <si>
    <t>0,8*0,1*(0,6+0,8+1,1+1,4+1,9+3,2+0,2+10,2+0,4+4,3)</t>
  </si>
  <si>
    <t>Trubní vedení</t>
  </si>
  <si>
    <t>871313121</t>
  </si>
  <si>
    <t>Montáž kanalizačního potrubí z tvrdého PVC-U hladkého plnostěnného tuhost SN 8 DN 160</t>
  </si>
  <si>
    <t>https://podminky.urs.cz/item/CS_URS_2025_01/871313121</t>
  </si>
  <si>
    <t>28611164</t>
  </si>
  <si>
    <t>trubka kanalizační PVC-U plnostěnná jednovrstvá DN 160x1000mm SN8</t>
  </si>
  <si>
    <t>894812113</t>
  </si>
  <si>
    <t>Revizní a čistící šachta z polypropylenu PP pro hladké trouby DN 315 šachtové dno (DN šachty / DN trubního vedení) DN 315/150 pravý a levý přítok</t>
  </si>
  <si>
    <t>https://podminky.urs.cz/item/CS_URS_2025_01/894812113</t>
  </si>
  <si>
    <t>894812131</t>
  </si>
  <si>
    <t>Revizní a čistící šachta z polypropylenu PP pro hladké trouby DN 315 roura šachtová korugovaná bez hrdla, světlé hloubky 1250 mm</t>
  </si>
  <si>
    <t>https://podminky.urs.cz/item/CS_URS_2025_01/894812131</t>
  </si>
  <si>
    <t>894812149</t>
  </si>
  <si>
    <t>Revizní a čistící šachta z polypropylenu PP pro hladké trouby DN 315 roura šachtová korugovaná Příplatek k cenám 2131 - 2142 za uříznutí šachtové roury</t>
  </si>
  <si>
    <t>https://podminky.urs.cz/item/CS_URS_2025_01/894812149</t>
  </si>
  <si>
    <t>894812163</t>
  </si>
  <si>
    <t>Revizní a čistící šachta z polypropylenu PP pro hladké trouby DN 315 poklop litinový (pro třídu zatížení) plný do teleskopické trubky (D400)</t>
  </si>
  <si>
    <t>https://podminky.urs.cz/item/CS_URS_2025_01/894812163</t>
  </si>
  <si>
    <t>M001</t>
  </si>
  <si>
    <t xml:space="preserve">Odbočka  DN/OD 160 pro potrubí 500 - 600 - šířka stěny 30-125mm</t>
  </si>
  <si>
    <t>977151123</t>
  </si>
  <si>
    <t>Jádrové vrty diamantovými korunkami do stavebních materiálů (železobetonu, betonu, cihel, obkladů, dlažeb, kamene) průměru přes 130 do 150 mm</t>
  </si>
  <si>
    <t>https://podminky.urs.cz/item/CS_URS_2025_01/977151123</t>
  </si>
  <si>
    <t>0,6" šikmý prostup DN 150 základem š. 600 mm</t>
  </si>
  <si>
    <t>977151125</t>
  </si>
  <si>
    <t>Jádrové vrty diamantovými korunkami do stavebních materiálů (železobetonu, betonu, cihel, obkladů, dlažeb, kamene) průměru přes 180 do 200 mm</t>
  </si>
  <si>
    <t>https://podminky.urs.cz/item/CS_URS_2025_01/977151125</t>
  </si>
  <si>
    <t>0,15"navrtání otvoru pro vsazení odbočky(sedla)</t>
  </si>
  <si>
    <t>997013211</t>
  </si>
  <si>
    <t>Vnitrostaveništní doprava suti a vybouraných hmot vodorovně do 50 m s naložením ručně pro budovy a haly výšky do 6 m</t>
  </si>
  <si>
    <t>https://podminky.urs.cz/item/CS_URS_2025_01/997013211</t>
  </si>
  <si>
    <t>997013501</t>
  </si>
  <si>
    <t>Odvoz suti a vybouraných hmot na skládku nebo meziskládku se složením, na vzdálenost do 1 km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</si>
  <si>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</si>
  <si>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</si>
  <si>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</si>
  <si>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</si>
  <si>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0,034*19 "Přepočtené koeficientem množství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</si>
  <si>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</si>
  <si>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</si>
  <si>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</si>
  <si>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721</t>
  </si>
  <si>
    <t>Zdravotechnika - vnitřní kanalizace</t>
  </si>
  <si>
    <t>721173401</t>
  </si>
  <si>
    <t>Potrubí z trub PVC SN4 svodné (ležaté) DN 110</t>
  </si>
  <si>
    <t>https://podminky.urs.cz/item/CS_URS_2025_01/721173401</t>
  </si>
  <si>
    <t>721174042</t>
  </si>
  <si>
    <t>Potrubí z trub polypropylenových připojovací DN 40</t>
  </si>
  <si>
    <t>https://podminky.urs.cz/item/CS_URS_2025_01/721174042</t>
  </si>
  <si>
    <t>721194104</t>
  </si>
  <si>
    <t>Vyměření přípojek na potrubí vyvedení a upevnění odpadních výpustek DN 40</t>
  </si>
  <si>
    <t>https://podminky.urs.cz/item/CS_URS_2025_01/721194104</t>
  </si>
  <si>
    <t>721194109</t>
  </si>
  <si>
    <t>Vyměření přípojek na potrubí vyvedení a upevnění odpadních výpustek DN 110</t>
  </si>
  <si>
    <t>https://podminky.urs.cz/item/CS_URS_2025_01/721194109</t>
  </si>
  <si>
    <t>721242115</t>
  </si>
  <si>
    <t>Lapače střešních splavenin polypropylenové (PP) s kulovým kloubem na odtoku DN 110</t>
  </si>
  <si>
    <t>https://podminky.urs.cz/item/CS_URS_2025_01/721242115</t>
  </si>
  <si>
    <t>721290112</t>
  </si>
  <si>
    <t>Zkouška těsnosti kanalizace v objektech vodou DN 150 nebo DN 200</t>
  </si>
  <si>
    <t>https://podminky.urs.cz/item/CS_URS_2025_01/721290112</t>
  </si>
  <si>
    <t>998721121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</si>
  <si>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</si>
  <si>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https://podminky.urs.cz/item/CS_URS_2025_01/998721121</t>
  </si>
  <si>
    <t>725</t>
  </si>
  <si>
    <t>Zdravotechnika - zařizovací předměty</t>
  </si>
  <si>
    <t>725869R</t>
  </si>
  <si>
    <t>Montáž zápachových uzávěrek ostatních typů</t>
  </si>
  <si>
    <t>Vlastní položka</t>
  </si>
  <si>
    <t>55161R</t>
  </si>
  <si>
    <t>kalich pro úkapy se zápachovou uzávěrkou a s přídavným uzávěrem (kuličkou) proti zápachu pro suchý stav HL21 DN32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</si>
  <si>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</si>
  <si>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</si>
  <si>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https://podminky.urs.cz/item/CS_URS_2025_01/998725121</t>
  </si>
  <si>
    <t>HZS</t>
  </si>
  <si>
    <t>Hodinové zúčtovací sazby</t>
  </si>
  <si>
    <t>HZS2211</t>
  </si>
  <si>
    <t>Hodinové zúčtovací sazby profesí PSV provádění stavebních instalací instalatér</t>
  </si>
  <si>
    <t>hod</t>
  </si>
  <si>
    <t>262144</t>
  </si>
  <si>
    <t>https://podminky.urs.cz/item/CS_URS_2025_01/HZS2211</t>
  </si>
  <si>
    <t xml:space="preserve">4"osazení odboné tvarovky na stávající betonové potrubí </t>
  </si>
  <si>
    <t>04 - Vytápění</t>
  </si>
  <si>
    <t xml:space="preserve">PSV - D.1.2.4  TPS - Vytápění</t>
  </si>
  <si>
    <t xml:space="preserve">731 - A 02 - Strojovny   </t>
  </si>
  <si>
    <t xml:space="preserve">D1 - A 03 - Rozvod potrubí   </t>
  </si>
  <si>
    <t xml:space="preserve">D2 - A 04 - Armatury   </t>
  </si>
  <si>
    <t xml:space="preserve">D3 - A 05 - Otopná tělesa   </t>
  </si>
  <si>
    <t xml:space="preserve">713 - Izolace tepelné   </t>
  </si>
  <si>
    <t xml:space="preserve">D4 - Montážní práce   </t>
  </si>
  <si>
    <t xml:space="preserve">D.1.2.4  TPS - Vytápění</t>
  </si>
  <si>
    <t>731</t>
  </si>
  <si>
    <t xml:space="preserve">A 02 - Strojovny   </t>
  </si>
  <si>
    <t>Pol1</t>
  </si>
  <si>
    <t>Tepelné čerpadlo vzduch-voda v provedení split; jmenovitý výkon 10 kW (min. COP při A2/W35 = 4,5), včetně příslušenství pro osazení, dopravy a montáže; včetně propojení obou jednotek; včetně ekvitermní regulace vytápění s dálkovým ovládáním; včetně konzol pro venkovní jednotku, včetně závěsné vyrovnávací akumulační nádrže o objemu 100 litrů s elektrickým topným tělesem 6 kW - samostatná dodávka - dle nabídky dodavatele</t>
  </si>
  <si>
    <t>Pol2</t>
  </si>
  <si>
    <t>Tlaková membránová expanzní nádoba schválena ve smyslu Evropské směrnice pro tlaková zařízení 97/23/EG, objem 25 litrů</t>
  </si>
  <si>
    <t>Pol3</t>
  </si>
  <si>
    <t>Oběhové čerpadlo elektronické DN 25; těleso čerpadla z šedé litiny; EEI 0,15; 230 V; P=3 až 18 W; I=0,04 až 0,18 A; Q= 0,7 m3/h; H= 3,0 m</t>
  </si>
  <si>
    <t>D1</t>
  </si>
  <si>
    <t xml:space="preserve">A 03 - Rozvod potrubí   </t>
  </si>
  <si>
    <t>Pol4</t>
  </si>
  <si>
    <t>Potrubí z Cu trubek včetně fitinek a uchycení; 15x1</t>
  </si>
  <si>
    <t>Pol5</t>
  </si>
  <si>
    <t>Potrubí z Cu trubek včetně fitinek a uchycení; 18x1</t>
  </si>
  <si>
    <t>Pol6</t>
  </si>
  <si>
    <t>Potrubí z Cu trubek včetně fitinek a uchycení; 22x1</t>
  </si>
  <si>
    <t>Pol7</t>
  </si>
  <si>
    <t>Potrubí z Cu trubek včetně fitinek a uchycení; 28x1,5</t>
  </si>
  <si>
    <t>D2</t>
  </si>
  <si>
    <t xml:space="preserve">A 04 - Armatury   </t>
  </si>
  <si>
    <t>Pol8</t>
  </si>
  <si>
    <t>Kohouty kulové uzavírací; 1"</t>
  </si>
  <si>
    <t>Pol9</t>
  </si>
  <si>
    <t>Kohouty kulové uzavírací s filtrem a magnetem; 1"</t>
  </si>
  <si>
    <t>Pol10</t>
  </si>
  <si>
    <t>Klapka zpětná; 1"</t>
  </si>
  <si>
    <t>Pol11</t>
  </si>
  <si>
    <t>Kohouty plnící a vypouštěcí; 1/2"</t>
  </si>
  <si>
    <t>Pol12</t>
  </si>
  <si>
    <t>Ventily odvzdušňovací automatické, kvalitní, funkční</t>
  </si>
  <si>
    <t>Pol13</t>
  </si>
  <si>
    <t>Ventily pojistné (250 kPa); 3/4"</t>
  </si>
  <si>
    <t>Pol14</t>
  </si>
  <si>
    <t>Šroubení regulační s přednastavením a vypouštěním; pro spodní připojení těles; přímá 1/2"</t>
  </si>
  <si>
    <t>Pol15</t>
  </si>
  <si>
    <t>Šroubení svorné pro Cu trubky 15x1 mm</t>
  </si>
  <si>
    <t>Pol16</t>
  </si>
  <si>
    <t>Šroubení svorné pro Cu trubky 18x1 mm</t>
  </si>
  <si>
    <t>Pol17</t>
  </si>
  <si>
    <t>Termostatická hlavice s kapalinovou náplní s vestavěným čidlem</t>
  </si>
  <si>
    <t>Pol18</t>
  </si>
  <si>
    <t>Teploměry včetně jímky (rozsah pro vytápění)</t>
  </si>
  <si>
    <t>Pol19</t>
  </si>
  <si>
    <t>Tlakoměry včetně příslušenství</t>
  </si>
  <si>
    <t>Pol20</t>
  </si>
  <si>
    <t>Vyvažovací ventil s možností uzavírání, přednastavení, s měřícími vsuvkami pro měření tlaku, průtoku a teploty, bez vypouštění; DN 20</t>
  </si>
  <si>
    <t>D3</t>
  </si>
  <si>
    <t xml:space="preserve">A 05 - Otopná tělesa   </t>
  </si>
  <si>
    <t>Pol21</t>
  </si>
  <si>
    <t>Panelová otopná tělesa z ocelového plechu, včetně uchycení a odvzdušnění; se spodním připojením (VKL - připojení zleva); typ 22 - dvoudeskové se dvěma přídavnými přestupními plochami; typ/výška-délka; 22/900-600 (1 ks - VKL)</t>
  </si>
  <si>
    <t>Pol22</t>
  </si>
  <si>
    <t>Panelová otopná tělesa z ocelového plechu, včetně uchycení a odvzdušnění; se spodním připojením (VKL - připojení zleva); typ 33 - třídeskové se třemi přídavnými přestupními plochami; typ/výška-délka; 33/300-1800 (1 ks - VKL)</t>
  </si>
  <si>
    <t>Pol23</t>
  </si>
  <si>
    <t>Panelová otopná tělesa z ocelového plechu, včetně uchycení a odvzdušnění; se spodním připojením (VKL - připojení zleva); typ 33 - třídeskové se třemi přídavnými přestupními plochami; typ/výška-délka; 33/600-900 (1 ks - VKL)</t>
  </si>
  <si>
    <t>Pol24</t>
  </si>
  <si>
    <t>Panelová otopná tělesa z ocelového plechu, včetně uchycení a odvzdušnění; se spodním připojením (VKL - připojení zleva); typ 33 - třídeskové se třemi přídavnými přestupními plochami; typ/výška-délka; 33/600-1000 (1 ks - VKL)</t>
  </si>
  <si>
    <t xml:space="preserve">Izolace tepelné   </t>
  </si>
  <si>
    <t>Pol25</t>
  </si>
  <si>
    <t>Izolace potrubí samolepící tepelnou izolací z pružné polyetylénové pěny tl. 10 mm; 15x1</t>
  </si>
  <si>
    <t>Pol26</t>
  </si>
  <si>
    <t>Izolace potrubí samolepící tepelnou izolací z pružné polyetylénové pěny tl. 15 mm; 18x1</t>
  </si>
  <si>
    <t>Pol27</t>
  </si>
  <si>
    <t>Izolace potrubí samolepící tepelnou izolací z pružné polyetylénové pěny tl. 20 mm; 22x1</t>
  </si>
  <si>
    <t>Pol28</t>
  </si>
  <si>
    <t>Izolace potrubí samolepící tepelnou izolací z pružné polyetylénové pěny tl. 30 mm; 28x1,5</t>
  </si>
  <si>
    <t>D4</t>
  </si>
  <si>
    <t xml:space="preserve">Montážní práce   </t>
  </si>
  <si>
    <t>Pol29</t>
  </si>
  <si>
    <t>Drobné stavební výpomoce</t>
  </si>
  <si>
    <t>Pol30</t>
  </si>
  <si>
    <t>Revize, zkoušky dle ČSN EN, propojení a oživení regulace vytápění, vyregulování otopné soustavy</t>
  </si>
  <si>
    <t>05 - Elektroinstalace</t>
  </si>
  <si>
    <t>Soupis:</t>
  </si>
  <si>
    <t>1 - Elektroinstalace NN</t>
  </si>
  <si>
    <t xml:space="preserve">    1 - Elektroinstalační práce</t>
  </si>
  <si>
    <t xml:space="preserve">    741 - Elektroinstalace - silnoproud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</si>
  <si>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</si>
  <si>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</si>
  <si>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</si>
  <si>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</si>
  <si>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VRN9 - Ostatní náklady</t>
  </si>
  <si>
    <t>Elektroinstalační práce</t>
  </si>
  <si>
    <t>R0000001</t>
  </si>
  <si>
    <t>Demontáž stávající elektroinstalace</t>
  </si>
  <si>
    <t>-155346905</t>
  </si>
  <si>
    <t>973021511</t>
  </si>
  <si>
    <t>Vysekání výklenků nebo kapes ve zdivu z kamene výklenků, pohledové plochy přes 0,25 m2</t>
  </si>
  <si>
    <t>-1256559396</t>
  </si>
  <si>
    <t>https://podminky.urs.cz/item/CS_URS_2025_01/973021511</t>
  </si>
  <si>
    <t>973032616</t>
  </si>
  <si>
    <t>Vysekání kapes ve zdivu z dutých cihel nebo tvárnic pro špalíky a krabice, velikosti do 100x100x50 mm</t>
  </si>
  <si>
    <t>819474104</t>
  </si>
  <si>
    <t>https://podminky.urs.cz/item/CS_URS_2025_01/973032616</t>
  </si>
  <si>
    <t>977332211</t>
  </si>
  <si>
    <t>Frézování drážek pro vodiče ve stěnách z dutých cihel nebo tvárnic, rozměru do 30x30 mm</t>
  </si>
  <si>
    <t>-277256174</t>
  </si>
  <si>
    <t>https://podminky.urs.cz/item/CS_URS_2025_01/977332211</t>
  </si>
  <si>
    <t>741</t>
  </si>
  <si>
    <t>Elektroinstalace - silnoproud</t>
  </si>
  <si>
    <t>741110001</t>
  </si>
  <si>
    <t>Montáž trubek elektroinstalačních s nasunutím nebo našroubováním do krabic plastových tuhých, uložených pevně, vnější Ø přes 16 do 23 mm</t>
  </si>
  <si>
    <t>CS ÚRS 2024 02</t>
  </si>
  <si>
    <t>920060894</t>
  </si>
  <si>
    <t>https://podminky.urs.cz/item/CS_URS_2024_02/741110001</t>
  </si>
  <si>
    <t>34571092</t>
  </si>
  <si>
    <t>trubka elektroinstalační tuhá z PVC D 17,4/20 mm, délka 3m</t>
  </si>
  <si>
    <t>293968043</t>
  </si>
  <si>
    <t>741110232</t>
  </si>
  <si>
    <t>Montáž trubek pancéřových elektroinstalačních s nasunutím nebo našroubováním do krabic kovových ohebných, uložených pevně, Ø přes 16 do 29 mm</t>
  </si>
  <si>
    <t>-845925045</t>
  </si>
  <si>
    <t>https://podminky.urs.cz/item/CS_URS_2024_02/741110232</t>
  </si>
  <si>
    <t>34571063</t>
  </si>
  <si>
    <t>trubka elektroinstalační ohebná z PVC (ČSN) 2323</t>
  </si>
  <si>
    <t>CS ÚRS 2023 02</t>
  </si>
  <si>
    <t>-1103830058</t>
  </si>
  <si>
    <t>741210001.1</t>
  </si>
  <si>
    <t>Montáž rozvodnic oceloplechových nebo plastových bez zapojení vodičů běžných, hmotnosti do 20 kg</t>
  </si>
  <si>
    <t>-286876051</t>
  </si>
  <si>
    <t>https://podminky.urs.cz/item/CS_URS_2025_01/741210001.1</t>
  </si>
  <si>
    <t>741310011.1</t>
  </si>
  <si>
    <t>Montáž spínačů jedno nebo dvoupólových nástěnných se zapojením vodičů, pro prostředí normální ovladačů, řazení 1/0-tlačítkových zapínacích</t>
  </si>
  <si>
    <t>CS ÚRS 2021 02</t>
  </si>
  <si>
    <t>-1049261851</t>
  </si>
  <si>
    <t>https://podminky.urs.cz/item/CS_URS_2021_02/741310011.1</t>
  </si>
  <si>
    <t>ABB.2TKA002095G1</t>
  </si>
  <si>
    <t>Stop tlačítko umístěné pod sklem, nástěnné</t>
  </si>
  <si>
    <t>730875037</t>
  </si>
  <si>
    <t>741313052</t>
  </si>
  <si>
    <t>Montáž zásuvek domovních se zapojením vodičů šroubové připojení nástěnných do 25 A, provedení 3P + N + PE</t>
  </si>
  <si>
    <t>1203873869</t>
  </si>
  <si>
    <t>https://podminky.urs.cz/item/CS_URS_2025_01/741313052</t>
  </si>
  <si>
    <t>35811477</t>
  </si>
  <si>
    <t>zásuvka nástěnná 16A - 5pól, řazení 3P+N+PE IP44, vestavná</t>
  </si>
  <si>
    <t>1991080117</t>
  </si>
  <si>
    <t>741313002</t>
  </si>
  <si>
    <t>Montáž zásuvek domovních se zapojením vodičů bezšroubové připojení polozapuštěných nebo zapuštěných 10/16 A, provedení 2P + PE dvojí zapojení pro průběžnou montáž</t>
  </si>
  <si>
    <t>-1032493610</t>
  </si>
  <si>
    <t>https://podminky.urs.cz/item/CS_URS_2025_01/741313002</t>
  </si>
  <si>
    <t>741112001.1</t>
  </si>
  <si>
    <t>Montáž krabic elektroinstalačních bez napojení na trubky a lišty, demontáže a montáže víčka a přístroje protahovacích nebo odbočných zapuštěných plastových kruhových</t>
  </si>
  <si>
    <t>-362952996</t>
  </si>
  <si>
    <t>https://podminky.urs.cz/item/CS_URS_2023_02/741112001.1</t>
  </si>
  <si>
    <t>34571521.1</t>
  </si>
  <si>
    <t>krabice pod omítku PVC odbočná kruhová D 70mm vodotěsné</t>
  </si>
  <si>
    <t>-482616792</t>
  </si>
  <si>
    <t>34555241</t>
  </si>
  <si>
    <t>přístroj zásuvky zápustné jednonásobné, krytka s clonkami, bezšroubové svorky, IP44</t>
  </si>
  <si>
    <t>CS ÚRS 2023 01</t>
  </si>
  <si>
    <t>1509952031</t>
  </si>
  <si>
    <t>34539059</t>
  </si>
  <si>
    <t>rámeček jednonásobný</t>
  </si>
  <si>
    <t>2108281759</t>
  </si>
  <si>
    <t>34562694</t>
  </si>
  <si>
    <t>svorkovnice krabicová bezšroubová jednopólová pro 3 vodiče 0,5-2,5mm2, 400V 24A</t>
  </si>
  <si>
    <t>-2029281674</t>
  </si>
  <si>
    <t>34562695</t>
  </si>
  <si>
    <t>svorkovnice krabicová bezšroubová jednopólová pro 4 vodiče 0,5-2,5mm2, 400V 24A</t>
  </si>
  <si>
    <t>174338987</t>
  </si>
  <si>
    <t>34562696</t>
  </si>
  <si>
    <t>svorkovnice krabicová bezšroubová jednopólová pro 5 vodičů 0,5-2,5mm2, 400V 24A</t>
  </si>
  <si>
    <t>962669969</t>
  </si>
  <si>
    <t>210071001</t>
  </si>
  <si>
    <t>Montáž přípojnicového rozvodu z vodičů hliníkových průmyslového dílů rovných s odbočkami 250 A, délky 1200 mm</t>
  </si>
  <si>
    <t>-1471137725</t>
  </si>
  <si>
    <t>https://podminky.urs.cz/item/CS_URS_2025_01/210071001</t>
  </si>
  <si>
    <t>1030122242</t>
  </si>
  <si>
    <t>Přípojnice ochranného pospojování HOP (MET) vč.boxu</t>
  </si>
  <si>
    <t>630212674</t>
  </si>
  <si>
    <t>210812001</t>
  </si>
  <si>
    <t>Montáž izolovaných kabelů měděných do 1 kV bez ukončení plných nebo laněných kulatých (např. CYKY, CHKE-R) uložených volně nebo v liště počtu a průřezu žil 2x1,5 až 6 mm2</t>
  </si>
  <si>
    <t>791421880</t>
  </si>
  <si>
    <t>https://podminky.urs.cz/item/CS_URS_2025_01/210812001</t>
  </si>
  <si>
    <t>1189110</t>
  </si>
  <si>
    <t>VODIC CYA 6 ZLUTA H07V-K</t>
  </si>
  <si>
    <t>-1907131437</t>
  </si>
  <si>
    <t>741122011</t>
  </si>
  <si>
    <t>Montáž kabelů měděných bez ukončení uložených pod omítku plných kulatých (např. CYKY), počtu a průřezu žil 2x1,5 až 2,5 mm2</t>
  </si>
  <si>
    <t>-1801621185</t>
  </si>
  <si>
    <t>https://podminky.urs.cz/item/CS_URS_2025_01/741122011</t>
  </si>
  <si>
    <t>34111005</t>
  </si>
  <si>
    <t>kabel instalační jádro Cu plné izolace PVC plášť PVC 450/750V (CYKY) 2x1,5mm2</t>
  </si>
  <si>
    <t>1051132140</t>
  </si>
  <si>
    <t>741122015</t>
  </si>
  <si>
    <t>Montáž kabelů měděných bez ukončení uložených pod omítku plných kulatých (např. CYKY), počtu a průřezu žil 3x1,5 mm2</t>
  </si>
  <si>
    <t>-1550067460</t>
  </si>
  <si>
    <t>https://podminky.urs.cz/item/CS_URS_2025_01/741122015</t>
  </si>
  <si>
    <t>34111030</t>
  </si>
  <si>
    <t>kabel instalační jádro Cu plné izolace PVC plášť PVC 450/750V (CYKY) 3x1,5mm2</t>
  </si>
  <si>
    <t>450750086</t>
  </si>
  <si>
    <t>741122016</t>
  </si>
  <si>
    <t>Montáž kabelů měděných bez ukončení uložených pod omítku plných kulatých (např. CYKY), počtu a průřezu žil 3x2,5 až 6 mm2</t>
  </si>
  <si>
    <t>-527560501</t>
  </si>
  <si>
    <t>https://podminky.urs.cz/item/CS_URS_2025_01/741122016</t>
  </si>
  <si>
    <t>34111036</t>
  </si>
  <si>
    <t>kabel instalační jádro Cu plné izolace PVC plášť PVC 450/750V (CYKY) 3x2,5mm2</t>
  </si>
  <si>
    <t>689970901</t>
  </si>
  <si>
    <t>741122031</t>
  </si>
  <si>
    <t>Montáž kabelů měděných bez ukončení uložených pod omítku plných kulatých (např. CYKY), počtu a průřezu žil 5x1,5 až 2,5 mm2</t>
  </si>
  <si>
    <t>1858335156</t>
  </si>
  <si>
    <t>https://podminky.urs.cz/item/CS_URS_2025_01/741122031</t>
  </si>
  <si>
    <t>34111094</t>
  </si>
  <si>
    <t>kabel instalační jádro Cu plné izolace PVC plášť PVC 450/750V (CYKY) 5x2,5mm2</t>
  </si>
  <si>
    <t>-789556149</t>
  </si>
  <si>
    <t>741122032</t>
  </si>
  <si>
    <t>Montáž kabelů měděných bez ukončení uložených pod omítku plných kulatých (např. CYKY), počtu a průřezu žil 5x4 až 6 mm2</t>
  </si>
  <si>
    <t>-1085680010</t>
  </si>
  <si>
    <t>https://podminky.urs.cz/item/CS_URS_2025_01/741122032</t>
  </si>
  <si>
    <t>34111100</t>
  </si>
  <si>
    <t>kabel instalační jádro Cu plné izolace PVC plášť PVC 450/750V (CYKY) 5x6mm2</t>
  </si>
  <si>
    <t>1605122778</t>
  </si>
  <si>
    <t>741130021</t>
  </si>
  <si>
    <t>Ukončení vodičů izolovaných s označením a zapojením na svorkovnici s otevřením a uzavřením krytu, průřezu žíly do 2,5 mm2</t>
  </si>
  <si>
    <t>-1438766213</t>
  </si>
  <si>
    <t>https://podminky.urs.cz/item/CS_URS_2025_01/741130021</t>
  </si>
  <si>
    <t>741210001</t>
  </si>
  <si>
    <t>-695685353</t>
  </si>
  <si>
    <t>https://podminky.urs.cz/item/CS_URS_2025_01/741210001</t>
  </si>
  <si>
    <t>1133281</t>
  </si>
  <si>
    <t>ZASUVKOVA SKRIN 1x16A/400V, 2x16A/230V, proudové chrániče, jističe</t>
  </si>
  <si>
    <t>-339442641</t>
  </si>
  <si>
    <t>741310011</t>
  </si>
  <si>
    <t>-2128401093</t>
  </si>
  <si>
    <t>https://podminky.urs.cz/item/CS_URS_2025_01/741310011</t>
  </si>
  <si>
    <t>34535000</t>
  </si>
  <si>
    <t>spínač jednopólový, řazení 1</t>
  </si>
  <si>
    <t>CS ÚRS 2021 01</t>
  </si>
  <si>
    <t>1428204820</t>
  </si>
  <si>
    <t>34535002</t>
  </si>
  <si>
    <t>přepínač sériový, řazení 5</t>
  </si>
  <si>
    <t>-1698415491</t>
  </si>
  <si>
    <t>34535003</t>
  </si>
  <si>
    <t>přepínač střídavý, řazení 6</t>
  </si>
  <si>
    <t>-1030359530</t>
  </si>
  <si>
    <t>34535004</t>
  </si>
  <si>
    <t>přepínač křížový kompletní, zápustný, řazení 7, šroubové svorky</t>
  </si>
  <si>
    <t>-1015606679</t>
  </si>
  <si>
    <t>741371102</t>
  </si>
  <si>
    <t>Montáž svítidel zářivkových led se zapojením vodičů průmyslových stropních přisazených 1 zdroj s krytem</t>
  </si>
  <si>
    <t>840959326</t>
  </si>
  <si>
    <t>https://podminky.urs.cz/item/CS_URS_2021_01/741371102</t>
  </si>
  <si>
    <t>34833100</t>
  </si>
  <si>
    <t xml:space="preserve">svítidlo "S1"  LED 1x36W, 4851lm - design a další technická data - viz.Kniha svítidel, provedení na hořlavý povrch</t>
  </si>
  <si>
    <t>-770368183</t>
  </si>
  <si>
    <t>R33100</t>
  </si>
  <si>
    <t xml:space="preserve">svítidlo "S3"  LED 1x44,2W, 5280lm - design a další technická data - viz.Kniha svítidel</t>
  </si>
  <si>
    <t>1744127472</t>
  </si>
  <si>
    <t>741372022</t>
  </si>
  <si>
    <t>Montáž svítidel s integrovaným zdrojem LED se zapojením vodičů interiérových přisazených nástěnných hranatých nebo kruhových, plochy přes 0,09 do 0,36 m2</t>
  </si>
  <si>
    <t>1503507496</t>
  </si>
  <si>
    <t>https://podminky.urs.cz/item/CS_URS_2025_01/741372022</t>
  </si>
  <si>
    <t>34833101</t>
  </si>
  <si>
    <t xml:space="preserve">svítidlo "S2"  LED nástěnné 220mm - design a další technická data - viz.Kniha svítidel</t>
  </si>
  <si>
    <t>865095846</t>
  </si>
  <si>
    <t>348R250001</t>
  </si>
  <si>
    <t xml:space="preserve">svítidlo "V1"  LED přisazené 8W 4000K - design a další technická data - viz.Kniha svítidel</t>
  </si>
  <si>
    <t>383412821</t>
  </si>
  <si>
    <t>VRN1</t>
  </si>
  <si>
    <t>Průzkumné, geodetické a projektové práce</t>
  </si>
  <si>
    <t>013254000</t>
  </si>
  <si>
    <t>Dokumentace skutečného provedení stavby</t>
  </si>
  <si>
    <t>…</t>
  </si>
  <si>
    <t>1024</t>
  </si>
  <si>
    <t>-468325238</t>
  </si>
  <si>
    <t>https://podminky.urs.cz/item/CS_URS_2025_01/013254000</t>
  </si>
  <si>
    <t>VRN4</t>
  </si>
  <si>
    <t>Inženýrská činnost</t>
  </si>
  <si>
    <t>043002000</t>
  </si>
  <si>
    <t>Zkoušební provoz a ostatní měření</t>
  </si>
  <si>
    <t>-1324865289</t>
  </si>
  <si>
    <t>https://podminky.urs.cz/item/CS_URS_2021_01/043002000</t>
  </si>
  <si>
    <t>045002000</t>
  </si>
  <si>
    <t>Kompletační a koordinační činnost</t>
  </si>
  <si>
    <t>ks</t>
  </si>
  <si>
    <t>438188726</t>
  </si>
  <si>
    <t>https://podminky.urs.cz/item/CS_URS_2021_01/045002000</t>
  </si>
  <si>
    <t>VRN6</t>
  </si>
  <si>
    <t>Územní vlivy</t>
  </si>
  <si>
    <t>065002000</t>
  </si>
  <si>
    <t>Mimostaveništní doprava materiálů</t>
  </si>
  <si>
    <t>1700813999</t>
  </si>
  <si>
    <t>https://podminky.urs.cz/item/CS_URS_2023_01/065002000</t>
  </si>
  <si>
    <t>VRN9</t>
  </si>
  <si>
    <t>Ostatní náklady</t>
  </si>
  <si>
    <t>090001000R</t>
  </si>
  <si>
    <t>Úprava rozvaděče VO pro připojení jednoho okruhu</t>
  </si>
  <si>
    <t>-1048279759</t>
  </si>
  <si>
    <t>R0000012</t>
  </si>
  <si>
    <t>Zjištění stávajícího stavu</t>
  </si>
  <si>
    <t>-413846999</t>
  </si>
  <si>
    <t>090001000</t>
  </si>
  <si>
    <t>Montážní materiál</t>
  </si>
  <si>
    <t>-2083346693</t>
  </si>
  <si>
    <t>https://podminky.urs.cz/item/CS_URS_2021_01/090001000</t>
  </si>
  <si>
    <t>092203000</t>
  </si>
  <si>
    <t>Náklady na zaškolení obsluhy</t>
  </si>
  <si>
    <t>87442686</t>
  </si>
  <si>
    <t>https://podminky.urs.cz/item/CS_URS_2021_02/092203000</t>
  </si>
  <si>
    <t>2 - Rozvaděč RH</t>
  </si>
  <si>
    <t>1000117405</t>
  </si>
  <si>
    <t xml:space="preserve">Rozvaděč vestavný  tř. ochr.II, 96 mod., 6, 770x550x110mm</t>
  </si>
  <si>
    <t>575893664</t>
  </si>
  <si>
    <t>1887029116</t>
  </si>
  <si>
    <t>741320105</t>
  </si>
  <si>
    <t>Montáž jističů se zapojením vodičů jednopólových nn do 25 A ve skříni</t>
  </si>
  <si>
    <t>-328349778</t>
  </si>
  <si>
    <t>https://podminky.urs.cz/item/CS_URS_2025_01/741320105</t>
  </si>
  <si>
    <t>1183652</t>
  </si>
  <si>
    <t>jistič 1pólový-charakteristika B 10A, zkratový proud 10kA</t>
  </si>
  <si>
    <t>734656434</t>
  </si>
  <si>
    <t>1183648</t>
  </si>
  <si>
    <t>jistič 1pólový-charakteristika B 16A, zkratový proud 10kA</t>
  </si>
  <si>
    <t>-991759638</t>
  </si>
  <si>
    <t>741320165</t>
  </si>
  <si>
    <t>Montáž jističů se zapojením vodičů třípólových nn do 25 A ve skříni</t>
  </si>
  <si>
    <t>-21350037</t>
  </si>
  <si>
    <t>https://podminky.urs.cz/item/CS_URS_2025_01/741320165</t>
  </si>
  <si>
    <t>1183606</t>
  </si>
  <si>
    <t>jistič 3pólový-charakteristika B 16A, zkratový proud 10kA</t>
  </si>
  <si>
    <t>99647080</t>
  </si>
  <si>
    <t>741331032</t>
  </si>
  <si>
    <t>Montáž měřicích přístrojů bez zapojení vodičů elektroměru třífázového</t>
  </si>
  <si>
    <t>-228134727</t>
  </si>
  <si>
    <t>https://podminky.urs.cz/item/CS_URS_2021_01/741331032</t>
  </si>
  <si>
    <t>1301338</t>
  </si>
  <si>
    <t>Třífázový elektroměr na DIN lištu do 40A</t>
  </si>
  <si>
    <t>-432297640</t>
  </si>
  <si>
    <t>741320201</t>
  </si>
  <si>
    <t>Montáž jističů se zapojením vodičů čtyřpólových nn deionových vestavných do 100 A</t>
  </si>
  <si>
    <t>210156142</t>
  </si>
  <si>
    <t>https://podminky.urs.cz/item/CS_URS_2025_01/741320201</t>
  </si>
  <si>
    <t>1249839</t>
  </si>
  <si>
    <t>Hlavní vypínač do rozvaděče na DIN lištu 3pólový 63A</t>
  </si>
  <si>
    <t>1392973696</t>
  </si>
  <si>
    <t>1216530</t>
  </si>
  <si>
    <t>Vyrážecí napěťová cívka</t>
  </si>
  <si>
    <t>-122883132</t>
  </si>
  <si>
    <t>741321003</t>
  </si>
  <si>
    <t>Montáž proudových chráničů se zapojením vodičů dvoupólových nn do 25 A ve skříni</t>
  </si>
  <si>
    <t>-1736446150</t>
  </si>
  <si>
    <t>https://podminky.urs.cz/item/CS_URS_2025_01/741321003</t>
  </si>
  <si>
    <t>1187841</t>
  </si>
  <si>
    <t>Kombinovaný chránič proudový 10A pracovního proudu 0,03A, zkratový proud 10kA, charakteristika C, "A"</t>
  </si>
  <si>
    <t>-1846400586</t>
  </si>
  <si>
    <t>1187843</t>
  </si>
  <si>
    <t>Kombinovaný chránič proudový 16A pracovního proudu 0,03A, zkratový proud 10kA, charakteristika C</t>
  </si>
  <si>
    <t>741131991</t>
  </si>
  <si>
    <t>741321043</t>
  </si>
  <si>
    <t>Montáž proudových chráničů se zapojením vodičů čtyřpólových nn do 63 A ve skříni</t>
  </si>
  <si>
    <t>-56762363</t>
  </si>
  <si>
    <t>https://podminky.urs.cz/item/CS_URS_2025_01/741321043</t>
  </si>
  <si>
    <t>1187881</t>
  </si>
  <si>
    <t>Chránič proudový 4pólový 40A pracovního proudu 0,03A, zkratový proud 10kA, charakteristika C</t>
  </si>
  <si>
    <t>1187560456</t>
  </si>
  <si>
    <t>741322061</t>
  </si>
  <si>
    <t>Montáž přepěťových ochran nn se zapojením vodičů svodiče přepětí – typ 2 třípólových jednodílných</t>
  </si>
  <si>
    <t>-23653441</t>
  </si>
  <si>
    <t>https://podminky.urs.cz/item/CS_URS_2021_01/741322061</t>
  </si>
  <si>
    <t>1146902</t>
  </si>
  <si>
    <t>Svodič přepětí 3pólový 350V\20kA, typ 2</t>
  </si>
  <si>
    <t>698422869</t>
  </si>
  <si>
    <t>741330042</t>
  </si>
  <si>
    <t>Montáž stykačů nn se zapojením vodičů střídavých vestavných třípólových do 25 A</t>
  </si>
  <si>
    <t>-1353195271</t>
  </si>
  <si>
    <t>https://podminky.urs.cz/item/CS_URS_2025_01/741330042</t>
  </si>
  <si>
    <t>1298937</t>
  </si>
  <si>
    <t>STYKAC 3f 25A</t>
  </si>
  <si>
    <t>1404612912</t>
  </si>
  <si>
    <t>R000000001</t>
  </si>
  <si>
    <t>Podružný materiál</t>
  </si>
  <si>
    <t>-76274137</t>
  </si>
  <si>
    <t>R0000002</t>
  </si>
  <si>
    <t>Revize rozvaděče</t>
  </si>
  <si>
    <t>748680835</t>
  </si>
  <si>
    <t>3 - Rozvaděč R-kola</t>
  </si>
  <si>
    <t>1000117400</t>
  </si>
  <si>
    <t>Rozvaděč vestavný 24 mod., 344x314x105mm</t>
  </si>
  <si>
    <t>1049206001</t>
  </si>
  <si>
    <t>-1887997611</t>
  </si>
  <si>
    <t>-802192513</t>
  </si>
  <si>
    <t>1249837</t>
  </si>
  <si>
    <t>Hlavní vypínač do rozvaděče na DIN lištu 3pólový 32A</t>
  </si>
  <si>
    <t>-1511523012</t>
  </si>
  <si>
    <t>-1522969272</t>
  </si>
  <si>
    <t>-664473105</t>
  </si>
  <si>
    <t xml:space="preserve">Kombinovaný chránič proudový 16A pracovního proudu 0,03A, zkratový proud 10kA, charakteristika C  "A"</t>
  </si>
  <si>
    <t>627147300</t>
  </si>
  <si>
    <t>-1724648455</t>
  </si>
  <si>
    <t>-722729677</t>
  </si>
  <si>
    <t>4 - Hromosvod a uzemnění</t>
  </si>
  <si>
    <t>741410021</t>
  </si>
  <si>
    <t>Montáž uzemňovacího vedení s upevněním, propojením a připojením pomocí svorek v zemi s izolací spojů pásku průřezu do 120 mm2 v městské zástavbě</t>
  </si>
  <si>
    <t>1483742821</t>
  </si>
  <si>
    <t>https://podminky.urs.cz/item/CS_URS_2025_01/741410021</t>
  </si>
  <si>
    <t>35442062</t>
  </si>
  <si>
    <t>pás zemnící 30x4mm FeZn</t>
  </si>
  <si>
    <t>965881352</t>
  </si>
  <si>
    <t>741410041</t>
  </si>
  <si>
    <t>Montáž uzemňovacího vedení s upevněním, propojením a připojením pomocí svorek v zemi s izolací spojů drátu nebo lana Ø do 10 mm v městské zástavbě</t>
  </si>
  <si>
    <t>1440864755</t>
  </si>
  <si>
    <t>https://podminky.urs.cz/item/CS_URS_2025_01/741410041</t>
  </si>
  <si>
    <t>35441073</t>
  </si>
  <si>
    <t>drát D 10mm FeZn</t>
  </si>
  <si>
    <t>1129945931</t>
  </si>
  <si>
    <t>35441415</t>
  </si>
  <si>
    <t>podpěra vedení FeZn do zdiva 150 mm</t>
  </si>
  <si>
    <t>-1266327929</t>
  </si>
  <si>
    <t>35441660</t>
  </si>
  <si>
    <t>podpěra vedení FeZn na konstrukce pro zemní pásek 30x4</t>
  </si>
  <si>
    <t>-161227561</t>
  </si>
  <si>
    <t>741420001.1</t>
  </si>
  <si>
    <t>Montáž hromosvodného vedení svodových drátů nebo lan s podpěrami, Ø do 10 mm</t>
  </si>
  <si>
    <t>-1965487804</t>
  </si>
  <si>
    <t>https://podminky.urs.cz/item/CS_URS_2025_01/741420001.1</t>
  </si>
  <si>
    <t>35442141</t>
  </si>
  <si>
    <t>drát D 8 mm AlMgSi polotvrdý</t>
  </si>
  <si>
    <t>140907781</t>
  </si>
  <si>
    <t>741420022</t>
  </si>
  <si>
    <t>Montáž hromosvodného vedení svorek se 3 a více šrouby</t>
  </si>
  <si>
    <t>-1965574452</t>
  </si>
  <si>
    <t>https://podminky.urs.cz/item/CS_URS_2025_01/741420022</t>
  </si>
  <si>
    <t>35441860</t>
  </si>
  <si>
    <t>svorka FeZn k jímací tyči - 4 šrouby</t>
  </si>
  <si>
    <t>1236919957</t>
  </si>
  <si>
    <t>741420022.1</t>
  </si>
  <si>
    <t>-470753627</t>
  </si>
  <si>
    <t>https://podminky.urs.cz/item/CS_URS_2025_01/741420022.1</t>
  </si>
  <si>
    <t>35431001</t>
  </si>
  <si>
    <t>svorka uzemnění AlMgSi univerzální</t>
  </si>
  <si>
    <t>-1895687233</t>
  </si>
  <si>
    <t>35431039</t>
  </si>
  <si>
    <t>svorka uzemnění AlMgSi na okapové žlaby</t>
  </si>
  <si>
    <t>-1960134727</t>
  </si>
  <si>
    <t>35431031</t>
  </si>
  <si>
    <t>svorka uzemnění AlMgSi k jímací tyči, 72 x40 mm</t>
  </si>
  <si>
    <t>-1350179262</t>
  </si>
  <si>
    <t>741420051</t>
  </si>
  <si>
    <t>Montáž hromosvodného vedení ochranných prvků úhelníků nebo trubek s držáky do zdiva</t>
  </si>
  <si>
    <t>-2002185218</t>
  </si>
  <si>
    <t>https://podminky.urs.cz/item/CS_URS_2025_01/741420051</t>
  </si>
  <si>
    <t>35441830</t>
  </si>
  <si>
    <t>úhelník ochranný na ochranu svodu - 1700 mm, FeZn</t>
  </si>
  <si>
    <t>50812717</t>
  </si>
  <si>
    <t>741420083</t>
  </si>
  <si>
    <t>Montáž hromosvodného vedení doplňků štítků k označení svodů</t>
  </si>
  <si>
    <t>-868246676</t>
  </si>
  <si>
    <t>https://podminky.urs.cz/item/CS_URS_2025_01/741420083</t>
  </si>
  <si>
    <t>35442110</t>
  </si>
  <si>
    <t>štítek plastový - čísla svodů</t>
  </si>
  <si>
    <t>2132346641</t>
  </si>
  <si>
    <t>741430004</t>
  </si>
  <si>
    <t>Montáž jímacích tyčí délky do 3 m, na střešní hřeben</t>
  </si>
  <si>
    <t>530450308</t>
  </si>
  <si>
    <t>https://podminky.urs.cz/item/CS_URS_2025_01/741430004</t>
  </si>
  <si>
    <t>35441117</t>
  </si>
  <si>
    <t>tyč jímací s kovaným hrotem 1500mm AlMgSi</t>
  </si>
  <si>
    <t>-116051615</t>
  </si>
  <si>
    <t>741820001</t>
  </si>
  <si>
    <t>Měření zemních odporů zemniče</t>
  </si>
  <si>
    <t>-2074755789</t>
  </si>
  <si>
    <t>https://podminky.urs.cz/item/CS_URS_2025_01/741820001</t>
  </si>
  <si>
    <t>8500150032</t>
  </si>
  <si>
    <t>Podpěra vedení</t>
  </si>
  <si>
    <t>2096911317</t>
  </si>
  <si>
    <t>Poznámka k položce:_x000d_
na ploché střechy, plastový zámek, vzdálenost vodiče od povrchu 100 mm, pro průměr vodiče 8–10 mm, hmotnost 1 kg</t>
  </si>
  <si>
    <t xml:space="preserve">    VRN2 - Příprava staveniště</t>
  </si>
  <si>
    <t xml:space="preserve">    VRN3 - Zařízení staveniště</t>
  </si>
  <si>
    <t xml:space="preserve">    VRN7 - Provozní vlivy</t>
  </si>
  <si>
    <t>012203000</t>
  </si>
  <si>
    <t>Zeměměřičské práce před výstavbou</t>
  </si>
  <si>
    <t>-1231814028</t>
  </si>
  <si>
    <t>https://podminky.urs.cz/item/CS_URS_2025_01/012203000</t>
  </si>
  <si>
    <t>012403000</t>
  </si>
  <si>
    <t>Zeměměřičské práce po výstavbě</t>
  </si>
  <si>
    <t>1837013458</t>
  </si>
  <si>
    <t>https://podminky.urs.cz/item/CS_URS_2025_01/012403000</t>
  </si>
  <si>
    <t>011314000</t>
  </si>
  <si>
    <t>Odborný archeologický dohled - PŘÍMÁ DODÁVKA OBJEDNATELE - NEOCEŇOVAT</t>
  </si>
  <si>
    <t>1142284704</t>
  </si>
  <si>
    <t>https://podminky.urs.cz/item/CS_URS_2025_01/011314000</t>
  </si>
  <si>
    <t>Poznámka k položce:_x000d_
Dohled prováděn v průběhu výkopových prací. Součástí dohledu je ukončující tzv. expertní list.</t>
  </si>
  <si>
    <t>0113140R</t>
  </si>
  <si>
    <t>Restaurátorský dohled</t>
  </si>
  <si>
    <t>404078044</t>
  </si>
  <si>
    <t>011324000</t>
  </si>
  <si>
    <t>Archeologický průzkum - PŘÍMÁ DODÁVKA OBJEDNATELE - NEOCEŇOVAT</t>
  </si>
  <si>
    <t>-970766499</t>
  </si>
  <si>
    <t>https://podminky.urs.cz/item/CS_URS_2025_01/011324000</t>
  </si>
  <si>
    <t>0113141R</t>
  </si>
  <si>
    <t>Statické posouzení</t>
  </si>
  <si>
    <t>-945467510</t>
  </si>
  <si>
    <t>011465R</t>
  </si>
  <si>
    <t>Sondy do konstrukcí, stavebně technický průzkum</t>
  </si>
  <si>
    <t>-1844966176</t>
  </si>
  <si>
    <t>Poznámka k položce:_x000d_
Sondy do konstrukcí (stávající zdivo, koruna zdiva, kotvení konstrukcí, uložení dřevěných prvků, atd.) - požadavky viz stavebně konstrukční řešení.</t>
  </si>
  <si>
    <t>011466R</t>
  </si>
  <si>
    <t>Rozbor vlhkosti a zasolení zdiva</t>
  </si>
  <si>
    <t>-961658162</t>
  </si>
  <si>
    <t>011503R</t>
  </si>
  <si>
    <t>Předkládání vzorků ke schválení projektantovi a památkovému dozoru - materiály, barevnost atp.</t>
  </si>
  <si>
    <t>958765074</t>
  </si>
  <si>
    <t>Poznámka k položce:_x000d_
Vzorkování veškerých pohledově uplatňovaných prvků (obklady, povrchové úpravy prvků a jednotlivých komponentů, atd.). Velikost vzorků min. 0,5/0,5m.</t>
  </si>
  <si>
    <t>01151400R1</t>
  </si>
  <si>
    <t>Restaurátorský průzkum po postavení lešení</t>
  </si>
  <si>
    <t>-1616112</t>
  </si>
  <si>
    <t>01210300R</t>
  </si>
  <si>
    <t>Vytýčení podzemních sítí od jednotlivých správců sítí</t>
  </si>
  <si>
    <t>1688398803</t>
  </si>
  <si>
    <t>01324400R</t>
  </si>
  <si>
    <t xml:space="preserve">Výrobní dokumentace (IV. stupeň) </t>
  </si>
  <si>
    <t>1777107100</t>
  </si>
  <si>
    <t xml:space="preserve">Poznámka k položce:_x000d_
Dodavatel zpracuje IV. stupeň výrobní dokumentace  a návrh předá k odsouhlasení investorovi a GP  a zástupcům památkové péče. Rozsah a způsob provedení výrobní dokumentace je uveden ve výkresové části  - viz výpisy prvků - požadavky na provádění.</t>
  </si>
  <si>
    <t>1483326247</t>
  </si>
  <si>
    <t>Poznámka k položce:_x000d_
Průzkumné a projektové práce dokumentace stavby (výkresová a textová) skutečného provedení stavby.</t>
  </si>
  <si>
    <t>VRN2</t>
  </si>
  <si>
    <t>Příprava staveniště</t>
  </si>
  <si>
    <t>020001000</t>
  </si>
  <si>
    <t>938880213</t>
  </si>
  <si>
    <t>https://podminky.urs.cz/item/CS_URS_2025_01/020001000</t>
  </si>
  <si>
    <t>VRN3</t>
  </si>
  <si>
    <t>Zařízení staveniště</t>
  </si>
  <si>
    <t>032103000</t>
  </si>
  <si>
    <t>Náklady na stavební buňky</t>
  </si>
  <si>
    <t>-856247248</t>
  </si>
  <si>
    <t>https://podminky.urs.cz/item/CS_URS_2025_01/032103000</t>
  </si>
  <si>
    <t>Poznámka k položce:_x000d_
Součástí položky je doprava, dodávka a montáž vč. mechanizace potřebné k instalaci a osazení buněk vč. zpětného odvozu. Součástí položky jsou buňky mobilních WC</t>
  </si>
  <si>
    <t>032503000</t>
  </si>
  <si>
    <t>Skládky na staveništi</t>
  </si>
  <si>
    <t>2093506801</t>
  </si>
  <si>
    <t>https://podminky.urs.cz/item/CS_URS_2025_01/032503000</t>
  </si>
  <si>
    <t xml:space="preserve">Poznámka k položce:_x000d_
Součástí položky je vymezení ploch jednotlivých skladovaných staveních materiálů, vč. jejich oddělení. Jedná se o plochy pro skládkování  a ochranu nezabudovaného materiálu.</t>
  </si>
  <si>
    <t>032903000</t>
  </si>
  <si>
    <t>Náklady na provoz a údržbu vybavení staveniště</t>
  </si>
  <si>
    <t>-824129722</t>
  </si>
  <si>
    <t>https://podminky.urs.cz/item/CS_URS_2025_01/032903000</t>
  </si>
  <si>
    <t>033103000</t>
  </si>
  <si>
    <t>Připojení energií pro zařízení staveniště</t>
  </si>
  <si>
    <t>986092585</t>
  </si>
  <si>
    <t>https://podminky.urs.cz/item/CS_URS_2025_01/033103000</t>
  </si>
  <si>
    <t>033203000</t>
  </si>
  <si>
    <t>Energie pro zařízení staveniště</t>
  </si>
  <si>
    <t>1107030193</t>
  </si>
  <si>
    <t>https://podminky.urs.cz/item/CS_URS_2025_01/033203000</t>
  </si>
  <si>
    <t>034103000</t>
  </si>
  <si>
    <t>Oplocení staveniště</t>
  </si>
  <si>
    <t>-1107832712</t>
  </si>
  <si>
    <t>https://podminky.urs.cz/item/CS_URS_2025_01/034103000</t>
  </si>
  <si>
    <t>Poznámka k položce:_x000d_
Položka uvažována vč. pronájmu. Jedná se o zařízení staveniště zabezpečující plochu staveniště. Jedná se o mobilní systémové prvky. Výška oplocení minimálně 2,0m.Součástí oplocení jsou dvoukřídlé vrata. Rozsah je patrný z výkresové části PD – viz C.02</t>
  </si>
  <si>
    <t>034203000</t>
  </si>
  <si>
    <t>Opatření na ochranu pozemků sousedních se staveništěm</t>
  </si>
  <si>
    <t>-1126670971</t>
  </si>
  <si>
    <t>https://podminky.urs.cz/item/CS_URS_2025_01/034203000</t>
  </si>
  <si>
    <t>034303000</t>
  </si>
  <si>
    <t>Dopravní značení na staveništi</t>
  </si>
  <si>
    <t>627601276</t>
  </si>
  <si>
    <t>https://podminky.urs.cz/item/CS_URS_2025_01/034303000</t>
  </si>
  <si>
    <t>039103000</t>
  </si>
  <si>
    <t>Rozebrání, bourání a odvoz zařízení staveniště</t>
  </si>
  <si>
    <t>184113264</t>
  </si>
  <si>
    <t>https://podminky.urs.cz/item/CS_URS_2025_01/039103000</t>
  </si>
  <si>
    <t>039203000</t>
  </si>
  <si>
    <t>Úprava terénu po zrušení zařízení staveniště</t>
  </si>
  <si>
    <t>1535067086</t>
  </si>
  <si>
    <t>https://podminky.urs.cz/item/CS_URS_2025_01/039203000</t>
  </si>
  <si>
    <t>040001000</t>
  </si>
  <si>
    <t>-1721531831</t>
  </si>
  <si>
    <t>https://podminky.urs.cz/item/CS_URS_2025_01/040001000</t>
  </si>
  <si>
    <t>VRN7</t>
  </si>
  <si>
    <t>Provozní vlivy</t>
  </si>
  <si>
    <t>079000001R</t>
  </si>
  <si>
    <t>Dopravní značení DIO</t>
  </si>
  <si>
    <t>-106291853</t>
  </si>
  <si>
    <t>099000001R</t>
  </si>
  <si>
    <t>Zabezpečení okenních a dveřních otvorů po demontáži stávajících výplní – OSB desky</t>
  </si>
  <si>
    <t>42401821</t>
  </si>
  <si>
    <t>099000002R</t>
  </si>
  <si>
    <t>Kamerová zkouška stávající kanalizace</t>
  </si>
  <si>
    <t>1819433126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</si>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</sst>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top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2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403000" TargetMode="External" /><Relationship Id="rId3" Type="http://schemas.openxmlformats.org/officeDocument/2006/relationships/hyperlink" Target="https://podminky.urs.cz/item/CS_URS_2025_01/011314000" TargetMode="External" /><Relationship Id="rId4" Type="http://schemas.openxmlformats.org/officeDocument/2006/relationships/hyperlink" Target="https://podminky.urs.cz/item/CS_URS_2025_01/01132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20001000" TargetMode="External" /><Relationship Id="rId7" Type="http://schemas.openxmlformats.org/officeDocument/2006/relationships/hyperlink" Target="https://podminky.urs.cz/item/CS_URS_2025_01/032103000" TargetMode="External" /><Relationship Id="rId8" Type="http://schemas.openxmlformats.org/officeDocument/2006/relationships/hyperlink" Target="https://podminky.urs.cz/item/CS_URS_2025_01/032503000" TargetMode="External" /><Relationship Id="rId9" Type="http://schemas.openxmlformats.org/officeDocument/2006/relationships/hyperlink" Target="https://podminky.urs.cz/item/CS_URS_2025_01/032903000" TargetMode="External" /><Relationship Id="rId10" Type="http://schemas.openxmlformats.org/officeDocument/2006/relationships/hyperlink" Target="https://podminky.urs.cz/item/CS_URS_2025_01/033103000" TargetMode="External" /><Relationship Id="rId11" Type="http://schemas.openxmlformats.org/officeDocument/2006/relationships/hyperlink" Target="https://podminky.urs.cz/item/CS_URS_2025_01/033203000" TargetMode="External" /><Relationship Id="rId12" Type="http://schemas.openxmlformats.org/officeDocument/2006/relationships/hyperlink" Target="https://podminky.urs.cz/item/CS_URS_2025_01/034103000" TargetMode="External" /><Relationship Id="rId13" Type="http://schemas.openxmlformats.org/officeDocument/2006/relationships/hyperlink" Target="https://podminky.urs.cz/item/CS_URS_2025_01/034203000" TargetMode="External" /><Relationship Id="rId14" Type="http://schemas.openxmlformats.org/officeDocument/2006/relationships/hyperlink" Target="https://podminky.urs.cz/item/CS_URS_2025_01/034303000" TargetMode="External" /><Relationship Id="rId15" Type="http://schemas.openxmlformats.org/officeDocument/2006/relationships/hyperlink" Target="https://podminky.urs.cz/item/CS_URS_2025_01/039103000" TargetMode="External" /><Relationship Id="rId16" Type="http://schemas.openxmlformats.org/officeDocument/2006/relationships/hyperlink" Target="https://podminky.urs.cz/item/CS_URS_2025_01/039203000" TargetMode="External" /><Relationship Id="rId17" Type="http://schemas.openxmlformats.org/officeDocument/2006/relationships/hyperlink" Target="https://podminky.urs.cz/item/CS_URS_2025_01/040001000" TargetMode="External" /><Relationship Id="rId1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12003" TargetMode="External" /><Relationship Id="rId2" Type="http://schemas.openxmlformats.org/officeDocument/2006/relationships/hyperlink" Target="https://podminky.urs.cz/item/CS_URS_2025_01/122211101" TargetMode="External" /><Relationship Id="rId3" Type="http://schemas.openxmlformats.org/officeDocument/2006/relationships/hyperlink" Target="https://podminky.urs.cz/item/CS_URS_2025_01/132212131" TargetMode="External" /><Relationship Id="rId4" Type="http://schemas.openxmlformats.org/officeDocument/2006/relationships/hyperlink" Target="https://podminky.urs.cz/item/CS_URS_2025_01/132212331" TargetMode="External" /><Relationship Id="rId5" Type="http://schemas.openxmlformats.org/officeDocument/2006/relationships/hyperlink" Target="https://podminky.urs.cz/item/CS_URS_2025_01/174151101" TargetMode="External" /><Relationship Id="rId6" Type="http://schemas.openxmlformats.org/officeDocument/2006/relationships/hyperlink" Target="https://podminky.urs.cz/item/CS_URS_2025_01/162211311" TargetMode="External" /><Relationship Id="rId7" Type="http://schemas.openxmlformats.org/officeDocument/2006/relationships/hyperlink" Target="https://podminky.urs.cz/item/CS_URS_2025_01/162211319" TargetMode="External" /><Relationship Id="rId8" Type="http://schemas.openxmlformats.org/officeDocument/2006/relationships/hyperlink" Target="https://podminky.urs.cz/item/CS_URS_2025_01/16711110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51201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81912112" TargetMode="External" /><Relationship Id="rId14" Type="http://schemas.openxmlformats.org/officeDocument/2006/relationships/hyperlink" Target="https://podminky.urs.cz/item/CS_URS_2025_01/181311103" TargetMode="External" /><Relationship Id="rId15" Type="http://schemas.openxmlformats.org/officeDocument/2006/relationships/hyperlink" Target="https://podminky.urs.cz/item/CS_URS_2025_01/274313811" TargetMode="External" /><Relationship Id="rId16" Type="http://schemas.openxmlformats.org/officeDocument/2006/relationships/hyperlink" Target="https://podminky.urs.cz/item/CS_URS_2025_01/273321411" TargetMode="External" /><Relationship Id="rId17" Type="http://schemas.openxmlformats.org/officeDocument/2006/relationships/hyperlink" Target="https://podminky.urs.cz/item/CS_URS_2025_01/273362021" TargetMode="External" /><Relationship Id="rId18" Type="http://schemas.openxmlformats.org/officeDocument/2006/relationships/hyperlink" Target="https://podminky.urs.cz/item/CS_URS_2025_01/271532213" TargetMode="External" /><Relationship Id="rId19" Type="http://schemas.openxmlformats.org/officeDocument/2006/relationships/hyperlink" Target="https://podminky.urs.cz/item/CS_URS_2025_01/271532212" TargetMode="External" /><Relationship Id="rId20" Type="http://schemas.openxmlformats.org/officeDocument/2006/relationships/hyperlink" Target="https://podminky.urs.cz/item/CS_URS_2025_01/213141111" TargetMode="External" /><Relationship Id="rId21" Type="http://schemas.openxmlformats.org/officeDocument/2006/relationships/hyperlink" Target="https://podminky.urs.cz/item/CS_URS_2025_01/279113141" TargetMode="External" /><Relationship Id="rId22" Type="http://schemas.openxmlformats.org/officeDocument/2006/relationships/hyperlink" Target="https://podminky.urs.cz/item/CS_URS_2025_01/279361821" TargetMode="External" /><Relationship Id="rId23" Type="http://schemas.openxmlformats.org/officeDocument/2006/relationships/hyperlink" Target="https://podminky.urs.cz/item/CS_URS_2025_01/342244221" TargetMode="External" /><Relationship Id="rId24" Type="http://schemas.openxmlformats.org/officeDocument/2006/relationships/hyperlink" Target="https://podminky.urs.cz/item/CS_URS_2025_01/317168022" TargetMode="External" /><Relationship Id="rId25" Type="http://schemas.openxmlformats.org/officeDocument/2006/relationships/hyperlink" Target="https://podminky.urs.cz/item/CS_URS_2025_01/317944321" TargetMode="External" /><Relationship Id="rId26" Type="http://schemas.openxmlformats.org/officeDocument/2006/relationships/hyperlink" Target="https://podminky.urs.cz/item/CS_URS_2025_01/317234410" TargetMode="External" /><Relationship Id="rId27" Type="http://schemas.openxmlformats.org/officeDocument/2006/relationships/hyperlink" Target="https://podminky.urs.cz/item/CS_URS_2025_01/346244381" TargetMode="External" /><Relationship Id="rId28" Type="http://schemas.openxmlformats.org/officeDocument/2006/relationships/hyperlink" Target="https://podminky.urs.cz/item/CS_URS_2025_01/319202215" TargetMode="External" /><Relationship Id="rId29" Type="http://schemas.openxmlformats.org/officeDocument/2006/relationships/hyperlink" Target="https://podminky.urs.cz/item/CS_URS_2025_01/611131100" TargetMode="External" /><Relationship Id="rId30" Type="http://schemas.openxmlformats.org/officeDocument/2006/relationships/hyperlink" Target="https://podminky.urs.cz/item/CS_URS_2025_01/611311143" TargetMode="External" /><Relationship Id="rId31" Type="http://schemas.openxmlformats.org/officeDocument/2006/relationships/hyperlink" Target="https://podminky.urs.cz/item/CS_URS_2025_01/611311191" TargetMode="External" /><Relationship Id="rId32" Type="http://schemas.openxmlformats.org/officeDocument/2006/relationships/hyperlink" Target="https://podminky.urs.cz/item/CS_URS_2025_01/612131100" TargetMode="External" /><Relationship Id="rId33" Type="http://schemas.openxmlformats.org/officeDocument/2006/relationships/hyperlink" Target="https://podminky.urs.cz/item/CS_URS_2025_01/612311141" TargetMode="External" /><Relationship Id="rId34" Type="http://schemas.openxmlformats.org/officeDocument/2006/relationships/hyperlink" Target="https://podminky.urs.cz/item/CS_URS_2025_01/612311191" TargetMode="External" /><Relationship Id="rId35" Type="http://schemas.openxmlformats.org/officeDocument/2006/relationships/hyperlink" Target="https://podminky.urs.cz/item/CS_URS_2025_01/612131152" TargetMode="External" /><Relationship Id="rId36" Type="http://schemas.openxmlformats.org/officeDocument/2006/relationships/hyperlink" Target="https://podminky.urs.cz/item/CS_URS_2025_01/612325131" TargetMode="External" /><Relationship Id="rId37" Type="http://schemas.openxmlformats.org/officeDocument/2006/relationships/hyperlink" Target="https://podminky.urs.cz/item/CS_URS_2025_01/612325191" TargetMode="External" /><Relationship Id="rId38" Type="http://schemas.openxmlformats.org/officeDocument/2006/relationships/hyperlink" Target="https://podminky.urs.cz/item/CS_URS_2025_01/612328131" TargetMode="External" /><Relationship Id="rId39" Type="http://schemas.openxmlformats.org/officeDocument/2006/relationships/hyperlink" Target="https://podminky.urs.cz/item/CS_URS_2025_01/622131100" TargetMode="External" /><Relationship Id="rId40" Type="http://schemas.openxmlformats.org/officeDocument/2006/relationships/hyperlink" Target="https://podminky.urs.cz/item/CS_URS_2025_01/622311141" TargetMode="External" /><Relationship Id="rId41" Type="http://schemas.openxmlformats.org/officeDocument/2006/relationships/hyperlink" Target="https://podminky.urs.cz/item/CS_URS_2025_01/622311191" TargetMode="External" /><Relationship Id="rId42" Type="http://schemas.openxmlformats.org/officeDocument/2006/relationships/hyperlink" Target="https://podminky.urs.cz/item/CS_URS_2025_01/622311101" TargetMode="External" /><Relationship Id="rId43" Type="http://schemas.openxmlformats.org/officeDocument/2006/relationships/hyperlink" Target="https://podminky.urs.cz/item/CS_URS_2025_01/622311111" TargetMode="External" /><Relationship Id="rId44" Type="http://schemas.openxmlformats.org/officeDocument/2006/relationships/hyperlink" Target="https://podminky.urs.cz/item/CS_URS_2025_01/622131151" TargetMode="External" /><Relationship Id="rId45" Type="http://schemas.openxmlformats.org/officeDocument/2006/relationships/hyperlink" Target="https://podminky.urs.cz/item/CS_URS_2025_01/622324411" TargetMode="External" /><Relationship Id="rId46" Type="http://schemas.openxmlformats.org/officeDocument/2006/relationships/hyperlink" Target="https://podminky.urs.cz/item/CS_URS_2025_01/622325121" TargetMode="External" /><Relationship Id="rId47" Type="http://schemas.openxmlformats.org/officeDocument/2006/relationships/hyperlink" Target="https://podminky.urs.cz/item/CS_URS_2025_01/622328231" TargetMode="External" /><Relationship Id="rId48" Type="http://schemas.openxmlformats.org/officeDocument/2006/relationships/hyperlink" Target="https://podminky.urs.cz/item/CS_URS_2025_01/631311116" TargetMode="External" /><Relationship Id="rId49" Type="http://schemas.openxmlformats.org/officeDocument/2006/relationships/hyperlink" Target="https://podminky.urs.cz/item/CS_URS_2025_01/631319011" TargetMode="External" /><Relationship Id="rId50" Type="http://schemas.openxmlformats.org/officeDocument/2006/relationships/hyperlink" Target="https://podminky.urs.cz/item/CS_URS_2025_01/631319171" TargetMode="External" /><Relationship Id="rId51" Type="http://schemas.openxmlformats.org/officeDocument/2006/relationships/hyperlink" Target="https://podminky.urs.cz/item/CS_URS_2025_01/631362021" TargetMode="External" /><Relationship Id="rId52" Type="http://schemas.openxmlformats.org/officeDocument/2006/relationships/hyperlink" Target="https://podminky.urs.cz/item/CS_URS_2025_01/634911114" TargetMode="External" /><Relationship Id="rId53" Type="http://schemas.openxmlformats.org/officeDocument/2006/relationships/hyperlink" Target="https://podminky.urs.cz/item/CS_URS_2025_01/634661111" TargetMode="External" /><Relationship Id="rId54" Type="http://schemas.openxmlformats.org/officeDocument/2006/relationships/hyperlink" Target="https://podminky.urs.cz/item/CS_URS_2025_01/634112113" TargetMode="External" /><Relationship Id="rId55" Type="http://schemas.openxmlformats.org/officeDocument/2006/relationships/hyperlink" Target="https://podminky.urs.cz/item/CS_URS_2025_01/941211111" TargetMode="External" /><Relationship Id="rId56" Type="http://schemas.openxmlformats.org/officeDocument/2006/relationships/hyperlink" Target="https://podminky.urs.cz/item/CS_URS_2025_01/941211211" TargetMode="External" /><Relationship Id="rId57" Type="http://schemas.openxmlformats.org/officeDocument/2006/relationships/hyperlink" Target="https://podminky.urs.cz/item/CS_URS_2025_01/941211811" TargetMode="External" /><Relationship Id="rId58" Type="http://schemas.openxmlformats.org/officeDocument/2006/relationships/hyperlink" Target="https://podminky.urs.cz/item/CS_URS_2025_01/944511111" TargetMode="External" /><Relationship Id="rId59" Type="http://schemas.openxmlformats.org/officeDocument/2006/relationships/hyperlink" Target="https://podminky.urs.cz/item/CS_URS_2025_01/944511211" TargetMode="External" /><Relationship Id="rId60" Type="http://schemas.openxmlformats.org/officeDocument/2006/relationships/hyperlink" Target="https://podminky.urs.cz/item/CS_URS_2025_01/944511811" TargetMode="External" /><Relationship Id="rId61" Type="http://schemas.openxmlformats.org/officeDocument/2006/relationships/hyperlink" Target="https://podminky.urs.cz/item/CS_URS_2025_01/949101112" TargetMode="External" /><Relationship Id="rId62" Type="http://schemas.openxmlformats.org/officeDocument/2006/relationships/hyperlink" Target="https://podminky.urs.cz/item/CS_URS_2025_01/952901114" TargetMode="External" /><Relationship Id="rId63" Type="http://schemas.openxmlformats.org/officeDocument/2006/relationships/hyperlink" Target="https://podminky.urs.cz/item/CS_URS_2025_01/962031132" TargetMode="External" /><Relationship Id="rId64" Type="http://schemas.openxmlformats.org/officeDocument/2006/relationships/hyperlink" Target="https://podminky.urs.cz/item/CS_URS_2025_01/962032231" TargetMode="External" /><Relationship Id="rId65" Type="http://schemas.openxmlformats.org/officeDocument/2006/relationships/hyperlink" Target="https://podminky.urs.cz/item/CS_URS_2025_01/965043341" TargetMode="External" /><Relationship Id="rId66" Type="http://schemas.openxmlformats.org/officeDocument/2006/relationships/hyperlink" Target="https://podminky.urs.cz/item/CS_URS_2025_01/965049111" TargetMode="External" /><Relationship Id="rId67" Type="http://schemas.openxmlformats.org/officeDocument/2006/relationships/hyperlink" Target="https://podminky.urs.cz/item/CS_URS_2025_01/961055111" TargetMode="External" /><Relationship Id="rId68" Type="http://schemas.openxmlformats.org/officeDocument/2006/relationships/hyperlink" Target="https://podminky.urs.cz/item/CS_URS_2025_01/968062375" TargetMode="External" /><Relationship Id="rId69" Type="http://schemas.openxmlformats.org/officeDocument/2006/relationships/hyperlink" Target="https://podminky.urs.cz/item/CS_URS_2025_01/968062456" TargetMode="External" /><Relationship Id="rId70" Type="http://schemas.openxmlformats.org/officeDocument/2006/relationships/hyperlink" Target="https://podminky.urs.cz/item/CS_URS_2025_01/968072455" TargetMode="External" /><Relationship Id="rId71" Type="http://schemas.openxmlformats.org/officeDocument/2006/relationships/hyperlink" Target="https://podminky.urs.cz/item/CS_URS_2025_01/968072456" TargetMode="External" /><Relationship Id="rId72" Type="http://schemas.openxmlformats.org/officeDocument/2006/relationships/hyperlink" Target="https://podminky.urs.cz/item/CS_URS_2025_01/971028661" TargetMode="External" /><Relationship Id="rId73" Type="http://schemas.openxmlformats.org/officeDocument/2006/relationships/hyperlink" Target="https://podminky.urs.cz/item/CS_URS_2025_01/971029471" TargetMode="External" /><Relationship Id="rId74" Type="http://schemas.openxmlformats.org/officeDocument/2006/relationships/hyperlink" Target="https://podminky.urs.cz/item/CS_URS_2025_01/974031666" TargetMode="External" /><Relationship Id="rId75" Type="http://schemas.openxmlformats.org/officeDocument/2006/relationships/hyperlink" Target="https://podminky.urs.cz/item/CS_URS_2025_01/978011191" TargetMode="External" /><Relationship Id="rId76" Type="http://schemas.openxmlformats.org/officeDocument/2006/relationships/hyperlink" Target="https://podminky.urs.cz/item/CS_URS_2025_01/978013191" TargetMode="External" /><Relationship Id="rId77" Type="http://schemas.openxmlformats.org/officeDocument/2006/relationships/hyperlink" Target="https://podminky.urs.cz/item/CS_URS_2025_01/978015391" TargetMode="External" /><Relationship Id="rId78" Type="http://schemas.openxmlformats.org/officeDocument/2006/relationships/hyperlink" Target="https://podminky.urs.cz/item/CS_URS_2025_01/985223312" TargetMode="External" /><Relationship Id="rId79" Type="http://schemas.openxmlformats.org/officeDocument/2006/relationships/hyperlink" Target="https://podminky.urs.cz/item/CS_URS_2025_01/985221121" TargetMode="External" /><Relationship Id="rId80" Type="http://schemas.openxmlformats.org/officeDocument/2006/relationships/hyperlink" Target="https://podminky.urs.cz/item/CS_URS_2025_01/985142113" TargetMode="External" /><Relationship Id="rId81" Type="http://schemas.openxmlformats.org/officeDocument/2006/relationships/hyperlink" Target="https://podminky.urs.cz/item/CS_URS_2025_01/997013212" TargetMode="External" /><Relationship Id="rId82" Type="http://schemas.openxmlformats.org/officeDocument/2006/relationships/hyperlink" Target="https://podminky.urs.cz/item/CS_URS_2025_01/997006012" TargetMode="External" /><Relationship Id="rId83" Type="http://schemas.openxmlformats.org/officeDocument/2006/relationships/hyperlink" Target="https://podminky.urs.cz/item/CS_URS_2025_01/997006004" TargetMode="External" /><Relationship Id="rId84" Type="http://schemas.openxmlformats.org/officeDocument/2006/relationships/hyperlink" Target="https://podminky.urs.cz/item/CS_URS_2025_01/997006512" TargetMode="External" /><Relationship Id="rId85" Type="http://schemas.openxmlformats.org/officeDocument/2006/relationships/hyperlink" Target="https://podminky.urs.cz/item/CS_URS_2025_01/997006519" TargetMode="External" /><Relationship Id="rId86" Type="http://schemas.openxmlformats.org/officeDocument/2006/relationships/hyperlink" Target="https://podminky.urs.cz/item/CS_URS_2025_01/997013811" TargetMode="External" /><Relationship Id="rId87" Type="http://schemas.openxmlformats.org/officeDocument/2006/relationships/hyperlink" Target="https://podminky.urs.cz/item/CS_URS_2025_01/997013821" TargetMode="External" /><Relationship Id="rId88" Type="http://schemas.openxmlformats.org/officeDocument/2006/relationships/hyperlink" Target="https://podminky.urs.cz/item/CS_URS_2025_01/997013871" TargetMode="External" /><Relationship Id="rId89" Type="http://schemas.openxmlformats.org/officeDocument/2006/relationships/hyperlink" Target="https://podminky.urs.cz/item/CS_URS_2025_01/998018002" TargetMode="External" /><Relationship Id="rId90" Type="http://schemas.openxmlformats.org/officeDocument/2006/relationships/hyperlink" Target="https://podminky.urs.cz/item/CS_URS_2025_01/711141821" TargetMode="External" /><Relationship Id="rId91" Type="http://schemas.openxmlformats.org/officeDocument/2006/relationships/hyperlink" Target="https://podminky.urs.cz/item/CS_URS_2025_01/711491172" TargetMode="External" /><Relationship Id="rId92" Type="http://schemas.openxmlformats.org/officeDocument/2006/relationships/hyperlink" Target="https://podminky.urs.cz/item/CS_URS_2025_01/711491272" TargetMode="External" /><Relationship Id="rId93" Type="http://schemas.openxmlformats.org/officeDocument/2006/relationships/hyperlink" Target="https://podminky.urs.cz/item/CS_URS_2025_01/711141559" TargetMode="External" /><Relationship Id="rId94" Type="http://schemas.openxmlformats.org/officeDocument/2006/relationships/hyperlink" Target="https://podminky.urs.cz/item/CS_URS_2025_01/711142559" TargetMode="External" /><Relationship Id="rId95" Type="http://schemas.openxmlformats.org/officeDocument/2006/relationships/hyperlink" Target="https://podminky.urs.cz/item/CS_URS_2025_01/711111001" TargetMode="External" /><Relationship Id="rId96" Type="http://schemas.openxmlformats.org/officeDocument/2006/relationships/hyperlink" Target="https://podminky.urs.cz/item/CS_URS_2025_01/711112001" TargetMode="External" /><Relationship Id="rId97" Type="http://schemas.openxmlformats.org/officeDocument/2006/relationships/hyperlink" Target="https://podminky.urs.cz/item/CS_URS_2025_01/711211133" TargetMode="External" /><Relationship Id="rId98" Type="http://schemas.openxmlformats.org/officeDocument/2006/relationships/hyperlink" Target="https://podminky.urs.cz/item/CS_URS_2025_01/711112001" TargetMode="External" /><Relationship Id="rId99" Type="http://schemas.openxmlformats.org/officeDocument/2006/relationships/hyperlink" Target="https://podminky.urs.cz/item/CS_URS_2025_01/998711122" TargetMode="External" /><Relationship Id="rId100" Type="http://schemas.openxmlformats.org/officeDocument/2006/relationships/hyperlink" Target="https://podminky.urs.cz/item/CS_URS_2025_01/713191132" TargetMode="External" /><Relationship Id="rId101" Type="http://schemas.openxmlformats.org/officeDocument/2006/relationships/hyperlink" Target="https://podminky.urs.cz/item/CS_URS_2025_01/713121111" TargetMode="External" /><Relationship Id="rId102" Type="http://schemas.openxmlformats.org/officeDocument/2006/relationships/hyperlink" Target="https://podminky.urs.cz/item/CS_URS_2025_01/713111111" TargetMode="External" /><Relationship Id="rId103" Type="http://schemas.openxmlformats.org/officeDocument/2006/relationships/hyperlink" Target="https://podminky.urs.cz/item/CS_URS_2025_01/998713122" TargetMode="External" /><Relationship Id="rId104" Type="http://schemas.openxmlformats.org/officeDocument/2006/relationships/hyperlink" Target="https://podminky.urs.cz/item/CS_URS_2025_01/762331811" TargetMode="External" /><Relationship Id="rId105" Type="http://schemas.openxmlformats.org/officeDocument/2006/relationships/hyperlink" Target="https://podminky.urs.cz/item/CS_URS_2025_01/762331812" TargetMode="External" /><Relationship Id="rId106" Type="http://schemas.openxmlformats.org/officeDocument/2006/relationships/hyperlink" Target="https://podminky.urs.cz/item/CS_URS_2025_01/762331813" TargetMode="External" /><Relationship Id="rId107" Type="http://schemas.openxmlformats.org/officeDocument/2006/relationships/hyperlink" Target="https://podminky.urs.cz/item/CS_URS_2025_01/762331814" TargetMode="External" /><Relationship Id="rId108" Type="http://schemas.openxmlformats.org/officeDocument/2006/relationships/hyperlink" Target="https://podminky.urs.cz/item/CS_URS_2025_01/762331815" TargetMode="External" /><Relationship Id="rId109" Type="http://schemas.openxmlformats.org/officeDocument/2006/relationships/hyperlink" Target="https://podminky.urs.cz/item/CS_URS_2025_01/762341821" TargetMode="External" /><Relationship Id="rId110" Type="http://schemas.openxmlformats.org/officeDocument/2006/relationships/hyperlink" Target="https://podminky.urs.cz/item/CS_URS_2025_01/762332531" TargetMode="External" /><Relationship Id="rId111" Type="http://schemas.openxmlformats.org/officeDocument/2006/relationships/hyperlink" Target="https://podminky.urs.cz/item/CS_URS_2025_01/762332532" TargetMode="External" /><Relationship Id="rId112" Type="http://schemas.openxmlformats.org/officeDocument/2006/relationships/hyperlink" Target="https://podminky.urs.cz/item/CS_URS_2025_01/762332533" TargetMode="External" /><Relationship Id="rId113" Type="http://schemas.openxmlformats.org/officeDocument/2006/relationships/hyperlink" Target="https://podminky.urs.cz/item/CS_URS_2025_01/762332534" TargetMode="External" /><Relationship Id="rId114" Type="http://schemas.openxmlformats.org/officeDocument/2006/relationships/hyperlink" Target="https://podminky.urs.cz/item/CS_URS_2025_01/762332535" TargetMode="External" /><Relationship Id="rId115" Type="http://schemas.openxmlformats.org/officeDocument/2006/relationships/hyperlink" Target="https://podminky.urs.cz/item/CS_URS_2025_01/762341250" TargetMode="External" /><Relationship Id="rId116" Type="http://schemas.openxmlformats.org/officeDocument/2006/relationships/hyperlink" Target="https://podminky.urs.cz/item/CS_URS_2025_01/762342214" TargetMode="External" /><Relationship Id="rId117" Type="http://schemas.openxmlformats.org/officeDocument/2006/relationships/hyperlink" Target="https://podminky.urs.cz/item/CS_URS_2025_01/762342511" TargetMode="External" /><Relationship Id="rId118" Type="http://schemas.openxmlformats.org/officeDocument/2006/relationships/hyperlink" Target="https://podminky.urs.cz/item/CS_URS_2025_01/762395000" TargetMode="External" /><Relationship Id="rId119" Type="http://schemas.openxmlformats.org/officeDocument/2006/relationships/hyperlink" Target="https://podminky.urs.cz/item/CS_URS_2025_01/762523108" TargetMode="External" /><Relationship Id="rId120" Type="http://schemas.openxmlformats.org/officeDocument/2006/relationships/hyperlink" Target="https://podminky.urs.cz/item/CS_URS_2025_01/762595001" TargetMode="External" /><Relationship Id="rId121" Type="http://schemas.openxmlformats.org/officeDocument/2006/relationships/hyperlink" Target="https://podminky.urs.cz/item/CS_URS_2025_01/762081150" TargetMode="External" /><Relationship Id="rId122" Type="http://schemas.openxmlformats.org/officeDocument/2006/relationships/hyperlink" Target="https://podminky.urs.cz/item/CS_URS_2025_01/762083111" TargetMode="External" /><Relationship Id="rId123" Type="http://schemas.openxmlformats.org/officeDocument/2006/relationships/hyperlink" Target="https://podminky.urs.cz/item/CS_URS_2025_01/998762122" TargetMode="External" /><Relationship Id="rId124" Type="http://schemas.openxmlformats.org/officeDocument/2006/relationships/hyperlink" Target="https://podminky.urs.cz/item/CS_URS_2025_01/764001821" TargetMode="External" /><Relationship Id="rId125" Type="http://schemas.openxmlformats.org/officeDocument/2006/relationships/hyperlink" Target="https://podminky.urs.cz/item/CS_URS_2025_01/764002841" TargetMode="External" /><Relationship Id="rId126" Type="http://schemas.openxmlformats.org/officeDocument/2006/relationships/hyperlink" Target="https://podminky.urs.cz/item/CS_URS_2025_01/764002871" TargetMode="External" /><Relationship Id="rId127" Type="http://schemas.openxmlformats.org/officeDocument/2006/relationships/hyperlink" Target="https://podminky.urs.cz/item/CS_URS_2025_01/764004801" TargetMode="External" /><Relationship Id="rId128" Type="http://schemas.openxmlformats.org/officeDocument/2006/relationships/hyperlink" Target="https://podminky.urs.cz/item/CS_URS_2025_01/764004861" TargetMode="External" /><Relationship Id="rId129" Type="http://schemas.openxmlformats.org/officeDocument/2006/relationships/hyperlink" Target="https://podminky.urs.cz/item/CS_URS_2025_01/998764312" TargetMode="External" /><Relationship Id="rId130" Type="http://schemas.openxmlformats.org/officeDocument/2006/relationships/hyperlink" Target="https://podminky.urs.cz/item/CS_URS_2025_01/765131803" TargetMode="External" /><Relationship Id="rId131" Type="http://schemas.openxmlformats.org/officeDocument/2006/relationships/hyperlink" Target="https://podminky.urs.cz/item/CS_URS_2025_01/765131843" TargetMode="External" /><Relationship Id="rId132" Type="http://schemas.openxmlformats.org/officeDocument/2006/relationships/hyperlink" Target="https://podminky.urs.cz/item/CS_URS_2025_01/765131823" TargetMode="External" /><Relationship Id="rId133" Type="http://schemas.openxmlformats.org/officeDocument/2006/relationships/hyperlink" Target="https://podminky.urs.cz/item/CS_URS_2025_01/765131853" TargetMode="External" /><Relationship Id="rId134" Type="http://schemas.openxmlformats.org/officeDocument/2006/relationships/hyperlink" Target="https://podminky.urs.cz/item/CS_URS_2025_01/765162801" TargetMode="External" /><Relationship Id="rId135" Type="http://schemas.openxmlformats.org/officeDocument/2006/relationships/hyperlink" Target="https://podminky.urs.cz/item/CS_URS_2025_01/765133001" TargetMode="External" /><Relationship Id="rId136" Type="http://schemas.openxmlformats.org/officeDocument/2006/relationships/hyperlink" Target="https://podminky.urs.cz/item/CS_URS_2025_01/765133091" TargetMode="External" /><Relationship Id="rId137" Type="http://schemas.openxmlformats.org/officeDocument/2006/relationships/hyperlink" Target="https://podminky.urs.cz/item/CS_URS_2025_01/765133011" TargetMode="External" /><Relationship Id="rId138" Type="http://schemas.openxmlformats.org/officeDocument/2006/relationships/hyperlink" Target="https://podminky.urs.cz/item/CS_URS_2025_01/765133025" TargetMode="External" /><Relationship Id="rId139" Type="http://schemas.openxmlformats.org/officeDocument/2006/relationships/hyperlink" Target="https://podminky.urs.cz/item/CS_URS_2025_01/765133035" TargetMode="External" /><Relationship Id="rId140" Type="http://schemas.openxmlformats.org/officeDocument/2006/relationships/hyperlink" Target="https://podminky.urs.cz/item/CS_URS_2025_01/765191031" TargetMode="External" /><Relationship Id="rId141" Type="http://schemas.openxmlformats.org/officeDocument/2006/relationships/hyperlink" Target="https://podminky.urs.cz/item/CS_URS_2025_01/765191023" TargetMode="External" /><Relationship Id="rId142" Type="http://schemas.openxmlformats.org/officeDocument/2006/relationships/hyperlink" Target="https://podminky.urs.cz/item/CS_URS_2025_01/765191091" TargetMode="External" /><Relationship Id="rId143" Type="http://schemas.openxmlformats.org/officeDocument/2006/relationships/hyperlink" Target="https://podminky.urs.cz/item/CS_URS_2025_01/998765122" TargetMode="External" /><Relationship Id="rId144" Type="http://schemas.openxmlformats.org/officeDocument/2006/relationships/hyperlink" Target="https://podminky.urs.cz/item/CS_URS_2025_01/766691914" TargetMode="External" /><Relationship Id="rId145" Type="http://schemas.openxmlformats.org/officeDocument/2006/relationships/hyperlink" Target="https://podminky.urs.cz/item/CS_URS_2025_01/998766312" TargetMode="External" /><Relationship Id="rId146" Type="http://schemas.openxmlformats.org/officeDocument/2006/relationships/hyperlink" Target="https://podminky.urs.cz/item/CS_URS_2025_01/767661811" TargetMode="External" /><Relationship Id="rId147" Type="http://schemas.openxmlformats.org/officeDocument/2006/relationships/hyperlink" Target="https://podminky.urs.cz/item/CS_URS_2025_01/998767312" TargetMode="External" /><Relationship Id="rId148" Type="http://schemas.openxmlformats.org/officeDocument/2006/relationships/hyperlink" Target="https://podminky.urs.cz/item/CS_URS_2025_01/771111011" TargetMode="External" /><Relationship Id="rId149" Type="http://schemas.openxmlformats.org/officeDocument/2006/relationships/hyperlink" Target="https://podminky.urs.cz/item/CS_URS_2025_01/771121011" TargetMode="External" /><Relationship Id="rId150" Type="http://schemas.openxmlformats.org/officeDocument/2006/relationships/hyperlink" Target="https://podminky.urs.cz/item/CS_URS_2025_01/771151012" TargetMode="External" /><Relationship Id="rId151" Type="http://schemas.openxmlformats.org/officeDocument/2006/relationships/hyperlink" Target="https://podminky.urs.cz/item/CS_URS_2025_01/771591112" TargetMode="External" /><Relationship Id="rId152" Type="http://schemas.openxmlformats.org/officeDocument/2006/relationships/hyperlink" Target="https://podminky.urs.cz/item/CS_URS_2025_01/771591264" TargetMode="External" /><Relationship Id="rId153" Type="http://schemas.openxmlformats.org/officeDocument/2006/relationships/hyperlink" Target="https://podminky.urs.cz/item/CS_URS_2025_01/771591241" TargetMode="External" /><Relationship Id="rId154" Type="http://schemas.openxmlformats.org/officeDocument/2006/relationships/hyperlink" Target="https://podminky.urs.cz/item/CS_URS_2025_01/771591242" TargetMode="External" /><Relationship Id="rId155" Type="http://schemas.openxmlformats.org/officeDocument/2006/relationships/hyperlink" Target="https://podminky.urs.cz/item/CS_URS_2025_01/771574412" TargetMode="External" /><Relationship Id="rId156" Type="http://schemas.openxmlformats.org/officeDocument/2006/relationships/hyperlink" Target="https://podminky.urs.cz/item/CS_URS_2025_01/771474112" TargetMode="External" /><Relationship Id="rId157" Type="http://schemas.openxmlformats.org/officeDocument/2006/relationships/hyperlink" Target="https://podminky.urs.cz/item/CS_URS_2025_01/771591115" TargetMode="External" /><Relationship Id="rId158" Type="http://schemas.openxmlformats.org/officeDocument/2006/relationships/hyperlink" Target="https://podminky.urs.cz/item/CS_URS_2025_01/771592011" TargetMode="External" /><Relationship Id="rId159" Type="http://schemas.openxmlformats.org/officeDocument/2006/relationships/hyperlink" Target="https://podminky.urs.cz/item/CS_URS_2025_01/998771122" TargetMode="External" /><Relationship Id="rId160" Type="http://schemas.openxmlformats.org/officeDocument/2006/relationships/hyperlink" Target="https://podminky.urs.cz/item/CS_URS_2025_01/998782312" TargetMode="External" /><Relationship Id="rId161" Type="http://schemas.openxmlformats.org/officeDocument/2006/relationships/hyperlink" Target="https://podminky.urs.cz/item/CS_URS_2025_01/783301303" TargetMode="External" /><Relationship Id="rId162" Type="http://schemas.openxmlformats.org/officeDocument/2006/relationships/hyperlink" Target="https://podminky.urs.cz/item/CS_URS_2025_01/783301313" TargetMode="External" /><Relationship Id="rId163" Type="http://schemas.openxmlformats.org/officeDocument/2006/relationships/hyperlink" Target="https://podminky.urs.cz/item/CS_URS_2025_01/783301401" TargetMode="External" /><Relationship Id="rId164" Type="http://schemas.openxmlformats.org/officeDocument/2006/relationships/hyperlink" Target="https://podminky.urs.cz/item/CS_URS_2025_01/783314203" TargetMode="External" /><Relationship Id="rId165" Type="http://schemas.openxmlformats.org/officeDocument/2006/relationships/hyperlink" Target="https://podminky.urs.cz/item/CS_URS_2025_01/783317105" TargetMode="External" /><Relationship Id="rId166" Type="http://schemas.openxmlformats.org/officeDocument/2006/relationships/hyperlink" Target="https://podminky.urs.cz/item/CS_URS_2025_01/783801403" TargetMode="External" /><Relationship Id="rId167" Type="http://schemas.openxmlformats.org/officeDocument/2006/relationships/hyperlink" Target="https://podminky.urs.cz/item/CS_URS_2025_01/783823137" TargetMode="External" /><Relationship Id="rId168" Type="http://schemas.openxmlformats.org/officeDocument/2006/relationships/hyperlink" Target="https://podminky.urs.cz/item/CS_URS_2025_01/783827127" TargetMode="External" /><Relationship Id="rId169" Type="http://schemas.openxmlformats.org/officeDocument/2006/relationships/hyperlink" Target="https://podminky.urs.cz/item/CS_URS_2025_01/783897605" TargetMode="External" /><Relationship Id="rId170" Type="http://schemas.openxmlformats.org/officeDocument/2006/relationships/hyperlink" Target="https://podminky.urs.cz/item/CS_URS_2025_01/783826615" TargetMode="External" /><Relationship Id="rId171" Type="http://schemas.openxmlformats.org/officeDocument/2006/relationships/hyperlink" Target="https://podminky.urs.cz/item/CS_URS_2025_01/783823133" TargetMode="External" /><Relationship Id="rId172" Type="http://schemas.openxmlformats.org/officeDocument/2006/relationships/hyperlink" Target="https://podminky.urs.cz/item/CS_URS_2025_01/783827423" TargetMode="External" /><Relationship Id="rId173" Type="http://schemas.openxmlformats.org/officeDocument/2006/relationships/hyperlink" Target="https://podminky.urs.cz/item/CS_URS_2025_01/783897607" TargetMode="External" /><Relationship Id="rId1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61" TargetMode="External" /><Relationship Id="rId2" Type="http://schemas.openxmlformats.org/officeDocument/2006/relationships/hyperlink" Target="https://podminky.urs.cz/item/CS_URS_2025_01/121112003" TargetMode="External" /><Relationship Id="rId3" Type="http://schemas.openxmlformats.org/officeDocument/2006/relationships/hyperlink" Target="https://podminky.urs.cz/item/CS_URS_2025_01/122211101" TargetMode="External" /><Relationship Id="rId4" Type="http://schemas.openxmlformats.org/officeDocument/2006/relationships/hyperlink" Target="https://podminky.urs.cz/item/CS_URS_2025_01/162211311" TargetMode="External" /><Relationship Id="rId5" Type="http://schemas.openxmlformats.org/officeDocument/2006/relationships/hyperlink" Target="https://podminky.urs.cz/item/CS_URS_2025_01/162211319" TargetMode="External" /><Relationship Id="rId6" Type="http://schemas.openxmlformats.org/officeDocument/2006/relationships/hyperlink" Target="https://podminky.urs.cz/item/CS_URS_2025_01/167111101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1201231" TargetMode="External" /><Relationship Id="rId11" Type="http://schemas.openxmlformats.org/officeDocument/2006/relationships/hyperlink" Target="https://podminky.urs.cz/item/CS_URS_2025_01/181912112" TargetMode="External" /><Relationship Id="rId12" Type="http://schemas.openxmlformats.org/officeDocument/2006/relationships/hyperlink" Target="https://podminky.urs.cz/item/CS_URS_2025_01/181311103" TargetMode="External" /><Relationship Id="rId13" Type="http://schemas.openxmlformats.org/officeDocument/2006/relationships/hyperlink" Target="https://podminky.urs.cz/item/CS_URS_2025_01/181411131" TargetMode="External" /><Relationship Id="rId14" Type="http://schemas.openxmlformats.org/officeDocument/2006/relationships/hyperlink" Target="https://podminky.urs.cz/item/CS_URS_2025_01/564750001" TargetMode="External" /><Relationship Id="rId15" Type="http://schemas.openxmlformats.org/officeDocument/2006/relationships/hyperlink" Target="https://podminky.urs.cz/item/CS_URS_2025_01/564750001" TargetMode="External" /><Relationship Id="rId16" Type="http://schemas.openxmlformats.org/officeDocument/2006/relationships/hyperlink" Target="https://podminky.urs.cz/item/CS_URS_2025_01/564760101" TargetMode="External" /><Relationship Id="rId17" Type="http://schemas.openxmlformats.org/officeDocument/2006/relationships/hyperlink" Target="https://podminky.urs.cz/item/CS_URS_2025_01/591211111" TargetMode="External" /><Relationship Id="rId18" Type="http://schemas.openxmlformats.org/officeDocument/2006/relationships/hyperlink" Target="https://podminky.urs.cz/item/CS_URS_2025_01/564952111" TargetMode="External" /><Relationship Id="rId19" Type="http://schemas.openxmlformats.org/officeDocument/2006/relationships/hyperlink" Target="https://podminky.urs.cz/item/CS_URS_2025_01/564861011" TargetMode="External" /><Relationship Id="rId20" Type="http://schemas.openxmlformats.org/officeDocument/2006/relationships/hyperlink" Target="https://podminky.urs.cz/item/CS_URS_2025_01/564760101" TargetMode="External" /><Relationship Id="rId21" Type="http://schemas.openxmlformats.org/officeDocument/2006/relationships/hyperlink" Target="https://podminky.urs.cz/item/CS_URS_2025_01/637211134" TargetMode="External" /><Relationship Id="rId22" Type="http://schemas.openxmlformats.org/officeDocument/2006/relationships/hyperlink" Target="https://podminky.urs.cz/item/CS_URS_2025_01/637121112" TargetMode="External" /><Relationship Id="rId23" Type="http://schemas.openxmlformats.org/officeDocument/2006/relationships/hyperlink" Target="https://podminky.urs.cz/item/CS_URS_2025_01/637311122" TargetMode="External" /><Relationship Id="rId24" Type="http://schemas.openxmlformats.org/officeDocument/2006/relationships/hyperlink" Target="https://podminky.urs.cz/item/CS_URS_2025_01/979071121" TargetMode="External" /><Relationship Id="rId25" Type="http://schemas.openxmlformats.org/officeDocument/2006/relationships/hyperlink" Target="https://podminky.urs.cz/item/CS_URS_2025_01/9982230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3212811" TargetMode="External" /><Relationship Id="rId2" Type="http://schemas.openxmlformats.org/officeDocument/2006/relationships/hyperlink" Target="https://podminky.urs.cz/item/CS_URS_2025_01/132212131" TargetMode="External" /><Relationship Id="rId3" Type="http://schemas.openxmlformats.org/officeDocument/2006/relationships/hyperlink" Target="https://podminky.urs.cz/item/CS_URS_2025_01/132251101" TargetMode="External" /><Relationship Id="rId4" Type="http://schemas.openxmlformats.org/officeDocument/2006/relationships/hyperlink" Target="https://podminky.urs.cz/item/CS_URS_2025_01/162211311" TargetMode="External" /><Relationship Id="rId5" Type="http://schemas.openxmlformats.org/officeDocument/2006/relationships/hyperlink" Target="https://podminky.urs.cz/item/CS_URS_2025_01/162211319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67151101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4111101" TargetMode="External" /><Relationship Id="rId11" Type="http://schemas.openxmlformats.org/officeDocument/2006/relationships/hyperlink" Target="https://podminky.urs.cz/item/CS_URS_2025_01/175111101" TargetMode="External" /><Relationship Id="rId12" Type="http://schemas.openxmlformats.org/officeDocument/2006/relationships/hyperlink" Target="https://podminky.urs.cz/item/CS_URS_2025_01/211531111" TargetMode="External" /><Relationship Id="rId13" Type="http://schemas.openxmlformats.org/officeDocument/2006/relationships/hyperlink" Target="https://podminky.urs.cz/item/CS_URS_2025_01/211971122" TargetMode="External" /><Relationship Id="rId14" Type="http://schemas.openxmlformats.org/officeDocument/2006/relationships/hyperlink" Target="https://podminky.urs.cz/item/CS_URS_2025_01/212750101" TargetMode="External" /><Relationship Id="rId15" Type="http://schemas.openxmlformats.org/officeDocument/2006/relationships/hyperlink" Target="https://podminky.urs.cz/item/CS_URS_2025_01/451572111" TargetMode="External" /><Relationship Id="rId16" Type="http://schemas.openxmlformats.org/officeDocument/2006/relationships/hyperlink" Target="https://podminky.urs.cz/item/CS_URS_2025_01/871313121" TargetMode="External" /><Relationship Id="rId17" Type="http://schemas.openxmlformats.org/officeDocument/2006/relationships/hyperlink" Target="https://podminky.urs.cz/item/CS_URS_2025_01/894812113" TargetMode="External" /><Relationship Id="rId18" Type="http://schemas.openxmlformats.org/officeDocument/2006/relationships/hyperlink" Target="https://podminky.urs.cz/item/CS_URS_2025_01/894812131" TargetMode="External" /><Relationship Id="rId19" Type="http://schemas.openxmlformats.org/officeDocument/2006/relationships/hyperlink" Target="https://podminky.urs.cz/item/CS_URS_2025_01/894812149" TargetMode="External" /><Relationship Id="rId20" Type="http://schemas.openxmlformats.org/officeDocument/2006/relationships/hyperlink" Target="https://podminky.urs.cz/item/CS_URS_2025_01/894812163" TargetMode="External" /><Relationship Id="rId21" Type="http://schemas.openxmlformats.org/officeDocument/2006/relationships/hyperlink" Target="https://podminky.urs.cz/item/CS_URS_2025_01/977151123" TargetMode="External" /><Relationship Id="rId22" Type="http://schemas.openxmlformats.org/officeDocument/2006/relationships/hyperlink" Target="https://podminky.urs.cz/item/CS_URS_2025_01/977151125" TargetMode="External" /><Relationship Id="rId23" Type="http://schemas.openxmlformats.org/officeDocument/2006/relationships/hyperlink" Target="https://podminky.urs.cz/item/CS_URS_2025_01/997013211" TargetMode="External" /><Relationship Id="rId24" Type="http://schemas.openxmlformats.org/officeDocument/2006/relationships/hyperlink" Target="https://podminky.urs.cz/item/CS_URS_2025_01/997013501" TargetMode="External" /><Relationship Id="rId25" Type="http://schemas.openxmlformats.org/officeDocument/2006/relationships/hyperlink" Target="https://podminky.urs.cz/item/CS_URS_2025_01/997013509" TargetMode="External" /><Relationship Id="rId26" Type="http://schemas.openxmlformats.org/officeDocument/2006/relationships/hyperlink" Target="https://podminky.urs.cz/item/CS_URS_2025_01/997013871" TargetMode="External" /><Relationship Id="rId27" Type="http://schemas.openxmlformats.org/officeDocument/2006/relationships/hyperlink" Target="https://podminky.urs.cz/item/CS_URS_2025_01/998276101" TargetMode="External" /><Relationship Id="rId28" Type="http://schemas.openxmlformats.org/officeDocument/2006/relationships/hyperlink" Target="https://podminky.urs.cz/item/CS_URS_2025_01/721173401" TargetMode="External" /><Relationship Id="rId29" Type="http://schemas.openxmlformats.org/officeDocument/2006/relationships/hyperlink" Target="https://podminky.urs.cz/item/CS_URS_2025_01/721174042" TargetMode="External" /><Relationship Id="rId30" Type="http://schemas.openxmlformats.org/officeDocument/2006/relationships/hyperlink" Target="https://podminky.urs.cz/item/CS_URS_2025_01/721194104" TargetMode="External" /><Relationship Id="rId31" Type="http://schemas.openxmlformats.org/officeDocument/2006/relationships/hyperlink" Target="https://podminky.urs.cz/item/CS_URS_2025_01/721194109" TargetMode="External" /><Relationship Id="rId32" Type="http://schemas.openxmlformats.org/officeDocument/2006/relationships/hyperlink" Target="https://podminky.urs.cz/item/CS_URS_2025_01/721242115" TargetMode="External" /><Relationship Id="rId33" Type="http://schemas.openxmlformats.org/officeDocument/2006/relationships/hyperlink" Target="https://podminky.urs.cz/item/CS_URS_2025_01/721290112" TargetMode="External" /><Relationship Id="rId34" Type="http://schemas.openxmlformats.org/officeDocument/2006/relationships/hyperlink" Target="https://podminky.urs.cz/item/CS_URS_2025_01/998721121" TargetMode="External" /><Relationship Id="rId35" Type="http://schemas.openxmlformats.org/officeDocument/2006/relationships/hyperlink" Target="https://podminky.urs.cz/item/CS_URS_2025_01/998725121" TargetMode="External" /><Relationship Id="rId36" Type="http://schemas.openxmlformats.org/officeDocument/2006/relationships/hyperlink" Target="https://podminky.urs.cz/item/CS_URS_2025_01/HZS2211" TargetMode="External" /><Relationship Id="rId3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73021511" TargetMode="External" /><Relationship Id="rId2" Type="http://schemas.openxmlformats.org/officeDocument/2006/relationships/hyperlink" Target="https://podminky.urs.cz/item/CS_URS_2025_01/973032616" TargetMode="External" /><Relationship Id="rId3" Type="http://schemas.openxmlformats.org/officeDocument/2006/relationships/hyperlink" Target="https://podminky.urs.cz/item/CS_URS_2025_01/977332211" TargetMode="External" /><Relationship Id="rId4" Type="http://schemas.openxmlformats.org/officeDocument/2006/relationships/hyperlink" Target="https://podminky.urs.cz/item/CS_URS_2024_02/741110001" TargetMode="External" /><Relationship Id="rId5" Type="http://schemas.openxmlformats.org/officeDocument/2006/relationships/hyperlink" Target="https://podminky.urs.cz/item/CS_URS_2024_02/741110232" TargetMode="External" /><Relationship Id="rId6" Type="http://schemas.openxmlformats.org/officeDocument/2006/relationships/hyperlink" Target="https://podminky.urs.cz/item/CS_URS_2025_01/741210001.1" TargetMode="External" /><Relationship Id="rId7" Type="http://schemas.openxmlformats.org/officeDocument/2006/relationships/hyperlink" Target="https://podminky.urs.cz/item/CS_URS_2021_02/741310011.1" TargetMode="External" /><Relationship Id="rId8" Type="http://schemas.openxmlformats.org/officeDocument/2006/relationships/hyperlink" Target="https://podminky.urs.cz/item/CS_URS_2025_01/741313052" TargetMode="External" /><Relationship Id="rId9" Type="http://schemas.openxmlformats.org/officeDocument/2006/relationships/hyperlink" Target="https://podminky.urs.cz/item/CS_URS_2025_01/741313002" TargetMode="External" /><Relationship Id="rId10" Type="http://schemas.openxmlformats.org/officeDocument/2006/relationships/hyperlink" Target="https://podminky.urs.cz/item/CS_URS_2023_02/741112001.1" TargetMode="External" /><Relationship Id="rId11" Type="http://schemas.openxmlformats.org/officeDocument/2006/relationships/hyperlink" Target="https://podminky.urs.cz/item/CS_URS_2025_01/210071001" TargetMode="External" /><Relationship Id="rId12" Type="http://schemas.openxmlformats.org/officeDocument/2006/relationships/hyperlink" Target="https://podminky.urs.cz/item/CS_URS_2025_01/210812001" TargetMode="External" /><Relationship Id="rId13" Type="http://schemas.openxmlformats.org/officeDocument/2006/relationships/hyperlink" Target="https://podminky.urs.cz/item/CS_URS_2025_01/741122011" TargetMode="External" /><Relationship Id="rId14" Type="http://schemas.openxmlformats.org/officeDocument/2006/relationships/hyperlink" Target="https://podminky.urs.cz/item/CS_URS_2025_01/741122015" TargetMode="External" /><Relationship Id="rId15" Type="http://schemas.openxmlformats.org/officeDocument/2006/relationships/hyperlink" Target="https://podminky.urs.cz/item/CS_URS_2025_01/741122016" TargetMode="External" /><Relationship Id="rId16" Type="http://schemas.openxmlformats.org/officeDocument/2006/relationships/hyperlink" Target="https://podminky.urs.cz/item/CS_URS_2025_01/741122031" TargetMode="External" /><Relationship Id="rId17" Type="http://schemas.openxmlformats.org/officeDocument/2006/relationships/hyperlink" Target="https://podminky.urs.cz/item/CS_URS_2025_01/741122032" TargetMode="External" /><Relationship Id="rId18" Type="http://schemas.openxmlformats.org/officeDocument/2006/relationships/hyperlink" Target="https://podminky.urs.cz/item/CS_URS_2025_01/741130021" TargetMode="External" /><Relationship Id="rId19" Type="http://schemas.openxmlformats.org/officeDocument/2006/relationships/hyperlink" Target="https://podminky.urs.cz/item/CS_URS_2025_01/741210001" TargetMode="External" /><Relationship Id="rId20" Type="http://schemas.openxmlformats.org/officeDocument/2006/relationships/hyperlink" Target="https://podminky.urs.cz/item/CS_URS_2025_01/741310011" TargetMode="External" /><Relationship Id="rId21" Type="http://schemas.openxmlformats.org/officeDocument/2006/relationships/hyperlink" Target="https://podminky.urs.cz/item/CS_URS_2021_01/741371102" TargetMode="External" /><Relationship Id="rId22" Type="http://schemas.openxmlformats.org/officeDocument/2006/relationships/hyperlink" Target="https://podminky.urs.cz/item/CS_URS_2025_01/741372022" TargetMode="External" /><Relationship Id="rId23" Type="http://schemas.openxmlformats.org/officeDocument/2006/relationships/hyperlink" Target="https://podminky.urs.cz/item/CS_URS_2025_01/013254000" TargetMode="External" /><Relationship Id="rId24" Type="http://schemas.openxmlformats.org/officeDocument/2006/relationships/hyperlink" Target="https://podminky.urs.cz/item/CS_URS_2021_01/043002000" TargetMode="External" /><Relationship Id="rId25" Type="http://schemas.openxmlformats.org/officeDocument/2006/relationships/hyperlink" Target="https://podminky.urs.cz/item/CS_URS_2021_01/045002000" TargetMode="External" /><Relationship Id="rId26" Type="http://schemas.openxmlformats.org/officeDocument/2006/relationships/hyperlink" Target="https://podminky.urs.cz/item/CS_URS_2023_01/065002000" TargetMode="External" /><Relationship Id="rId27" Type="http://schemas.openxmlformats.org/officeDocument/2006/relationships/hyperlink" Target="https://podminky.urs.cz/item/CS_URS_2021_01/090001000" TargetMode="External" /><Relationship Id="rId28" Type="http://schemas.openxmlformats.org/officeDocument/2006/relationships/hyperlink" Target="https://podminky.urs.cz/item/CS_URS_2021_02/092203000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30021" TargetMode="External" /><Relationship Id="rId2" Type="http://schemas.openxmlformats.org/officeDocument/2006/relationships/hyperlink" Target="https://podminky.urs.cz/item/CS_URS_2025_01/741320105" TargetMode="External" /><Relationship Id="rId3" Type="http://schemas.openxmlformats.org/officeDocument/2006/relationships/hyperlink" Target="https://podminky.urs.cz/item/CS_URS_2025_01/741320165" TargetMode="External" /><Relationship Id="rId4" Type="http://schemas.openxmlformats.org/officeDocument/2006/relationships/hyperlink" Target="https://podminky.urs.cz/item/CS_URS_2021_01/741331032" TargetMode="External" /><Relationship Id="rId5" Type="http://schemas.openxmlformats.org/officeDocument/2006/relationships/hyperlink" Target="https://podminky.urs.cz/item/CS_URS_2025_01/741320201" TargetMode="External" /><Relationship Id="rId6" Type="http://schemas.openxmlformats.org/officeDocument/2006/relationships/hyperlink" Target="https://podminky.urs.cz/item/CS_URS_2025_01/741321003" TargetMode="External" /><Relationship Id="rId7" Type="http://schemas.openxmlformats.org/officeDocument/2006/relationships/hyperlink" Target="https://podminky.urs.cz/item/CS_URS_2025_01/741321043" TargetMode="External" /><Relationship Id="rId8" Type="http://schemas.openxmlformats.org/officeDocument/2006/relationships/hyperlink" Target="https://podminky.urs.cz/item/CS_URS_2021_01/741322061" TargetMode="External" /><Relationship Id="rId9" Type="http://schemas.openxmlformats.org/officeDocument/2006/relationships/hyperlink" Target="https://podminky.urs.cz/item/CS_URS_2025_01/741330042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30021" TargetMode="External" /><Relationship Id="rId2" Type="http://schemas.openxmlformats.org/officeDocument/2006/relationships/hyperlink" Target="https://podminky.urs.cz/item/CS_URS_2025_01/741320201" TargetMode="External" /><Relationship Id="rId3" Type="http://schemas.openxmlformats.org/officeDocument/2006/relationships/hyperlink" Target="https://podminky.urs.cz/item/CS_URS_2025_01/741321003" TargetMode="External" /><Relationship Id="rId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410021" TargetMode="External" /><Relationship Id="rId2" Type="http://schemas.openxmlformats.org/officeDocument/2006/relationships/hyperlink" Target="https://podminky.urs.cz/item/CS_URS_2025_01/741410041" TargetMode="External" /><Relationship Id="rId3" Type="http://schemas.openxmlformats.org/officeDocument/2006/relationships/hyperlink" Target="https://podminky.urs.cz/item/CS_URS_2025_01/741420001.1" TargetMode="External" /><Relationship Id="rId4" Type="http://schemas.openxmlformats.org/officeDocument/2006/relationships/hyperlink" Target="https://podminky.urs.cz/item/CS_URS_2025_01/741420022" TargetMode="External" /><Relationship Id="rId5" Type="http://schemas.openxmlformats.org/officeDocument/2006/relationships/hyperlink" Target="https://podminky.urs.cz/item/CS_URS_2025_01/741420022.1" TargetMode="External" /><Relationship Id="rId6" Type="http://schemas.openxmlformats.org/officeDocument/2006/relationships/hyperlink" Target="https://podminky.urs.cz/item/CS_URS_2025_01/741420051" TargetMode="External" /><Relationship Id="rId7" Type="http://schemas.openxmlformats.org/officeDocument/2006/relationships/hyperlink" Target="https://podminky.urs.cz/item/CS_URS_2025_01/741420083" TargetMode="External" /><Relationship Id="rId8" Type="http://schemas.openxmlformats.org/officeDocument/2006/relationships/hyperlink" Target="https://podminky.urs.cz/item/CS_URS_2025_01/741430004" TargetMode="External" /><Relationship Id="rId9" Type="http://schemas.openxmlformats.org/officeDocument/2006/relationships/hyperlink" Target="https://podminky.urs.cz/item/CS_URS_2025_01/741820001" TargetMode="External" /><Relationship Id="rId1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83.25" customHeight="1">
      <c r="B23" s="24"/>
      <c r="C23" s="25"/>
      <c r="D23" s="25"/>
      <c r="E23" s="39" t="s">
        <v>42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44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45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46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47</v>
      </c>
      <c r="E29" s="50"/>
      <c r="F29" s="35" t="s">
        <v>48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49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50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51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52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54</v>
      </c>
      <c r="U35" s="57"/>
      <c r="V35" s="57"/>
      <c r="W35" s="57"/>
      <c r="X35" s="59" t="s">
        <v>55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JS25-048_R02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HOSPODÁŘSKÉ BUDOVY KLÁŠTERA – TŘÍDA MÍRU, TACHOV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p.č. 435; k.ú. Tachov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17. 2. 2026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Muzeum Českého lesa v Tachově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ATELIER SOUKUP OPL ŠVEHLA s.r.o.</v>
      </c>
      <c r="AN49" s="67"/>
      <c r="AO49" s="67"/>
      <c r="AP49" s="67"/>
      <c r="AQ49" s="43"/>
      <c r="AR49" s="47"/>
      <c r="AS49" s="77" t="s">
        <v>57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Ing. Jaroslav Stolička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58</v>
      </c>
      <c r="D52" s="90"/>
      <c r="E52" s="90"/>
      <c r="F52" s="90"/>
      <c r="G52" s="90"/>
      <c r="H52" s="91"/>
      <c r="I52" s="92" t="s">
        <v>59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60</v>
      </c>
      <c r="AH52" s="90"/>
      <c r="AI52" s="90"/>
      <c r="AJ52" s="90"/>
      <c r="AK52" s="90"/>
      <c r="AL52" s="90"/>
      <c r="AM52" s="90"/>
      <c r="AN52" s="92" t="s">
        <v>61</v>
      </c>
      <c r="AO52" s="90"/>
      <c r="AP52" s="90"/>
      <c r="AQ52" s="94" t="s">
        <v>62</v>
      </c>
      <c r="AR52" s="47"/>
      <c r="AS52" s="95" t="s">
        <v>63</v>
      </c>
      <c r="AT52" s="96" t="s">
        <v>64</v>
      </c>
      <c r="AU52" s="96" t="s">
        <v>65</v>
      </c>
      <c r="AV52" s="96" t="s">
        <v>66</v>
      </c>
      <c r="AW52" s="96" t="s">
        <v>67</v>
      </c>
      <c r="AX52" s="96" t="s">
        <v>68</v>
      </c>
      <c r="AY52" s="96" t="s">
        <v>69</v>
      </c>
      <c r="AZ52" s="96" t="s">
        <v>70</v>
      </c>
      <c r="BA52" s="96" t="s">
        <v>71</v>
      </c>
      <c r="BB52" s="96" t="s">
        <v>72</v>
      </c>
      <c r="BC52" s="96" t="s">
        <v>73</v>
      </c>
      <c r="BD52" s="97" t="s">
        <v>74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75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ROUND(AG55+SUM(AG56:AG59)+AG64,2)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ROUND(AS55+SUM(AS56:AS59)+AS64,2)</f>
        <v>0</v>
      </c>
      <c r="AT54" s="109">
        <f>ROUND(SUM(AV54:AW54),2)</f>
        <v>0</v>
      </c>
      <c r="AU54" s="110">
        <f>ROUND(AU55+SUM(AU56:AU59)+AU64,5)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ROUND(AZ55+SUM(AZ56:AZ59)+AZ64,2)</f>
        <v>0</v>
      </c>
      <c r="BA54" s="109">
        <f>ROUND(BA55+SUM(BA56:BA59)+BA64,2)</f>
        <v>0</v>
      </c>
      <c r="BB54" s="109">
        <f>ROUND(BB55+SUM(BB56:BB59)+BB64,2)</f>
        <v>0</v>
      </c>
      <c r="BC54" s="109">
        <f>ROUND(BC55+SUM(BC56:BC59)+BC64,2)</f>
        <v>0</v>
      </c>
      <c r="BD54" s="111">
        <f>ROUND(BD55+SUM(BD56:BD59)+BD64,2)</f>
        <v>0</v>
      </c>
      <c r="BE54" s="6"/>
      <c r="BS54" s="112" t="s">
        <v>76</v>
      </c>
      <c r="BT54" s="112" t="s">
        <v>77</v>
      </c>
      <c r="BU54" s="113" t="s">
        <v>78</v>
      </c>
      <c r="BV54" s="112" t="s">
        <v>79</v>
      </c>
      <c r="BW54" s="112" t="s">
        <v>5</v>
      </c>
      <c r="BX54" s="112" t="s">
        <v>80</v>
      </c>
      <c r="CL54" s="112" t="s">
        <v>19</v>
      </c>
    </row>
    <row r="55" s="7" customFormat="1" ht="16.5" customHeight="1">
      <c r="A55" s="114" t="s">
        <v>81</v>
      </c>
      <c r="B55" s="115"/>
      <c r="C55" s="116"/>
      <c r="D55" s="117" t="s">
        <v>82</v>
      </c>
      <c r="E55" s="117"/>
      <c r="F55" s="117"/>
      <c r="G55" s="117"/>
      <c r="H55" s="117"/>
      <c r="I55" s="118"/>
      <c r="J55" s="117" t="s">
        <v>83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Stavební úpravy'!J30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84</v>
      </c>
      <c r="AR55" s="121"/>
      <c r="AS55" s="122">
        <v>0</v>
      </c>
      <c r="AT55" s="123">
        <f>ROUND(SUM(AV55:AW55),2)</f>
        <v>0</v>
      </c>
      <c r="AU55" s="124">
        <f>'01 - Stavební úpravy'!P107</f>
        <v>0</v>
      </c>
      <c r="AV55" s="123">
        <f>'01 - Stavební úpravy'!J33</f>
        <v>0</v>
      </c>
      <c r="AW55" s="123">
        <f>'01 - Stavební úpravy'!J34</f>
        <v>0</v>
      </c>
      <c r="AX55" s="123">
        <f>'01 - Stavební úpravy'!J35</f>
        <v>0</v>
      </c>
      <c r="AY55" s="123">
        <f>'01 - Stavební úpravy'!J36</f>
        <v>0</v>
      </c>
      <c r="AZ55" s="123">
        <f>'01 - Stavební úpravy'!F33</f>
        <v>0</v>
      </c>
      <c r="BA55" s="123">
        <f>'01 - Stavební úpravy'!F34</f>
        <v>0</v>
      </c>
      <c r="BB55" s="123">
        <f>'01 - Stavební úpravy'!F35</f>
        <v>0</v>
      </c>
      <c r="BC55" s="123">
        <f>'01 - Stavební úpravy'!F36</f>
        <v>0</v>
      </c>
      <c r="BD55" s="125">
        <f>'01 - Stavební úpravy'!F37</f>
        <v>0</v>
      </c>
      <c r="BE55" s="7"/>
      <c r="BT55" s="126" t="s">
        <v>85</v>
      </c>
      <c r="BV55" s="126" t="s">
        <v>79</v>
      </c>
      <c r="BW55" s="126" t="s">
        <v>86</v>
      </c>
      <c r="BX55" s="126" t="s">
        <v>5</v>
      </c>
      <c r="CL55" s="126" t="s">
        <v>19</v>
      </c>
      <c r="CM55" s="126" t="s">
        <v>87</v>
      </c>
    </row>
    <row r="56" s="7" customFormat="1" ht="16.5" customHeight="1">
      <c r="A56" s="114" t="s">
        <v>81</v>
      </c>
      <c r="B56" s="115"/>
      <c r="C56" s="116"/>
      <c r="D56" s="117" t="s">
        <v>88</v>
      </c>
      <c r="E56" s="117"/>
      <c r="F56" s="117"/>
      <c r="G56" s="117"/>
      <c r="H56" s="117"/>
      <c r="I56" s="118"/>
      <c r="J56" s="117" t="s">
        <v>89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Venkovní úpravy'!J30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84</v>
      </c>
      <c r="AR56" s="121"/>
      <c r="AS56" s="122">
        <v>0</v>
      </c>
      <c r="AT56" s="123">
        <f>ROUND(SUM(AV56:AW56),2)</f>
        <v>0</v>
      </c>
      <c r="AU56" s="124">
        <f>'02 - Venkovní úpravy'!P86</f>
        <v>0</v>
      </c>
      <c r="AV56" s="123">
        <f>'02 - Venkovní úpravy'!J33</f>
        <v>0</v>
      </c>
      <c r="AW56" s="123">
        <f>'02 - Venkovní úpravy'!J34</f>
        <v>0</v>
      </c>
      <c r="AX56" s="123">
        <f>'02 - Venkovní úpravy'!J35</f>
        <v>0</v>
      </c>
      <c r="AY56" s="123">
        <f>'02 - Venkovní úpravy'!J36</f>
        <v>0</v>
      </c>
      <c r="AZ56" s="123">
        <f>'02 - Venkovní úpravy'!F33</f>
        <v>0</v>
      </c>
      <c r="BA56" s="123">
        <f>'02 - Venkovní úpravy'!F34</f>
        <v>0</v>
      </c>
      <c r="BB56" s="123">
        <f>'02 - Venkovní úpravy'!F35</f>
        <v>0</v>
      </c>
      <c r="BC56" s="123">
        <f>'02 - Venkovní úpravy'!F36</f>
        <v>0</v>
      </c>
      <c r="BD56" s="125">
        <f>'02 - Venkovní úpravy'!F37</f>
        <v>0</v>
      </c>
      <c r="BE56" s="7"/>
      <c r="BT56" s="126" t="s">
        <v>85</v>
      </c>
      <c r="BV56" s="126" t="s">
        <v>79</v>
      </c>
      <c r="BW56" s="126" t="s">
        <v>90</v>
      </c>
      <c r="BX56" s="126" t="s">
        <v>5</v>
      </c>
      <c r="CL56" s="126" t="s">
        <v>19</v>
      </c>
      <c r="CM56" s="126" t="s">
        <v>87</v>
      </c>
    </row>
    <row r="57" s="7" customFormat="1" ht="16.5" customHeight="1">
      <c r="A57" s="114" t="s">
        <v>81</v>
      </c>
      <c r="B57" s="115"/>
      <c r="C57" s="116"/>
      <c r="D57" s="117" t="s">
        <v>91</v>
      </c>
      <c r="E57" s="117"/>
      <c r="F57" s="117"/>
      <c r="G57" s="117"/>
      <c r="H57" s="117"/>
      <c r="I57" s="118"/>
      <c r="J57" s="117" t="s">
        <v>92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'03 - Zdravotně technické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84</v>
      </c>
      <c r="AR57" s="121"/>
      <c r="AS57" s="122">
        <v>0</v>
      </c>
      <c r="AT57" s="123">
        <f>ROUND(SUM(AV57:AW57),2)</f>
        <v>0</v>
      </c>
      <c r="AU57" s="124">
        <f>'03 - Zdravotně technické ...'!P91</f>
        <v>0</v>
      </c>
      <c r="AV57" s="123">
        <f>'03 - Zdravotně technické ...'!J33</f>
        <v>0</v>
      </c>
      <c r="AW57" s="123">
        <f>'03 - Zdravotně technické ...'!J34</f>
        <v>0</v>
      </c>
      <c r="AX57" s="123">
        <f>'03 - Zdravotně technické ...'!J35</f>
        <v>0</v>
      </c>
      <c r="AY57" s="123">
        <f>'03 - Zdravotně technické ...'!J36</f>
        <v>0</v>
      </c>
      <c r="AZ57" s="123">
        <f>'03 - Zdravotně technické ...'!F33</f>
        <v>0</v>
      </c>
      <c r="BA57" s="123">
        <f>'03 - Zdravotně technické ...'!F34</f>
        <v>0</v>
      </c>
      <c r="BB57" s="123">
        <f>'03 - Zdravotně technické ...'!F35</f>
        <v>0</v>
      </c>
      <c r="BC57" s="123">
        <f>'03 - Zdravotně technické ...'!F36</f>
        <v>0</v>
      </c>
      <c r="BD57" s="125">
        <f>'03 - Zdravotně technické ...'!F37</f>
        <v>0</v>
      </c>
      <c r="BE57" s="7"/>
      <c r="BT57" s="126" t="s">
        <v>85</v>
      </c>
      <c r="BV57" s="126" t="s">
        <v>79</v>
      </c>
      <c r="BW57" s="126" t="s">
        <v>93</v>
      </c>
      <c r="BX57" s="126" t="s">
        <v>5</v>
      </c>
      <c r="CL57" s="126" t="s">
        <v>19</v>
      </c>
      <c r="CM57" s="126" t="s">
        <v>87</v>
      </c>
    </row>
    <row r="58" s="7" customFormat="1" ht="16.5" customHeight="1">
      <c r="A58" s="114" t="s">
        <v>81</v>
      </c>
      <c r="B58" s="115"/>
      <c r="C58" s="116"/>
      <c r="D58" s="117" t="s">
        <v>94</v>
      </c>
      <c r="E58" s="117"/>
      <c r="F58" s="117"/>
      <c r="G58" s="117"/>
      <c r="H58" s="117"/>
      <c r="I58" s="118"/>
      <c r="J58" s="117" t="s">
        <v>95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'04 - Vytápění'!J30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84</v>
      </c>
      <c r="AR58" s="121"/>
      <c r="AS58" s="122">
        <v>0</v>
      </c>
      <c r="AT58" s="123">
        <f>ROUND(SUM(AV58:AW58),2)</f>
        <v>0</v>
      </c>
      <c r="AU58" s="124">
        <f>'04 - Vytápění'!P86</f>
        <v>0</v>
      </c>
      <c r="AV58" s="123">
        <f>'04 - Vytápění'!J33</f>
        <v>0</v>
      </c>
      <c r="AW58" s="123">
        <f>'04 - Vytápění'!J34</f>
        <v>0</v>
      </c>
      <c r="AX58" s="123">
        <f>'04 - Vytápění'!J35</f>
        <v>0</v>
      </c>
      <c r="AY58" s="123">
        <f>'04 - Vytápění'!J36</f>
        <v>0</v>
      </c>
      <c r="AZ58" s="123">
        <f>'04 - Vytápění'!F33</f>
        <v>0</v>
      </c>
      <c r="BA58" s="123">
        <f>'04 - Vytápění'!F34</f>
        <v>0</v>
      </c>
      <c r="BB58" s="123">
        <f>'04 - Vytápění'!F35</f>
        <v>0</v>
      </c>
      <c r="BC58" s="123">
        <f>'04 - Vytápění'!F36</f>
        <v>0</v>
      </c>
      <c r="BD58" s="125">
        <f>'04 - Vytápění'!F37</f>
        <v>0</v>
      </c>
      <c r="BE58" s="7"/>
      <c r="BT58" s="126" t="s">
        <v>85</v>
      </c>
      <c r="BV58" s="126" t="s">
        <v>79</v>
      </c>
      <c r="BW58" s="126" t="s">
        <v>96</v>
      </c>
      <c r="BX58" s="126" t="s">
        <v>5</v>
      </c>
      <c r="CL58" s="126" t="s">
        <v>19</v>
      </c>
      <c r="CM58" s="126" t="s">
        <v>87</v>
      </c>
    </row>
    <row r="59" s="7" customFormat="1" ht="16.5" customHeight="1">
      <c r="A59" s="7"/>
      <c r="B59" s="115"/>
      <c r="C59" s="116"/>
      <c r="D59" s="117" t="s">
        <v>97</v>
      </c>
      <c r="E59" s="117"/>
      <c r="F59" s="117"/>
      <c r="G59" s="117"/>
      <c r="H59" s="117"/>
      <c r="I59" s="118"/>
      <c r="J59" s="117" t="s">
        <v>98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27">
        <f>ROUND(SUM(AG60:AG63),2)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84</v>
      </c>
      <c r="AR59" s="121"/>
      <c r="AS59" s="122">
        <f>ROUND(SUM(AS60:AS63),2)</f>
        <v>0</v>
      </c>
      <c r="AT59" s="123">
        <f>ROUND(SUM(AV59:AW59),2)</f>
        <v>0</v>
      </c>
      <c r="AU59" s="124">
        <f>ROUND(SUM(AU60:AU63),5)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ROUND(SUM(AZ60:AZ63),2)</f>
        <v>0</v>
      </c>
      <c r="BA59" s="123">
        <f>ROUND(SUM(BA60:BA63),2)</f>
        <v>0</v>
      </c>
      <c r="BB59" s="123">
        <f>ROUND(SUM(BB60:BB63),2)</f>
        <v>0</v>
      </c>
      <c r="BC59" s="123">
        <f>ROUND(SUM(BC60:BC63),2)</f>
        <v>0</v>
      </c>
      <c r="BD59" s="125">
        <f>ROUND(SUM(BD60:BD63),2)</f>
        <v>0</v>
      </c>
      <c r="BE59" s="7"/>
      <c r="BS59" s="126" t="s">
        <v>76</v>
      </c>
      <c r="BT59" s="126" t="s">
        <v>85</v>
      </c>
      <c r="BU59" s="126" t="s">
        <v>78</v>
      </c>
      <c r="BV59" s="126" t="s">
        <v>79</v>
      </c>
      <c r="BW59" s="126" t="s">
        <v>99</v>
      </c>
      <c r="BX59" s="126" t="s">
        <v>5</v>
      </c>
      <c r="CL59" s="126" t="s">
        <v>19</v>
      </c>
      <c r="CM59" s="126" t="s">
        <v>77</v>
      </c>
    </row>
    <row r="60" s="4" customFormat="1" ht="16.5" customHeight="1">
      <c r="A60" s="114" t="s">
        <v>81</v>
      </c>
      <c r="B60" s="66"/>
      <c r="C60" s="128"/>
      <c r="D60" s="128"/>
      <c r="E60" s="129" t="s">
        <v>85</v>
      </c>
      <c r="F60" s="129"/>
      <c r="G60" s="129"/>
      <c r="H60" s="129"/>
      <c r="I60" s="129"/>
      <c r="J60" s="128"/>
      <c r="K60" s="129" t="s">
        <v>100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'1 - Elektroinstalace NN'!J32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101</v>
      </c>
      <c r="AR60" s="68"/>
      <c r="AS60" s="132">
        <v>0</v>
      </c>
      <c r="AT60" s="133">
        <f>ROUND(SUM(AV60:AW60),2)</f>
        <v>0</v>
      </c>
      <c r="AU60" s="134">
        <f>'1 - Elektroinstalace NN'!P95</f>
        <v>0</v>
      </c>
      <c r="AV60" s="133">
        <f>'1 - Elektroinstalace NN'!J35</f>
        <v>0</v>
      </c>
      <c r="AW60" s="133">
        <f>'1 - Elektroinstalace NN'!J36</f>
        <v>0</v>
      </c>
      <c r="AX60" s="133">
        <f>'1 - Elektroinstalace NN'!J37</f>
        <v>0</v>
      </c>
      <c r="AY60" s="133">
        <f>'1 - Elektroinstalace NN'!J38</f>
        <v>0</v>
      </c>
      <c r="AZ60" s="133">
        <f>'1 - Elektroinstalace NN'!F35</f>
        <v>0</v>
      </c>
      <c r="BA60" s="133">
        <f>'1 - Elektroinstalace NN'!F36</f>
        <v>0</v>
      </c>
      <c r="BB60" s="133">
        <f>'1 - Elektroinstalace NN'!F37</f>
        <v>0</v>
      </c>
      <c r="BC60" s="133">
        <f>'1 - Elektroinstalace NN'!F38</f>
        <v>0</v>
      </c>
      <c r="BD60" s="135">
        <f>'1 - Elektroinstalace NN'!F39</f>
        <v>0</v>
      </c>
      <c r="BE60" s="4"/>
      <c r="BT60" s="136" t="s">
        <v>87</v>
      </c>
      <c r="BV60" s="136" t="s">
        <v>79</v>
      </c>
      <c r="BW60" s="136" t="s">
        <v>102</v>
      </c>
      <c r="BX60" s="136" t="s">
        <v>99</v>
      </c>
      <c r="CL60" s="136" t="s">
        <v>19</v>
      </c>
    </row>
    <row r="61" s="4" customFormat="1" ht="16.5" customHeight="1">
      <c r="A61" s="114" t="s">
        <v>81</v>
      </c>
      <c r="B61" s="66"/>
      <c r="C61" s="128"/>
      <c r="D61" s="128"/>
      <c r="E61" s="129" t="s">
        <v>87</v>
      </c>
      <c r="F61" s="129"/>
      <c r="G61" s="129"/>
      <c r="H61" s="129"/>
      <c r="I61" s="129"/>
      <c r="J61" s="128"/>
      <c r="K61" s="129" t="s">
        <v>103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'2 - Rozvaděč RH'!J32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101</v>
      </c>
      <c r="AR61" s="68"/>
      <c r="AS61" s="132">
        <v>0</v>
      </c>
      <c r="AT61" s="133">
        <f>ROUND(SUM(AV61:AW61),2)</f>
        <v>0</v>
      </c>
      <c r="AU61" s="134">
        <f>'2 - Rozvaděč RH'!P87</f>
        <v>0</v>
      </c>
      <c r="AV61" s="133">
        <f>'2 - Rozvaděč RH'!J35</f>
        <v>0</v>
      </c>
      <c r="AW61" s="133">
        <f>'2 - Rozvaděč RH'!J36</f>
        <v>0</v>
      </c>
      <c r="AX61" s="133">
        <f>'2 - Rozvaděč RH'!J37</f>
        <v>0</v>
      </c>
      <c r="AY61" s="133">
        <f>'2 - Rozvaděč RH'!J38</f>
        <v>0</v>
      </c>
      <c r="AZ61" s="133">
        <f>'2 - Rozvaděč RH'!F35</f>
        <v>0</v>
      </c>
      <c r="BA61" s="133">
        <f>'2 - Rozvaděč RH'!F36</f>
        <v>0</v>
      </c>
      <c r="BB61" s="133">
        <f>'2 - Rozvaděč RH'!F37</f>
        <v>0</v>
      </c>
      <c r="BC61" s="133">
        <f>'2 - Rozvaděč RH'!F38</f>
        <v>0</v>
      </c>
      <c r="BD61" s="135">
        <f>'2 - Rozvaděč RH'!F39</f>
        <v>0</v>
      </c>
      <c r="BE61" s="4"/>
      <c r="BT61" s="136" t="s">
        <v>87</v>
      </c>
      <c r="BV61" s="136" t="s">
        <v>79</v>
      </c>
      <c r="BW61" s="136" t="s">
        <v>104</v>
      </c>
      <c r="BX61" s="136" t="s">
        <v>99</v>
      </c>
      <c r="CL61" s="136" t="s">
        <v>19</v>
      </c>
    </row>
    <row r="62" s="4" customFormat="1" ht="16.5" customHeight="1">
      <c r="A62" s="114" t="s">
        <v>81</v>
      </c>
      <c r="B62" s="66"/>
      <c r="C62" s="128"/>
      <c r="D62" s="128"/>
      <c r="E62" s="129" t="s">
        <v>105</v>
      </c>
      <c r="F62" s="129"/>
      <c r="G62" s="129"/>
      <c r="H62" s="129"/>
      <c r="I62" s="129"/>
      <c r="J62" s="128"/>
      <c r="K62" s="129" t="s">
        <v>106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'3 - Rozvaděč R-kola'!J32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101</v>
      </c>
      <c r="AR62" s="68"/>
      <c r="AS62" s="132">
        <v>0</v>
      </c>
      <c r="AT62" s="133">
        <f>ROUND(SUM(AV62:AW62),2)</f>
        <v>0</v>
      </c>
      <c r="AU62" s="134">
        <f>'3 - Rozvaděč R-kola'!P87</f>
        <v>0</v>
      </c>
      <c r="AV62" s="133">
        <f>'3 - Rozvaděč R-kola'!J35</f>
        <v>0</v>
      </c>
      <c r="AW62" s="133">
        <f>'3 - Rozvaděč R-kola'!J36</f>
        <v>0</v>
      </c>
      <c r="AX62" s="133">
        <f>'3 - Rozvaděč R-kola'!J37</f>
        <v>0</v>
      </c>
      <c r="AY62" s="133">
        <f>'3 - Rozvaděč R-kola'!J38</f>
        <v>0</v>
      </c>
      <c r="AZ62" s="133">
        <f>'3 - Rozvaděč R-kola'!F35</f>
        <v>0</v>
      </c>
      <c r="BA62" s="133">
        <f>'3 - Rozvaděč R-kola'!F36</f>
        <v>0</v>
      </c>
      <c r="BB62" s="133">
        <f>'3 - Rozvaděč R-kola'!F37</f>
        <v>0</v>
      </c>
      <c r="BC62" s="133">
        <f>'3 - Rozvaděč R-kola'!F38</f>
        <v>0</v>
      </c>
      <c r="BD62" s="135">
        <f>'3 - Rozvaděč R-kola'!F39</f>
        <v>0</v>
      </c>
      <c r="BE62" s="4"/>
      <c r="BT62" s="136" t="s">
        <v>87</v>
      </c>
      <c r="BV62" s="136" t="s">
        <v>79</v>
      </c>
      <c r="BW62" s="136" t="s">
        <v>107</v>
      </c>
      <c r="BX62" s="136" t="s">
        <v>99</v>
      </c>
      <c r="CL62" s="136" t="s">
        <v>19</v>
      </c>
    </row>
    <row r="63" s="4" customFormat="1" ht="16.5" customHeight="1">
      <c r="A63" s="114" t="s">
        <v>81</v>
      </c>
      <c r="B63" s="66"/>
      <c r="C63" s="128"/>
      <c r="D63" s="128"/>
      <c r="E63" s="129" t="s">
        <v>108</v>
      </c>
      <c r="F63" s="129"/>
      <c r="G63" s="129"/>
      <c r="H63" s="129"/>
      <c r="I63" s="129"/>
      <c r="J63" s="128"/>
      <c r="K63" s="129" t="s">
        <v>109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30">
        <f>'4 - Hromosvod a uzemnění'!J32</f>
        <v>0</v>
      </c>
      <c r="AH63" s="128"/>
      <c r="AI63" s="128"/>
      <c r="AJ63" s="128"/>
      <c r="AK63" s="128"/>
      <c r="AL63" s="128"/>
      <c r="AM63" s="128"/>
      <c r="AN63" s="130">
        <f>SUM(AG63,AT63)</f>
        <v>0</v>
      </c>
      <c r="AO63" s="128"/>
      <c r="AP63" s="128"/>
      <c r="AQ63" s="131" t="s">
        <v>101</v>
      </c>
      <c r="AR63" s="68"/>
      <c r="AS63" s="132">
        <v>0</v>
      </c>
      <c r="AT63" s="133">
        <f>ROUND(SUM(AV63:AW63),2)</f>
        <v>0</v>
      </c>
      <c r="AU63" s="134">
        <f>'4 - Hromosvod a uzemnění'!P87</f>
        <v>0</v>
      </c>
      <c r="AV63" s="133">
        <f>'4 - Hromosvod a uzemnění'!J35</f>
        <v>0</v>
      </c>
      <c r="AW63" s="133">
        <f>'4 - Hromosvod a uzemnění'!J36</f>
        <v>0</v>
      </c>
      <c r="AX63" s="133">
        <f>'4 - Hromosvod a uzemnění'!J37</f>
        <v>0</v>
      </c>
      <c r="AY63" s="133">
        <f>'4 - Hromosvod a uzemnění'!J38</f>
        <v>0</v>
      </c>
      <c r="AZ63" s="133">
        <f>'4 - Hromosvod a uzemnění'!F35</f>
        <v>0</v>
      </c>
      <c r="BA63" s="133">
        <f>'4 - Hromosvod a uzemnění'!F36</f>
        <v>0</v>
      </c>
      <c r="BB63" s="133">
        <f>'4 - Hromosvod a uzemnění'!F37</f>
        <v>0</v>
      </c>
      <c r="BC63" s="133">
        <f>'4 - Hromosvod a uzemnění'!F38</f>
        <v>0</v>
      </c>
      <c r="BD63" s="135">
        <f>'4 - Hromosvod a uzemnění'!F39</f>
        <v>0</v>
      </c>
      <c r="BE63" s="4"/>
      <c r="BT63" s="136" t="s">
        <v>87</v>
      </c>
      <c r="BV63" s="136" t="s">
        <v>79</v>
      </c>
      <c r="BW63" s="136" t="s">
        <v>110</v>
      </c>
      <c r="BX63" s="136" t="s">
        <v>99</v>
      </c>
      <c r="CL63" s="136" t="s">
        <v>19</v>
      </c>
    </row>
    <row r="64" s="7" customFormat="1" ht="16.5" customHeight="1">
      <c r="A64" s="114" t="s">
        <v>81</v>
      </c>
      <c r="B64" s="115"/>
      <c r="C64" s="116"/>
      <c r="D64" s="117" t="s">
        <v>111</v>
      </c>
      <c r="E64" s="117"/>
      <c r="F64" s="117"/>
      <c r="G64" s="117"/>
      <c r="H64" s="117"/>
      <c r="I64" s="118"/>
      <c r="J64" s="117" t="s">
        <v>112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'VRN - Vedlejší rozpočtové...'!J30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84</v>
      </c>
      <c r="AR64" s="121"/>
      <c r="AS64" s="137">
        <v>0</v>
      </c>
      <c r="AT64" s="138">
        <f>ROUND(SUM(AV64:AW64),2)</f>
        <v>0</v>
      </c>
      <c r="AU64" s="139">
        <f>'VRN - Vedlejší rozpočtové...'!P86</f>
        <v>0</v>
      </c>
      <c r="AV64" s="138">
        <f>'VRN - Vedlejší rozpočtové...'!J33</f>
        <v>0</v>
      </c>
      <c r="AW64" s="138">
        <f>'VRN - Vedlejší rozpočtové...'!J34</f>
        <v>0</v>
      </c>
      <c r="AX64" s="138">
        <f>'VRN - Vedlejší rozpočtové...'!J35</f>
        <v>0</v>
      </c>
      <c r="AY64" s="138">
        <f>'VRN - Vedlejší rozpočtové...'!J36</f>
        <v>0</v>
      </c>
      <c r="AZ64" s="138">
        <f>'VRN - Vedlejší rozpočtové...'!F33</f>
        <v>0</v>
      </c>
      <c r="BA64" s="138">
        <f>'VRN - Vedlejší rozpočtové...'!F34</f>
        <v>0</v>
      </c>
      <c r="BB64" s="138">
        <f>'VRN - Vedlejší rozpočtové...'!F35</f>
        <v>0</v>
      </c>
      <c r="BC64" s="138">
        <f>'VRN - Vedlejší rozpočtové...'!F36</f>
        <v>0</v>
      </c>
      <c r="BD64" s="140">
        <f>'VRN - Vedlejší rozpočtové...'!F37</f>
        <v>0</v>
      </c>
      <c r="BE64" s="7"/>
      <c r="BT64" s="126" t="s">
        <v>85</v>
      </c>
      <c r="BV64" s="126" t="s">
        <v>79</v>
      </c>
      <c r="BW64" s="126" t="s">
        <v>113</v>
      </c>
      <c r="BX64" s="126" t="s">
        <v>5</v>
      </c>
      <c r="CL64" s="126" t="s">
        <v>19</v>
      </c>
      <c r="CM64" s="126" t="s">
        <v>87</v>
      </c>
    </row>
    <row r="65" s="2" customFormat="1" ht="30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</sheetData>
  <sheetProtection sheet="1" formatColumns="0" formatRows="0" objects="1" scenarios="1" spinCount="100000" saltValue="rFHgUFyhk8i4/5db4n4lYnStyV2kckgmCvOJP020YU4pdZKeu9KvseM/ioDuoHPu41S/5v0NfB4UqeRc57XWmA==" hashValue="E/1bAf3v5IiBEocYWW/n93YqicEoFt67zyXFwGBdCIpdhYITbb+F37FWHpqPtw34QJT5ENfrLmUS1rN8X4X+Vw==" algorithmName="SHA-512" password="CC35"/>
  <mergeCells count="78">
    <mergeCell ref="C52:G52"/>
    <mergeCell ref="D64:H64"/>
    <mergeCell ref="D58:H58"/>
    <mergeCell ref="D56:H56"/>
    <mergeCell ref="D59:H59"/>
    <mergeCell ref="D55:H55"/>
    <mergeCell ref="D57:H57"/>
    <mergeCell ref="E61:I61"/>
    <mergeCell ref="E60:I60"/>
    <mergeCell ref="E62:I62"/>
    <mergeCell ref="E63:I63"/>
    <mergeCell ref="I52:AF52"/>
    <mergeCell ref="J55:AF55"/>
    <mergeCell ref="J59:AF59"/>
    <mergeCell ref="J64:AF64"/>
    <mergeCell ref="J56:AF56"/>
    <mergeCell ref="J58:AF58"/>
    <mergeCell ref="J57:AF57"/>
    <mergeCell ref="K62:AF62"/>
    <mergeCell ref="K60:AF60"/>
    <mergeCell ref="K63:AF63"/>
    <mergeCell ref="K61:AF61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8:AM58"/>
    <mergeCell ref="AG52:AM52"/>
    <mergeCell ref="AG57:AM57"/>
    <mergeCell ref="AG61:AM61"/>
    <mergeCell ref="AG60:AM60"/>
    <mergeCell ref="AG62:AM62"/>
    <mergeCell ref="AG55:AM55"/>
    <mergeCell ref="AG59:AM59"/>
    <mergeCell ref="AG63:AM63"/>
    <mergeCell ref="AG56:AM56"/>
    <mergeCell ref="AG64:AM64"/>
    <mergeCell ref="AM49:AP49"/>
    <mergeCell ref="AM47:AN47"/>
    <mergeCell ref="AM50:AP50"/>
    <mergeCell ref="AN62:AP62"/>
    <mergeCell ref="AN63:AP63"/>
    <mergeCell ref="AN61:AP61"/>
    <mergeCell ref="AN60:AP60"/>
    <mergeCell ref="AN59:AP59"/>
    <mergeCell ref="AN55:AP55"/>
    <mergeCell ref="AN56:AP56"/>
    <mergeCell ref="AN64:AP64"/>
    <mergeCell ref="AN58:AP58"/>
    <mergeCell ref="AN52:AP52"/>
    <mergeCell ref="AN57:AP57"/>
    <mergeCell ref="AS49:AT51"/>
    <mergeCell ref="AN54:AP54"/>
  </mergeCells>
  <hyperlinks>
    <hyperlink ref="A55" location="'01 - Stavební úpravy'!C2" display="/"/>
    <hyperlink ref="A56" location="'02 - Venkovní úpravy'!C2" display="/"/>
    <hyperlink ref="A57" location="'03 - Zdravotně technické ...'!C2" display="/"/>
    <hyperlink ref="A58" location="'04 - Vytápění'!C2" display="/"/>
    <hyperlink ref="A60" location="'1 - Elektroinstalace NN'!C2" display="/"/>
    <hyperlink ref="A61" location="'2 - Rozvaděč RH'!C2" display="/"/>
    <hyperlink ref="A62" location="'3 - Rozvaděč R-kola'!C2" display="/"/>
    <hyperlink ref="A63" location="'4 - Hromosvod a uzemnění'!C2" display="/"/>
    <hyperlink ref="A6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115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2782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17. 2. 2026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30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31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33</v>
      </c>
      <c r="E20" s="41"/>
      <c r="F20" s="41"/>
      <c r="G20" s="41"/>
      <c r="H20" s="41"/>
      <c r="I20" s="145" t="s">
        <v>26</v>
      </c>
      <c r="J20" s="136" t="s">
        <v>34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35</v>
      </c>
      <c r="F21" s="41"/>
      <c r="G21" s="41"/>
      <c r="H21" s="41"/>
      <c r="I21" s="145" t="s">
        <v>29</v>
      </c>
      <c r="J21" s="136" t="s">
        <v>36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38</v>
      </c>
      <c r="E23" s="41"/>
      <c r="F23" s="41"/>
      <c r="G23" s="41"/>
      <c r="H23" s="41"/>
      <c r="I23" s="145" t="s">
        <v>26</v>
      </c>
      <c r="J23" s="136" t="s">
        <v>39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40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41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43</v>
      </c>
      <c r="E30" s="41"/>
      <c r="F30" s="41"/>
      <c r="G30" s="41"/>
      <c r="H30" s="41"/>
      <c r="I30" s="41"/>
      <c r="J30" s="156">
        <f>ROUND(J86,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45</v>
      </c>
      <c r="G32" s="41"/>
      <c r="H32" s="41"/>
      <c r="I32" s="157" t="s">
        <v>44</v>
      </c>
      <c r="J32" s="157" t="s">
        <v>46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47</v>
      </c>
      <c r="E33" s="145" t="s">
        <v>48</v>
      </c>
      <c r="F33" s="159">
        <f>ROUND((SUM(BE86:BE147)),  2)</f>
        <v>0</v>
      </c>
      <c r="G33" s="41"/>
      <c r="H33" s="41"/>
      <c r="I33" s="160">
        <v>0.20999999999999999</v>
      </c>
      <c r="J33" s="159">
        <f>ROUND(((SUM(BE86:BE147))*I33),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49</v>
      </c>
      <c r="F34" s="159">
        <f>ROUND((SUM(BF86:BF147)),  2)</f>
        <v>0</v>
      </c>
      <c r="G34" s="41"/>
      <c r="H34" s="41"/>
      <c r="I34" s="160">
        <v>0.12</v>
      </c>
      <c r="J34" s="159">
        <f>ROUND(((SUM(BF86:BF147))*I34),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50</v>
      </c>
      <c r="F35" s="159">
        <f>ROUND((SUM(BG86:BG147)),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51</v>
      </c>
      <c r="F36" s="159">
        <f>ROUND((SUM(BH86:BH147)),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52</v>
      </c>
      <c r="F37" s="159">
        <f>ROUND((SUM(BI86:BI147)),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53</v>
      </c>
      <c r="E39" s="163"/>
      <c r="F39" s="163"/>
      <c r="G39" s="164" t="s">
        <v>54</v>
      </c>
      <c r="H39" s="165" t="s">
        <v>55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REKONSTRUKCE HOSPODÁŘSKÉ BUDOVY KLÁŠTERA – TŘÍDA MÍRU, TACHOV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435; k.ú. Tachov</v>
      </c>
      <c r="G52" s="43"/>
      <c r="H52" s="43"/>
      <c r="I52" s="35" t="s">
        <v>23</v>
      </c>
      <c r="J52" s="75" t="str">
        <f>IF(J12="","",J12)</f>
        <v>17. 2. 2026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Muzeum Českého lesa v Tachově</v>
      </c>
      <c r="G54" s="43"/>
      <c r="H54" s="43"/>
      <c r="I54" s="35" t="s">
        <v>33</v>
      </c>
      <c r="J54" s="39" t="str">
        <f>E21</f>
        <v>ATELIER SOUKUP OPL ŠVEHLA s.r.o.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118</v>
      </c>
      <c r="D57" s="174"/>
      <c r="E57" s="174"/>
      <c r="F57" s="174"/>
      <c r="G57" s="174"/>
      <c r="H57" s="174"/>
      <c r="I57" s="174"/>
      <c r="J57" s="175" t="s">
        <v>119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75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120</v>
      </c>
    </row>
    <row r="60" s="9" customFormat="1" ht="24.96" customHeight="1">
      <c r="A60" s="9"/>
      <c r="B60" s="177"/>
      <c r="C60" s="178"/>
      <c r="D60" s="179" t="s">
        <v>2782</v>
      </c>
      <c r="E60" s="180"/>
      <c r="F60" s="180"/>
      <c r="G60" s="180"/>
      <c r="H60" s="180"/>
      <c r="I60" s="180"/>
      <c r="J60" s="181">
        <f>J87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2783</v>
      </c>
      <c r="E61" s="185"/>
      <c r="F61" s="185"/>
      <c r="G61" s="185"/>
      <c r="H61" s="185"/>
      <c r="I61" s="185"/>
      <c r="J61" s="186">
        <f>J88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3170</v>
      </c>
      <c r="E62" s="185"/>
      <c r="F62" s="185"/>
      <c r="G62" s="185"/>
      <c r="H62" s="185"/>
      <c r="I62" s="185"/>
      <c r="J62" s="186">
        <f>J113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3171</v>
      </c>
      <c r="E63" s="185"/>
      <c r="F63" s="185"/>
      <c r="G63" s="185"/>
      <c r="H63" s="185"/>
      <c r="I63" s="185"/>
      <c r="J63" s="186">
        <f>J116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2784</v>
      </c>
      <c r="E64" s="185"/>
      <c r="F64" s="185"/>
      <c r="G64" s="185"/>
      <c r="H64" s="185"/>
      <c r="I64" s="185"/>
      <c r="J64" s="186">
        <f>J140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3172</v>
      </c>
      <c r="E65" s="185"/>
      <c r="F65" s="185"/>
      <c r="G65" s="185"/>
      <c r="H65" s="185"/>
      <c r="I65" s="185"/>
      <c r="J65" s="186">
        <f>J143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2786</v>
      </c>
      <c r="E66" s="185"/>
      <c r="F66" s="185"/>
      <c r="G66" s="185"/>
      <c r="H66" s="185"/>
      <c r="I66" s="185"/>
      <c r="J66" s="186">
        <f>J145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149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6.25" customHeight="1">
      <c r="A76" s="41"/>
      <c r="B76" s="42"/>
      <c r="C76" s="43"/>
      <c r="D76" s="43"/>
      <c r="E76" s="172" t="str">
        <f>E7</f>
        <v>REKONSTRUKCE HOSPODÁŘSKÉ BUDOVY KLÁŠTERA – TŘÍDA MÍRU, TACHOV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115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VRN - Vedlejší rozpočtové náklady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p.č. 435; k.ú. Tachov</v>
      </c>
      <c r="G80" s="43"/>
      <c r="H80" s="43"/>
      <c r="I80" s="35" t="s">
        <v>23</v>
      </c>
      <c r="J80" s="75" t="str">
        <f>IF(J12="","",J12)</f>
        <v>17. 2. 2026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Muzeum Českého lesa v Tachově</v>
      </c>
      <c r="G82" s="43"/>
      <c r="H82" s="43"/>
      <c r="I82" s="35" t="s">
        <v>33</v>
      </c>
      <c r="J82" s="39" t="str">
        <f>E21</f>
        <v>ATELIER SOUKUP OPL ŠVEHLA s.r.o.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 Jaroslav Stolička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8"/>
      <c r="B85" s="189"/>
      <c r="C85" s="190" t="s">
        <v>150</v>
      </c>
      <c r="D85" s="191" t="s">
        <v>62</v>
      </c>
      <c r="E85" s="191" t="s">
        <v>58</v>
      </c>
      <c r="F85" s="191" t="s">
        <v>59</v>
      </c>
      <c r="G85" s="191" t="s">
        <v>151</v>
      </c>
      <c r="H85" s="191" t="s">
        <v>152</v>
      </c>
      <c r="I85" s="191" t="s">
        <v>153</v>
      </c>
      <c r="J85" s="191" t="s">
        <v>119</v>
      </c>
      <c r="K85" s="192" t="s">
        <v>154</v>
      </c>
      <c r="L85" s="193"/>
      <c r="M85" s="95" t="s">
        <v>19</v>
      </c>
      <c r="N85" s="96" t="s">
        <v>47</v>
      </c>
      <c r="O85" s="96" t="s">
        <v>155</v>
      </c>
      <c r="P85" s="96" t="s">
        <v>156</v>
      </c>
      <c r="Q85" s="96" t="s">
        <v>157</v>
      </c>
      <c r="R85" s="96" t="s">
        <v>158</v>
      </c>
      <c r="S85" s="96" t="s">
        <v>159</v>
      </c>
      <c r="T85" s="97" t="s">
        <v>160</v>
      </c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</row>
    <row r="86" s="2" customFormat="1" ht="22.8" customHeight="1">
      <c r="A86" s="41"/>
      <c r="B86" s="42"/>
      <c r="C86" s="102" t="s">
        <v>161</v>
      </c>
      <c r="D86" s="43"/>
      <c r="E86" s="43"/>
      <c r="F86" s="43"/>
      <c r="G86" s="43"/>
      <c r="H86" s="43"/>
      <c r="I86" s="43"/>
      <c r="J86" s="194">
        <f>BK86</f>
        <v>0</v>
      </c>
      <c r="K86" s="43"/>
      <c r="L86" s="47"/>
      <c r="M86" s="98"/>
      <c r="N86" s="195"/>
      <c r="O86" s="99"/>
      <c r="P86" s="196">
        <f>P87</f>
        <v>0</v>
      </c>
      <c r="Q86" s="99"/>
      <c r="R86" s="196">
        <f>R87</f>
        <v>0</v>
      </c>
      <c r="S86" s="99"/>
      <c r="T86" s="197">
        <f>T87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76</v>
      </c>
      <c r="AU86" s="20" t="s">
        <v>120</v>
      </c>
      <c r="BK86" s="198">
        <f>BK87</f>
        <v>0</v>
      </c>
    </row>
    <row r="87" s="12" customFormat="1" ht="25.92" customHeight="1">
      <c r="A87" s="12"/>
      <c r="B87" s="199"/>
      <c r="C87" s="200"/>
      <c r="D87" s="201" t="s">
        <v>76</v>
      </c>
      <c r="E87" s="202" t="s">
        <v>111</v>
      </c>
      <c r="F87" s="202" t="s">
        <v>112</v>
      </c>
      <c r="G87" s="200"/>
      <c r="H87" s="200"/>
      <c r="I87" s="203"/>
      <c r="J87" s="204">
        <f>BK87</f>
        <v>0</v>
      </c>
      <c r="K87" s="200"/>
      <c r="L87" s="205"/>
      <c r="M87" s="206"/>
      <c r="N87" s="207"/>
      <c r="O87" s="207"/>
      <c r="P87" s="208">
        <f>P88+P113+P116+P140+P143+P145</f>
        <v>0</v>
      </c>
      <c r="Q87" s="207"/>
      <c r="R87" s="208">
        <f>R88+R113+R116+R140+R143+R145</f>
        <v>0</v>
      </c>
      <c r="S87" s="207"/>
      <c r="T87" s="209">
        <f>T88+T113+T116+T140+T143+T145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198</v>
      </c>
      <c r="AT87" s="211" t="s">
        <v>76</v>
      </c>
      <c r="AU87" s="211" t="s">
        <v>77</v>
      </c>
      <c r="AY87" s="210" t="s">
        <v>164</v>
      </c>
      <c r="BK87" s="212">
        <f>BK88+BK113+BK116+BK140+BK143+BK145</f>
        <v>0</v>
      </c>
    </row>
    <row r="88" s="12" customFormat="1" ht="22.8" customHeight="1">
      <c r="A88" s="12"/>
      <c r="B88" s="199"/>
      <c r="C88" s="200"/>
      <c r="D88" s="201" t="s">
        <v>76</v>
      </c>
      <c r="E88" s="213" t="s">
        <v>2962</v>
      </c>
      <c r="F88" s="213" t="s">
        <v>2963</v>
      </c>
      <c r="G88" s="200"/>
      <c r="H88" s="200"/>
      <c r="I88" s="203"/>
      <c r="J88" s="214">
        <f>BK88</f>
        <v>0</v>
      </c>
      <c r="K88" s="200"/>
      <c r="L88" s="205"/>
      <c r="M88" s="206"/>
      <c r="N88" s="207"/>
      <c r="O88" s="207"/>
      <c r="P88" s="208">
        <f>SUM(P89:P112)</f>
        <v>0</v>
      </c>
      <c r="Q88" s="207"/>
      <c r="R88" s="208">
        <f>SUM(R89:R112)</f>
        <v>0</v>
      </c>
      <c r="S88" s="207"/>
      <c r="T88" s="209">
        <f>SUM(T89:T112)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198</v>
      </c>
      <c r="AT88" s="211" t="s">
        <v>76</v>
      </c>
      <c r="AU88" s="211" t="s">
        <v>85</v>
      </c>
      <c r="AY88" s="210" t="s">
        <v>164</v>
      </c>
      <c r="BK88" s="212">
        <f>SUM(BK89:BK112)</f>
        <v>0</v>
      </c>
    </row>
    <row r="89" s="2" customFormat="1" ht="16.5" customHeight="1">
      <c r="A89" s="41"/>
      <c r="B89" s="42"/>
      <c r="C89" s="215" t="s">
        <v>85</v>
      </c>
      <c r="D89" s="215" t="s">
        <v>166</v>
      </c>
      <c r="E89" s="216" t="s">
        <v>3173</v>
      </c>
      <c r="F89" s="217" t="s">
        <v>3174</v>
      </c>
      <c r="G89" s="218" t="s">
        <v>2966</v>
      </c>
      <c r="H89" s="219">
        <v>1</v>
      </c>
      <c r="I89" s="220"/>
      <c r="J89" s="221">
        <f>ROUND(I89*H89,2)</f>
        <v>0</v>
      </c>
      <c r="K89" s="217" t="s">
        <v>170</v>
      </c>
      <c r="L89" s="47"/>
      <c r="M89" s="222" t="s">
        <v>19</v>
      </c>
      <c r="N89" s="223" t="s">
        <v>48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2967</v>
      </c>
      <c r="AT89" s="226" t="s">
        <v>166</v>
      </c>
      <c r="AU89" s="226" t="s">
        <v>87</v>
      </c>
      <c r="AY89" s="20" t="s">
        <v>164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85</v>
      </c>
      <c r="BK89" s="227">
        <f>ROUND(I89*H89,2)</f>
        <v>0</v>
      </c>
      <c r="BL89" s="20" t="s">
        <v>2967</v>
      </c>
      <c r="BM89" s="226" t="s">
        <v>3175</v>
      </c>
    </row>
    <row r="90" s="2" customFormat="1">
      <c r="A90" s="41"/>
      <c r="B90" s="42"/>
      <c r="C90" s="43"/>
      <c r="D90" s="228" t="s">
        <v>172</v>
      </c>
      <c r="E90" s="43"/>
      <c r="F90" s="229" t="s">
        <v>3176</v>
      </c>
      <c r="G90" s="43"/>
      <c r="H90" s="43"/>
      <c r="I90" s="230"/>
      <c r="J90" s="43"/>
      <c r="K90" s="43"/>
      <c r="L90" s="47"/>
      <c r="M90" s="231"/>
      <c r="N90" s="232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172</v>
      </c>
      <c r="AU90" s="20" t="s">
        <v>87</v>
      </c>
    </row>
    <row r="91" s="2" customFormat="1" ht="16.5" customHeight="1">
      <c r="A91" s="41"/>
      <c r="B91" s="42"/>
      <c r="C91" s="215" t="s">
        <v>87</v>
      </c>
      <c r="D91" s="215" t="s">
        <v>166</v>
      </c>
      <c r="E91" s="216" t="s">
        <v>3177</v>
      </c>
      <c r="F91" s="217" t="s">
        <v>3178</v>
      </c>
      <c r="G91" s="218" t="s">
        <v>2966</v>
      </c>
      <c r="H91" s="219">
        <v>1</v>
      </c>
      <c r="I91" s="220"/>
      <c r="J91" s="221">
        <f>ROUND(I91*H91,2)</f>
        <v>0</v>
      </c>
      <c r="K91" s="217" t="s">
        <v>170</v>
      </c>
      <c r="L91" s="47"/>
      <c r="M91" s="222" t="s">
        <v>19</v>
      </c>
      <c r="N91" s="223" t="s">
        <v>48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2967</v>
      </c>
      <c r="AT91" s="226" t="s">
        <v>166</v>
      </c>
      <c r="AU91" s="226" t="s">
        <v>87</v>
      </c>
      <c r="AY91" s="20" t="s">
        <v>164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85</v>
      </c>
      <c r="BK91" s="227">
        <f>ROUND(I91*H91,2)</f>
        <v>0</v>
      </c>
      <c r="BL91" s="20" t="s">
        <v>2967</v>
      </c>
      <c r="BM91" s="226" t="s">
        <v>3179</v>
      </c>
    </row>
    <row r="92" s="2" customFormat="1">
      <c r="A92" s="41"/>
      <c r="B92" s="42"/>
      <c r="C92" s="43"/>
      <c r="D92" s="228" t="s">
        <v>172</v>
      </c>
      <c r="E92" s="43"/>
      <c r="F92" s="229" t="s">
        <v>3180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172</v>
      </c>
      <c r="AU92" s="20" t="s">
        <v>87</v>
      </c>
    </row>
    <row r="93" s="2" customFormat="1" ht="24.15" customHeight="1">
      <c r="A93" s="41"/>
      <c r="B93" s="42"/>
      <c r="C93" s="215" t="s">
        <v>105</v>
      </c>
      <c r="D93" s="215" t="s">
        <v>166</v>
      </c>
      <c r="E93" s="216" t="s">
        <v>3181</v>
      </c>
      <c r="F93" s="217" t="s">
        <v>3182</v>
      </c>
      <c r="G93" s="218" t="s">
        <v>2966</v>
      </c>
      <c r="H93" s="219">
        <v>1</v>
      </c>
      <c r="I93" s="220"/>
      <c r="J93" s="221">
        <f>ROUND(I93*H93,2)</f>
        <v>0</v>
      </c>
      <c r="K93" s="217" t="s">
        <v>170</v>
      </c>
      <c r="L93" s="47"/>
      <c r="M93" s="222" t="s">
        <v>19</v>
      </c>
      <c r="N93" s="223" t="s">
        <v>48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2967</v>
      </c>
      <c r="AT93" s="226" t="s">
        <v>166</v>
      </c>
      <c r="AU93" s="226" t="s">
        <v>87</v>
      </c>
      <c r="AY93" s="20" t="s">
        <v>164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85</v>
      </c>
      <c r="BK93" s="227">
        <f>ROUND(I93*H93,2)</f>
        <v>0</v>
      </c>
      <c r="BL93" s="20" t="s">
        <v>2967</v>
      </c>
      <c r="BM93" s="226" t="s">
        <v>3183</v>
      </c>
    </row>
    <row r="94" s="2" customFormat="1">
      <c r="A94" s="41"/>
      <c r="B94" s="42"/>
      <c r="C94" s="43"/>
      <c r="D94" s="228" t="s">
        <v>172</v>
      </c>
      <c r="E94" s="43"/>
      <c r="F94" s="229" t="s">
        <v>3184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172</v>
      </c>
      <c r="AU94" s="20" t="s">
        <v>87</v>
      </c>
    </row>
    <row r="95" s="2" customFormat="1">
      <c r="A95" s="41"/>
      <c r="B95" s="42"/>
      <c r="C95" s="43"/>
      <c r="D95" s="235" t="s">
        <v>274</v>
      </c>
      <c r="E95" s="43"/>
      <c r="F95" s="266" t="s">
        <v>3185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274</v>
      </c>
      <c r="AU95" s="20" t="s">
        <v>87</v>
      </c>
    </row>
    <row r="96" s="2" customFormat="1" ht="16.5" customHeight="1">
      <c r="A96" s="41"/>
      <c r="B96" s="42"/>
      <c r="C96" s="215" t="s">
        <v>108</v>
      </c>
      <c r="D96" s="215" t="s">
        <v>166</v>
      </c>
      <c r="E96" s="216" t="s">
        <v>3186</v>
      </c>
      <c r="F96" s="217" t="s">
        <v>3187</v>
      </c>
      <c r="G96" s="218" t="s">
        <v>2966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48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2967</v>
      </c>
      <c r="AT96" s="226" t="s">
        <v>166</v>
      </c>
      <c r="AU96" s="226" t="s">
        <v>87</v>
      </c>
      <c r="AY96" s="20" t="s">
        <v>164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85</v>
      </c>
      <c r="BK96" s="227">
        <f>ROUND(I96*H96,2)</f>
        <v>0</v>
      </c>
      <c r="BL96" s="20" t="s">
        <v>2967</v>
      </c>
      <c r="BM96" s="226" t="s">
        <v>3188</v>
      </c>
    </row>
    <row r="97" s="2" customFormat="1" ht="24.15" customHeight="1">
      <c r="A97" s="41"/>
      <c r="B97" s="42"/>
      <c r="C97" s="215" t="s">
        <v>198</v>
      </c>
      <c r="D97" s="215" t="s">
        <v>166</v>
      </c>
      <c r="E97" s="216" t="s">
        <v>3189</v>
      </c>
      <c r="F97" s="217" t="s">
        <v>3190</v>
      </c>
      <c r="G97" s="218" t="s">
        <v>2966</v>
      </c>
      <c r="H97" s="219">
        <v>1</v>
      </c>
      <c r="I97" s="220"/>
      <c r="J97" s="221">
        <f>ROUND(I97*H97,2)</f>
        <v>0</v>
      </c>
      <c r="K97" s="217" t="s">
        <v>170</v>
      </c>
      <c r="L97" s="47"/>
      <c r="M97" s="222" t="s">
        <v>19</v>
      </c>
      <c r="N97" s="223" t="s">
        <v>48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2967</v>
      </c>
      <c r="AT97" s="226" t="s">
        <v>166</v>
      </c>
      <c r="AU97" s="226" t="s">
        <v>87</v>
      </c>
      <c r="AY97" s="20" t="s">
        <v>164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85</v>
      </c>
      <c r="BK97" s="227">
        <f>ROUND(I97*H97,2)</f>
        <v>0</v>
      </c>
      <c r="BL97" s="20" t="s">
        <v>2967</v>
      </c>
      <c r="BM97" s="226" t="s">
        <v>3191</v>
      </c>
    </row>
    <row r="98" s="2" customFormat="1">
      <c r="A98" s="41"/>
      <c r="B98" s="42"/>
      <c r="C98" s="43"/>
      <c r="D98" s="228" t="s">
        <v>172</v>
      </c>
      <c r="E98" s="43"/>
      <c r="F98" s="229" t="s">
        <v>3192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172</v>
      </c>
      <c r="AU98" s="20" t="s">
        <v>87</v>
      </c>
    </row>
    <row r="99" s="2" customFormat="1" ht="16.5" customHeight="1">
      <c r="A99" s="41"/>
      <c r="B99" s="42"/>
      <c r="C99" s="215" t="s">
        <v>204</v>
      </c>
      <c r="D99" s="215" t="s">
        <v>166</v>
      </c>
      <c r="E99" s="216" t="s">
        <v>3193</v>
      </c>
      <c r="F99" s="217" t="s">
        <v>3194</v>
      </c>
      <c r="G99" s="218" t="s">
        <v>2966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48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2967</v>
      </c>
      <c r="AT99" s="226" t="s">
        <v>166</v>
      </c>
      <c r="AU99" s="226" t="s">
        <v>87</v>
      </c>
      <c r="AY99" s="20" t="s">
        <v>164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85</v>
      </c>
      <c r="BK99" s="227">
        <f>ROUND(I99*H99,2)</f>
        <v>0</v>
      </c>
      <c r="BL99" s="20" t="s">
        <v>2967</v>
      </c>
      <c r="BM99" s="226" t="s">
        <v>3195</v>
      </c>
    </row>
    <row r="100" s="2" customFormat="1" ht="16.5" customHeight="1">
      <c r="A100" s="41"/>
      <c r="B100" s="42"/>
      <c r="C100" s="215" t="s">
        <v>214</v>
      </c>
      <c r="D100" s="215" t="s">
        <v>166</v>
      </c>
      <c r="E100" s="216" t="s">
        <v>3196</v>
      </c>
      <c r="F100" s="217" t="s">
        <v>3197</v>
      </c>
      <c r="G100" s="218" t="s">
        <v>2966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48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2967</v>
      </c>
      <c r="AT100" s="226" t="s">
        <v>166</v>
      </c>
      <c r="AU100" s="226" t="s">
        <v>87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2967</v>
      </c>
      <c r="BM100" s="226" t="s">
        <v>3198</v>
      </c>
    </row>
    <row r="101" s="2" customFormat="1">
      <c r="A101" s="41"/>
      <c r="B101" s="42"/>
      <c r="C101" s="43"/>
      <c r="D101" s="235" t="s">
        <v>274</v>
      </c>
      <c r="E101" s="43"/>
      <c r="F101" s="266" t="s">
        <v>3199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274</v>
      </c>
      <c r="AU101" s="20" t="s">
        <v>87</v>
      </c>
    </row>
    <row r="102" s="2" customFormat="1" ht="16.5" customHeight="1">
      <c r="A102" s="41"/>
      <c r="B102" s="42"/>
      <c r="C102" s="215" t="s">
        <v>221</v>
      </c>
      <c r="D102" s="215" t="s">
        <v>166</v>
      </c>
      <c r="E102" s="216" t="s">
        <v>3200</v>
      </c>
      <c r="F102" s="217" t="s">
        <v>3201</v>
      </c>
      <c r="G102" s="218" t="s">
        <v>2966</v>
      </c>
      <c r="H102" s="219">
        <v>1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48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2967</v>
      </c>
      <c r="AT102" s="226" t="s">
        <v>166</v>
      </c>
      <c r="AU102" s="226" t="s">
        <v>87</v>
      </c>
      <c r="AY102" s="20" t="s">
        <v>164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85</v>
      </c>
      <c r="BK102" s="227">
        <f>ROUND(I102*H102,2)</f>
        <v>0</v>
      </c>
      <c r="BL102" s="20" t="s">
        <v>2967</v>
      </c>
      <c r="BM102" s="226" t="s">
        <v>3202</v>
      </c>
    </row>
    <row r="103" s="2" customFormat="1">
      <c r="A103" s="41"/>
      <c r="B103" s="42"/>
      <c r="C103" s="43"/>
      <c r="D103" s="235" t="s">
        <v>274</v>
      </c>
      <c r="E103" s="43"/>
      <c r="F103" s="266" t="s">
        <v>3199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274</v>
      </c>
      <c r="AU103" s="20" t="s">
        <v>87</v>
      </c>
    </row>
    <row r="104" s="2" customFormat="1" ht="24.15" customHeight="1">
      <c r="A104" s="41"/>
      <c r="B104" s="42"/>
      <c r="C104" s="215" t="s">
        <v>227</v>
      </c>
      <c r="D104" s="215" t="s">
        <v>166</v>
      </c>
      <c r="E104" s="216" t="s">
        <v>3203</v>
      </c>
      <c r="F104" s="217" t="s">
        <v>3204</v>
      </c>
      <c r="G104" s="218" t="s">
        <v>2966</v>
      </c>
      <c r="H104" s="219">
        <v>1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48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2967</v>
      </c>
      <c r="AT104" s="226" t="s">
        <v>166</v>
      </c>
      <c r="AU104" s="226" t="s">
        <v>87</v>
      </c>
      <c r="AY104" s="20" t="s">
        <v>164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85</v>
      </c>
      <c r="BK104" s="227">
        <f>ROUND(I104*H104,2)</f>
        <v>0</v>
      </c>
      <c r="BL104" s="20" t="s">
        <v>2967</v>
      </c>
      <c r="BM104" s="226" t="s">
        <v>3205</v>
      </c>
    </row>
    <row r="105" s="2" customFormat="1">
      <c r="A105" s="41"/>
      <c r="B105" s="42"/>
      <c r="C105" s="43"/>
      <c r="D105" s="235" t="s">
        <v>274</v>
      </c>
      <c r="E105" s="43"/>
      <c r="F105" s="266" t="s">
        <v>3206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274</v>
      </c>
      <c r="AU105" s="20" t="s">
        <v>87</v>
      </c>
    </row>
    <row r="106" s="2" customFormat="1" ht="16.5" customHeight="1">
      <c r="A106" s="41"/>
      <c r="B106" s="42"/>
      <c r="C106" s="215" t="s">
        <v>233</v>
      </c>
      <c r="D106" s="215" t="s">
        <v>166</v>
      </c>
      <c r="E106" s="216" t="s">
        <v>3207</v>
      </c>
      <c r="F106" s="217" t="s">
        <v>3208</v>
      </c>
      <c r="G106" s="218" t="s">
        <v>2966</v>
      </c>
      <c r="H106" s="219">
        <v>1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48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2967</v>
      </c>
      <c r="AT106" s="226" t="s">
        <v>166</v>
      </c>
      <c r="AU106" s="226" t="s">
        <v>87</v>
      </c>
      <c r="AY106" s="20" t="s">
        <v>164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85</v>
      </c>
      <c r="BK106" s="227">
        <f>ROUND(I106*H106,2)</f>
        <v>0</v>
      </c>
      <c r="BL106" s="20" t="s">
        <v>2967</v>
      </c>
      <c r="BM106" s="226" t="s">
        <v>3209</v>
      </c>
    </row>
    <row r="107" s="2" customFormat="1" ht="21.75" customHeight="1">
      <c r="A107" s="41"/>
      <c r="B107" s="42"/>
      <c r="C107" s="215" t="s">
        <v>240</v>
      </c>
      <c r="D107" s="215" t="s">
        <v>166</v>
      </c>
      <c r="E107" s="216" t="s">
        <v>3210</v>
      </c>
      <c r="F107" s="217" t="s">
        <v>3211</v>
      </c>
      <c r="G107" s="218" t="s">
        <v>2966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48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2967</v>
      </c>
      <c r="AT107" s="226" t="s">
        <v>166</v>
      </c>
      <c r="AU107" s="226" t="s">
        <v>87</v>
      </c>
      <c r="AY107" s="20" t="s">
        <v>164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85</v>
      </c>
      <c r="BK107" s="227">
        <f>ROUND(I107*H107,2)</f>
        <v>0</v>
      </c>
      <c r="BL107" s="20" t="s">
        <v>2967</v>
      </c>
      <c r="BM107" s="226" t="s">
        <v>3212</v>
      </c>
    </row>
    <row r="108" s="2" customFormat="1" ht="16.5" customHeight="1">
      <c r="A108" s="41"/>
      <c r="B108" s="42"/>
      <c r="C108" s="215" t="s">
        <v>8</v>
      </c>
      <c r="D108" s="215" t="s">
        <v>166</v>
      </c>
      <c r="E108" s="216" t="s">
        <v>3213</v>
      </c>
      <c r="F108" s="217" t="s">
        <v>3214</v>
      </c>
      <c r="G108" s="218" t="s">
        <v>2966</v>
      </c>
      <c r="H108" s="219">
        <v>1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48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2967</v>
      </c>
      <c r="AT108" s="226" t="s">
        <v>166</v>
      </c>
      <c r="AU108" s="226" t="s">
        <v>87</v>
      </c>
      <c r="AY108" s="20" t="s">
        <v>164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85</v>
      </c>
      <c r="BK108" s="227">
        <f>ROUND(I108*H108,2)</f>
        <v>0</v>
      </c>
      <c r="BL108" s="20" t="s">
        <v>2967</v>
      </c>
      <c r="BM108" s="226" t="s">
        <v>3215</v>
      </c>
    </row>
    <row r="109" s="2" customFormat="1">
      <c r="A109" s="41"/>
      <c r="B109" s="42"/>
      <c r="C109" s="43"/>
      <c r="D109" s="235" t="s">
        <v>274</v>
      </c>
      <c r="E109" s="43"/>
      <c r="F109" s="266" t="s">
        <v>3216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274</v>
      </c>
      <c r="AU109" s="20" t="s">
        <v>87</v>
      </c>
    </row>
    <row r="110" s="2" customFormat="1" ht="16.5" customHeight="1">
      <c r="A110" s="41"/>
      <c r="B110" s="42"/>
      <c r="C110" s="215" t="s">
        <v>253</v>
      </c>
      <c r="D110" s="215" t="s">
        <v>166</v>
      </c>
      <c r="E110" s="216" t="s">
        <v>2964</v>
      </c>
      <c r="F110" s="217" t="s">
        <v>2965</v>
      </c>
      <c r="G110" s="218" t="s">
        <v>2966</v>
      </c>
      <c r="H110" s="219">
        <v>1</v>
      </c>
      <c r="I110" s="220"/>
      <c r="J110" s="221">
        <f>ROUND(I110*H110,2)</f>
        <v>0</v>
      </c>
      <c r="K110" s="217" t="s">
        <v>170</v>
      </c>
      <c r="L110" s="47"/>
      <c r="M110" s="222" t="s">
        <v>19</v>
      </c>
      <c r="N110" s="223" t="s">
        <v>48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2967</v>
      </c>
      <c r="AT110" s="226" t="s">
        <v>166</v>
      </c>
      <c r="AU110" s="226" t="s">
        <v>87</v>
      </c>
      <c r="AY110" s="20" t="s">
        <v>164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85</v>
      </c>
      <c r="BK110" s="227">
        <f>ROUND(I110*H110,2)</f>
        <v>0</v>
      </c>
      <c r="BL110" s="20" t="s">
        <v>2967</v>
      </c>
      <c r="BM110" s="226" t="s">
        <v>3217</v>
      </c>
    </row>
    <row r="111" s="2" customFormat="1">
      <c r="A111" s="41"/>
      <c r="B111" s="42"/>
      <c r="C111" s="43"/>
      <c r="D111" s="228" t="s">
        <v>172</v>
      </c>
      <c r="E111" s="43"/>
      <c r="F111" s="229" t="s">
        <v>2969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172</v>
      </c>
      <c r="AU111" s="20" t="s">
        <v>87</v>
      </c>
    </row>
    <row r="112" s="2" customFormat="1">
      <c r="A112" s="41"/>
      <c r="B112" s="42"/>
      <c r="C112" s="43"/>
      <c r="D112" s="235" t="s">
        <v>274</v>
      </c>
      <c r="E112" s="43"/>
      <c r="F112" s="266" t="s">
        <v>3218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274</v>
      </c>
      <c r="AU112" s="20" t="s">
        <v>87</v>
      </c>
    </row>
    <row r="113" s="12" customFormat="1" ht="22.8" customHeight="1">
      <c r="A113" s="12"/>
      <c r="B113" s="199"/>
      <c r="C113" s="200"/>
      <c r="D113" s="201" t="s">
        <v>76</v>
      </c>
      <c r="E113" s="213" t="s">
        <v>3219</v>
      </c>
      <c r="F113" s="213" t="s">
        <v>3220</v>
      </c>
      <c r="G113" s="200"/>
      <c r="H113" s="200"/>
      <c r="I113" s="203"/>
      <c r="J113" s="214">
        <f>BK113</f>
        <v>0</v>
      </c>
      <c r="K113" s="200"/>
      <c r="L113" s="205"/>
      <c r="M113" s="206"/>
      <c r="N113" s="207"/>
      <c r="O113" s="207"/>
      <c r="P113" s="208">
        <f>SUM(P114:P115)</f>
        <v>0</v>
      </c>
      <c r="Q113" s="207"/>
      <c r="R113" s="208">
        <f>SUM(R114:R115)</f>
        <v>0</v>
      </c>
      <c r="S113" s="207"/>
      <c r="T113" s="209">
        <f>SUM(T114:T115)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0" t="s">
        <v>198</v>
      </c>
      <c r="AT113" s="211" t="s">
        <v>76</v>
      </c>
      <c r="AU113" s="211" t="s">
        <v>85</v>
      </c>
      <c r="AY113" s="210" t="s">
        <v>164</v>
      </c>
      <c r="BK113" s="212">
        <f>SUM(BK114:BK115)</f>
        <v>0</v>
      </c>
    </row>
    <row r="114" s="2" customFormat="1" ht="16.5" customHeight="1">
      <c r="A114" s="41"/>
      <c r="B114" s="42"/>
      <c r="C114" s="215" t="s">
        <v>264</v>
      </c>
      <c r="D114" s="215" t="s">
        <v>166</v>
      </c>
      <c r="E114" s="216" t="s">
        <v>3221</v>
      </c>
      <c r="F114" s="217" t="s">
        <v>3220</v>
      </c>
      <c r="G114" s="218" t="s">
        <v>2966</v>
      </c>
      <c r="H114" s="219">
        <v>1</v>
      </c>
      <c r="I114" s="220"/>
      <c r="J114" s="221">
        <f>ROUND(I114*H114,2)</f>
        <v>0</v>
      </c>
      <c r="K114" s="217" t="s">
        <v>170</v>
      </c>
      <c r="L114" s="47"/>
      <c r="M114" s="222" t="s">
        <v>19</v>
      </c>
      <c r="N114" s="223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2967</v>
      </c>
      <c r="AT114" s="226" t="s">
        <v>166</v>
      </c>
      <c r="AU114" s="226" t="s">
        <v>87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2967</v>
      </c>
      <c r="BM114" s="226" t="s">
        <v>3222</v>
      </c>
    </row>
    <row r="115" s="2" customFormat="1">
      <c r="A115" s="41"/>
      <c r="B115" s="42"/>
      <c r="C115" s="43"/>
      <c r="D115" s="228" t="s">
        <v>172</v>
      </c>
      <c r="E115" s="43"/>
      <c r="F115" s="229" t="s">
        <v>3223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172</v>
      </c>
      <c r="AU115" s="20" t="s">
        <v>87</v>
      </c>
    </row>
    <row r="116" s="12" customFormat="1" ht="22.8" customHeight="1">
      <c r="A116" s="12"/>
      <c r="B116" s="199"/>
      <c r="C116" s="200"/>
      <c r="D116" s="201" t="s">
        <v>76</v>
      </c>
      <c r="E116" s="213" t="s">
        <v>3224</v>
      </c>
      <c r="F116" s="213" t="s">
        <v>3225</v>
      </c>
      <c r="G116" s="200"/>
      <c r="H116" s="200"/>
      <c r="I116" s="203"/>
      <c r="J116" s="214">
        <f>BK116</f>
        <v>0</v>
      </c>
      <c r="K116" s="200"/>
      <c r="L116" s="205"/>
      <c r="M116" s="206"/>
      <c r="N116" s="207"/>
      <c r="O116" s="207"/>
      <c r="P116" s="208">
        <f>SUM(P117:P139)</f>
        <v>0</v>
      </c>
      <c r="Q116" s="207"/>
      <c r="R116" s="208">
        <f>SUM(R117:R139)</f>
        <v>0</v>
      </c>
      <c r="S116" s="207"/>
      <c r="T116" s="209">
        <f>SUM(T117:T139)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198</v>
      </c>
      <c r="AT116" s="211" t="s">
        <v>76</v>
      </c>
      <c r="AU116" s="211" t="s">
        <v>85</v>
      </c>
      <c r="AY116" s="210" t="s">
        <v>164</v>
      </c>
      <c r="BK116" s="212">
        <f>SUM(BK117:BK139)</f>
        <v>0</v>
      </c>
    </row>
    <row r="117" s="2" customFormat="1" ht="16.5" customHeight="1">
      <c r="A117" s="41"/>
      <c r="B117" s="42"/>
      <c r="C117" s="215" t="s">
        <v>269</v>
      </c>
      <c r="D117" s="215" t="s">
        <v>166</v>
      </c>
      <c r="E117" s="216" t="s">
        <v>3226</v>
      </c>
      <c r="F117" s="217" t="s">
        <v>3227</v>
      </c>
      <c r="G117" s="218" t="s">
        <v>2966</v>
      </c>
      <c r="H117" s="219">
        <v>1</v>
      </c>
      <c r="I117" s="220"/>
      <c r="J117" s="221">
        <f>ROUND(I117*H117,2)</f>
        <v>0</v>
      </c>
      <c r="K117" s="217" t="s">
        <v>170</v>
      </c>
      <c r="L117" s="47"/>
      <c r="M117" s="222" t="s">
        <v>19</v>
      </c>
      <c r="N117" s="223" t="s">
        <v>48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2967</v>
      </c>
      <c r="AT117" s="226" t="s">
        <v>166</v>
      </c>
      <c r="AU117" s="226" t="s">
        <v>87</v>
      </c>
      <c r="AY117" s="20" t="s">
        <v>164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85</v>
      </c>
      <c r="BK117" s="227">
        <f>ROUND(I117*H117,2)</f>
        <v>0</v>
      </c>
      <c r="BL117" s="20" t="s">
        <v>2967</v>
      </c>
      <c r="BM117" s="226" t="s">
        <v>3228</v>
      </c>
    </row>
    <row r="118" s="2" customFormat="1">
      <c r="A118" s="41"/>
      <c r="B118" s="42"/>
      <c r="C118" s="43"/>
      <c r="D118" s="228" t="s">
        <v>172</v>
      </c>
      <c r="E118" s="43"/>
      <c r="F118" s="229" t="s">
        <v>3229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172</v>
      </c>
      <c r="AU118" s="20" t="s">
        <v>87</v>
      </c>
    </row>
    <row r="119" s="2" customFormat="1">
      <c r="A119" s="41"/>
      <c r="B119" s="42"/>
      <c r="C119" s="43"/>
      <c r="D119" s="235" t="s">
        <v>274</v>
      </c>
      <c r="E119" s="43"/>
      <c r="F119" s="266" t="s">
        <v>3230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274</v>
      </c>
      <c r="AU119" s="20" t="s">
        <v>87</v>
      </c>
    </row>
    <row r="120" s="2" customFormat="1" ht="16.5" customHeight="1">
      <c r="A120" s="41"/>
      <c r="B120" s="42"/>
      <c r="C120" s="215" t="s">
        <v>276</v>
      </c>
      <c r="D120" s="215" t="s">
        <v>166</v>
      </c>
      <c r="E120" s="216" t="s">
        <v>3231</v>
      </c>
      <c r="F120" s="217" t="s">
        <v>3232</v>
      </c>
      <c r="G120" s="218" t="s">
        <v>2966</v>
      </c>
      <c r="H120" s="219">
        <v>1</v>
      </c>
      <c r="I120" s="220"/>
      <c r="J120" s="221">
        <f>ROUND(I120*H120,2)</f>
        <v>0</v>
      </c>
      <c r="K120" s="217" t="s">
        <v>170</v>
      </c>
      <c r="L120" s="47"/>
      <c r="M120" s="222" t="s">
        <v>19</v>
      </c>
      <c r="N120" s="223" t="s">
        <v>48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2967</v>
      </c>
      <c r="AT120" s="226" t="s">
        <v>166</v>
      </c>
      <c r="AU120" s="226" t="s">
        <v>87</v>
      </c>
      <c r="AY120" s="20" t="s">
        <v>164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85</v>
      </c>
      <c r="BK120" s="227">
        <f>ROUND(I120*H120,2)</f>
        <v>0</v>
      </c>
      <c r="BL120" s="20" t="s">
        <v>2967</v>
      </c>
      <c r="BM120" s="226" t="s">
        <v>3233</v>
      </c>
    </row>
    <row r="121" s="2" customFormat="1">
      <c r="A121" s="41"/>
      <c r="B121" s="42"/>
      <c r="C121" s="43"/>
      <c r="D121" s="228" t="s">
        <v>172</v>
      </c>
      <c r="E121" s="43"/>
      <c r="F121" s="229" t="s">
        <v>3234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172</v>
      </c>
      <c r="AU121" s="20" t="s">
        <v>87</v>
      </c>
    </row>
    <row r="122" s="2" customFormat="1">
      <c r="A122" s="41"/>
      <c r="B122" s="42"/>
      <c r="C122" s="43"/>
      <c r="D122" s="235" t="s">
        <v>274</v>
      </c>
      <c r="E122" s="43"/>
      <c r="F122" s="266" t="s">
        <v>3235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274</v>
      </c>
      <c r="AU122" s="20" t="s">
        <v>87</v>
      </c>
    </row>
    <row r="123" s="2" customFormat="1" ht="16.5" customHeight="1">
      <c r="A123" s="41"/>
      <c r="B123" s="42"/>
      <c r="C123" s="215" t="s">
        <v>282</v>
      </c>
      <c r="D123" s="215" t="s">
        <v>166</v>
      </c>
      <c r="E123" s="216" t="s">
        <v>3236</v>
      </c>
      <c r="F123" s="217" t="s">
        <v>3237</v>
      </c>
      <c r="G123" s="218" t="s">
        <v>2966</v>
      </c>
      <c r="H123" s="219">
        <v>1</v>
      </c>
      <c r="I123" s="220"/>
      <c r="J123" s="221">
        <f>ROUND(I123*H123,2)</f>
        <v>0</v>
      </c>
      <c r="K123" s="217" t="s">
        <v>170</v>
      </c>
      <c r="L123" s="47"/>
      <c r="M123" s="222" t="s">
        <v>19</v>
      </c>
      <c r="N123" s="223" t="s">
        <v>48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2967</v>
      </c>
      <c r="AT123" s="226" t="s">
        <v>166</v>
      </c>
      <c r="AU123" s="226" t="s">
        <v>87</v>
      </c>
      <c r="AY123" s="20" t="s">
        <v>164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85</v>
      </c>
      <c r="BK123" s="227">
        <f>ROUND(I123*H123,2)</f>
        <v>0</v>
      </c>
      <c r="BL123" s="20" t="s">
        <v>2967</v>
      </c>
      <c r="BM123" s="226" t="s">
        <v>3238</v>
      </c>
    </row>
    <row r="124" s="2" customFormat="1">
      <c r="A124" s="41"/>
      <c r="B124" s="42"/>
      <c r="C124" s="43"/>
      <c r="D124" s="228" t="s">
        <v>172</v>
      </c>
      <c r="E124" s="43"/>
      <c r="F124" s="229" t="s">
        <v>3239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172</v>
      </c>
      <c r="AU124" s="20" t="s">
        <v>87</v>
      </c>
    </row>
    <row r="125" s="2" customFormat="1" ht="16.5" customHeight="1">
      <c r="A125" s="41"/>
      <c r="B125" s="42"/>
      <c r="C125" s="215" t="s">
        <v>288</v>
      </c>
      <c r="D125" s="215" t="s">
        <v>166</v>
      </c>
      <c r="E125" s="216" t="s">
        <v>3240</v>
      </c>
      <c r="F125" s="217" t="s">
        <v>3241</v>
      </c>
      <c r="G125" s="218" t="s">
        <v>2966</v>
      </c>
      <c r="H125" s="219">
        <v>1</v>
      </c>
      <c r="I125" s="220"/>
      <c r="J125" s="221">
        <f>ROUND(I125*H125,2)</f>
        <v>0</v>
      </c>
      <c r="K125" s="217" t="s">
        <v>170</v>
      </c>
      <c r="L125" s="47"/>
      <c r="M125" s="222" t="s">
        <v>19</v>
      </c>
      <c r="N125" s="223" t="s">
        <v>48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2967</v>
      </c>
      <c r="AT125" s="226" t="s">
        <v>166</v>
      </c>
      <c r="AU125" s="226" t="s">
        <v>87</v>
      </c>
      <c r="AY125" s="20" t="s">
        <v>164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85</v>
      </c>
      <c r="BK125" s="227">
        <f>ROUND(I125*H125,2)</f>
        <v>0</v>
      </c>
      <c r="BL125" s="20" t="s">
        <v>2967</v>
      </c>
      <c r="BM125" s="226" t="s">
        <v>3242</v>
      </c>
    </row>
    <row r="126" s="2" customFormat="1">
      <c r="A126" s="41"/>
      <c r="B126" s="42"/>
      <c r="C126" s="43"/>
      <c r="D126" s="228" t="s">
        <v>172</v>
      </c>
      <c r="E126" s="43"/>
      <c r="F126" s="229" t="s">
        <v>3243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172</v>
      </c>
      <c r="AU126" s="20" t="s">
        <v>87</v>
      </c>
    </row>
    <row r="127" s="2" customFormat="1" ht="16.5" customHeight="1">
      <c r="A127" s="41"/>
      <c r="B127" s="42"/>
      <c r="C127" s="215" t="s">
        <v>293</v>
      </c>
      <c r="D127" s="215" t="s">
        <v>166</v>
      </c>
      <c r="E127" s="216" t="s">
        <v>3244</v>
      </c>
      <c r="F127" s="217" t="s">
        <v>3245</v>
      </c>
      <c r="G127" s="218" t="s">
        <v>2966</v>
      </c>
      <c r="H127" s="219">
        <v>1</v>
      </c>
      <c r="I127" s="220"/>
      <c r="J127" s="221">
        <f>ROUND(I127*H127,2)</f>
        <v>0</v>
      </c>
      <c r="K127" s="217" t="s">
        <v>170</v>
      </c>
      <c r="L127" s="47"/>
      <c r="M127" s="222" t="s">
        <v>19</v>
      </c>
      <c r="N127" s="223" t="s">
        <v>48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2967</v>
      </c>
      <c r="AT127" s="226" t="s">
        <v>166</v>
      </c>
      <c r="AU127" s="226" t="s">
        <v>87</v>
      </c>
      <c r="AY127" s="20" t="s">
        <v>164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85</v>
      </c>
      <c r="BK127" s="227">
        <f>ROUND(I127*H127,2)</f>
        <v>0</v>
      </c>
      <c r="BL127" s="20" t="s">
        <v>2967</v>
      </c>
      <c r="BM127" s="226" t="s">
        <v>3246</v>
      </c>
    </row>
    <row r="128" s="2" customFormat="1">
      <c r="A128" s="41"/>
      <c r="B128" s="42"/>
      <c r="C128" s="43"/>
      <c r="D128" s="228" t="s">
        <v>172</v>
      </c>
      <c r="E128" s="43"/>
      <c r="F128" s="229" t="s">
        <v>3247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172</v>
      </c>
      <c r="AU128" s="20" t="s">
        <v>87</v>
      </c>
    </row>
    <row r="129" s="2" customFormat="1" ht="16.5" customHeight="1">
      <c r="A129" s="41"/>
      <c r="B129" s="42"/>
      <c r="C129" s="215" t="s">
        <v>303</v>
      </c>
      <c r="D129" s="215" t="s">
        <v>166</v>
      </c>
      <c r="E129" s="216" t="s">
        <v>3248</v>
      </c>
      <c r="F129" s="217" t="s">
        <v>3249</v>
      </c>
      <c r="G129" s="218" t="s">
        <v>2966</v>
      </c>
      <c r="H129" s="219">
        <v>1</v>
      </c>
      <c r="I129" s="220"/>
      <c r="J129" s="221">
        <f>ROUND(I129*H129,2)</f>
        <v>0</v>
      </c>
      <c r="K129" s="217" t="s">
        <v>170</v>
      </c>
      <c r="L129" s="47"/>
      <c r="M129" s="222" t="s">
        <v>19</v>
      </c>
      <c r="N129" s="223" t="s">
        <v>48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2967</v>
      </c>
      <c r="AT129" s="226" t="s">
        <v>166</v>
      </c>
      <c r="AU129" s="226" t="s">
        <v>87</v>
      </c>
      <c r="AY129" s="20" t="s">
        <v>164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85</v>
      </c>
      <c r="BK129" s="227">
        <f>ROUND(I129*H129,2)</f>
        <v>0</v>
      </c>
      <c r="BL129" s="20" t="s">
        <v>2967</v>
      </c>
      <c r="BM129" s="226" t="s">
        <v>3250</v>
      </c>
    </row>
    <row r="130" s="2" customFormat="1">
      <c r="A130" s="41"/>
      <c r="B130" s="42"/>
      <c r="C130" s="43"/>
      <c r="D130" s="228" t="s">
        <v>172</v>
      </c>
      <c r="E130" s="43"/>
      <c r="F130" s="229" t="s">
        <v>3251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172</v>
      </c>
      <c r="AU130" s="20" t="s">
        <v>87</v>
      </c>
    </row>
    <row r="131" s="2" customFormat="1">
      <c r="A131" s="41"/>
      <c r="B131" s="42"/>
      <c r="C131" s="43"/>
      <c r="D131" s="235" t="s">
        <v>274</v>
      </c>
      <c r="E131" s="43"/>
      <c r="F131" s="266" t="s">
        <v>3252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274</v>
      </c>
      <c r="AU131" s="20" t="s">
        <v>87</v>
      </c>
    </row>
    <row r="132" s="2" customFormat="1" ht="24.15" customHeight="1">
      <c r="A132" s="41"/>
      <c r="B132" s="42"/>
      <c r="C132" s="215" t="s">
        <v>7</v>
      </c>
      <c r="D132" s="215" t="s">
        <v>166</v>
      </c>
      <c r="E132" s="216" t="s">
        <v>3253</v>
      </c>
      <c r="F132" s="217" t="s">
        <v>3254</v>
      </c>
      <c r="G132" s="218" t="s">
        <v>2966</v>
      </c>
      <c r="H132" s="219">
        <v>1</v>
      </c>
      <c r="I132" s="220"/>
      <c r="J132" s="221">
        <f>ROUND(I132*H132,2)</f>
        <v>0</v>
      </c>
      <c r="K132" s="217" t="s">
        <v>170</v>
      </c>
      <c r="L132" s="47"/>
      <c r="M132" s="222" t="s">
        <v>19</v>
      </c>
      <c r="N132" s="223" t="s">
        <v>48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2967</v>
      </c>
      <c r="AT132" s="226" t="s">
        <v>166</v>
      </c>
      <c r="AU132" s="226" t="s">
        <v>87</v>
      </c>
      <c r="AY132" s="20" t="s">
        <v>164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85</v>
      </c>
      <c r="BK132" s="227">
        <f>ROUND(I132*H132,2)</f>
        <v>0</v>
      </c>
      <c r="BL132" s="20" t="s">
        <v>2967</v>
      </c>
      <c r="BM132" s="226" t="s">
        <v>3255</v>
      </c>
    </row>
    <row r="133" s="2" customFormat="1">
      <c r="A133" s="41"/>
      <c r="B133" s="42"/>
      <c r="C133" s="43"/>
      <c r="D133" s="228" t="s">
        <v>172</v>
      </c>
      <c r="E133" s="43"/>
      <c r="F133" s="229" t="s">
        <v>3256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172</v>
      </c>
      <c r="AU133" s="20" t="s">
        <v>87</v>
      </c>
    </row>
    <row r="134" s="2" customFormat="1" ht="16.5" customHeight="1">
      <c r="A134" s="41"/>
      <c r="B134" s="42"/>
      <c r="C134" s="215" t="s">
        <v>322</v>
      </c>
      <c r="D134" s="215" t="s">
        <v>166</v>
      </c>
      <c r="E134" s="216" t="s">
        <v>3257</v>
      </c>
      <c r="F134" s="217" t="s">
        <v>3258</v>
      </c>
      <c r="G134" s="218" t="s">
        <v>2966</v>
      </c>
      <c r="H134" s="219">
        <v>1</v>
      </c>
      <c r="I134" s="220"/>
      <c r="J134" s="221">
        <f>ROUND(I134*H134,2)</f>
        <v>0</v>
      </c>
      <c r="K134" s="217" t="s">
        <v>170</v>
      </c>
      <c r="L134" s="47"/>
      <c r="M134" s="222" t="s">
        <v>19</v>
      </c>
      <c r="N134" s="223" t="s">
        <v>48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2967</v>
      </c>
      <c r="AT134" s="226" t="s">
        <v>166</v>
      </c>
      <c r="AU134" s="226" t="s">
        <v>87</v>
      </c>
      <c r="AY134" s="20" t="s">
        <v>164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85</v>
      </c>
      <c r="BK134" s="227">
        <f>ROUND(I134*H134,2)</f>
        <v>0</v>
      </c>
      <c r="BL134" s="20" t="s">
        <v>2967</v>
      </c>
      <c r="BM134" s="226" t="s">
        <v>3259</v>
      </c>
    </row>
    <row r="135" s="2" customFormat="1">
      <c r="A135" s="41"/>
      <c r="B135" s="42"/>
      <c r="C135" s="43"/>
      <c r="D135" s="228" t="s">
        <v>172</v>
      </c>
      <c r="E135" s="43"/>
      <c r="F135" s="229" t="s">
        <v>3260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172</v>
      </c>
      <c r="AU135" s="20" t="s">
        <v>87</v>
      </c>
    </row>
    <row r="136" s="2" customFormat="1" ht="16.5" customHeight="1">
      <c r="A136" s="41"/>
      <c r="B136" s="42"/>
      <c r="C136" s="215" t="s">
        <v>332</v>
      </c>
      <c r="D136" s="215" t="s">
        <v>166</v>
      </c>
      <c r="E136" s="216" t="s">
        <v>3261</v>
      </c>
      <c r="F136" s="217" t="s">
        <v>3262</v>
      </c>
      <c r="G136" s="218" t="s">
        <v>2966</v>
      </c>
      <c r="H136" s="219">
        <v>1</v>
      </c>
      <c r="I136" s="220"/>
      <c r="J136" s="221">
        <f>ROUND(I136*H136,2)</f>
        <v>0</v>
      </c>
      <c r="K136" s="217" t="s">
        <v>170</v>
      </c>
      <c r="L136" s="47"/>
      <c r="M136" s="222" t="s">
        <v>19</v>
      </c>
      <c r="N136" s="223" t="s">
        <v>48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2967</v>
      </c>
      <c r="AT136" s="226" t="s">
        <v>166</v>
      </c>
      <c r="AU136" s="226" t="s">
        <v>87</v>
      </c>
      <c r="AY136" s="20" t="s">
        <v>164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85</v>
      </c>
      <c r="BK136" s="227">
        <f>ROUND(I136*H136,2)</f>
        <v>0</v>
      </c>
      <c r="BL136" s="20" t="s">
        <v>2967</v>
      </c>
      <c r="BM136" s="226" t="s">
        <v>3263</v>
      </c>
    </row>
    <row r="137" s="2" customFormat="1">
      <c r="A137" s="41"/>
      <c r="B137" s="42"/>
      <c r="C137" s="43"/>
      <c r="D137" s="228" t="s">
        <v>172</v>
      </c>
      <c r="E137" s="43"/>
      <c r="F137" s="229" t="s">
        <v>3264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172</v>
      </c>
      <c r="AU137" s="20" t="s">
        <v>87</v>
      </c>
    </row>
    <row r="138" s="2" customFormat="1" ht="16.5" customHeight="1">
      <c r="A138" s="41"/>
      <c r="B138" s="42"/>
      <c r="C138" s="215" t="s">
        <v>337</v>
      </c>
      <c r="D138" s="215" t="s">
        <v>166</v>
      </c>
      <c r="E138" s="216" t="s">
        <v>3265</v>
      </c>
      <c r="F138" s="217" t="s">
        <v>3266</v>
      </c>
      <c r="G138" s="218" t="s">
        <v>2966</v>
      </c>
      <c r="H138" s="219">
        <v>1</v>
      </c>
      <c r="I138" s="220"/>
      <c r="J138" s="221">
        <f>ROUND(I138*H138,2)</f>
        <v>0</v>
      </c>
      <c r="K138" s="217" t="s">
        <v>170</v>
      </c>
      <c r="L138" s="47"/>
      <c r="M138" s="222" t="s">
        <v>19</v>
      </c>
      <c r="N138" s="223" t="s">
        <v>48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2967</v>
      </c>
      <c r="AT138" s="226" t="s">
        <v>166</v>
      </c>
      <c r="AU138" s="226" t="s">
        <v>87</v>
      </c>
      <c r="AY138" s="20" t="s">
        <v>164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85</v>
      </c>
      <c r="BK138" s="227">
        <f>ROUND(I138*H138,2)</f>
        <v>0</v>
      </c>
      <c r="BL138" s="20" t="s">
        <v>2967</v>
      </c>
      <c r="BM138" s="226" t="s">
        <v>3267</v>
      </c>
    </row>
    <row r="139" s="2" customFormat="1">
      <c r="A139" s="41"/>
      <c r="B139" s="42"/>
      <c r="C139" s="43"/>
      <c r="D139" s="228" t="s">
        <v>172</v>
      </c>
      <c r="E139" s="43"/>
      <c r="F139" s="229" t="s">
        <v>3268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172</v>
      </c>
      <c r="AU139" s="20" t="s">
        <v>87</v>
      </c>
    </row>
    <row r="140" s="12" customFormat="1" ht="22.8" customHeight="1">
      <c r="A140" s="12"/>
      <c r="B140" s="199"/>
      <c r="C140" s="200"/>
      <c r="D140" s="201" t="s">
        <v>76</v>
      </c>
      <c r="E140" s="213" t="s">
        <v>2970</v>
      </c>
      <c r="F140" s="213" t="s">
        <v>2971</v>
      </c>
      <c r="G140" s="200"/>
      <c r="H140" s="200"/>
      <c r="I140" s="203"/>
      <c r="J140" s="214">
        <f>BK140</f>
        <v>0</v>
      </c>
      <c r="K140" s="200"/>
      <c r="L140" s="205"/>
      <c r="M140" s="206"/>
      <c r="N140" s="207"/>
      <c r="O140" s="207"/>
      <c r="P140" s="208">
        <f>SUM(P141:P142)</f>
        <v>0</v>
      </c>
      <c r="Q140" s="207"/>
      <c r="R140" s="208">
        <f>SUM(R141:R142)</f>
        <v>0</v>
      </c>
      <c r="S140" s="207"/>
      <c r="T140" s="209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0" t="s">
        <v>198</v>
      </c>
      <c r="AT140" s="211" t="s">
        <v>76</v>
      </c>
      <c r="AU140" s="211" t="s">
        <v>85</v>
      </c>
      <c r="AY140" s="210" t="s">
        <v>164</v>
      </c>
      <c r="BK140" s="212">
        <f>SUM(BK141:BK142)</f>
        <v>0</v>
      </c>
    </row>
    <row r="141" s="2" customFormat="1" ht="16.5" customHeight="1">
      <c r="A141" s="41"/>
      <c r="B141" s="42"/>
      <c r="C141" s="215" t="s">
        <v>343</v>
      </c>
      <c r="D141" s="215" t="s">
        <v>166</v>
      </c>
      <c r="E141" s="216" t="s">
        <v>3269</v>
      </c>
      <c r="F141" s="217" t="s">
        <v>2971</v>
      </c>
      <c r="G141" s="218" t="s">
        <v>2966</v>
      </c>
      <c r="H141" s="219">
        <v>1</v>
      </c>
      <c r="I141" s="220"/>
      <c r="J141" s="221">
        <f>ROUND(I141*H141,2)</f>
        <v>0</v>
      </c>
      <c r="K141" s="217" t="s">
        <v>170</v>
      </c>
      <c r="L141" s="47"/>
      <c r="M141" s="222" t="s">
        <v>19</v>
      </c>
      <c r="N141" s="223" t="s">
        <v>48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2967</v>
      </c>
      <c r="AT141" s="226" t="s">
        <v>166</v>
      </c>
      <c r="AU141" s="226" t="s">
        <v>87</v>
      </c>
      <c r="AY141" s="20" t="s">
        <v>164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85</v>
      </c>
      <c r="BK141" s="227">
        <f>ROUND(I141*H141,2)</f>
        <v>0</v>
      </c>
      <c r="BL141" s="20" t="s">
        <v>2967</v>
      </c>
      <c r="BM141" s="226" t="s">
        <v>3270</v>
      </c>
    </row>
    <row r="142" s="2" customFormat="1">
      <c r="A142" s="41"/>
      <c r="B142" s="42"/>
      <c r="C142" s="43"/>
      <c r="D142" s="228" t="s">
        <v>172</v>
      </c>
      <c r="E142" s="43"/>
      <c r="F142" s="229" t="s">
        <v>3271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172</v>
      </c>
      <c r="AU142" s="20" t="s">
        <v>87</v>
      </c>
    </row>
    <row r="143" s="12" customFormat="1" ht="22.8" customHeight="1">
      <c r="A143" s="12"/>
      <c r="B143" s="199"/>
      <c r="C143" s="200"/>
      <c r="D143" s="201" t="s">
        <v>76</v>
      </c>
      <c r="E143" s="213" t="s">
        <v>3272</v>
      </c>
      <c r="F143" s="213" t="s">
        <v>3273</v>
      </c>
      <c r="G143" s="200"/>
      <c r="H143" s="200"/>
      <c r="I143" s="203"/>
      <c r="J143" s="214">
        <f>BK143</f>
        <v>0</v>
      </c>
      <c r="K143" s="200"/>
      <c r="L143" s="205"/>
      <c r="M143" s="206"/>
      <c r="N143" s="207"/>
      <c r="O143" s="207"/>
      <c r="P143" s="208">
        <f>P144</f>
        <v>0</v>
      </c>
      <c r="Q143" s="207"/>
      <c r="R143" s="208">
        <f>R144</f>
        <v>0</v>
      </c>
      <c r="S143" s="207"/>
      <c r="T143" s="209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198</v>
      </c>
      <c r="AT143" s="211" t="s">
        <v>76</v>
      </c>
      <c r="AU143" s="211" t="s">
        <v>85</v>
      </c>
      <c r="AY143" s="210" t="s">
        <v>164</v>
      </c>
      <c r="BK143" s="212">
        <f>BK144</f>
        <v>0</v>
      </c>
    </row>
    <row r="144" s="2" customFormat="1" ht="16.5" customHeight="1">
      <c r="A144" s="41"/>
      <c r="B144" s="42"/>
      <c r="C144" s="215" t="s">
        <v>350</v>
      </c>
      <c r="D144" s="215" t="s">
        <v>166</v>
      </c>
      <c r="E144" s="216" t="s">
        <v>3274</v>
      </c>
      <c r="F144" s="217" t="s">
        <v>3275</v>
      </c>
      <c r="G144" s="218" t="s">
        <v>2966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48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108</v>
      </c>
      <c r="AT144" s="226" t="s">
        <v>166</v>
      </c>
      <c r="AU144" s="226" t="s">
        <v>87</v>
      </c>
      <c r="AY144" s="20" t="s">
        <v>164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85</v>
      </c>
      <c r="BK144" s="227">
        <f>ROUND(I144*H144,2)</f>
        <v>0</v>
      </c>
      <c r="BL144" s="20" t="s">
        <v>108</v>
      </c>
      <c r="BM144" s="226" t="s">
        <v>3276</v>
      </c>
    </row>
    <row r="145" s="12" customFormat="1" ht="22.8" customHeight="1">
      <c r="A145" s="12"/>
      <c r="B145" s="199"/>
      <c r="C145" s="200"/>
      <c r="D145" s="201" t="s">
        <v>76</v>
      </c>
      <c r="E145" s="213" t="s">
        <v>2987</v>
      </c>
      <c r="F145" s="213" t="s">
        <v>2988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SUM(P146:P147)</f>
        <v>0</v>
      </c>
      <c r="Q145" s="207"/>
      <c r="R145" s="208">
        <f>SUM(R146:R147)</f>
        <v>0</v>
      </c>
      <c r="S145" s="207"/>
      <c r="T145" s="209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198</v>
      </c>
      <c r="AT145" s="211" t="s">
        <v>76</v>
      </c>
      <c r="AU145" s="211" t="s">
        <v>85</v>
      </c>
      <c r="AY145" s="210" t="s">
        <v>164</v>
      </c>
      <c r="BK145" s="212">
        <f>SUM(BK146:BK147)</f>
        <v>0</v>
      </c>
    </row>
    <row r="146" s="2" customFormat="1" ht="24.15" customHeight="1">
      <c r="A146" s="41"/>
      <c r="B146" s="42"/>
      <c r="C146" s="215" t="s">
        <v>356</v>
      </c>
      <c r="D146" s="215" t="s">
        <v>166</v>
      </c>
      <c r="E146" s="216" t="s">
        <v>3277</v>
      </c>
      <c r="F146" s="217" t="s">
        <v>3278</v>
      </c>
      <c r="G146" s="218" t="s">
        <v>2966</v>
      </c>
      <c r="H146" s="219">
        <v>1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48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108</v>
      </c>
      <c r="AT146" s="226" t="s">
        <v>166</v>
      </c>
      <c r="AU146" s="226" t="s">
        <v>87</v>
      </c>
      <c r="AY146" s="20" t="s">
        <v>164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85</v>
      </c>
      <c r="BK146" s="227">
        <f>ROUND(I146*H146,2)</f>
        <v>0</v>
      </c>
      <c r="BL146" s="20" t="s">
        <v>108</v>
      </c>
      <c r="BM146" s="226" t="s">
        <v>3279</v>
      </c>
    </row>
    <row r="147" s="2" customFormat="1" ht="16.5" customHeight="1">
      <c r="A147" s="41"/>
      <c r="B147" s="42"/>
      <c r="C147" s="215" t="s">
        <v>364</v>
      </c>
      <c r="D147" s="215" t="s">
        <v>166</v>
      </c>
      <c r="E147" s="216" t="s">
        <v>3280</v>
      </c>
      <c r="F147" s="217" t="s">
        <v>3281</v>
      </c>
      <c r="G147" s="218" t="s">
        <v>2966</v>
      </c>
      <c r="H147" s="219">
        <v>1</v>
      </c>
      <c r="I147" s="220"/>
      <c r="J147" s="221">
        <f>ROUND(I147*H147,2)</f>
        <v>0</v>
      </c>
      <c r="K147" s="217" t="s">
        <v>19</v>
      </c>
      <c r="L147" s="47"/>
      <c r="M147" s="290" t="s">
        <v>19</v>
      </c>
      <c r="N147" s="291" t="s">
        <v>48</v>
      </c>
      <c r="O147" s="292"/>
      <c r="P147" s="293">
        <f>O147*H147</f>
        <v>0</v>
      </c>
      <c r="Q147" s="293">
        <v>0</v>
      </c>
      <c r="R147" s="293">
        <f>Q147*H147</f>
        <v>0</v>
      </c>
      <c r="S147" s="293">
        <v>0</v>
      </c>
      <c r="T147" s="294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108</v>
      </c>
      <c r="AT147" s="226" t="s">
        <v>166</v>
      </c>
      <c r="AU147" s="226" t="s">
        <v>87</v>
      </c>
      <c r="AY147" s="20" t="s">
        <v>164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85</v>
      </c>
      <c r="BK147" s="227">
        <f>ROUND(I147*H147,2)</f>
        <v>0</v>
      </c>
      <c r="BL147" s="20" t="s">
        <v>108</v>
      </c>
      <c r="BM147" s="226" t="s">
        <v>3282</v>
      </c>
    </row>
    <row r="148" s="2" customFormat="1" ht="6.96" customHeight="1">
      <c r="A148" s="41"/>
      <c r="B148" s="62"/>
      <c r="C148" s="63"/>
      <c r="D148" s="63"/>
      <c r="E148" s="63"/>
      <c r="F148" s="63"/>
      <c r="G148" s="63"/>
      <c r="H148" s="63"/>
      <c r="I148" s="63"/>
      <c r="J148" s="63"/>
      <c r="K148" s="63"/>
      <c r="L148" s="47"/>
      <c r="M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</sheetData>
  <sheetProtection sheet="1" autoFilter="0" formatColumns="0" formatRows="0" objects="1" scenarios="1" spinCount="100000" saltValue="iipMfnvZV3yjOc/iqLN8tUv20eE9v75IJO/YzSyiY9MXwYrZNAG87BR6Nh2rPaMVQd1t8G2tUrsdjXopYYoVgQ==" hashValue="2tfZQcUPCWPtdSEGiWUEflLdy9ZeFgYVITZhQiOqWZftZzN1ablWsKz4PmOxY3gy4YBfrgXBSkGACC1Ys4Nlgw==" algorithmName="SHA-512" password="CC35"/>
  <autoFilter ref="C85:K14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012203000"/>
    <hyperlink ref="F92" r:id="rId2" display="https://podminky.urs.cz/item/CS_URS_2025_01/012403000"/>
    <hyperlink ref="F94" r:id="rId3" display="https://podminky.urs.cz/item/CS_URS_2025_01/011314000"/>
    <hyperlink ref="F98" r:id="rId4" display="https://podminky.urs.cz/item/CS_URS_2025_01/011324000"/>
    <hyperlink ref="F111" r:id="rId5" display="https://podminky.urs.cz/item/CS_URS_2025_01/013254000"/>
    <hyperlink ref="F115" r:id="rId6" display="https://podminky.urs.cz/item/CS_URS_2025_01/020001000"/>
    <hyperlink ref="F118" r:id="rId7" display="https://podminky.urs.cz/item/CS_URS_2025_01/032103000"/>
    <hyperlink ref="F121" r:id="rId8" display="https://podminky.urs.cz/item/CS_URS_2025_01/032503000"/>
    <hyperlink ref="F124" r:id="rId9" display="https://podminky.urs.cz/item/CS_URS_2025_01/032903000"/>
    <hyperlink ref="F126" r:id="rId10" display="https://podminky.urs.cz/item/CS_URS_2025_01/033103000"/>
    <hyperlink ref="F128" r:id="rId11" display="https://podminky.urs.cz/item/CS_URS_2025_01/033203000"/>
    <hyperlink ref="F130" r:id="rId12" display="https://podminky.urs.cz/item/CS_URS_2025_01/034103000"/>
    <hyperlink ref="F133" r:id="rId13" display="https://podminky.urs.cz/item/CS_URS_2025_01/034203000"/>
    <hyperlink ref="F135" r:id="rId14" display="https://podminky.urs.cz/item/CS_URS_2025_01/034303000"/>
    <hyperlink ref="F137" r:id="rId15" display="https://podminky.urs.cz/item/CS_URS_2025_01/039103000"/>
    <hyperlink ref="F139" r:id="rId16" display="https://podminky.urs.cz/item/CS_URS_2025_01/039203000"/>
    <hyperlink ref="F142" r:id="rId17" display="https://podminky.urs.cz/item/CS_URS_2025_01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7" customFormat="1" ht="45" customHeight="1">
      <c r="B3" s="307"/>
      <c r="C3" s="308" t="s">
        <v>3283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3284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3285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3286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3287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3288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3289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3290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3291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3292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3293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84</v>
      </c>
      <c r="F18" s="314" t="s">
        <v>3294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3295</v>
      </c>
      <c r="F19" s="314" t="s">
        <v>3296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3297</v>
      </c>
      <c r="F20" s="314" t="s">
        <v>3298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3299</v>
      </c>
      <c r="F21" s="314" t="s">
        <v>3300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2291</v>
      </c>
      <c r="F22" s="314" t="s">
        <v>2292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101</v>
      </c>
      <c r="F23" s="314" t="s">
        <v>3301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3302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3303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3304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3305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3306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3307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3308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3309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3310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150</v>
      </c>
      <c r="F36" s="314"/>
      <c r="G36" s="314" t="s">
        <v>3311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3312</v>
      </c>
      <c r="F37" s="314"/>
      <c r="G37" s="314" t="s">
        <v>3313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58</v>
      </c>
      <c r="F38" s="314"/>
      <c r="G38" s="314" t="s">
        <v>3314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59</v>
      </c>
      <c r="F39" s="314"/>
      <c r="G39" s="314" t="s">
        <v>3315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151</v>
      </c>
      <c r="F40" s="314"/>
      <c r="G40" s="314" t="s">
        <v>3316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152</v>
      </c>
      <c r="F41" s="314"/>
      <c r="G41" s="314" t="s">
        <v>3317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3318</v>
      </c>
      <c r="F42" s="314"/>
      <c r="G42" s="314" t="s">
        <v>3319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3320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3321</v>
      </c>
      <c r="F44" s="314"/>
      <c r="G44" s="314" t="s">
        <v>3322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154</v>
      </c>
      <c r="F45" s="314"/>
      <c r="G45" s="314" t="s">
        <v>3323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3324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3325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3326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3327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3328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3329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3330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3331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3332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3333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3334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3335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3336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3337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3338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3339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3340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3341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3342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3343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3344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3345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3346</v>
      </c>
      <c r="D76" s="332"/>
      <c r="E76" s="332"/>
      <c r="F76" s="332" t="s">
        <v>3347</v>
      </c>
      <c r="G76" s="333"/>
      <c r="H76" s="332" t="s">
        <v>59</v>
      </c>
      <c r="I76" s="332" t="s">
        <v>62</v>
      </c>
      <c r="J76" s="332" t="s">
        <v>3348</v>
      </c>
      <c r="K76" s="331"/>
    </row>
    <row r="77" s="1" customFormat="1" ht="17.25" customHeight="1">
      <c r="B77" s="329"/>
      <c r="C77" s="334" t="s">
        <v>3349</v>
      </c>
      <c r="D77" s="334"/>
      <c r="E77" s="334"/>
      <c r="F77" s="335" t="s">
        <v>3350</v>
      </c>
      <c r="G77" s="336"/>
      <c r="H77" s="334"/>
      <c r="I77" s="334"/>
      <c r="J77" s="334" t="s">
        <v>3351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58</v>
      </c>
      <c r="D79" s="339"/>
      <c r="E79" s="339"/>
      <c r="F79" s="340" t="s">
        <v>3352</v>
      </c>
      <c r="G79" s="341"/>
      <c r="H79" s="317" t="s">
        <v>3353</v>
      </c>
      <c r="I79" s="317" t="s">
        <v>3354</v>
      </c>
      <c r="J79" s="317">
        <v>20</v>
      </c>
      <c r="K79" s="331"/>
    </row>
    <row r="80" s="1" customFormat="1" ht="15" customHeight="1">
      <c r="B80" s="329"/>
      <c r="C80" s="317" t="s">
        <v>3355</v>
      </c>
      <c r="D80" s="317"/>
      <c r="E80" s="317"/>
      <c r="F80" s="340" t="s">
        <v>3352</v>
      </c>
      <c r="G80" s="341"/>
      <c r="H80" s="317" t="s">
        <v>3356</v>
      </c>
      <c r="I80" s="317" t="s">
        <v>3354</v>
      </c>
      <c r="J80" s="317">
        <v>120</v>
      </c>
      <c r="K80" s="331"/>
    </row>
    <row r="81" s="1" customFormat="1" ht="15" customHeight="1">
      <c r="B81" s="342"/>
      <c r="C81" s="317" t="s">
        <v>3357</v>
      </c>
      <c r="D81" s="317"/>
      <c r="E81" s="317"/>
      <c r="F81" s="340" t="s">
        <v>3358</v>
      </c>
      <c r="G81" s="341"/>
      <c r="H81" s="317" t="s">
        <v>3359</v>
      </c>
      <c r="I81" s="317" t="s">
        <v>3354</v>
      </c>
      <c r="J81" s="317">
        <v>50</v>
      </c>
      <c r="K81" s="331"/>
    </row>
    <row r="82" s="1" customFormat="1" ht="15" customHeight="1">
      <c r="B82" s="342"/>
      <c r="C82" s="317" t="s">
        <v>3360</v>
      </c>
      <c r="D82" s="317"/>
      <c r="E82" s="317"/>
      <c r="F82" s="340" t="s">
        <v>3352</v>
      </c>
      <c r="G82" s="341"/>
      <c r="H82" s="317" t="s">
        <v>3361</v>
      </c>
      <c r="I82" s="317" t="s">
        <v>3362</v>
      </c>
      <c r="J82" s="317"/>
      <c r="K82" s="331"/>
    </row>
    <row r="83" s="1" customFormat="1" ht="15" customHeight="1">
      <c r="B83" s="342"/>
      <c r="C83" s="343" t="s">
        <v>3363</v>
      </c>
      <c r="D83" s="343"/>
      <c r="E83" s="343"/>
      <c r="F83" s="344" t="s">
        <v>3358</v>
      </c>
      <c r="G83" s="343"/>
      <c r="H83" s="343" t="s">
        <v>3364</v>
      </c>
      <c r="I83" s="343" t="s">
        <v>3354</v>
      </c>
      <c r="J83" s="343">
        <v>15</v>
      </c>
      <c r="K83" s="331"/>
    </row>
    <row r="84" s="1" customFormat="1" ht="15" customHeight="1">
      <c r="B84" s="342"/>
      <c r="C84" s="343" t="s">
        <v>3365</v>
      </c>
      <c r="D84" s="343"/>
      <c r="E84" s="343"/>
      <c r="F84" s="344" t="s">
        <v>3358</v>
      </c>
      <c r="G84" s="343"/>
      <c r="H84" s="343" t="s">
        <v>3366</v>
      </c>
      <c r="I84" s="343" t="s">
        <v>3354</v>
      </c>
      <c r="J84" s="343">
        <v>15</v>
      </c>
      <c r="K84" s="331"/>
    </row>
    <row r="85" s="1" customFormat="1" ht="15" customHeight="1">
      <c r="B85" s="342"/>
      <c r="C85" s="343" t="s">
        <v>3367</v>
      </c>
      <c r="D85" s="343"/>
      <c r="E85" s="343"/>
      <c r="F85" s="344" t="s">
        <v>3358</v>
      </c>
      <c r="G85" s="343"/>
      <c r="H85" s="343" t="s">
        <v>3368</v>
      </c>
      <c r="I85" s="343" t="s">
        <v>3354</v>
      </c>
      <c r="J85" s="343">
        <v>20</v>
      </c>
      <c r="K85" s="331"/>
    </row>
    <row r="86" s="1" customFormat="1" ht="15" customHeight="1">
      <c r="B86" s="342"/>
      <c r="C86" s="343" t="s">
        <v>3369</v>
      </c>
      <c r="D86" s="343"/>
      <c r="E86" s="343"/>
      <c r="F86" s="344" t="s">
        <v>3358</v>
      </c>
      <c r="G86" s="343"/>
      <c r="H86" s="343" t="s">
        <v>3370</v>
      </c>
      <c r="I86" s="343" t="s">
        <v>3354</v>
      </c>
      <c r="J86" s="343">
        <v>20</v>
      </c>
      <c r="K86" s="331"/>
    </row>
    <row r="87" s="1" customFormat="1" ht="15" customHeight="1">
      <c r="B87" s="342"/>
      <c r="C87" s="317" t="s">
        <v>3371</v>
      </c>
      <c r="D87" s="317"/>
      <c r="E87" s="317"/>
      <c r="F87" s="340" t="s">
        <v>3358</v>
      </c>
      <c r="G87" s="341"/>
      <c r="H87" s="317" t="s">
        <v>3372</v>
      </c>
      <c r="I87" s="317" t="s">
        <v>3354</v>
      </c>
      <c r="J87" s="317">
        <v>50</v>
      </c>
      <c r="K87" s="331"/>
    </row>
    <row r="88" s="1" customFormat="1" ht="15" customHeight="1">
      <c r="B88" s="342"/>
      <c r="C88" s="317" t="s">
        <v>3373</v>
      </c>
      <c r="D88" s="317"/>
      <c r="E88" s="317"/>
      <c r="F88" s="340" t="s">
        <v>3358</v>
      </c>
      <c r="G88" s="341"/>
      <c r="H88" s="317" t="s">
        <v>3374</v>
      </c>
      <c r="I88" s="317" t="s">
        <v>3354</v>
      </c>
      <c r="J88" s="317">
        <v>20</v>
      </c>
      <c r="K88" s="331"/>
    </row>
    <row r="89" s="1" customFormat="1" ht="15" customHeight="1">
      <c r="B89" s="342"/>
      <c r="C89" s="317" t="s">
        <v>3375</v>
      </c>
      <c r="D89" s="317"/>
      <c r="E89" s="317"/>
      <c r="F89" s="340" t="s">
        <v>3358</v>
      </c>
      <c r="G89" s="341"/>
      <c r="H89" s="317" t="s">
        <v>3376</v>
      </c>
      <c r="I89" s="317" t="s">
        <v>3354</v>
      </c>
      <c r="J89" s="317">
        <v>20</v>
      </c>
      <c r="K89" s="331"/>
    </row>
    <row r="90" s="1" customFormat="1" ht="15" customHeight="1">
      <c r="B90" s="342"/>
      <c r="C90" s="317" t="s">
        <v>3377</v>
      </c>
      <c r="D90" s="317"/>
      <c r="E90" s="317"/>
      <c r="F90" s="340" t="s">
        <v>3358</v>
      </c>
      <c r="G90" s="341"/>
      <c r="H90" s="317" t="s">
        <v>3378</v>
      </c>
      <c r="I90" s="317" t="s">
        <v>3354</v>
      </c>
      <c r="J90" s="317">
        <v>50</v>
      </c>
      <c r="K90" s="331"/>
    </row>
    <row r="91" s="1" customFormat="1" ht="15" customHeight="1">
      <c r="B91" s="342"/>
      <c r="C91" s="317" t="s">
        <v>3379</v>
      </c>
      <c r="D91" s="317"/>
      <c r="E91" s="317"/>
      <c r="F91" s="340" t="s">
        <v>3358</v>
      </c>
      <c r="G91" s="341"/>
      <c r="H91" s="317" t="s">
        <v>3379</v>
      </c>
      <c r="I91" s="317" t="s">
        <v>3354</v>
      </c>
      <c r="J91" s="317">
        <v>50</v>
      </c>
      <c r="K91" s="331"/>
    </row>
    <row r="92" s="1" customFormat="1" ht="15" customHeight="1">
      <c r="B92" s="342"/>
      <c r="C92" s="317" t="s">
        <v>3380</v>
      </c>
      <c r="D92" s="317"/>
      <c r="E92" s="317"/>
      <c r="F92" s="340" t="s">
        <v>3358</v>
      </c>
      <c r="G92" s="341"/>
      <c r="H92" s="317" t="s">
        <v>3381</v>
      </c>
      <c r="I92" s="317" t="s">
        <v>3354</v>
      </c>
      <c r="J92" s="317">
        <v>255</v>
      </c>
      <c r="K92" s="331"/>
    </row>
    <row r="93" s="1" customFormat="1" ht="15" customHeight="1">
      <c r="B93" s="342"/>
      <c r="C93" s="317" t="s">
        <v>3382</v>
      </c>
      <c r="D93" s="317"/>
      <c r="E93" s="317"/>
      <c r="F93" s="340" t="s">
        <v>3352</v>
      </c>
      <c r="G93" s="341"/>
      <c r="H93" s="317" t="s">
        <v>3383</v>
      </c>
      <c r="I93" s="317" t="s">
        <v>3384</v>
      </c>
      <c r="J93" s="317"/>
      <c r="K93" s="331"/>
    </row>
    <row r="94" s="1" customFormat="1" ht="15" customHeight="1">
      <c r="B94" s="342"/>
      <c r="C94" s="317" t="s">
        <v>3385</v>
      </c>
      <c r="D94" s="317"/>
      <c r="E94" s="317"/>
      <c r="F94" s="340" t="s">
        <v>3352</v>
      </c>
      <c r="G94" s="341"/>
      <c r="H94" s="317" t="s">
        <v>3386</v>
      </c>
      <c r="I94" s="317" t="s">
        <v>3387</v>
      </c>
      <c r="J94" s="317"/>
      <c r="K94" s="331"/>
    </row>
    <row r="95" s="1" customFormat="1" ht="15" customHeight="1">
      <c r="B95" s="342"/>
      <c r="C95" s="317" t="s">
        <v>3388</v>
      </c>
      <c r="D95" s="317"/>
      <c r="E95" s="317"/>
      <c r="F95" s="340" t="s">
        <v>3352</v>
      </c>
      <c r="G95" s="341"/>
      <c r="H95" s="317" t="s">
        <v>3388</v>
      </c>
      <c r="I95" s="317" t="s">
        <v>3387</v>
      </c>
      <c r="J95" s="317"/>
      <c r="K95" s="331"/>
    </row>
    <row r="96" s="1" customFormat="1" ht="15" customHeight="1">
      <c r="B96" s="342"/>
      <c r="C96" s="317" t="s">
        <v>43</v>
      </c>
      <c r="D96" s="317"/>
      <c r="E96" s="317"/>
      <c r="F96" s="340" t="s">
        <v>3352</v>
      </c>
      <c r="G96" s="341"/>
      <c r="H96" s="317" t="s">
        <v>3389</v>
      </c>
      <c r="I96" s="317" t="s">
        <v>3387</v>
      </c>
      <c r="J96" s="317"/>
      <c r="K96" s="331"/>
    </row>
    <row r="97" s="1" customFormat="1" ht="15" customHeight="1">
      <c r="B97" s="342"/>
      <c r="C97" s="317" t="s">
        <v>53</v>
      </c>
      <c r="D97" s="317"/>
      <c r="E97" s="317"/>
      <c r="F97" s="340" t="s">
        <v>3352</v>
      </c>
      <c r="G97" s="341"/>
      <c r="H97" s="317" t="s">
        <v>3390</v>
      </c>
      <c r="I97" s="317" t="s">
        <v>3387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3391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3346</v>
      </c>
      <c r="D103" s="332"/>
      <c r="E103" s="332"/>
      <c r="F103" s="332" t="s">
        <v>3347</v>
      </c>
      <c r="G103" s="333"/>
      <c r="H103" s="332" t="s">
        <v>59</v>
      </c>
      <c r="I103" s="332" t="s">
        <v>62</v>
      </c>
      <c r="J103" s="332" t="s">
        <v>3348</v>
      </c>
      <c r="K103" s="331"/>
    </row>
    <row r="104" s="1" customFormat="1" ht="17.25" customHeight="1">
      <c r="B104" s="329"/>
      <c r="C104" s="334" t="s">
        <v>3349</v>
      </c>
      <c r="D104" s="334"/>
      <c r="E104" s="334"/>
      <c r="F104" s="335" t="s">
        <v>3350</v>
      </c>
      <c r="G104" s="336"/>
      <c r="H104" s="334"/>
      <c r="I104" s="334"/>
      <c r="J104" s="334" t="s">
        <v>3351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58</v>
      </c>
      <c r="D106" s="339"/>
      <c r="E106" s="339"/>
      <c r="F106" s="340" t="s">
        <v>3352</v>
      </c>
      <c r="G106" s="317"/>
      <c r="H106" s="317" t="s">
        <v>3392</v>
      </c>
      <c r="I106" s="317" t="s">
        <v>3354</v>
      </c>
      <c r="J106" s="317">
        <v>20</v>
      </c>
      <c r="K106" s="331"/>
    </row>
    <row r="107" s="1" customFormat="1" ht="15" customHeight="1">
      <c r="B107" s="329"/>
      <c r="C107" s="317" t="s">
        <v>3355</v>
      </c>
      <c r="D107" s="317"/>
      <c r="E107" s="317"/>
      <c r="F107" s="340" t="s">
        <v>3352</v>
      </c>
      <c r="G107" s="317"/>
      <c r="H107" s="317" t="s">
        <v>3392</v>
      </c>
      <c r="I107" s="317" t="s">
        <v>3354</v>
      </c>
      <c r="J107" s="317">
        <v>120</v>
      </c>
      <c r="K107" s="331"/>
    </row>
    <row r="108" s="1" customFormat="1" ht="15" customHeight="1">
      <c r="B108" s="342"/>
      <c r="C108" s="317" t="s">
        <v>3357</v>
      </c>
      <c r="D108" s="317"/>
      <c r="E108" s="317"/>
      <c r="F108" s="340" t="s">
        <v>3358</v>
      </c>
      <c r="G108" s="317"/>
      <c r="H108" s="317" t="s">
        <v>3392</v>
      </c>
      <c r="I108" s="317" t="s">
        <v>3354</v>
      </c>
      <c r="J108" s="317">
        <v>50</v>
      </c>
      <c r="K108" s="331"/>
    </row>
    <row r="109" s="1" customFormat="1" ht="15" customHeight="1">
      <c r="B109" s="342"/>
      <c r="C109" s="317" t="s">
        <v>3360</v>
      </c>
      <c r="D109" s="317"/>
      <c r="E109" s="317"/>
      <c r="F109" s="340" t="s">
        <v>3352</v>
      </c>
      <c r="G109" s="317"/>
      <c r="H109" s="317" t="s">
        <v>3392</v>
      </c>
      <c r="I109" s="317" t="s">
        <v>3362</v>
      </c>
      <c r="J109" s="317"/>
      <c r="K109" s="331"/>
    </row>
    <row r="110" s="1" customFormat="1" ht="15" customHeight="1">
      <c r="B110" s="342"/>
      <c r="C110" s="317" t="s">
        <v>3371</v>
      </c>
      <c r="D110" s="317"/>
      <c r="E110" s="317"/>
      <c r="F110" s="340" t="s">
        <v>3358</v>
      </c>
      <c r="G110" s="317"/>
      <c r="H110" s="317" t="s">
        <v>3392</v>
      </c>
      <c r="I110" s="317" t="s">
        <v>3354</v>
      </c>
      <c r="J110" s="317">
        <v>50</v>
      </c>
      <c r="K110" s="331"/>
    </row>
    <row r="111" s="1" customFormat="1" ht="15" customHeight="1">
      <c r="B111" s="342"/>
      <c r="C111" s="317" t="s">
        <v>3379</v>
      </c>
      <c r="D111" s="317"/>
      <c r="E111" s="317"/>
      <c r="F111" s="340" t="s">
        <v>3358</v>
      </c>
      <c r="G111" s="317"/>
      <c r="H111" s="317" t="s">
        <v>3392</v>
      </c>
      <c r="I111" s="317" t="s">
        <v>3354</v>
      </c>
      <c r="J111" s="317">
        <v>50</v>
      </c>
      <c r="K111" s="331"/>
    </row>
    <row r="112" s="1" customFormat="1" ht="15" customHeight="1">
      <c r="B112" s="342"/>
      <c r="C112" s="317" t="s">
        <v>3377</v>
      </c>
      <c r="D112" s="317"/>
      <c r="E112" s="317"/>
      <c r="F112" s="340" t="s">
        <v>3358</v>
      </c>
      <c r="G112" s="317"/>
      <c r="H112" s="317" t="s">
        <v>3392</v>
      </c>
      <c r="I112" s="317" t="s">
        <v>3354</v>
      </c>
      <c r="J112" s="317">
        <v>50</v>
      </c>
      <c r="K112" s="331"/>
    </row>
    <row r="113" s="1" customFormat="1" ht="15" customHeight="1">
      <c r="B113" s="342"/>
      <c r="C113" s="317" t="s">
        <v>58</v>
      </c>
      <c r="D113" s="317"/>
      <c r="E113" s="317"/>
      <c r="F113" s="340" t="s">
        <v>3352</v>
      </c>
      <c r="G113" s="317"/>
      <c r="H113" s="317" t="s">
        <v>3393</v>
      </c>
      <c r="I113" s="317" t="s">
        <v>3354</v>
      </c>
      <c r="J113" s="317">
        <v>20</v>
      </c>
      <c r="K113" s="331"/>
    </row>
    <row r="114" s="1" customFormat="1" ht="15" customHeight="1">
      <c r="B114" s="342"/>
      <c r="C114" s="317" t="s">
        <v>3394</v>
      </c>
      <c r="D114" s="317"/>
      <c r="E114" s="317"/>
      <c r="F114" s="340" t="s">
        <v>3352</v>
      </c>
      <c r="G114" s="317"/>
      <c r="H114" s="317" t="s">
        <v>3395</v>
      </c>
      <c r="I114" s="317" t="s">
        <v>3354</v>
      </c>
      <c r="J114" s="317">
        <v>120</v>
      </c>
      <c r="K114" s="331"/>
    </row>
    <row r="115" s="1" customFormat="1" ht="15" customHeight="1">
      <c r="B115" s="342"/>
      <c r="C115" s="317" t="s">
        <v>43</v>
      </c>
      <c r="D115" s="317"/>
      <c r="E115" s="317"/>
      <c r="F115" s="340" t="s">
        <v>3352</v>
      </c>
      <c r="G115" s="317"/>
      <c r="H115" s="317" t="s">
        <v>3396</v>
      </c>
      <c r="I115" s="317" t="s">
        <v>3387</v>
      </c>
      <c r="J115" s="317"/>
      <c r="K115" s="331"/>
    </row>
    <row r="116" s="1" customFormat="1" ht="15" customHeight="1">
      <c r="B116" s="342"/>
      <c r="C116" s="317" t="s">
        <v>53</v>
      </c>
      <c r="D116" s="317"/>
      <c r="E116" s="317"/>
      <c r="F116" s="340" t="s">
        <v>3352</v>
      </c>
      <c r="G116" s="317"/>
      <c r="H116" s="317" t="s">
        <v>3397</v>
      </c>
      <c r="I116" s="317" t="s">
        <v>3387</v>
      </c>
      <c r="J116" s="317"/>
      <c r="K116" s="331"/>
    </row>
    <row r="117" s="1" customFormat="1" ht="15" customHeight="1">
      <c r="B117" s="342"/>
      <c r="C117" s="317" t="s">
        <v>62</v>
      </c>
      <c r="D117" s="317"/>
      <c r="E117" s="317"/>
      <c r="F117" s="340" t="s">
        <v>3352</v>
      </c>
      <c r="G117" s="317"/>
      <c r="H117" s="317" t="s">
        <v>3398</v>
      </c>
      <c r="I117" s="317" t="s">
        <v>3399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3400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3346</v>
      </c>
      <c r="D123" s="332"/>
      <c r="E123" s="332"/>
      <c r="F123" s="332" t="s">
        <v>3347</v>
      </c>
      <c r="G123" s="333"/>
      <c r="H123" s="332" t="s">
        <v>59</v>
      </c>
      <c r="I123" s="332" t="s">
        <v>62</v>
      </c>
      <c r="J123" s="332" t="s">
        <v>3348</v>
      </c>
      <c r="K123" s="361"/>
    </row>
    <row r="124" s="1" customFormat="1" ht="17.25" customHeight="1">
      <c r="B124" s="360"/>
      <c r="C124" s="334" t="s">
        <v>3349</v>
      </c>
      <c r="D124" s="334"/>
      <c r="E124" s="334"/>
      <c r="F124" s="335" t="s">
        <v>3350</v>
      </c>
      <c r="G124" s="336"/>
      <c r="H124" s="334"/>
      <c r="I124" s="334"/>
      <c r="J124" s="334" t="s">
        <v>3351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3355</v>
      </c>
      <c r="D126" s="339"/>
      <c r="E126" s="339"/>
      <c r="F126" s="340" t="s">
        <v>3352</v>
      </c>
      <c r="G126" s="317"/>
      <c r="H126" s="317" t="s">
        <v>3392</v>
      </c>
      <c r="I126" s="317" t="s">
        <v>3354</v>
      </c>
      <c r="J126" s="317">
        <v>120</v>
      </c>
      <c r="K126" s="365"/>
    </row>
    <row r="127" s="1" customFormat="1" ht="15" customHeight="1">
      <c r="B127" s="362"/>
      <c r="C127" s="317" t="s">
        <v>3401</v>
      </c>
      <c r="D127" s="317"/>
      <c r="E127" s="317"/>
      <c r="F127" s="340" t="s">
        <v>3352</v>
      </c>
      <c r="G127" s="317"/>
      <c r="H127" s="317" t="s">
        <v>3402</v>
      </c>
      <c r="I127" s="317" t="s">
        <v>3354</v>
      </c>
      <c r="J127" s="317" t="s">
        <v>3403</v>
      </c>
      <c r="K127" s="365"/>
    </row>
    <row r="128" s="1" customFormat="1" ht="15" customHeight="1">
      <c r="B128" s="362"/>
      <c r="C128" s="317" t="s">
        <v>101</v>
      </c>
      <c r="D128" s="317"/>
      <c r="E128" s="317"/>
      <c r="F128" s="340" t="s">
        <v>3352</v>
      </c>
      <c r="G128" s="317"/>
      <c r="H128" s="317" t="s">
        <v>3404</v>
      </c>
      <c r="I128" s="317" t="s">
        <v>3354</v>
      </c>
      <c r="J128" s="317" t="s">
        <v>3403</v>
      </c>
      <c r="K128" s="365"/>
    </row>
    <row r="129" s="1" customFormat="1" ht="15" customHeight="1">
      <c r="B129" s="362"/>
      <c r="C129" s="317" t="s">
        <v>3363</v>
      </c>
      <c r="D129" s="317"/>
      <c r="E129" s="317"/>
      <c r="F129" s="340" t="s">
        <v>3358</v>
      </c>
      <c r="G129" s="317"/>
      <c r="H129" s="317" t="s">
        <v>3364</v>
      </c>
      <c r="I129" s="317" t="s">
        <v>3354</v>
      </c>
      <c r="J129" s="317">
        <v>15</v>
      </c>
      <c r="K129" s="365"/>
    </row>
    <row r="130" s="1" customFormat="1" ht="15" customHeight="1">
      <c r="B130" s="362"/>
      <c r="C130" s="343" t="s">
        <v>3365</v>
      </c>
      <c r="D130" s="343"/>
      <c r="E130" s="343"/>
      <c r="F130" s="344" t="s">
        <v>3358</v>
      </c>
      <c r="G130" s="343"/>
      <c r="H130" s="343" t="s">
        <v>3366</v>
      </c>
      <c r="I130" s="343" t="s">
        <v>3354</v>
      </c>
      <c r="J130" s="343">
        <v>15</v>
      </c>
      <c r="K130" s="365"/>
    </row>
    <row r="131" s="1" customFormat="1" ht="15" customHeight="1">
      <c r="B131" s="362"/>
      <c r="C131" s="343" t="s">
        <v>3367</v>
      </c>
      <c r="D131" s="343"/>
      <c r="E131" s="343"/>
      <c r="F131" s="344" t="s">
        <v>3358</v>
      </c>
      <c r="G131" s="343"/>
      <c r="H131" s="343" t="s">
        <v>3368</v>
      </c>
      <c r="I131" s="343" t="s">
        <v>3354</v>
      </c>
      <c r="J131" s="343">
        <v>20</v>
      </c>
      <c r="K131" s="365"/>
    </row>
    <row r="132" s="1" customFormat="1" ht="15" customHeight="1">
      <c r="B132" s="362"/>
      <c r="C132" s="343" t="s">
        <v>3369</v>
      </c>
      <c r="D132" s="343"/>
      <c r="E132" s="343"/>
      <c r="F132" s="344" t="s">
        <v>3358</v>
      </c>
      <c r="G132" s="343"/>
      <c r="H132" s="343" t="s">
        <v>3370</v>
      </c>
      <c r="I132" s="343" t="s">
        <v>3354</v>
      </c>
      <c r="J132" s="343">
        <v>20</v>
      </c>
      <c r="K132" s="365"/>
    </row>
    <row r="133" s="1" customFormat="1" ht="15" customHeight="1">
      <c r="B133" s="362"/>
      <c r="C133" s="317" t="s">
        <v>3357</v>
      </c>
      <c r="D133" s="317"/>
      <c r="E133" s="317"/>
      <c r="F133" s="340" t="s">
        <v>3358</v>
      </c>
      <c r="G133" s="317"/>
      <c r="H133" s="317" t="s">
        <v>3392</v>
      </c>
      <c r="I133" s="317" t="s">
        <v>3354</v>
      </c>
      <c r="J133" s="317">
        <v>50</v>
      </c>
      <c r="K133" s="365"/>
    </row>
    <row r="134" s="1" customFormat="1" ht="15" customHeight="1">
      <c r="B134" s="362"/>
      <c r="C134" s="317" t="s">
        <v>3371</v>
      </c>
      <c r="D134" s="317"/>
      <c r="E134" s="317"/>
      <c r="F134" s="340" t="s">
        <v>3358</v>
      </c>
      <c r="G134" s="317"/>
      <c r="H134" s="317" t="s">
        <v>3392</v>
      </c>
      <c r="I134" s="317" t="s">
        <v>3354</v>
      </c>
      <c r="J134" s="317">
        <v>50</v>
      </c>
      <c r="K134" s="365"/>
    </row>
    <row r="135" s="1" customFormat="1" ht="15" customHeight="1">
      <c r="B135" s="362"/>
      <c r="C135" s="317" t="s">
        <v>3377</v>
      </c>
      <c r="D135" s="317"/>
      <c r="E135" s="317"/>
      <c r="F135" s="340" t="s">
        <v>3358</v>
      </c>
      <c r="G135" s="317"/>
      <c r="H135" s="317" t="s">
        <v>3392</v>
      </c>
      <c r="I135" s="317" t="s">
        <v>3354</v>
      </c>
      <c r="J135" s="317">
        <v>50</v>
      </c>
      <c r="K135" s="365"/>
    </row>
    <row r="136" s="1" customFormat="1" ht="15" customHeight="1">
      <c r="B136" s="362"/>
      <c r="C136" s="317" t="s">
        <v>3379</v>
      </c>
      <c r="D136" s="317"/>
      <c r="E136" s="317"/>
      <c r="F136" s="340" t="s">
        <v>3358</v>
      </c>
      <c r="G136" s="317"/>
      <c r="H136" s="317" t="s">
        <v>3392</v>
      </c>
      <c r="I136" s="317" t="s">
        <v>3354</v>
      </c>
      <c r="J136" s="317">
        <v>50</v>
      </c>
      <c r="K136" s="365"/>
    </row>
    <row r="137" s="1" customFormat="1" ht="15" customHeight="1">
      <c r="B137" s="362"/>
      <c r="C137" s="317" t="s">
        <v>3380</v>
      </c>
      <c r="D137" s="317"/>
      <c r="E137" s="317"/>
      <c r="F137" s="340" t="s">
        <v>3358</v>
      </c>
      <c r="G137" s="317"/>
      <c r="H137" s="317" t="s">
        <v>3405</v>
      </c>
      <c r="I137" s="317" t="s">
        <v>3354</v>
      </c>
      <c r="J137" s="317">
        <v>255</v>
      </c>
      <c r="K137" s="365"/>
    </row>
    <row r="138" s="1" customFormat="1" ht="15" customHeight="1">
      <c r="B138" s="362"/>
      <c r="C138" s="317" t="s">
        <v>3382</v>
      </c>
      <c r="D138" s="317"/>
      <c r="E138" s="317"/>
      <c r="F138" s="340" t="s">
        <v>3352</v>
      </c>
      <c r="G138" s="317"/>
      <c r="H138" s="317" t="s">
        <v>3406</v>
      </c>
      <c r="I138" s="317" t="s">
        <v>3384</v>
      </c>
      <c r="J138" s="317"/>
      <c r="K138" s="365"/>
    </row>
    <row r="139" s="1" customFormat="1" ht="15" customHeight="1">
      <c r="B139" s="362"/>
      <c r="C139" s="317" t="s">
        <v>3385</v>
      </c>
      <c r="D139" s="317"/>
      <c r="E139" s="317"/>
      <c r="F139" s="340" t="s">
        <v>3352</v>
      </c>
      <c r="G139" s="317"/>
      <c r="H139" s="317" t="s">
        <v>3407</v>
      </c>
      <c r="I139" s="317" t="s">
        <v>3387</v>
      </c>
      <c r="J139" s="317"/>
      <c r="K139" s="365"/>
    </row>
    <row r="140" s="1" customFormat="1" ht="15" customHeight="1">
      <c r="B140" s="362"/>
      <c r="C140" s="317" t="s">
        <v>3388</v>
      </c>
      <c r="D140" s="317"/>
      <c r="E140" s="317"/>
      <c r="F140" s="340" t="s">
        <v>3352</v>
      </c>
      <c r="G140" s="317"/>
      <c r="H140" s="317" t="s">
        <v>3388</v>
      </c>
      <c r="I140" s="317" t="s">
        <v>3387</v>
      </c>
      <c r="J140" s="317"/>
      <c r="K140" s="365"/>
    </row>
    <row r="141" s="1" customFormat="1" ht="15" customHeight="1">
      <c r="B141" s="362"/>
      <c r="C141" s="317" t="s">
        <v>43</v>
      </c>
      <c r="D141" s="317"/>
      <c r="E141" s="317"/>
      <c r="F141" s="340" t="s">
        <v>3352</v>
      </c>
      <c r="G141" s="317"/>
      <c r="H141" s="317" t="s">
        <v>3408</v>
      </c>
      <c r="I141" s="317" t="s">
        <v>3387</v>
      </c>
      <c r="J141" s="317"/>
      <c r="K141" s="365"/>
    </row>
    <row r="142" s="1" customFormat="1" ht="15" customHeight="1">
      <c r="B142" s="362"/>
      <c r="C142" s="317" t="s">
        <v>3409</v>
      </c>
      <c r="D142" s="317"/>
      <c r="E142" s="317"/>
      <c r="F142" s="340" t="s">
        <v>3352</v>
      </c>
      <c r="G142" s="317"/>
      <c r="H142" s="317" t="s">
        <v>3410</v>
      </c>
      <c r="I142" s="317" t="s">
        <v>3387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3411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3346</v>
      </c>
      <c r="D148" s="332"/>
      <c r="E148" s="332"/>
      <c r="F148" s="332" t="s">
        <v>3347</v>
      </c>
      <c r="G148" s="333"/>
      <c r="H148" s="332" t="s">
        <v>59</v>
      </c>
      <c r="I148" s="332" t="s">
        <v>62</v>
      </c>
      <c r="J148" s="332" t="s">
        <v>3348</v>
      </c>
      <c r="K148" s="331"/>
    </row>
    <row r="149" s="1" customFormat="1" ht="17.25" customHeight="1">
      <c r="B149" s="329"/>
      <c r="C149" s="334" t="s">
        <v>3349</v>
      </c>
      <c r="D149" s="334"/>
      <c r="E149" s="334"/>
      <c r="F149" s="335" t="s">
        <v>3350</v>
      </c>
      <c r="G149" s="336"/>
      <c r="H149" s="334"/>
      <c r="I149" s="334"/>
      <c r="J149" s="334" t="s">
        <v>3351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3355</v>
      </c>
      <c r="D151" s="317"/>
      <c r="E151" s="317"/>
      <c r="F151" s="370" t="s">
        <v>3352</v>
      </c>
      <c r="G151" s="317"/>
      <c r="H151" s="369" t="s">
        <v>3392</v>
      </c>
      <c r="I151" s="369" t="s">
        <v>3354</v>
      </c>
      <c r="J151" s="369">
        <v>120</v>
      </c>
      <c r="K151" s="365"/>
    </row>
    <row r="152" s="1" customFormat="1" ht="15" customHeight="1">
      <c r="B152" s="342"/>
      <c r="C152" s="369" t="s">
        <v>3401</v>
      </c>
      <c r="D152" s="317"/>
      <c r="E152" s="317"/>
      <c r="F152" s="370" t="s">
        <v>3352</v>
      </c>
      <c r="G152" s="317"/>
      <c r="H152" s="369" t="s">
        <v>3412</v>
      </c>
      <c r="I152" s="369" t="s">
        <v>3354</v>
      </c>
      <c r="J152" s="369" t="s">
        <v>3403</v>
      </c>
      <c r="K152" s="365"/>
    </row>
    <row r="153" s="1" customFormat="1" ht="15" customHeight="1">
      <c r="B153" s="342"/>
      <c r="C153" s="369" t="s">
        <v>101</v>
      </c>
      <c r="D153" s="317"/>
      <c r="E153" s="317"/>
      <c r="F153" s="370" t="s">
        <v>3352</v>
      </c>
      <c r="G153" s="317"/>
      <c r="H153" s="369" t="s">
        <v>3413</v>
      </c>
      <c r="I153" s="369" t="s">
        <v>3354</v>
      </c>
      <c r="J153" s="369" t="s">
        <v>3403</v>
      </c>
      <c r="K153" s="365"/>
    </row>
    <row r="154" s="1" customFormat="1" ht="15" customHeight="1">
      <c r="B154" s="342"/>
      <c r="C154" s="369" t="s">
        <v>3357</v>
      </c>
      <c r="D154" s="317"/>
      <c r="E154" s="317"/>
      <c r="F154" s="370" t="s">
        <v>3358</v>
      </c>
      <c r="G154" s="317"/>
      <c r="H154" s="369" t="s">
        <v>3392</v>
      </c>
      <c r="I154" s="369" t="s">
        <v>3354</v>
      </c>
      <c r="J154" s="369">
        <v>50</v>
      </c>
      <c r="K154" s="365"/>
    </row>
    <row r="155" s="1" customFormat="1" ht="15" customHeight="1">
      <c r="B155" s="342"/>
      <c r="C155" s="369" t="s">
        <v>3360</v>
      </c>
      <c r="D155" s="317"/>
      <c r="E155" s="317"/>
      <c r="F155" s="370" t="s">
        <v>3352</v>
      </c>
      <c r="G155" s="317"/>
      <c r="H155" s="369" t="s">
        <v>3392</v>
      </c>
      <c r="I155" s="369" t="s">
        <v>3362</v>
      </c>
      <c r="J155" s="369"/>
      <c r="K155" s="365"/>
    </row>
    <row r="156" s="1" customFormat="1" ht="15" customHeight="1">
      <c r="B156" s="342"/>
      <c r="C156" s="369" t="s">
        <v>3371</v>
      </c>
      <c r="D156" s="317"/>
      <c r="E156" s="317"/>
      <c r="F156" s="370" t="s">
        <v>3358</v>
      </c>
      <c r="G156" s="317"/>
      <c r="H156" s="369" t="s">
        <v>3392</v>
      </c>
      <c r="I156" s="369" t="s">
        <v>3354</v>
      </c>
      <c r="J156" s="369">
        <v>50</v>
      </c>
      <c r="K156" s="365"/>
    </row>
    <row r="157" s="1" customFormat="1" ht="15" customHeight="1">
      <c r="B157" s="342"/>
      <c r="C157" s="369" t="s">
        <v>3379</v>
      </c>
      <c r="D157" s="317"/>
      <c r="E157" s="317"/>
      <c r="F157" s="370" t="s">
        <v>3358</v>
      </c>
      <c r="G157" s="317"/>
      <c r="H157" s="369" t="s">
        <v>3392</v>
      </c>
      <c r="I157" s="369" t="s">
        <v>3354</v>
      </c>
      <c r="J157" s="369">
        <v>50</v>
      </c>
      <c r="K157" s="365"/>
    </row>
    <row r="158" s="1" customFormat="1" ht="15" customHeight="1">
      <c r="B158" s="342"/>
      <c r="C158" s="369" t="s">
        <v>3377</v>
      </c>
      <c r="D158" s="317"/>
      <c r="E158" s="317"/>
      <c r="F158" s="370" t="s">
        <v>3358</v>
      </c>
      <c r="G158" s="317"/>
      <c r="H158" s="369" t="s">
        <v>3392</v>
      </c>
      <c r="I158" s="369" t="s">
        <v>3354</v>
      </c>
      <c r="J158" s="369">
        <v>50</v>
      </c>
      <c r="K158" s="365"/>
    </row>
    <row r="159" s="1" customFormat="1" ht="15" customHeight="1">
      <c r="B159" s="342"/>
      <c r="C159" s="369" t="s">
        <v>118</v>
      </c>
      <c r="D159" s="317"/>
      <c r="E159" s="317"/>
      <c r="F159" s="370" t="s">
        <v>3352</v>
      </c>
      <c r="G159" s="317"/>
      <c r="H159" s="369" t="s">
        <v>3414</v>
      </c>
      <c r="I159" s="369" t="s">
        <v>3354</v>
      </c>
      <c r="J159" s="369" t="s">
        <v>3415</v>
      </c>
      <c r="K159" s="365"/>
    </row>
    <row r="160" s="1" customFormat="1" ht="15" customHeight="1">
      <c r="B160" s="342"/>
      <c r="C160" s="369" t="s">
        <v>3416</v>
      </c>
      <c r="D160" s="317"/>
      <c r="E160" s="317"/>
      <c r="F160" s="370" t="s">
        <v>3352</v>
      </c>
      <c r="G160" s="317"/>
      <c r="H160" s="369" t="s">
        <v>3417</v>
      </c>
      <c r="I160" s="369" t="s">
        <v>3387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3418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3346</v>
      </c>
      <c r="D166" s="332"/>
      <c r="E166" s="332"/>
      <c r="F166" s="332" t="s">
        <v>3347</v>
      </c>
      <c r="G166" s="374"/>
      <c r="H166" s="375" t="s">
        <v>59</v>
      </c>
      <c r="I166" s="375" t="s">
        <v>62</v>
      </c>
      <c r="J166" s="332" t="s">
        <v>3348</v>
      </c>
      <c r="K166" s="309"/>
    </row>
    <row r="167" s="1" customFormat="1" ht="17.25" customHeight="1">
      <c r="B167" s="310"/>
      <c r="C167" s="334" t="s">
        <v>3349</v>
      </c>
      <c r="D167" s="334"/>
      <c r="E167" s="334"/>
      <c r="F167" s="335" t="s">
        <v>3350</v>
      </c>
      <c r="G167" s="376"/>
      <c r="H167" s="377"/>
      <c r="I167" s="377"/>
      <c r="J167" s="334" t="s">
        <v>3351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3355</v>
      </c>
      <c r="D169" s="317"/>
      <c r="E169" s="317"/>
      <c r="F169" s="340" t="s">
        <v>3352</v>
      </c>
      <c r="G169" s="317"/>
      <c r="H169" s="317" t="s">
        <v>3392</v>
      </c>
      <c r="I169" s="317" t="s">
        <v>3354</v>
      </c>
      <c r="J169" s="317">
        <v>120</v>
      </c>
      <c r="K169" s="365"/>
    </row>
    <row r="170" s="1" customFormat="1" ht="15" customHeight="1">
      <c r="B170" s="342"/>
      <c r="C170" s="317" t="s">
        <v>3401</v>
      </c>
      <c r="D170" s="317"/>
      <c r="E170" s="317"/>
      <c r="F170" s="340" t="s">
        <v>3352</v>
      </c>
      <c r="G170" s="317"/>
      <c r="H170" s="317" t="s">
        <v>3402</v>
      </c>
      <c r="I170" s="317" t="s">
        <v>3354</v>
      </c>
      <c r="J170" s="317" t="s">
        <v>3403</v>
      </c>
      <c r="K170" s="365"/>
    </row>
    <row r="171" s="1" customFormat="1" ht="15" customHeight="1">
      <c r="B171" s="342"/>
      <c r="C171" s="317" t="s">
        <v>101</v>
      </c>
      <c r="D171" s="317"/>
      <c r="E171" s="317"/>
      <c r="F171" s="340" t="s">
        <v>3352</v>
      </c>
      <c r="G171" s="317"/>
      <c r="H171" s="317" t="s">
        <v>3419</v>
      </c>
      <c r="I171" s="317" t="s">
        <v>3354</v>
      </c>
      <c r="J171" s="317" t="s">
        <v>3403</v>
      </c>
      <c r="K171" s="365"/>
    </row>
    <row r="172" s="1" customFormat="1" ht="15" customHeight="1">
      <c r="B172" s="342"/>
      <c r="C172" s="317" t="s">
        <v>3357</v>
      </c>
      <c r="D172" s="317"/>
      <c r="E172" s="317"/>
      <c r="F172" s="340" t="s">
        <v>3358</v>
      </c>
      <c r="G172" s="317"/>
      <c r="H172" s="317" t="s">
        <v>3419</v>
      </c>
      <c r="I172" s="317" t="s">
        <v>3354</v>
      </c>
      <c r="J172" s="317">
        <v>50</v>
      </c>
      <c r="K172" s="365"/>
    </row>
    <row r="173" s="1" customFormat="1" ht="15" customHeight="1">
      <c r="B173" s="342"/>
      <c r="C173" s="317" t="s">
        <v>3360</v>
      </c>
      <c r="D173" s="317"/>
      <c r="E173" s="317"/>
      <c r="F173" s="340" t="s">
        <v>3352</v>
      </c>
      <c r="G173" s="317"/>
      <c r="H173" s="317" t="s">
        <v>3419</v>
      </c>
      <c r="I173" s="317" t="s">
        <v>3362</v>
      </c>
      <c r="J173" s="317"/>
      <c r="K173" s="365"/>
    </row>
    <row r="174" s="1" customFormat="1" ht="15" customHeight="1">
      <c r="B174" s="342"/>
      <c r="C174" s="317" t="s">
        <v>3371</v>
      </c>
      <c r="D174" s="317"/>
      <c r="E174" s="317"/>
      <c r="F174" s="340" t="s">
        <v>3358</v>
      </c>
      <c r="G174" s="317"/>
      <c r="H174" s="317" t="s">
        <v>3419</v>
      </c>
      <c r="I174" s="317" t="s">
        <v>3354</v>
      </c>
      <c r="J174" s="317">
        <v>50</v>
      </c>
      <c r="K174" s="365"/>
    </row>
    <row r="175" s="1" customFormat="1" ht="15" customHeight="1">
      <c r="B175" s="342"/>
      <c r="C175" s="317" t="s">
        <v>3379</v>
      </c>
      <c r="D175" s="317"/>
      <c r="E175" s="317"/>
      <c r="F175" s="340" t="s">
        <v>3358</v>
      </c>
      <c r="G175" s="317"/>
      <c r="H175" s="317" t="s">
        <v>3419</v>
      </c>
      <c r="I175" s="317" t="s">
        <v>3354</v>
      </c>
      <c r="J175" s="317">
        <v>50</v>
      </c>
      <c r="K175" s="365"/>
    </row>
    <row r="176" s="1" customFormat="1" ht="15" customHeight="1">
      <c r="B176" s="342"/>
      <c r="C176" s="317" t="s">
        <v>3377</v>
      </c>
      <c r="D176" s="317"/>
      <c r="E176" s="317"/>
      <c r="F176" s="340" t="s">
        <v>3358</v>
      </c>
      <c r="G176" s="317"/>
      <c r="H176" s="317" t="s">
        <v>3419</v>
      </c>
      <c r="I176" s="317" t="s">
        <v>3354</v>
      </c>
      <c r="J176" s="317">
        <v>50</v>
      </c>
      <c r="K176" s="365"/>
    </row>
    <row r="177" s="1" customFormat="1" ht="15" customHeight="1">
      <c r="B177" s="342"/>
      <c r="C177" s="317" t="s">
        <v>150</v>
      </c>
      <c r="D177" s="317"/>
      <c r="E177" s="317"/>
      <c r="F177" s="340" t="s">
        <v>3352</v>
      </c>
      <c r="G177" s="317"/>
      <c r="H177" s="317" t="s">
        <v>3420</v>
      </c>
      <c r="I177" s="317" t="s">
        <v>3421</v>
      </c>
      <c r="J177" s="317"/>
      <c r="K177" s="365"/>
    </row>
    <row r="178" s="1" customFormat="1" ht="15" customHeight="1">
      <c r="B178" s="342"/>
      <c r="C178" s="317" t="s">
        <v>62</v>
      </c>
      <c r="D178" s="317"/>
      <c r="E178" s="317"/>
      <c r="F178" s="340" t="s">
        <v>3352</v>
      </c>
      <c r="G178" s="317"/>
      <c r="H178" s="317" t="s">
        <v>3422</v>
      </c>
      <c r="I178" s="317" t="s">
        <v>3423</v>
      </c>
      <c r="J178" s="317">
        <v>1</v>
      </c>
      <c r="K178" s="365"/>
    </row>
    <row r="179" s="1" customFormat="1" ht="15" customHeight="1">
      <c r="B179" s="342"/>
      <c r="C179" s="317" t="s">
        <v>58</v>
      </c>
      <c r="D179" s="317"/>
      <c r="E179" s="317"/>
      <c r="F179" s="340" t="s">
        <v>3352</v>
      </c>
      <c r="G179" s="317"/>
      <c r="H179" s="317" t="s">
        <v>3424</v>
      </c>
      <c r="I179" s="317" t="s">
        <v>3354</v>
      </c>
      <c r="J179" s="317">
        <v>20</v>
      </c>
      <c r="K179" s="365"/>
    </row>
    <row r="180" s="1" customFormat="1" ht="15" customHeight="1">
      <c r="B180" s="342"/>
      <c r="C180" s="317" t="s">
        <v>59</v>
      </c>
      <c r="D180" s="317"/>
      <c r="E180" s="317"/>
      <c r="F180" s="340" t="s">
        <v>3352</v>
      </c>
      <c r="G180" s="317"/>
      <c r="H180" s="317" t="s">
        <v>3425</v>
      </c>
      <c r="I180" s="317" t="s">
        <v>3354</v>
      </c>
      <c r="J180" s="317">
        <v>255</v>
      </c>
      <c r="K180" s="365"/>
    </row>
    <row r="181" s="1" customFormat="1" ht="15" customHeight="1">
      <c r="B181" s="342"/>
      <c r="C181" s="317" t="s">
        <v>151</v>
      </c>
      <c r="D181" s="317"/>
      <c r="E181" s="317"/>
      <c r="F181" s="340" t="s">
        <v>3352</v>
      </c>
      <c r="G181" s="317"/>
      <c r="H181" s="317" t="s">
        <v>3316</v>
      </c>
      <c r="I181" s="317" t="s">
        <v>3354</v>
      </c>
      <c r="J181" s="317">
        <v>10</v>
      </c>
      <c r="K181" s="365"/>
    </row>
    <row r="182" s="1" customFormat="1" ht="15" customHeight="1">
      <c r="B182" s="342"/>
      <c r="C182" s="317" t="s">
        <v>152</v>
      </c>
      <c r="D182" s="317"/>
      <c r="E182" s="317"/>
      <c r="F182" s="340" t="s">
        <v>3352</v>
      </c>
      <c r="G182" s="317"/>
      <c r="H182" s="317" t="s">
        <v>3426</v>
      </c>
      <c r="I182" s="317" t="s">
        <v>3387</v>
      </c>
      <c r="J182" s="317"/>
      <c r="K182" s="365"/>
    </row>
    <row r="183" s="1" customFormat="1" ht="15" customHeight="1">
      <c r="B183" s="342"/>
      <c r="C183" s="317" t="s">
        <v>3427</v>
      </c>
      <c r="D183" s="317"/>
      <c r="E183" s="317"/>
      <c r="F183" s="340" t="s">
        <v>3352</v>
      </c>
      <c r="G183" s="317"/>
      <c r="H183" s="317" t="s">
        <v>3428</v>
      </c>
      <c r="I183" s="317" t="s">
        <v>3387</v>
      </c>
      <c r="J183" s="317"/>
      <c r="K183" s="365"/>
    </row>
    <row r="184" s="1" customFormat="1" ht="15" customHeight="1">
      <c r="B184" s="342"/>
      <c r="C184" s="317" t="s">
        <v>3416</v>
      </c>
      <c r="D184" s="317"/>
      <c r="E184" s="317"/>
      <c r="F184" s="340" t="s">
        <v>3352</v>
      </c>
      <c r="G184" s="317"/>
      <c r="H184" s="317" t="s">
        <v>3429</v>
      </c>
      <c r="I184" s="317" t="s">
        <v>3387</v>
      </c>
      <c r="J184" s="317"/>
      <c r="K184" s="365"/>
    </row>
    <row r="185" s="1" customFormat="1" ht="15" customHeight="1">
      <c r="B185" s="342"/>
      <c r="C185" s="317" t="s">
        <v>154</v>
      </c>
      <c r="D185" s="317"/>
      <c r="E185" s="317"/>
      <c r="F185" s="340" t="s">
        <v>3358</v>
      </c>
      <c r="G185" s="317"/>
      <c r="H185" s="317" t="s">
        <v>3430</v>
      </c>
      <c r="I185" s="317" t="s">
        <v>3354</v>
      </c>
      <c r="J185" s="317">
        <v>50</v>
      </c>
      <c r="K185" s="365"/>
    </row>
    <row r="186" s="1" customFormat="1" ht="15" customHeight="1">
      <c r="B186" s="342"/>
      <c r="C186" s="317" t="s">
        <v>3431</v>
      </c>
      <c r="D186" s="317"/>
      <c r="E186" s="317"/>
      <c r="F186" s="340" t="s">
        <v>3358</v>
      </c>
      <c r="G186" s="317"/>
      <c r="H186" s="317" t="s">
        <v>3432</v>
      </c>
      <c r="I186" s="317" t="s">
        <v>3433</v>
      </c>
      <c r="J186" s="317"/>
      <c r="K186" s="365"/>
    </row>
    <row r="187" s="1" customFormat="1" ht="15" customHeight="1">
      <c r="B187" s="342"/>
      <c r="C187" s="317" t="s">
        <v>3434</v>
      </c>
      <c r="D187" s="317"/>
      <c r="E187" s="317"/>
      <c r="F187" s="340" t="s">
        <v>3358</v>
      </c>
      <c r="G187" s="317"/>
      <c r="H187" s="317" t="s">
        <v>3435</v>
      </c>
      <c r="I187" s="317" t="s">
        <v>3433</v>
      </c>
      <c r="J187" s="317"/>
      <c r="K187" s="365"/>
    </row>
    <row r="188" s="1" customFormat="1" ht="15" customHeight="1">
      <c r="B188" s="342"/>
      <c r="C188" s="317" t="s">
        <v>3436</v>
      </c>
      <c r="D188" s="317"/>
      <c r="E188" s="317"/>
      <c r="F188" s="340" t="s">
        <v>3358</v>
      </c>
      <c r="G188" s="317"/>
      <c r="H188" s="317" t="s">
        <v>3437</v>
      </c>
      <c r="I188" s="317" t="s">
        <v>3433</v>
      </c>
      <c r="J188" s="317"/>
      <c r="K188" s="365"/>
    </row>
    <row r="189" s="1" customFormat="1" ht="15" customHeight="1">
      <c r="B189" s="342"/>
      <c r="C189" s="378" t="s">
        <v>3438</v>
      </c>
      <c r="D189" s="317"/>
      <c r="E189" s="317"/>
      <c r="F189" s="340" t="s">
        <v>3358</v>
      </c>
      <c r="G189" s="317"/>
      <c r="H189" s="317" t="s">
        <v>3439</v>
      </c>
      <c r="I189" s="317" t="s">
        <v>3440</v>
      </c>
      <c r="J189" s="379" t="s">
        <v>3441</v>
      </c>
      <c r="K189" s="365"/>
    </row>
    <row r="190" s="18" customFormat="1" ht="15" customHeight="1">
      <c r="B190" s="380"/>
      <c r="C190" s="381" t="s">
        <v>3442</v>
      </c>
      <c r="D190" s="382"/>
      <c r="E190" s="382"/>
      <c r="F190" s="383" t="s">
        <v>3358</v>
      </c>
      <c r="G190" s="382"/>
      <c r="H190" s="382" t="s">
        <v>3443</v>
      </c>
      <c r="I190" s="382" t="s">
        <v>3440</v>
      </c>
      <c r="J190" s="384" t="s">
        <v>3441</v>
      </c>
      <c r="K190" s="385"/>
    </row>
    <row r="191" s="1" customFormat="1" ht="15" customHeight="1">
      <c r="B191" s="342"/>
      <c r="C191" s="378" t="s">
        <v>47</v>
      </c>
      <c r="D191" s="317"/>
      <c r="E191" s="317"/>
      <c r="F191" s="340" t="s">
        <v>3352</v>
      </c>
      <c r="G191" s="317"/>
      <c r="H191" s="314" t="s">
        <v>3444</v>
      </c>
      <c r="I191" s="317" t="s">
        <v>3445</v>
      </c>
      <c r="J191" s="317"/>
      <c r="K191" s="365"/>
    </row>
    <row r="192" s="1" customFormat="1" ht="15" customHeight="1">
      <c r="B192" s="342"/>
      <c r="C192" s="378" t="s">
        <v>3446</v>
      </c>
      <c r="D192" s="317"/>
      <c r="E192" s="317"/>
      <c r="F192" s="340" t="s">
        <v>3352</v>
      </c>
      <c r="G192" s="317"/>
      <c r="H192" s="317" t="s">
        <v>3447</v>
      </c>
      <c r="I192" s="317" t="s">
        <v>3387</v>
      </c>
      <c r="J192" s="317"/>
      <c r="K192" s="365"/>
    </row>
    <row r="193" s="1" customFormat="1" ht="15" customHeight="1">
      <c r="B193" s="342"/>
      <c r="C193" s="378" t="s">
        <v>3448</v>
      </c>
      <c r="D193" s="317"/>
      <c r="E193" s="317"/>
      <c r="F193" s="340" t="s">
        <v>3352</v>
      </c>
      <c r="G193" s="317"/>
      <c r="H193" s="317" t="s">
        <v>3449</v>
      </c>
      <c r="I193" s="317" t="s">
        <v>3387</v>
      </c>
      <c r="J193" s="317"/>
      <c r="K193" s="365"/>
    </row>
    <row r="194" s="1" customFormat="1" ht="15" customHeight="1">
      <c r="B194" s="342"/>
      <c r="C194" s="378" t="s">
        <v>3450</v>
      </c>
      <c r="D194" s="317"/>
      <c r="E194" s="317"/>
      <c r="F194" s="340" t="s">
        <v>3358</v>
      </c>
      <c r="G194" s="317"/>
      <c r="H194" s="317" t="s">
        <v>3451</v>
      </c>
      <c r="I194" s="317" t="s">
        <v>3387</v>
      </c>
      <c r="J194" s="317"/>
      <c r="K194" s="365"/>
    </row>
    <row r="195" s="1" customFormat="1" ht="15" customHeight="1">
      <c r="B195" s="371"/>
      <c r="C195" s="386"/>
      <c r="D195" s="351"/>
      <c r="E195" s="351"/>
      <c r="F195" s="351"/>
      <c r="G195" s="351"/>
      <c r="H195" s="351"/>
      <c r="I195" s="351"/>
      <c r="J195" s="351"/>
      <c r="K195" s="372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53"/>
      <c r="C197" s="363"/>
      <c r="D197" s="363"/>
      <c r="E197" s="363"/>
      <c r="F197" s="373"/>
      <c r="G197" s="363"/>
      <c r="H197" s="363"/>
      <c r="I197" s="363"/>
      <c r="J197" s="363"/>
      <c r="K197" s="353"/>
    </row>
    <row r="198" s="1" customFormat="1" ht="18.75" customHeight="1">
      <c r="B198" s="325"/>
      <c r="C198" s="325"/>
      <c r="D198" s="325"/>
      <c r="E198" s="325"/>
      <c r="F198" s="325"/>
      <c r="G198" s="325"/>
      <c r="H198" s="325"/>
      <c r="I198" s="325"/>
      <c r="J198" s="325"/>
      <c r="K198" s="325"/>
    </row>
    <row r="199" s="1" customFormat="1" ht="13.5">
      <c r="B199" s="304"/>
      <c r="C199" s="305"/>
      <c r="D199" s="305"/>
      <c r="E199" s="305"/>
      <c r="F199" s="305"/>
      <c r="G199" s="305"/>
      <c r="H199" s="305"/>
      <c r="I199" s="305"/>
      <c r="J199" s="305"/>
      <c r="K199" s="306"/>
    </row>
    <row r="200" s="1" customFormat="1" ht="21">
      <c r="B200" s="307"/>
      <c r="C200" s="308" t="s">
        <v>3452</v>
      </c>
      <c r="D200" s="308"/>
      <c r="E200" s="308"/>
      <c r="F200" s="308"/>
      <c r="G200" s="308"/>
      <c r="H200" s="308"/>
      <c r="I200" s="308"/>
      <c r="J200" s="308"/>
      <c r="K200" s="309"/>
    </row>
    <row r="201" s="1" customFormat="1" ht="25.5" customHeight="1">
      <c r="B201" s="307"/>
      <c r="C201" s="387" t="s">
        <v>3453</v>
      </c>
      <c r="D201" s="387"/>
      <c r="E201" s="387"/>
      <c r="F201" s="387" t="s">
        <v>3454</v>
      </c>
      <c r="G201" s="388"/>
      <c r="H201" s="387" t="s">
        <v>3455</v>
      </c>
      <c r="I201" s="387"/>
      <c r="J201" s="387"/>
      <c r="K201" s="309"/>
    </row>
    <row r="202" s="1" customFormat="1" ht="5.25" customHeight="1">
      <c r="B202" s="342"/>
      <c r="C202" s="337"/>
      <c r="D202" s="337"/>
      <c r="E202" s="337"/>
      <c r="F202" s="337"/>
      <c r="G202" s="363"/>
      <c r="H202" s="337"/>
      <c r="I202" s="337"/>
      <c r="J202" s="337"/>
      <c r="K202" s="365"/>
    </row>
    <row r="203" s="1" customFormat="1" ht="15" customHeight="1">
      <c r="B203" s="342"/>
      <c r="C203" s="317" t="s">
        <v>3445</v>
      </c>
      <c r="D203" s="317"/>
      <c r="E203" s="317"/>
      <c r="F203" s="340" t="s">
        <v>48</v>
      </c>
      <c r="G203" s="317"/>
      <c r="H203" s="317" t="s">
        <v>3456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49</v>
      </c>
      <c r="G204" s="317"/>
      <c r="H204" s="317" t="s">
        <v>3457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52</v>
      </c>
      <c r="G205" s="317"/>
      <c r="H205" s="317" t="s">
        <v>3458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50</v>
      </c>
      <c r="G206" s="317"/>
      <c r="H206" s="317" t="s">
        <v>3459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 t="s">
        <v>51</v>
      </c>
      <c r="G207" s="317"/>
      <c r="H207" s="317" t="s">
        <v>3460</v>
      </c>
      <c r="I207" s="317"/>
      <c r="J207" s="317"/>
      <c r="K207" s="365"/>
    </row>
    <row r="208" s="1" customFormat="1" ht="15" customHeight="1">
      <c r="B208" s="342"/>
      <c r="C208" s="317"/>
      <c r="D208" s="317"/>
      <c r="E208" s="317"/>
      <c r="F208" s="340"/>
      <c r="G208" s="317"/>
      <c r="H208" s="317"/>
      <c r="I208" s="317"/>
      <c r="J208" s="317"/>
      <c r="K208" s="365"/>
    </row>
    <row r="209" s="1" customFormat="1" ht="15" customHeight="1">
      <c r="B209" s="342"/>
      <c r="C209" s="317" t="s">
        <v>3399</v>
      </c>
      <c r="D209" s="317"/>
      <c r="E209" s="317"/>
      <c r="F209" s="340" t="s">
        <v>84</v>
      </c>
      <c r="G209" s="317"/>
      <c r="H209" s="317" t="s">
        <v>3461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3297</v>
      </c>
      <c r="G210" s="317"/>
      <c r="H210" s="317" t="s">
        <v>3298</v>
      </c>
      <c r="I210" s="317"/>
      <c r="J210" s="317"/>
      <c r="K210" s="365"/>
    </row>
    <row r="211" s="1" customFormat="1" ht="15" customHeight="1">
      <c r="B211" s="342"/>
      <c r="C211" s="317"/>
      <c r="D211" s="317"/>
      <c r="E211" s="317"/>
      <c r="F211" s="340" t="s">
        <v>3295</v>
      </c>
      <c r="G211" s="317"/>
      <c r="H211" s="317" t="s">
        <v>3462</v>
      </c>
      <c r="I211" s="317"/>
      <c r="J211" s="317"/>
      <c r="K211" s="365"/>
    </row>
    <row r="212" s="1" customFormat="1" ht="15" customHeight="1">
      <c r="B212" s="389"/>
      <c r="C212" s="317"/>
      <c r="D212" s="317"/>
      <c r="E212" s="317"/>
      <c r="F212" s="340" t="s">
        <v>3299</v>
      </c>
      <c r="G212" s="378"/>
      <c r="H212" s="369" t="s">
        <v>3300</v>
      </c>
      <c r="I212" s="369"/>
      <c r="J212" s="369"/>
      <c r="K212" s="390"/>
    </row>
    <row r="213" s="1" customFormat="1" ht="15" customHeight="1">
      <c r="B213" s="389"/>
      <c r="C213" s="317"/>
      <c r="D213" s="317"/>
      <c r="E213" s="317"/>
      <c r="F213" s="340" t="s">
        <v>2291</v>
      </c>
      <c r="G213" s="378"/>
      <c r="H213" s="369" t="s">
        <v>2988</v>
      </c>
      <c r="I213" s="369"/>
      <c r="J213" s="369"/>
      <c r="K213" s="390"/>
    </row>
    <row r="214" s="1" customFormat="1" ht="15" customHeight="1">
      <c r="B214" s="389"/>
      <c r="C214" s="317"/>
      <c r="D214" s="317"/>
      <c r="E214" s="317"/>
      <c r="F214" s="340"/>
      <c r="G214" s="378"/>
      <c r="H214" s="369"/>
      <c r="I214" s="369"/>
      <c r="J214" s="369"/>
      <c r="K214" s="390"/>
    </row>
    <row r="215" s="1" customFormat="1" ht="15" customHeight="1">
      <c r="B215" s="389"/>
      <c r="C215" s="317" t="s">
        <v>3423</v>
      </c>
      <c r="D215" s="317"/>
      <c r="E215" s="317"/>
      <c r="F215" s="340">
        <v>1</v>
      </c>
      <c r="G215" s="378"/>
      <c r="H215" s="369" t="s">
        <v>3463</v>
      </c>
      <c r="I215" s="369"/>
      <c r="J215" s="369"/>
      <c r="K215" s="390"/>
    </row>
    <row r="216" s="1" customFormat="1" ht="15" customHeight="1">
      <c r="B216" s="389"/>
      <c r="C216" s="317"/>
      <c r="D216" s="317"/>
      <c r="E216" s="317"/>
      <c r="F216" s="340">
        <v>2</v>
      </c>
      <c r="G216" s="378"/>
      <c r="H216" s="369" t="s">
        <v>3464</v>
      </c>
      <c r="I216" s="369"/>
      <c r="J216" s="369"/>
      <c r="K216" s="390"/>
    </row>
    <row r="217" s="1" customFormat="1" ht="15" customHeight="1">
      <c r="B217" s="389"/>
      <c r="C217" s="317"/>
      <c r="D217" s="317"/>
      <c r="E217" s="317"/>
      <c r="F217" s="340">
        <v>3</v>
      </c>
      <c r="G217" s="378"/>
      <c r="H217" s="369" t="s">
        <v>3465</v>
      </c>
      <c r="I217" s="369"/>
      <c r="J217" s="369"/>
      <c r="K217" s="390"/>
    </row>
    <row r="218" s="1" customFormat="1" ht="15" customHeight="1">
      <c r="B218" s="389"/>
      <c r="C218" s="317"/>
      <c r="D218" s="317"/>
      <c r="E218" s="317"/>
      <c r="F218" s="340">
        <v>4</v>
      </c>
      <c r="G218" s="378"/>
      <c r="H218" s="369" t="s">
        <v>3466</v>
      </c>
      <c r="I218" s="369"/>
      <c r="J218" s="369"/>
      <c r="K218" s="390"/>
    </row>
    <row r="219" s="1" customFormat="1" ht="12.75" customHeight="1">
      <c r="B219" s="391"/>
      <c r="C219" s="392"/>
      <c r="D219" s="392"/>
      <c r="E219" s="392"/>
      <c r="F219" s="392"/>
      <c r="G219" s="392"/>
      <c r="H219" s="392"/>
      <c r="I219" s="392"/>
      <c r="J219" s="392"/>
      <c r="K219" s="39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115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17. 2. 2026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30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31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33</v>
      </c>
      <c r="E20" s="41"/>
      <c r="F20" s="41"/>
      <c r="G20" s="41"/>
      <c r="H20" s="41"/>
      <c r="I20" s="145" t="s">
        <v>26</v>
      </c>
      <c r="J20" s="136" t="s">
        <v>34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35</v>
      </c>
      <c r="F21" s="41"/>
      <c r="G21" s="41"/>
      <c r="H21" s="41"/>
      <c r="I21" s="145" t="s">
        <v>29</v>
      </c>
      <c r="J21" s="136" t="s">
        <v>36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38</v>
      </c>
      <c r="E23" s="41"/>
      <c r="F23" s="41"/>
      <c r="G23" s="41"/>
      <c r="H23" s="41"/>
      <c r="I23" s="145" t="s">
        <v>26</v>
      </c>
      <c r="J23" s="136" t="s">
        <v>39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40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41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43</v>
      </c>
      <c r="E30" s="41"/>
      <c r="F30" s="41"/>
      <c r="G30" s="41"/>
      <c r="H30" s="41"/>
      <c r="I30" s="41"/>
      <c r="J30" s="156">
        <f>ROUND(J107,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45</v>
      </c>
      <c r="G32" s="41"/>
      <c r="H32" s="41"/>
      <c r="I32" s="157" t="s">
        <v>44</v>
      </c>
      <c r="J32" s="157" t="s">
        <v>46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47</v>
      </c>
      <c r="E33" s="145" t="s">
        <v>48</v>
      </c>
      <c r="F33" s="159">
        <f>ROUND((SUM(BE107:BE2441)),  2)</f>
        <v>0</v>
      </c>
      <c r="G33" s="41"/>
      <c r="H33" s="41"/>
      <c r="I33" s="160">
        <v>0.20999999999999999</v>
      </c>
      <c r="J33" s="159">
        <f>ROUND(((SUM(BE107:BE2441))*I33),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49</v>
      </c>
      <c r="F34" s="159">
        <f>ROUND((SUM(BF107:BF2441)),  2)</f>
        <v>0</v>
      </c>
      <c r="G34" s="41"/>
      <c r="H34" s="41"/>
      <c r="I34" s="160">
        <v>0.12</v>
      </c>
      <c r="J34" s="159">
        <f>ROUND(((SUM(BF107:BF2441))*I34),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50</v>
      </c>
      <c r="F35" s="159">
        <f>ROUND((SUM(BG107:BG2441)),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51</v>
      </c>
      <c r="F36" s="159">
        <f>ROUND((SUM(BH107:BH2441)),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52</v>
      </c>
      <c r="F37" s="159">
        <f>ROUND((SUM(BI107:BI2441)),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53</v>
      </c>
      <c r="E39" s="163"/>
      <c r="F39" s="163"/>
      <c r="G39" s="164" t="s">
        <v>54</v>
      </c>
      <c r="H39" s="165" t="s">
        <v>55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REKONSTRUKCE HOSPODÁŘSKÉ BUDOVY KLÁŠTERA – TŘÍDA MÍRU, TACHOV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Stavební úpravy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435; k.ú. Tachov</v>
      </c>
      <c r="G52" s="43"/>
      <c r="H52" s="43"/>
      <c r="I52" s="35" t="s">
        <v>23</v>
      </c>
      <c r="J52" s="75" t="str">
        <f>IF(J12="","",J12)</f>
        <v>17. 2. 2026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Muzeum Českého lesa v Tachově</v>
      </c>
      <c r="G54" s="43"/>
      <c r="H54" s="43"/>
      <c r="I54" s="35" t="s">
        <v>33</v>
      </c>
      <c r="J54" s="39" t="str">
        <f>E21</f>
        <v>ATELIER SOUKUP OPL ŠVEHLA s.r.o.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118</v>
      </c>
      <c r="D57" s="174"/>
      <c r="E57" s="174"/>
      <c r="F57" s="174"/>
      <c r="G57" s="174"/>
      <c r="H57" s="174"/>
      <c r="I57" s="174"/>
      <c r="J57" s="175" t="s">
        <v>119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75</v>
      </c>
      <c r="D59" s="43"/>
      <c r="E59" s="43"/>
      <c r="F59" s="43"/>
      <c r="G59" s="43"/>
      <c r="H59" s="43"/>
      <c r="I59" s="43"/>
      <c r="J59" s="105">
        <f>J107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120</v>
      </c>
    </row>
    <row r="60" s="9" customFormat="1" ht="24.96" customHeight="1">
      <c r="A60" s="9"/>
      <c r="B60" s="177"/>
      <c r="C60" s="178"/>
      <c r="D60" s="179" t="s">
        <v>121</v>
      </c>
      <c r="E60" s="180"/>
      <c r="F60" s="180"/>
      <c r="G60" s="180"/>
      <c r="H60" s="180"/>
      <c r="I60" s="180"/>
      <c r="J60" s="181">
        <f>J108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122</v>
      </c>
      <c r="E61" s="185"/>
      <c r="F61" s="185"/>
      <c r="G61" s="185"/>
      <c r="H61" s="185"/>
      <c r="I61" s="185"/>
      <c r="J61" s="186">
        <f>J109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123</v>
      </c>
      <c r="E62" s="185"/>
      <c r="F62" s="185"/>
      <c r="G62" s="185"/>
      <c r="H62" s="185"/>
      <c r="I62" s="185"/>
      <c r="J62" s="186">
        <f>J199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124</v>
      </c>
      <c r="E63" s="185"/>
      <c r="F63" s="185"/>
      <c r="G63" s="185"/>
      <c r="H63" s="185"/>
      <c r="I63" s="185"/>
      <c r="J63" s="186">
        <f>J266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125</v>
      </c>
      <c r="E64" s="185"/>
      <c r="F64" s="185"/>
      <c r="G64" s="185"/>
      <c r="H64" s="185"/>
      <c r="I64" s="185"/>
      <c r="J64" s="186">
        <f>J305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3"/>
      <c r="C65" s="128"/>
      <c r="D65" s="184" t="s">
        <v>126</v>
      </c>
      <c r="E65" s="185"/>
      <c r="F65" s="185"/>
      <c r="G65" s="185"/>
      <c r="H65" s="185"/>
      <c r="I65" s="185"/>
      <c r="J65" s="186">
        <f>J306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127</v>
      </c>
      <c r="E66" s="185"/>
      <c r="F66" s="185"/>
      <c r="G66" s="185"/>
      <c r="H66" s="185"/>
      <c r="I66" s="185"/>
      <c r="J66" s="186">
        <f>J396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128</v>
      </c>
      <c r="E67" s="185"/>
      <c r="F67" s="185"/>
      <c r="G67" s="185"/>
      <c r="H67" s="185"/>
      <c r="I67" s="185"/>
      <c r="J67" s="186">
        <f>J466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129</v>
      </c>
      <c r="E68" s="185"/>
      <c r="F68" s="185"/>
      <c r="G68" s="185"/>
      <c r="H68" s="185"/>
      <c r="I68" s="185"/>
      <c r="J68" s="186">
        <f>J530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3"/>
      <c r="C69" s="128"/>
      <c r="D69" s="184" t="s">
        <v>130</v>
      </c>
      <c r="E69" s="185"/>
      <c r="F69" s="185"/>
      <c r="G69" s="185"/>
      <c r="H69" s="185"/>
      <c r="I69" s="185"/>
      <c r="J69" s="186">
        <f>J531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3"/>
      <c r="C70" s="128"/>
      <c r="D70" s="184" t="s">
        <v>131</v>
      </c>
      <c r="E70" s="185"/>
      <c r="F70" s="185"/>
      <c r="G70" s="185"/>
      <c r="H70" s="185"/>
      <c r="I70" s="185"/>
      <c r="J70" s="186">
        <f>J568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3"/>
      <c r="C71" s="128"/>
      <c r="D71" s="184" t="s">
        <v>132</v>
      </c>
      <c r="E71" s="185"/>
      <c r="F71" s="185"/>
      <c r="G71" s="185"/>
      <c r="H71" s="185"/>
      <c r="I71" s="185"/>
      <c r="J71" s="186">
        <f>J580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3"/>
      <c r="C72" s="128"/>
      <c r="D72" s="184" t="s">
        <v>133</v>
      </c>
      <c r="E72" s="185"/>
      <c r="F72" s="185"/>
      <c r="G72" s="185"/>
      <c r="H72" s="185"/>
      <c r="I72" s="185"/>
      <c r="J72" s="186">
        <f>J645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3"/>
      <c r="C73" s="128"/>
      <c r="D73" s="184" t="s">
        <v>134</v>
      </c>
      <c r="E73" s="185"/>
      <c r="F73" s="185"/>
      <c r="G73" s="185"/>
      <c r="H73" s="185"/>
      <c r="I73" s="185"/>
      <c r="J73" s="186">
        <f>J706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135</v>
      </c>
      <c r="E74" s="185"/>
      <c r="F74" s="185"/>
      <c r="G74" s="185"/>
      <c r="H74" s="185"/>
      <c r="I74" s="185"/>
      <c r="J74" s="186">
        <f>J850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136</v>
      </c>
      <c r="E75" s="185"/>
      <c r="F75" s="185"/>
      <c r="G75" s="185"/>
      <c r="H75" s="185"/>
      <c r="I75" s="185"/>
      <c r="J75" s="186">
        <f>J871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137</v>
      </c>
      <c r="E76" s="180"/>
      <c r="F76" s="180"/>
      <c r="G76" s="180"/>
      <c r="H76" s="180"/>
      <c r="I76" s="180"/>
      <c r="J76" s="181">
        <f>J874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3"/>
      <c r="C77" s="128"/>
      <c r="D77" s="184" t="s">
        <v>138</v>
      </c>
      <c r="E77" s="185"/>
      <c r="F77" s="185"/>
      <c r="G77" s="185"/>
      <c r="H77" s="185"/>
      <c r="I77" s="185"/>
      <c r="J77" s="186">
        <f>J875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139</v>
      </c>
      <c r="E78" s="185"/>
      <c r="F78" s="185"/>
      <c r="G78" s="185"/>
      <c r="H78" s="185"/>
      <c r="I78" s="185"/>
      <c r="J78" s="186">
        <f>J1000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140</v>
      </c>
      <c r="E79" s="185"/>
      <c r="F79" s="185"/>
      <c r="G79" s="185"/>
      <c r="H79" s="185"/>
      <c r="I79" s="185"/>
      <c r="J79" s="186">
        <f>J1044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141</v>
      </c>
      <c r="E80" s="185"/>
      <c r="F80" s="185"/>
      <c r="G80" s="185"/>
      <c r="H80" s="185"/>
      <c r="I80" s="185"/>
      <c r="J80" s="186">
        <f>J1418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142</v>
      </c>
      <c r="E81" s="185"/>
      <c r="F81" s="185"/>
      <c r="G81" s="185"/>
      <c r="H81" s="185"/>
      <c r="I81" s="185"/>
      <c r="J81" s="186">
        <f>J1658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143</v>
      </c>
      <c r="E82" s="185"/>
      <c r="F82" s="185"/>
      <c r="G82" s="185"/>
      <c r="H82" s="185"/>
      <c r="I82" s="185"/>
      <c r="J82" s="186">
        <f>J1764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144</v>
      </c>
      <c r="E83" s="185"/>
      <c r="F83" s="185"/>
      <c r="G83" s="185"/>
      <c r="H83" s="185"/>
      <c r="I83" s="185"/>
      <c r="J83" s="186">
        <f>J1855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145</v>
      </c>
      <c r="E84" s="185"/>
      <c r="F84" s="185"/>
      <c r="G84" s="185"/>
      <c r="H84" s="185"/>
      <c r="I84" s="185"/>
      <c r="J84" s="186">
        <f>J2002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146</v>
      </c>
      <c r="E85" s="185"/>
      <c r="F85" s="185"/>
      <c r="G85" s="185"/>
      <c r="H85" s="185"/>
      <c r="I85" s="185"/>
      <c r="J85" s="186">
        <f>J2106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147</v>
      </c>
      <c r="E86" s="185"/>
      <c r="F86" s="185"/>
      <c r="G86" s="185"/>
      <c r="H86" s="185"/>
      <c r="I86" s="185"/>
      <c r="J86" s="186">
        <f>J2129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77"/>
      <c r="C87" s="178"/>
      <c r="D87" s="179" t="s">
        <v>148</v>
      </c>
      <c r="E87" s="180"/>
      <c r="F87" s="180"/>
      <c r="G87" s="180"/>
      <c r="H87" s="180"/>
      <c r="I87" s="180"/>
      <c r="J87" s="181">
        <f>J2316</f>
        <v>0</v>
      </c>
      <c r="K87" s="178"/>
      <c r="L87" s="182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2" customFormat="1" ht="21.84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3" s="2" customFormat="1" ht="6.96" customHeight="1">
      <c r="A93" s="41"/>
      <c r="B93" s="64"/>
      <c r="C93" s="65"/>
      <c r="D93" s="65"/>
      <c r="E93" s="65"/>
      <c r="F93" s="65"/>
      <c r="G93" s="65"/>
      <c r="H93" s="65"/>
      <c r="I93" s="65"/>
      <c r="J93" s="65"/>
      <c r="K93" s="65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4.96" customHeight="1">
      <c r="A94" s="41"/>
      <c r="B94" s="42"/>
      <c r="C94" s="26" t="s">
        <v>149</v>
      </c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16</v>
      </c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26.25" customHeight="1">
      <c r="A97" s="41"/>
      <c r="B97" s="42"/>
      <c r="C97" s="43"/>
      <c r="D97" s="43"/>
      <c r="E97" s="172" t="str">
        <f>E7</f>
        <v>REKONSTRUKCE HOSPODÁŘSKÉ BUDOVY KLÁŠTERA – TŘÍDA MÍRU, TACHOV</v>
      </c>
      <c r="F97" s="35"/>
      <c r="G97" s="35"/>
      <c r="H97" s="35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115</v>
      </c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6.5" customHeight="1">
      <c r="A99" s="41"/>
      <c r="B99" s="42"/>
      <c r="C99" s="43"/>
      <c r="D99" s="43"/>
      <c r="E99" s="72" t="str">
        <f>E9</f>
        <v>01 - Stavební úpravy</v>
      </c>
      <c r="F99" s="43"/>
      <c r="G99" s="43"/>
      <c r="H99" s="43"/>
      <c r="I99" s="43"/>
      <c r="J99" s="43"/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5" t="s">
        <v>21</v>
      </c>
      <c r="D101" s="43"/>
      <c r="E101" s="43"/>
      <c r="F101" s="30" t="str">
        <f>F12</f>
        <v>p.č. 435; k.ú. Tachov</v>
      </c>
      <c r="G101" s="43"/>
      <c r="H101" s="43"/>
      <c r="I101" s="35" t="s">
        <v>23</v>
      </c>
      <c r="J101" s="75" t="str">
        <f>IF(J12="","",J12)</f>
        <v>17. 2. 2026</v>
      </c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5.65" customHeight="1">
      <c r="A103" s="41"/>
      <c r="B103" s="42"/>
      <c r="C103" s="35" t="s">
        <v>25</v>
      </c>
      <c r="D103" s="43"/>
      <c r="E103" s="43"/>
      <c r="F103" s="30" t="str">
        <f>E15</f>
        <v>Muzeum Českého lesa v Tachově</v>
      </c>
      <c r="G103" s="43"/>
      <c r="H103" s="43"/>
      <c r="I103" s="35" t="s">
        <v>33</v>
      </c>
      <c r="J103" s="39" t="str">
        <f>E21</f>
        <v>ATELIER SOUKUP OPL ŠVEHLA s.r.o.</v>
      </c>
      <c r="K103" s="43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5.15" customHeight="1">
      <c r="A104" s="41"/>
      <c r="B104" s="42"/>
      <c r="C104" s="35" t="s">
        <v>31</v>
      </c>
      <c r="D104" s="43"/>
      <c r="E104" s="43"/>
      <c r="F104" s="30" t="str">
        <f>IF(E18="","",E18)</f>
        <v>Vyplň údaj</v>
      </c>
      <c r="G104" s="43"/>
      <c r="H104" s="43"/>
      <c r="I104" s="35" t="s">
        <v>38</v>
      </c>
      <c r="J104" s="39" t="str">
        <f>E24</f>
        <v>Ing. Jaroslav Stolička</v>
      </c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0.32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11" customFormat="1" ht="29.28" customHeight="1">
      <c r="A106" s="188"/>
      <c r="B106" s="189"/>
      <c r="C106" s="190" t="s">
        <v>150</v>
      </c>
      <c r="D106" s="191" t="s">
        <v>62</v>
      </c>
      <c r="E106" s="191" t="s">
        <v>58</v>
      </c>
      <c r="F106" s="191" t="s">
        <v>59</v>
      </c>
      <c r="G106" s="191" t="s">
        <v>151</v>
      </c>
      <c r="H106" s="191" t="s">
        <v>152</v>
      </c>
      <c r="I106" s="191" t="s">
        <v>153</v>
      </c>
      <c r="J106" s="191" t="s">
        <v>119</v>
      </c>
      <c r="K106" s="192" t="s">
        <v>154</v>
      </c>
      <c r="L106" s="193"/>
      <c r="M106" s="95" t="s">
        <v>19</v>
      </c>
      <c r="N106" s="96" t="s">
        <v>47</v>
      </c>
      <c r="O106" s="96" t="s">
        <v>155</v>
      </c>
      <c r="P106" s="96" t="s">
        <v>156</v>
      </c>
      <c r="Q106" s="96" t="s">
        <v>157</v>
      </c>
      <c r="R106" s="96" t="s">
        <v>158</v>
      </c>
      <c r="S106" s="96" t="s">
        <v>159</v>
      </c>
      <c r="T106" s="97" t="s">
        <v>160</v>
      </c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</row>
    <row r="107" s="2" customFormat="1" ht="22.8" customHeight="1">
      <c r="A107" s="41"/>
      <c r="B107" s="42"/>
      <c r="C107" s="102" t="s">
        <v>161</v>
      </c>
      <c r="D107" s="43"/>
      <c r="E107" s="43"/>
      <c r="F107" s="43"/>
      <c r="G107" s="43"/>
      <c r="H107" s="43"/>
      <c r="I107" s="43"/>
      <c r="J107" s="194">
        <f>BK107</f>
        <v>0</v>
      </c>
      <c r="K107" s="43"/>
      <c r="L107" s="47"/>
      <c r="M107" s="98"/>
      <c r="N107" s="195"/>
      <c r="O107" s="99"/>
      <c r="P107" s="196">
        <f>P108+P874+P2316</f>
        <v>0</v>
      </c>
      <c r="Q107" s="99"/>
      <c r="R107" s="196">
        <f>R108+R874+R2316</f>
        <v>205.57540565000002</v>
      </c>
      <c r="S107" s="99"/>
      <c r="T107" s="197">
        <f>T108+T874+T2316</f>
        <v>224.93461339999999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76</v>
      </c>
      <c r="AU107" s="20" t="s">
        <v>120</v>
      </c>
      <c r="BK107" s="198">
        <f>BK108+BK874+BK2316</f>
        <v>0</v>
      </c>
    </row>
    <row r="108" s="12" customFormat="1" ht="25.92" customHeight="1">
      <c r="A108" s="12"/>
      <c r="B108" s="199"/>
      <c r="C108" s="200"/>
      <c r="D108" s="201" t="s">
        <v>76</v>
      </c>
      <c r="E108" s="202" t="s">
        <v>162</v>
      </c>
      <c r="F108" s="202" t="s">
        <v>163</v>
      </c>
      <c r="G108" s="200"/>
      <c r="H108" s="200"/>
      <c r="I108" s="203"/>
      <c r="J108" s="204">
        <f>BK108</f>
        <v>0</v>
      </c>
      <c r="K108" s="200"/>
      <c r="L108" s="205"/>
      <c r="M108" s="206"/>
      <c r="N108" s="207"/>
      <c r="O108" s="207"/>
      <c r="P108" s="208">
        <f>P109+P199+P266+P305+P530+P850+P871</f>
        <v>0</v>
      </c>
      <c r="Q108" s="207"/>
      <c r="R108" s="208">
        <f>R109+R199+R266+R305+R530+R850+R871</f>
        <v>162.14745642000003</v>
      </c>
      <c r="S108" s="207"/>
      <c r="T108" s="209">
        <f>T109+T199+T266+T305+T530+T850+T871</f>
        <v>194.1605945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85</v>
      </c>
      <c r="AT108" s="211" t="s">
        <v>76</v>
      </c>
      <c r="AU108" s="211" t="s">
        <v>77</v>
      </c>
      <c r="AY108" s="210" t="s">
        <v>164</v>
      </c>
      <c r="BK108" s="212">
        <f>BK109+BK199+BK266+BK305+BK530+BK850+BK871</f>
        <v>0</v>
      </c>
    </row>
    <row r="109" s="12" customFormat="1" ht="22.8" customHeight="1">
      <c r="A109" s="12"/>
      <c r="B109" s="199"/>
      <c r="C109" s="200"/>
      <c r="D109" s="201" t="s">
        <v>76</v>
      </c>
      <c r="E109" s="213" t="s">
        <v>85</v>
      </c>
      <c r="F109" s="213" t="s">
        <v>165</v>
      </c>
      <c r="G109" s="200"/>
      <c r="H109" s="200"/>
      <c r="I109" s="203"/>
      <c r="J109" s="214">
        <f>BK109</f>
        <v>0</v>
      </c>
      <c r="K109" s="200"/>
      <c r="L109" s="205"/>
      <c r="M109" s="206"/>
      <c r="N109" s="207"/>
      <c r="O109" s="207"/>
      <c r="P109" s="208">
        <f>SUM(P110:P198)</f>
        <v>0</v>
      </c>
      <c r="Q109" s="207"/>
      <c r="R109" s="208">
        <f>SUM(R110:R198)</f>
        <v>0</v>
      </c>
      <c r="S109" s="207"/>
      <c r="T109" s="209">
        <f>SUM(T110:T198)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0" t="s">
        <v>85</v>
      </c>
      <c r="AT109" s="211" t="s">
        <v>76</v>
      </c>
      <c r="AU109" s="211" t="s">
        <v>85</v>
      </c>
      <c r="AY109" s="210" t="s">
        <v>164</v>
      </c>
      <c r="BK109" s="212">
        <f>SUM(BK110:BK198)</f>
        <v>0</v>
      </c>
    </row>
    <row r="110" s="2" customFormat="1" ht="24.15" customHeight="1">
      <c r="A110" s="41"/>
      <c r="B110" s="42"/>
      <c r="C110" s="215" t="s">
        <v>85</v>
      </c>
      <c r="D110" s="215" t="s">
        <v>166</v>
      </c>
      <c r="E110" s="216" t="s">
        <v>167</v>
      </c>
      <c r="F110" s="217" t="s">
        <v>168</v>
      </c>
      <c r="G110" s="218" t="s">
        <v>169</v>
      </c>
      <c r="H110" s="219">
        <v>50</v>
      </c>
      <c r="I110" s="220"/>
      <c r="J110" s="221">
        <f>ROUND(I110*H110,2)</f>
        <v>0</v>
      </c>
      <c r="K110" s="217" t="s">
        <v>170</v>
      </c>
      <c r="L110" s="47"/>
      <c r="M110" s="222" t="s">
        <v>19</v>
      </c>
      <c r="N110" s="223" t="s">
        <v>48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108</v>
      </c>
      <c r="AT110" s="226" t="s">
        <v>166</v>
      </c>
      <c r="AU110" s="226" t="s">
        <v>87</v>
      </c>
      <c r="AY110" s="20" t="s">
        <v>164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85</v>
      </c>
      <c r="BK110" s="227">
        <f>ROUND(I110*H110,2)</f>
        <v>0</v>
      </c>
      <c r="BL110" s="20" t="s">
        <v>108</v>
      </c>
      <c r="BM110" s="226" t="s">
        <v>171</v>
      </c>
    </row>
    <row r="111" s="2" customFormat="1">
      <c r="A111" s="41"/>
      <c r="B111" s="42"/>
      <c r="C111" s="43"/>
      <c r="D111" s="228" t="s">
        <v>172</v>
      </c>
      <c r="E111" s="43"/>
      <c r="F111" s="229" t="s">
        <v>173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172</v>
      </c>
      <c r="AU111" s="20" t="s">
        <v>87</v>
      </c>
    </row>
    <row r="112" s="13" customFormat="1">
      <c r="A112" s="13"/>
      <c r="B112" s="233"/>
      <c r="C112" s="234"/>
      <c r="D112" s="235" t="s">
        <v>174</v>
      </c>
      <c r="E112" s="236" t="s">
        <v>19</v>
      </c>
      <c r="F112" s="237" t="s">
        <v>175</v>
      </c>
      <c r="G112" s="234"/>
      <c r="H112" s="238">
        <v>50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174</v>
      </c>
      <c r="AU112" s="244" t="s">
        <v>87</v>
      </c>
      <c r="AV112" s="13" t="s">
        <v>87</v>
      </c>
      <c r="AW112" s="13" t="s">
        <v>37</v>
      </c>
      <c r="AX112" s="13" t="s">
        <v>77</v>
      </c>
      <c r="AY112" s="244" t="s">
        <v>164</v>
      </c>
    </row>
    <row r="113" s="14" customFormat="1">
      <c r="A113" s="14"/>
      <c r="B113" s="245"/>
      <c r="C113" s="246"/>
      <c r="D113" s="235" t="s">
        <v>174</v>
      </c>
      <c r="E113" s="247" t="s">
        <v>19</v>
      </c>
      <c r="F113" s="248" t="s">
        <v>176</v>
      </c>
      <c r="G113" s="246"/>
      <c r="H113" s="249">
        <v>50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174</v>
      </c>
      <c r="AU113" s="255" t="s">
        <v>87</v>
      </c>
      <c r="AV113" s="14" t="s">
        <v>108</v>
      </c>
      <c r="AW113" s="14" t="s">
        <v>37</v>
      </c>
      <c r="AX113" s="14" t="s">
        <v>85</v>
      </c>
      <c r="AY113" s="255" t="s">
        <v>164</v>
      </c>
    </row>
    <row r="114" s="2" customFormat="1" ht="33" customHeight="1">
      <c r="A114" s="41"/>
      <c r="B114" s="42"/>
      <c r="C114" s="215" t="s">
        <v>87</v>
      </c>
      <c r="D114" s="215" t="s">
        <v>166</v>
      </c>
      <c r="E114" s="216" t="s">
        <v>177</v>
      </c>
      <c r="F114" s="217" t="s">
        <v>178</v>
      </c>
      <c r="G114" s="218" t="s">
        <v>179</v>
      </c>
      <c r="H114" s="219">
        <v>20.379000000000001</v>
      </c>
      <c r="I114" s="220"/>
      <c r="J114" s="221">
        <f>ROUND(I114*H114,2)</f>
        <v>0</v>
      </c>
      <c r="K114" s="217" t="s">
        <v>170</v>
      </c>
      <c r="L114" s="47"/>
      <c r="M114" s="222" t="s">
        <v>19</v>
      </c>
      <c r="N114" s="223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108</v>
      </c>
      <c r="AT114" s="226" t="s">
        <v>166</v>
      </c>
      <c r="AU114" s="226" t="s">
        <v>87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108</v>
      </c>
      <c r="BM114" s="226" t="s">
        <v>180</v>
      </c>
    </row>
    <row r="115" s="2" customFormat="1">
      <c r="A115" s="41"/>
      <c r="B115" s="42"/>
      <c r="C115" s="43"/>
      <c r="D115" s="228" t="s">
        <v>172</v>
      </c>
      <c r="E115" s="43"/>
      <c r="F115" s="229" t="s">
        <v>181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172</v>
      </c>
      <c r="AU115" s="20" t="s">
        <v>87</v>
      </c>
    </row>
    <row r="116" s="15" customFormat="1">
      <c r="A116" s="15"/>
      <c r="B116" s="256"/>
      <c r="C116" s="257"/>
      <c r="D116" s="235" t="s">
        <v>174</v>
      </c>
      <c r="E116" s="258" t="s">
        <v>19</v>
      </c>
      <c r="F116" s="259" t="s">
        <v>182</v>
      </c>
      <c r="G116" s="257"/>
      <c r="H116" s="258" t="s">
        <v>19</v>
      </c>
      <c r="I116" s="260"/>
      <c r="J116" s="257"/>
      <c r="K116" s="257"/>
      <c r="L116" s="261"/>
      <c r="M116" s="262"/>
      <c r="N116" s="263"/>
      <c r="O116" s="263"/>
      <c r="P116" s="263"/>
      <c r="Q116" s="263"/>
      <c r="R116" s="263"/>
      <c r="S116" s="263"/>
      <c r="T116" s="26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5" t="s">
        <v>174</v>
      </c>
      <c r="AU116" s="265" t="s">
        <v>87</v>
      </c>
      <c r="AV116" s="15" t="s">
        <v>85</v>
      </c>
      <c r="AW116" s="15" t="s">
        <v>37</v>
      </c>
      <c r="AX116" s="15" t="s">
        <v>77</v>
      </c>
      <c r="AY116" s="265" t="s">
        <v>164</v>
      </c>
    </row>
    <row r="117" s="13" customFormat="1">
      <c r="A117" s="13"/>
      <c r="B117" s="233"/>
      <c r="C117" s="234"/>
      <c r="D117" s="235" t="s">
        <v>174</v>
      </c>
      <c r="E117" s="236" t="s">
        <v>19</v>
      </c>
      <c r="F117" s="237" t="s">
        <v>183</v>
      </c>
      <c r="G117" s="234"/>
      <c r="H117" s="238">
        <v>6.3730000000000002</v>
      </c>
      <c r="I117" s="239"/>
      <c r="J117" s="234"/>
      <c r="K117" s="234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174</v>
      </c>
      <c r="AU117" s="244" t="s">
        <v>87</v>
      </c>
      <c r="AV117" s="13" t="s">
        <v>87</v>
      </c>
      <c r="AW117" s="13" t="s">
        <v>37</v>
      </c>
      <c r="AX117" s="13" t="s">
        <v>77</v>
      </c>
      <c r="AY117" s="244" t="s">
        <v>164</v>
      </c>
    </row>
    <row r="118" s="13" customFormat="1">
      <c r="A118" s="13"/>
      <c r="B118" s="233"/>
      <c r="C118" s="234"/>
      <c r="D118" s="235" t="s">
        <v>174</v>
      </c>
      <c r="E118" s="236" t="s">
        <v>19</v>
      </c>
      <c r="F118" s="237" t="s">
        <v>184</v>
      </c>
      <c r="G118" s="234"/>
      <c r="H118" s="238">
        <v>4.9880000000000004</v>
      </c>
      <c r="I118" s="239"/>
      <c r="J118" s="234"/>
      <c r="K118" s="234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174</v>
      </c>
      <c r="AU118" s="244" t="s">
        <v>87</v>
      </c>
      <c r="AV118" s="13" t="s">
        <v>87</v>
      </c>
      <c r="AW118" s="13" t="s">
        <v>37</v>
      </c>
      <c r="AX118" s="13" t="s">
        <v>77</v>
      </c>
      <c r="AY118" s="244" t="s">
        <v>164</v>
      </c>
    </row>
    <row r="119" s="13" customFormat="1">
      <c r="A119" s="13"/>
      <c r="B119" s="233"/>
      <c r="C119" s="234"/>
      <c r="D119" s="235" t="s">
        <v>174</v>
      </c>
      <c r="E119" s="236" t="s">
        <v>19</v>
      </c>
      <c r="F119" s="237" t="s">
        <v>185</v>
      </c>
      <c r="G119" s="234"/>
      <c r="H119" s="238">
        <v>1.3100000000000001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174</v>
      </c>
      <c r="AU119" s="244" t="s">
        <v>87</v>
      </c>
      <c r="AV119" s="13" t="s">
        <v>87</v>
      </c>
      <c r="AW119" s="13" t="s">
        <v>37</v>
      </c>
      <c r="AX119" s="13" t="s">
        <v>77</v>
      </c>
      <c r="AY119" s="244" t="s">
        <v>164</v>
      </c>
    </row>
    <row r="120" s="13" customFormat="1">
      <c r="A120" s="13"/>
      <c r="B120" s="233"/>
      <c r="C120" s="234"/>
      <c r="D120" s="235" t="s">
        <v>174</v>
      </c>
      <c r="E120" s="236" t="s">
        <v>19</v>
      </c>
      <c r="F120" s="237" t="s">
        <v>186</v>
      </c>
      <c r="G120" s="234"/>
      <c r="H120" s="238">
        <v>2.3500000000000001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174</v>
      </c>
      <c r="AU120" s="244" t="s">
        <v>87</v>
      </c>
      <c r="AV120" s="13" t="s">
        <v>87</v>
      </c>
      <c r="AW120" s="13" t="s">
        <v>37</v>
      </c>
      <c r="AX120" s="13" t="s">
        <v>77</v>
      </c>
      <c r="AY120" s="244" t="s">
        <v>164</v>
      </c>
    </row>
    <row r="121" s="13" customFormat="1">
      <c r="A121" s="13"/>
      <c r="B121" s="233"/>
      <c r="C121" s="234"/>
      <c r="D121" s="235" t="s">
        <v>174</v>
      </c>
      <c r="E121" s="236" t="s">
        <v>19</v>
      </c>
      <c r="F121" s="237" t="s">
        <v>187</v>
      </c>
      <c r="G121" s="234"/>
      <c r="H121" s="238">
        <v>5.3579999999999997</v>
      </c>
      <c r="I121" s="239"/>
      <c r="J121" s="234"/>
      <c r="K121" s="234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174</v>
      </c>
      <c r="AU121" s="244" t="s">
        <v>87</v>
      </c>
      <c r="AV121" s="13" t="s">
        <v>87</v>
      </c>
      <c r="AW121" s="13" t="s">
        <v>37</v>
      </c>
      <c r="AX121" s="13" t="s">
        <v>77</v>
      </c>
      <c r="AY121" s="244" t="s">
        <v>164</v>
      </c>
    </row>
    <row r="122" s="14" customFormat="1">
      <c r="A122" s="14"/>
      <c r="B122" s="245"/>
      <c r="C122" s="246"/>
      <c r="D122" s="235" t="s">
        <v>174</v>
      </c>
      <c r="E122" s="247" t="s">
        <v>19</v>
      </c>
      <c r="F122" s="248" t="s">
        <v>176</v>
      </c>
      <c r="G122" s="246"/>
      <c r="H122" s="249">
        <v>20.379000000000001</v>
      </c>
      <c r="I122" s="250"/>
      <c r="J122" s="246"/>
      <c r="K122" s="246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174</v>
      </c>
      <c r="AU122" s="255" t="s">
        <v>87</v>
      </c>
      <c r="AV122" s="14" t="s">
        <v>108</v>
      </c>
      <c r="AW122" s="14" t="s">
        <v>37</v>
      </c>
      <c r="AX122" s="14" t="s">
        <v>85</v>
      </c>
      <c r="AY122" s="255" t="s">
        <v>164</v>
      </c>
    </row>
    <row r="123" s="2" customFormat="1" ht="44.25" customHeight="1">
      <c r="A123" s="41"/>
      <c r="B123" s="42"/>
      <c r="C123" s="215" t="s">
        <v>105</v>
      </c>
      <c r="D123" s="215" t="s">
        <v>166</v>
      </c>
      <c r="E123" s="216" t="s">
        <v>188</v>
      </c>
      <c r="F123" s="217" t="s">
        <v>189</v>
      </c>
      <c r="G123" s="218" t="s">
        <v>179</v>
      </c>
      <c r="H123" s="219">
        <v>0.81000000000000005</v>
      </c>
      <c r="I123" s="220"/>
      <c r="J123" s="221">
        <f>ROUND(I123*H123,2)</f>
        <v>0</v>
      </c>
      <c r="K123" s="217" t="s">
        <v>170</v>
      </c>
      <c r="L123" s="47"/>
      <c r="M123" s="222" t="s">
        <v>19</v>
      </c>
      <c r="N123" s="223" t="s">
        <v>48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108</v>
      </c>
      <c r="AT123" s="226" t="s">
        <v>166</v>
      </c>
      <c r="AU123" s="226" t="s">
        <v>87</v>
      </c>
      <c r="AY123" s="20" t="s">
        <v>164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85</v>
      </c>
      <c r="BK123" s="227">
        <f>ROUND(I123*H123,2)</f>
        <v>0</v>
      </c>
      <c r="BL123" s="20" t="s">
        <v>108</v>
      </c>
      <c r="BM123" s="226" t="s">
        <v>190</v>
      </c>
    </row>
    <row r="124" s="2" customFormat="1">
      <c r="A124" s="41"/>
      <c r="B124" s="42"/>
      <c r="C124" s="43"/>
      <c r="D124" s="228" t="s">
        <v>172</v>
      </c>
      <c r="E124" s="43"/>
      <c r="F124" s="229" t="s">
        <v>191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172</v>
      </c>
      <c r="AU124" s="20" t="s">
        <v>87</v>
      </c>
    </row>
    <row r="125" s="13" customFormat="1">
      <c r="A125" s="13"/>
      <c r="B125" s="233"/>
      <c r="C125" s="234"/>
      <c r="D125" s="235" t="s">
        <v>174</v>
      </c>
      <c r="E125" s="236" t="s">
        <v>19</v>
      </c>
      <c r="F125" s="237" t="s">
        <v>192</v>
      </c>
      <c r="G125" s="234"/>
      <c r="H125" s="238">
        <v>0.81000000000000005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174</v>
      </c>
      <c r="AU125" s="244" t="s">
        <v>87</v>
      </c>
      <c r="AV125" s="13" t="s">
        <v>87</v>
      </c>
      <c r="AW125" s="13" t="s">
        <v>37</v>
      </c>
      <c r="AX125" s="13" t="s">
        <v>77</v>
      </c>
      <c r="AY125" s="244" t="s">
        <v>164</v>
      </c>
    </row>
    <row r="126" s="14" customFormat="1">
      <c r="A126" s="14"/>
      <c r="B126" s="245"/>
      <c r="C126" s="246"/>
      <c r="D126" s="235" t="s">
        <v>174</v>
      </c>
      <c r="E126" s="247" t="s">
        <v>19</v>
      </c>
      <c r="F126" s="248" t="s">
        <v>176</v>
      </c>
      <c r="G126" s="246"/>
      <c r="H126" s="249">
        <v>0.81000000000000005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174</v>
      </c>
      <c r="AU126" s="255" t="s">
        <v>87</v>
      </c>
      <c r="AV126" s="14" t="s">
        <v>108</v>
      </c>
      <c r="AW126" s="14" t="s">
        <v>37</v>
      </c>
      <c r="AX126" s="14" t="s">
        <v>85</v>
      </c>
      <c r="AY126" s="255" t="s">
        <v>164</v>
      </c>
    </row>
    <row r="127" s="2" customFormat="1" ht="44.25" customHeight="1">
      <c r="A127" s="41"/>
      <c r="B127" s="42"/>
      <c r="C127" s="215" t="s">
        <v>108</v>
      </c>
      <c r="D127" s="215" t="s">
        <v>166</v>
      </c>
      <c r="E127" s="216" t="s">
        <v>193</v>
      </c>
      <c r="F127" s="217" t="s">
        <v>194</v>
      </c>
      <c r="G127" s="218" t="s">
        <v>179</v>
      </c>
      <c r="H127" s="219">
        <v>49.560000000000002</v>
      </c>
      <c r="I127" s="220"/>
      <c r="J127" s="221">
        <f>ROUND(I127*H127,2)</f>
        <v>0</v>
      </c>
      <c r="K127" s="217" t="s">
        <v>170</v>
      </c>
      <c r="L127" s="47"/>
      <c r="M127" s="222" t="s">
        <v>19</v>
      </c>
      <c r="N127" s="223" t="s">
        <v>48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108</v>
      </c>
      <c r="AT127" s="226" t="s">
        <v>166</v>
      </c>
      <c r="AU127" s="226" t="s">
        <v>87</v>
      </c>
      <c r="AY127" s="20" t="s">
        <v>164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85</v>
      </c>
      <c r="BK127" s="227">
        <f>ROUND(I127*H127,2)</f>
        <v>0</v>
      </c>
      <c r="BL127" s="20" t="s">
        <v>108</v>
      </c>
      <c r="BM127" s="226" t="s">
        <v>195</v>
      </c>
    </row>
    <row r="128" s="2" customFormat="1">
      <c r="A128" s="41"/>
      <c r="B128" s="42"/>
      <c r="C128" s="43"/>
      <c r="D128" s="228" t="s">
        <v>172</v>
      </c>
      <c r="E128" s="43"/>
      <c r="F128" s="229" t="s">
        <v>196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172</v>
      </c>
      <c r="AU128" s="20" t="s">
        <v>87</v>
      </c>
    </row>
    <row r="129" s="13" customFormat="1">
      <c r="A129" s="13"/>
      <c r="B129" s="233"/>
      <c r="C129" s="234"/>
      <c r="D129" s="235" t="s">
        <v>174</v>
      </c>
      <c r="E129" s="236" t="s">
        <v>19</v>
      </c>
      <c r="F129" s="237" t="s">
        <v>197</v>
      </c>
      <c r="G129" s="234"/>
      <c r="H129" s="238">
        <v>49.560000000000002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174</v>
      </c>
      <c r="AU129" s="244" t="s">
        <v>87</v>
      </c>
      <c r="AV129" s="13" t="s">
        <v>87</v>
      </c>
      <c r="AW129" s="13" t="s">
        <v>37</v>
      </c>
      <c r="AX129" s="13" t="s">
        <v>77</v>
      </c>
      <c r="AY129" s="244" t="s">
        <v>164</v>
      </c>
    </row>
    <row r="130" s="14" customFormat="1">
      <c r="A130" s="14"/>
      <c r="B130" s="245"/>
      <c r="C130" s="246"/>
      <c r="D130" s="235" t="s">
        <v>174</v>
      </c>
      <c r="E130" s="247" t="s">
        <v>19</v>
      </c>
      <c r="F130" s="248" t="s">
        <v>176</v>
      </c>
      <c r="G130" s="246"/>
      <c r="H130" s="249">
        <v>49.560000000000002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174</v>
      </c>
      <c r="AU130" s="255" t="s">
        <v>87</v>
      </c>
      <c r="AV130" s="14" t="s">
        <v>108</v>
      </c>
      <c r="AW130" s="14" t="s">
        <v>37</v>
      </c>
      <c r="AX130" s="14" t="s">
        <v>85</v>
      </c>
      <c r="AY130" s="255" t="s">
        <v>164</v>
      </c>
    </row>
    <row r="131" s="2" customFormat="1" ht="44.25" customHeight="1">
      <c r="A131" s="41"/>
      <c r="B131" s="42"/>
      <c r="C131" s="215" t="s">
        <v>198</v>
      </c>
      <c r="D131" s="215" t="s">
        <v>166</v>
      </c>
      <c r="E131" s="216" t="s">
        <v>199</v>
      </c>
      <c r="F131" s="217" t="s">
        <v>200</v>
      </c>
      <c r="G131" s="218" t="s">
        <v>179</v>
      </c>
      <c r="H131" s="219">
        <v>41.299999999999997</v>
      </c>
      <c r="I131" s="220"/>
      <c r="J131" s="221">
        <f>ROUND(I131*H131,2)</f>
        <v>0</v>
      </c>
      <c r="K131" s="217" t="s">
        <v>170</v>
      </c>
      <c r="L131" s="47"/>
      <c r="M131" s="222" t="s">
        <v>19</v>
      </c>
      <c r="N131" s="223" t="s">
        <v>48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108</v>
      </c>
      <c r="AT131" s="226" t="s">
        <v>166</v>
      </c>
      <c r="AU131" s="226" t="s">
        <v>87</v>
      </c>
      <c r="AY131" s="20" t="s">
        <v>164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85</v>
      </c>
      <c r="BK131" s="227">
        <f>ROUND(I131*H131,2)</f>
        <v>0</v>
      </c>
      <c r="BL131" s="20" t="s">
        <v>108</v>
      </c>
      <c r="BM131" s="226" t="s">
        <v>201</v>
      </c>
    </row>
    <row r="132" s="2" customFormat="1">
      <c r="A132" s="41"/>
      <c r="B132" s="42"/>
      <c r="C132" s="43"/>
      <c r="D132" s="228" t="s">
        <v>172</v>
      </c>
      <c r="E132" s="43"/>
      <c r="F132" s="229" t="s">
        <v>202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172</v>
      </c>
      <c r="AU132" s="20" t="s">
        <v>87</v>
      </c>
    </row>
    <row r="133" s="13" customFormat="1">
      <c r="A133" s="13"/>
      <c r="B133" s="233"/>
      <c r="C133" s="234"/>
      <c r="D133" s="235" t="s">
        <v>174</v>
      </c>
      <c r="E133" s="236" t="s">
        <v>19</v>
      </c>
      <c r="F133" s="237" t="s">
        <v>203</v>
      </c>
      <c r="G133" s="234"/>
      <c r="H133" s="238">
        <v>41.299999999999997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174</v>
      </c>
      <c r="AU133" s="244" t="s">
        <v>87</v>
      </c>
      <c r="AV133" s="13" t="s">
        <v>87</v>
      </c>
      <c r="AW133" s="13" t="s">
        <v>37</v>
      </c>
      <c r="AX133" s="13" t="s">
        <v>77</v>
      </c>
      <c r="AY133" s="244" t="s">
        <v>164</v>
      </c>
    </row>
    <row r="134" s="14" customFormat="1">
      <c r="A134" s="14"/>
      <c r="B134" s="245"/>
      <c r="C134" s="246"/>
      <c r="D134" s="235" t="s">
        <v>174</v>
      </c>
      <c r="E134" s="247" t="s">
        <v>19</v>
      </c>
      <c r="F134" s="248" t="s">
        <v>176</v>
      </c>
      <c r="G134" s="246"/>
      <c r="H134" s="249">
        <v>41.299999999999997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174</v>
      </c>
      <c r="AU134" s="255" t="s">
        <v>87</v>
      </c>
      <c r="AV134" s="14" t="s">
        <v>108</v>
      </c>
      <c r="AW134" s="14" t="s">
        <v>37</v>
      </c>
      <c r="AX134" s="14" t="s">
        <v>85</v>
      </c>
      <c r="AY134" s="255" t="s">
        <v>164</v>
      </c>
    </row>
    <row r="135" s="2" customFormat="1" ht="55.5" customHeight="1">
      <c r="A135" s="41"/>
      <c r="B135" s="42"/>
      <c r="C135" s="215" t="s">
        <v>204</v>
      </c>
      <c r="D135" s="215" t="s">
        <v>166</v>
      </c>
      <c r="E135" s="216" t="s">
        <v>205</v>
      </c>
      <c r="F135" s="217" t="s">
        <v>206</v>
      </c>
      <c r="G135" s="218" t="s">
        <v>179</v>
      </c>
      <c r="H135" s="219">
        <v>132.04900000000001</v>
      </c>
      <c r="I135" s="220"/>
      <c r="J135" s="221">
        <f>ROUND(I135*H135,2)</f>
        <v>0</v>
      </c>
      <c r="K135" s="217" t="s">
        <v>170</v>
      </c>
      <c r="L135" s="47"/>
      <c r="M135" s="222" t="s">
        <v>19</v>
      </c>
      <c r="N135" s="223" t="s">
        <v>48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108</v>
      </c>
      <c r="AT135" s="226" t="s">
        <v>166</v>
      </c>
      <c r="AU135" s="226" t="s">
        <v>87</v>
      </c>
      <c r="AY135" s="20" t="s">
        <v>164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85</v>
      </c>
      <c r="BK135" s="227">
        <f>ROUND(I135*H135,2)</f>
        <v>0</v>
      </c>
      <c r="BL135" s="20" t="s">
        <v>108</v>
      </c>
      <c r="BM135" s="226" t="s">
        <v>207</v>
      </c>
    </row>
    <row r="136" s="2" customFormat="1">
      <c r="A136" s="41"/>
      <c r="B136" s="42"/>
      <c r="C136" s="43"/>
      <c r="D136" s="228" t="s">
        <v>172</v>
      </c>
      <c r="E136" s="43"/>
      <c r="F136" s="229" t="s">
        <v>208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172</v>
      </c>
      <c r="AU136" s="20" t="s">
        <v>87</v>
      </c>
    </row>
    <row r="137" s="13" customFormat="1">
      <c r="A137" s="13"/>
      <c r="B137" s="233"/>
      <c r="C137" s="234"/>
      <c r="D137" s="235" t="s">
        <v>174</v>
      </c>
      <c r="E137" s="236" t="s">
        <v>19</v>
      </c>
      <c r="F137" s="237" t="s">
        <v>209</v>
      </c>
      <c r="G137" s="234"/>
      <c r="H137" s="238">
        <v>20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174</v>
      </c>
      <c r="AU137" s="244" t="s">
        <v>87</v>
      </c>
      <c r="AV137" s="13" t="s">
        <v>87</v>
      </c>
      <c r="AW137" s="13" t="s">
        <v>37</v>
      </c>
      <c r="AX137" s="13" t="s">
        <v>77</v>
      </c>
      <c r="AY137" s="244" t="s">
        <v>164</v>
      </c>
    </row>
    <row r="138" s="13" customFormat="1">
      <c r="A138" s="13"/>
      <c r="B138" s="233"/>
      <c r="C138" s="234"/>
      <c r="D138" s="235" t="s">
        <v>174</v>
      </c>
      <c r="E138" s="236" t="s">
        <v>19</v>
      </c>
      <c r="F138" s="237" t="s">
        <v>210</v>
      </c>
      <c r="G138" s="234"/>
      <c r="H138" s="238">
        <v>20.379000000000001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174</v>
      </c>
      <c r="AU138" s="244" t="s">
        <v>87</v>
      </c>
      <c r="AV138" s="13" t="s">
        <v>87</v>
      </c>
      <c r="AW138" s="13" t="s">
        <v>37</v>
      </c>
      <c r="AX138" s="13" t="s">
        <v>77</v>
      </c>
      <c r="AY138" s="244" t="s">
        <v>164</v>
      </c>
    </row>
    <row r="139" s="13" customFormat="1">
      <c r="A139" s="13"/>
      <c r="B139" s="233"/>
      <c r="C139" s="234"/>
      <c r="D139" s="235" t="s">
        <v>174</v>
      </c>
      <c r="E139" s="236" t="s">
        <v>19</v>
      </c>
      <c r="F139" s="237" t="s">
        <v>211</v>
      </c>
      <c r="G139" s="234"/>
      <c r="H139" s="238">
        <v>0.81000000000000005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174</v>
      </c>
      <c r="AU139" s="244" t="s">
        <v>87</v>
      </c>
      <c r="AV139" s="13" t="s">
        <v>87</v>
      </c>
      <c r="AW139" s="13" t="s">
        <v>37</v>
      </c>
      <c r="AX139" s="13" t="s">
        <v>77</v>
      </c>
      <c r="AY139" s="244" t="s">
        <v>164</v>
      </c>
    </row>
    <row r="140" s="13" customFormat="1">
      <c r="A140" s="13"/>
      <c r="B140" s="233"/>
      <c r="C140" s="234"/>
      <c r="D140" s="235" t="s">
        <v>174</v>
      </c>
      <c r="E140" s="236" t="s">
        <v>19</v>
      </c>
      <c r="F140" s="237" t="s">
        <v>212</v>
      </c>
      <c r="G140" s="234"/>
      <c r="H140" s="238">
        <v>49.560000000000002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174</v>
      </c>
      <c r="AU140" s="244" t="s">
        <v>87</v>
      </c>
      <c r="AV140" s="13" t="s">
        <v>87</v>
      </c>
      <c r="AW140" s="13" t="s">
        <v>37</v>
      </c>
      <c r="AX140" s="13" t="s">
        <v>77</v>
      </c>
      <c r="AY140" s="244" t="s">
        <v>164</v>
      </c>
    </row>
    <row r="141" s="13" customFormat="1">
      <c r="A141" s="13"/>
      <c r="B141" s="233"/>
      <c r="C141" s="234"/>
      <c r="D141" s="235" t="s">
        <v>174</v>
      </c>
      <c r="E141" s="236" t="s">
        <v>19</v>
      </c>
      <c r="F141" s="237" t="s">
        <v>213</v>
      </c>
      <c r="G141" s="234"/>
      <c r="H141" s="238">
        <v>41.299999999999997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174</v>
      </c>
      <c r="AU141" s="244" t="s">
        <v>87</v>
      </c>
      <c r="AV141" s="13" t="s">
        <v>87</v>
      </c>
      <c r="AW141" s="13" t="s">
        <v>37</v>
      </c>
      <c r="AX141" s="13" t="s">
        <v>77</v>
      </c>
      <c r="AY141" s="244" t="s">
        <v>164</v>
      </c>
    </row>
    <row r="142" s="14" customFormat="1">
      <c r="A142" s="14"/>
      <c r="B142" s="245"/>
      <c r="C142" s="246"/>
      <c r="D142" s="235" t="s">
        <v>174</v>
      </c>
      <c r="E142" s="247" t="s">
        <v>19</v>
      </c>
      <c r="F142" s="248" t="s">
        <v>176</v>
      </c>
      <c r="G142" s="246"/>
      <c r="H142" s="249">
        <v>132.04900000000001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174</v>
      </c>
      <c r="AU142" s="255" t="s">
        <v>87</v>
      </c>
      <c r="AV142" s="14" t="s">
        <v>108</v>
      </c>
      <c r="AW142" s="14" t="s">
        <v>37</v>
      </c>
      <c r="AX142" s="14" t="s">
        <v>85</v>
      </c>
      <c r="AY142" s="255" t="s">
        <v>164</v>
      </c>
    </row>
    <row r="143" s="2" customFormat="1" ht="62.7" customHeight="1">
      <c r="A143" s="41"/>
      <c r="B143" s="42"/>
      <c r="C143" s="215" t="s">
        <v>214</v>
      </c>
      <c r="D143" s="215" t="s">
        <v>166</v>
      </c>
      <c r="E143" s="216" t="s">
        <v>215</v>
      </c>
      <c r="F143" s="217" t="s">
        <v>216</v>
      </c>
      <c r="G143" s="218" t="s">
        <v>179</v>
      </c>
      <c r="H143" s="219">
        <v>264.09800000000001</v>
      </c>
      <c r="I143" s="220"/>
      <c r="J143" s="221">
        <f>ROUND(I143*H143,2)</f>
        <v>0</v>
      </c>
      <c r="K143" s="217" t="s">
        <v>170</v>
      </c>
      <c r="L143" s="47"/>
      <c r="M143" s="222" t="s">
        <v>19</v>
      </c>
      <c r="N143" s="223" t="s">
        <v>48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108</v>
      </c>
      <c r="AT143" s="226" t="s">
        <v>166</v>
      </c>
      <c r="AU143" s="226" t="s">
        <v>87</v>
      </c>
      <c r="AY143" s="20" t="s">
        <v>164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85</v>
      </c>
      <c r="BK143" s="227">
        <f>ROUND(I143*H143,2)</f>
        <v>0</v>
      </c>
      <c r="BL143" s="20" t="s">
        <v>108</v>
      </c>
      <c r="BM143" s="226" t="s">
        <v>217</v>
      </c>
    </row>
    <row r="144" s="2" customFormat="1">
      <c r="A144" s="41"/>
      <c r="B144" s="42"/>
      <c r="C144" s="43"/>
      <c r="D144" s="228" t="s">
        <v>172</v>
      </c>
      <c r="E144" s="43"/>
      <c r="F144" s="229" t="s">
        <v>218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172</v>
      </c>
      <c r="AU144" s="20" t="s">
        <v>87</v>
      </c>
    </row>
    <row r="145" s="13" customFormat="1">
      <c r="A145" s="13"/>
      <c r="B145" s="233"/>
      <c r="C145" s="234"/>
      <c r="D145" s="235" t="s">
        <v>174</v>
      </c>
      <c r="E145" s="236" t="s">
        <v>19</v>
      </c>
      <c r="F145" s="237" t="s">
        <v>219</v>
      </c>
      <c r="G145" s="234"/>
      <c r="H145" s="238">
        <v>132.04900000000001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174</v>
      </c>
      <c r="AU145" s="244" t="s">
        <v>87</v>
      </c>
      <c r="AV145" s="13" t="s">
        <v>87</v>
      </c>
      <c r="AW145" s="13" t="s">
        <v>37</v>
      </c>
      <c r="AX145" s="13" t="s">
        <v>85</v>
      </c>
      <c r="AY145" s="244" t="s">
        <v>164</v>
      </c>
    </row>
    <row r="146" s="13" customFormat="1">
      <c r="A146" s="13"/>
      <c r="B146" s="233"/>
      <c r="C146" s="234"/>
      <c r="D146" s="235" t="s">
        <v>174</v>
      </c>
      <c r="E146" s="234"/>
      <c r="F146" s="237" t="s">
        <v>220</v>
      </c>
      <c r="G146" s="234"/>
      <c r="H146" s="238">
        <v>264.09800000000001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174</v>
      </c>
      <c r="AU146" s="244" t="s">
        <v>87</v>
      </c>
      <c r="AV146" s="13" t="s">
        <v>87</v>
      </c>
      <c r="AW146" s="13" t="s">
        <v>4</v>
      </c>
      <c r="AX146" s="13" t="s">
        <v>85</v>
      </c>
      <c r="AY146" s="244" t="s">
        <v>164</v>
      </c>
    </row>
    <row r="147" s="2" customFormat="1" ht="37.8" customHeight="1">
      <c r="A147" s="41"/>
      <c r="B147" s="42"/>
      <c r="C147" s="215" t="s">
        <v>221</v>
      </c>
      <c r="D147" s="215" t="s">
        <v>166</v>
      </c>
      <c r="E147" s="216" t="s">
        <v>222</v>
      </c>
      <c r="F147" s="217" t="s">
        <v>223</v>
      </c>
      <c r="G147" s="218" t="s">
        <v>179</v>
      </c>
      <c r="H147" s="219">
        <v>80.748999999999995</v>
      </c>
      <c r="I147" s="220"/>
      <c r="J147" s="221">
        <f>ROUND(I147*H147,2)</f>
        <v>0</v>
      </c>
      <c r="K147" s="217" t="s">
        <v>170</v>
      </c>
      <c r="L147" s="47"/>
      <c r="M147" s="222" t="s">
        <v>19</v>
      </c>
      <c r="N147" s="223" t="s">
        <v>48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108</v>
      </c>
      <c r="AT147" s="226" t="s">
        <v>166</v>
      </c>
      <c r="AU147" s="226" t="s">
        <v>87</v>
      </c>
      <c r="AY147" s="20" t="s">
        <v>164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85</v>
      </c>
      <c r="BK147" s="227">
        <f>ROUND(I147*H147,2)</f>
        <v>0</v>
      </c>
      <c r="BL147" s="20" t="s">
        <v>108</v>
      </c>
      <c r="BM147" s="226" t="s">
        <v>224</v>
      </c>
    </row>
    <row r="148" s="2" customFormat="1">
      <c r="A148" s="41"/>
      <c r="B148" s="42"/>
      <c r="C148" s="43"/>
      <c r="D148" s="228" t="s">
        <v>172</v>
      </c>
      <c r="E148" s="43"/>
      <c r="F148" s="229" t="s">
        <v>225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172</v>
      </c>
      <c r="AU148" s="20" t="s">
        <v>87</v>
      </c>
    </row>
    <row r="149" s="13" customFormat="1">
      <c r="A149" s="13"/>
      <c r="B149" s="233"/>
      <c r="C149" s="234"/>
      <c r="D149" s="235" t="s">
        <v>174</v>
      </c>
      <c r="E149" s="236" t="s">
        <v>19</v>
      </c>
      <c r="F149" s="237" t="s">
        <v>226</v>
      </c>
      <c r="G149" s="234"/>
      <c r="H149" s="238">
        <v>10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174</v>
      </c>
      <c r="AU149" s="244" t="s">
        <v>87</v>
      </c>
      <c r="AV149" s="13" t="s">
        <v>87</v>
      </c>
      <c r="AW149" s="13" t="s">
        <v>37</v>
      </c>
      <c r="AX149" s="13" t="s">
        <v>77</v>
      </c>
      <c r="AY149" s="244" t="s">
        <v>164</v>
      </c>
    </row>
    <row r="150" s="13" customFormat="1">
      <c r="A150" s="13"/>
      <c r="B150" s="233"/>
      <c r="C150" s="234"/>
      <c r="D150" s="235" t="s">
        <v>174</v>
      </c>
      <c r="E150" s="236" t="s">
        <v>19</v>
      </c>
      <c r="F150" s="237" t="s">
        <v>210</v>
      </c>
      <c r="G150" s="234"/>
      <c r="H150" s="238">
        <v>20.379000000000001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174</v>
      </c>
      <c r="AU150" s="244" t="s">
        <v>87</v>
      </c>
      <c r="AV150" s="13" t="s">
        <v>87</v>
      </c>
      <c r="AW150" s="13" t="s">
        <v>37</v>
      </c>
      <c r="AX150" s="13" t="s">
        <v>77</v>
      </c>
      <c r="AY150" s="244" t="s">
        <v>164</v>
      </c>
    </row>
    <row r="151" s="13" customFormat="1">
      <c r="A151" s="13"/>
      <c r="B151" s="233"/>
      <c r="C151" s="234"/>
      <c r="D151" s="235" t="s">
        <v>174</v>
      </c>
      <c r="E151" s="236" t="s">
        <v>19</v>
      </c>
      <c r="F151" s="237" t="s">
        <v>211</v>
      </c>
      <c r="G151" s="234"/>
      <c r="H151" s="238">
        <v>0.81000000000000005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174</v>
      </c>
      <c r="AU151" s="244" t="s">
        <v>87</v>
      </c>
      <c r="AV151" s="13" t="s">
        <v>87</v>
      </c>
      <c r="AW151" s="13" t="s">
        <v>37</v>
      </c>
      <c r="AX151" s="13" t="s">
        <v>77</v>
      </c>
      <c r="AY151" s="244" t="s">
        <v>164</v>
      </c>
    </row>
    <row r="152" s="13" customFormat="1">
      <c r="A152" s="13"/>
      <c r="B152" s="233"/>
      <c r="C152" s="234"/>
      <c r="D152" s="235" t="s">
        <v>174</v>
      </c>
      <c r="E152" s="236" t="s">
        <v>19</v>
      </c>
      <c r="F152" s="237" t="s">
        <v>212</v>
      </c>
      <c r="G152" s="234"/>
      <c r="H152" s="238">
        <v>49.560000000000002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174</v>
      </c>
      <c r="AU152" s="244" t="s">
        <v>87</v>
      </c>
      <c r="AV152" s="13" t="s">
        <v>87</v>
      </c>
      <c r="AW152" s="13" t="s">
        <v>37</v>
      </c>
      <c r="AX152" s="13" t="s">
        <v>77</v>
      </c>
      <c r="AY152" s="244" t="s">
        <v>164</v>
      </c>
    </row>
    <row r="153" s="14" customFormat="1">
      <c r="A153" s="14"/>
      <c r="B153" s="245"/>
      <c r="C153" s="246"/>
      <c r="D153" s="235" t="s">
        <v>174</v>
      </c>
      <c r="E153" s="247" t="s">
        <v>19</v>
      </c>
      <c r="F153" s="248" t="s">
        <v>176</v>
      </c>
      <c r="G153" s="246"/>
      <c r="H153" s="249">
        <v>80.748999999999995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174</v>
      </c>
      <c r="AU153" s="255" t="s">
        <v>87</v>
      </c>
      <c r="AV153" s="14" t="s">
        <v>108</v>
      </c>
      <c r="AW153" s="14" t="s">
        <v>37</v>
      </c>
      <c r="AX153" s="14" t="s">
        <v>85</v>
      </c>
      <c r="AY153" s="255" t="s">
        <v>164</v>
      </c>
    </row>
    <row r="154" s="2" customFormat="1" ht="62.7" customHeight="1">
      <c r="A154" s="41"/>
      <c r="B154" s="42"/>
      <c r="C154" s="215" t="s">
        <v>227</v>
      </c>
      <c r="D154" s="215" t="s">
        <v>166</v>
      </c>
      <c r="E154" s="216" t="s">
        <v>228</v>
      </c>
      <c r="F154" s="217" t="s">
        <v>229</v>
      </c>
      <c r="G154" s="218" t="s">
        <v>179</v>
      </c>
      <c r="H154" s="219">
        <v>29.449000000000002</v>
      </c>
      <c r="I154" s="220"/>
      <c r="J154" s="221">
        <f>ROUND(I154*H154,2)</f>
        <v>0</v>
      </c>
      <c r="K154" s="217" t="s">
        <v>170</v>
      </c>
      <c r="L154" s="47"/>
      <c r="M154" s="222" t="s">
        <v>19</v>
      </c>
      <c r="N154" s="223" t="s">
        <v>48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108</v>
      </c>
      <c r="AT154" s="226" t="s">
        <v>166</v>
      </c>
      <c r="AU154" s="226" t="s">
        <v>87</v>
      </c>
      <c r="AY154" s="20" t="s">
        <v>164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85</v>
      </c>
      <c r="BK154" s="227">
        <f>ROUND(I154*H154,2)</f>
        <v>0</v>
      </c>
      <c r="BL154" s="20" t="s">
        <v>108</v>
      </c>
      <c r="BM154" s="226" t="s">
        <v>230</v>
      </c>
    </row>
    <row r="155" s="2" customFormat="1">
      <c r="A155" s="41"/>
      <c r="B155" s="42"/>
      <c r="C155" s="43"/>
      <c r="D155" s="228" t="s">
        <v>172</v>
      </c>
      <c r="E155" s="43"/>
      <c r="F155" s="229" t="s">
        <v>231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172</v>
      </c>
      <c r="AU155" s="20" t="s">
        <v>87</v>
      </c>
    </row>
    <row r="156" s="13" customFormat="1">
      <c r="A156" s="13"/>
      <c r="B156" s="233"/>
      <c r="C156" s="234"/>
      <c r="D156" s="235" t="s">
        <v>174</v>
      </c>
      <c r="E156" s="236" t="s">
        <v>19</v>
      </c>
      <c r="F156" s="237" t="s">
        <v>210</v>
      </c>
      <c r="G156" s="234"/>
      <c r="H156" s="238">
        <v>20.379000000000001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174</v>
      </c>
      <c r="AU156" s="244" t="s">
        <v>87</v>
      </c>
      <c r="AV156" s="13" t="s">
        <v>87</v>
      </c>
      <c r="AW156" s="13" t="s">
        <v>37</v>
      </c>
      <c r="AX156" s="13" t="s">
        <v>77</v>
      </c>
      <c r="AY156" s="244" t="s">
        <v>164</v>
      </c>
    </row>
    <row r="157" s="13" customFormat="1">
      <c r="A157" s="13"/>
      <c r="B157" s="233"/>
      <c r="C157" s="234"/>
      <c r="D157" s="235" t="s">
        <v>174</v>
      </c>
      <c r="E157" s="236" t="s">
        <v>19</v>
      </c>
      <c r="F157" s="237" t="s">
        <v>211</v>
      </c>
      <c r="G157" s="234"/>
      <c r="H157" s="238">
        <v>0.81000000000000005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174</v>
      </c>
      <c r="AU157" s="244" t="s">
        <v>87</v>
      </c>
      <c r="AV157" s="13" t="s">
        <v>87</v>
      </c>
      <c r="AW157" s="13" t="s">
        <v>37</v>
      </c>
      <c r="AX157" s="13" t="s">
        <v>77</v>
      </c>
      <c r="AY157" s="244" t="s">
        <v>164</v>
      </c>
    </row>
    <row r="158" s="13" customFormat="1">
      <c r="A158" s="13"/>
      <c r="B158" s="233"/>
      <c r="C158" s="234"/>
      <c r="D158" s="235" t="s">
        <v>174</v>
      </c>
      <c r="E158" s="236" t="s">
        <v>19</v>
      </c>
      <c r="F158" s="237" t="s">
        <v>212</v>
      </c>
      <c r="G158" s="234"/>
      <c r="H158" s="238">
        <v>49.560000000000002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174</v>
      </c>
      <c r="AU158" s="244" t="s">
        <v>87</v>
      </c>
      <c r="AV158" s="13" t="s">
        <v>87</v>
      </c>
      <c r="AW158" s="13" t="s">
        <v>37</v>
      </c>
      <c r="AX158" s="13" t="s">
        <v>77</v>
      </c>
      <c r="AY158" s="244" t="s">
        <v>164</v>
      </c>
    </row>
    <row r="159" s="13" customFormat="1">
      <c r="A159" s="13"/>
      <c r="B159" s="233"/>
      <c r="C159" s="234"/>
      <c r="D159" s="235" t="s">
        <v>174</v>
      </c>
      <c r="E159" s="236" t="s">
        <v>19</v>
      </c>
      <c r="F159" s="237" t="s">
        <v>232</v>
      </c>
      <c r="G159" s="234"/>
      <c r="H159" s="238">
        <v>-41.299999999999997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174</v>
      </c>
      <c r="AU159" s="244" t="s">
        <v>87</v>
      </c>
      <c r="AV159" s="13" t="s">
        <v>87</v>
      </c>
      <c r="AW159" s="13" t="s">
        <v>37</v>
      </c>
      <c r="AX159" s="13" t="s">
        <v>77</v>
      </c>
      <c r="AY159" s="244" t="s">
        <v>164</v>
      </c>
    </row>
    <row r="160" s="14" customFormat="1">
      <c r="A160" s="14"/>
      <c r="B160" s="245"/>
      <c r="C160" s="246"/>
      <c r="D160" s="235" t="s">
        <v>174</v>
      </c>
      <c r="E160" s="247" t="s">
        <v>19</v>
      </c>
      <c r="F160" s="248" t="s">
        <v>176</v>
      </c>
      <c r="G160" s="246"/>
      <c r="H160" s="249">
        <v>29.448999999999998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174</v>
      </c>
      <c r="AU160" s="255" t="s">
        <v>87</v>
      </c>
      <c r="AV160" s="14" t="s">
        <v>108</v>
      </c>
      <c r="AW160" s="14" t="s">
        <v>37</v>
      </c>
      <c r="AX160" s="14" t="s">
        <v>85</v>
      </c>
      <c r="AY160" s="255" t="s">
        <v>164</v>
      </c>
    </row>
    <row r="161" s="2" customFormat="1" ht="66.75" customHeight="1">
      <c r="A161" s="41"/>
      <c r="B161" s="42"/>
      <c r="C161" s="215" t="s">
        <v>233</v>
      </c>
      <c r="D161" s="215" t="s">
        <v>166</v>
      </c>
      <c r="E161" s="216" t="s">
        <v>234</v>
      </c>
      <c r="F161" s="217" t="s">
        <v>235</v>
      </c>
      <c r="G161" s="218" t="s">
        <v>179</v>
      </c>
      <c r="H161" s="219">
        <v>441.73500000000001</v>
      </c>
      <c r="I161" s="220"/>
      <c r="J161" s="221">
        <f>ROUND(I161*H161,2)</f>
        <v>0</v>
      </c>
      <c r="K161" s="217" t="s">
        <v>170</v>
      </c>
      <c r="L161" s="47"/>
      <c r="M161" s="222" t="s">
        <v>19</v>
      </c>
      <c r="N161" s="223" t="s">
        <v>48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108</v>
      </c>
      <c r="AT161" s="226" t="s">
        <v>166</v>
      </c>
      <c r="AU161" s="226" t="s">
        <v>87</v>
      </c>
      <c r="AY161" s="20" t="s">
        <v>164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85</v>
      </c>
      <c r="BK161" s="227">
        <f>ROUND(I161*H161,2)</f>
        <v>0</v>
      </c>
      <c r="BL161" s="20" t="s">
        <v>108</v>
      </c>
      <c r="BM161" s="226" t="s">
        <v>236</v>
      </c>
    </row>
    <row r="162" s="2" customFormat="1">
      <c r="A162" s="41"/>
      <c r="B162" s="42"/>
      <c r="C162" s="43"/>
      <c r="D162" s="228" t="s">
        <v>172</v>
      </c>
      <c r="E162" s="43"/>
      <c r="F162" s="229" t="s">
        <v>237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172</v>
      </c>
      <c r="AU162" s="20" t="s">
        <v>87</v>
      </c>
    </row>
    <row r="163" s="13" customFormat="1">
      <c r="A163" s="13"/>
      <c r="B163" s="233"/>
      <c r="C163" s="234"/>
      <c r="D163" s="235" t="s">
        <v>174</v>
      </c>
      <c r="E163" s="236" t="s">
        <v>19</v>
      </c>
      <c r="F163" s="237" t="s">
        <v>238</v>
      </c>
      <c r="G163" s="234"/>
      <c r="H163" s="238">
        <v>29.449000000000002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174</v>
      </c>
      <c r="AU163" s="244" t="s">
        <v>87</v>
      </c>
      <c r="AV163" s="13" t="s">
        <v>87</v>
      </c>
      <c r="AW163" s="13" t="s">
        <v>37</v>
      </c>
      <c r="AX163" s="13" t="s">
        <v>85</v>
      </c>
      <c r="AY163" s="244" t="s">
        <v>164</v>
      </c>
    </row>
    <row r="164" s="13" customFormat="1">
      <c r="A164" s="13"/>
      <c r="B164" s="233"/>
      <c r="C164" s="234"/>
      <c r="D164" s="235" t="s">
        <v>174</v>
      </c>
      <c r="E164" s="234"/>
      <c r="F164" s="237" t="s">
        <v>239</v>
      </c>
      <c r="G164" s="234"/>
      <c r="H164" s="238">
        <v>441.73500000000001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174</v>
      </c>
      <c r="AU164" s="244" t="s">
        <v>87</v>
      </c>
      <c r="AV164" s="13" t="s">
        <v>87</v>
      </c>
      <c r="AW164" s="13" t="s">
        <v>4</v>
      </c>
      <c r="AX164" s="13" t="s">
        <v>85</v>
      </c>
      <c r="AY164" s="244" t="s">
        <v>164</v>
      </c>
    </row>
    <row r="165" s="2" customFormat="1" ht="37.8" customHeight="1">
      <c r="A165" s="41"/>
      <c r="B165" s="42"/>
      <c r="C165" s="215" t="s">
        <v>240</v>
      </c>
      <c r="D165" s="215" t="s">
        <v>166</v>
      </c>
      <c r="E165" s="216" t="s">
        <v>241</v>
      </c>
      <c r="F165" s="217" t="s">
        <v>242</v>
      </c>
      <c r="G165" s="218" t="s">
        <v>179</v>
      </c>
      <c r="H165" s="219">
        <v>161.49799999999999</v>
      </c>
      <c r="I165" s="220"/>
      <c r="J165" s="221">
        <f>ROUND(I165*H165,2)</f>
        <v>0</v>
      </c>
      <c r="K165" s="217" t="s">
        <v>170</v>
      </c>
      <c r="L165" s="47"/>
      <c r="M165" s="222" t="s">
        <v>19</v>
      </c>
      <c r="N165" s="223" t="s">
        <v>48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108</v>
      </c>
      <c r="AT165" s="226" t="s">
        <v>166</v>
      </c>
      <c r="AU165" s="226" t="s">
        <v>87</v>
      </c>
      <c r="AY165" s="20" t="s">
        <v>164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85</v>
      </c>
      <c r="BK165" s="227">
        <f>ROUND(I165*H165,2)</f>
        <v>0</v>
      </c>
      <c r="BL165" s="20" t="s">
        <v>108</v>
      </c>
      <c r="BM165" s="226" t="s">
        <v>243</v>
      </c>
    </row>
    <row r="166" s="2" customFormat="1">
      <c r="A166" s="41"/>
      <c r="B166" s="42"/>
      <c r="C166" s="43"/>
      <c r="D166" s="228" t="s">
        <v>172</v>
      </c>
      <c r="E166" s="43"/>
      <c r="F166" s="229" t="s">
        <v>244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172</v>
      </c>
      <c r="AU166" s="20" t="s">
        <v>87</v>
      </c>
    </row>
    <row r="167" s="13" customFormat="1">
      <c r="A167" s="13"/>
      <c r="B167" s="233"/>
      <c r="C167" s="234"/>
      <c r="D167" s="235" t="s">
        <v>174</v>
      </c>
      <c r="E167" s="236" t="s">
        <v>19</v>
      </c>
      <c r="F167" s="237" t="s">
        <v>245</v>
      </c>
      <c r="G167" s="234"/>
      <c r="H167" s="238">
        <v>132.04900000000001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174</v>
      </c>
      <c r="AU167" s="244" t="s">
        <v>87</v>
      </c>
      <c r="AV167" s="13" t="s">
        <v>87</v>
      </c>
      <c r="AW167" s="13" t="s">
        <v>37</v>
      </c>
      <c r="AX167" s="13" t="s">
        <v>77</v>
      </c>
      <c r="AY167" s="244" t="s">
        <v>164</v>
      </c>
    </row>
    <row r="168" s="13" customFormat="1">
      <c r="A168" s="13"/>
      <c r="B168" s="233"/>
      <c r="C168" s="234"/>
      <c r="D168" s="235" t="s">
        <v>174</v>
      </c>
      <c r="E168" s="236" t="s">
        <v>19</v>
      </c>
      <c r="F168" s="237" t="s">
        <v>246</v>
      </c>
      <c r="G168" s="234"/>
      <c r="H168" s="238">
        <v>29.449000000000002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174</v>
      </c>
      <c r="AU168" s="244" t="s">
        <v>87</v>
      </c>
      <c r="AV168" s="13" t="s">
        <v>87</v>
      </c>
      <c r="AW168" s="13" t="s">
        <v>37</v>
      </c>
      <c r="AX168" s="13" t="s">
        <v>77</v>
      </c>
      <c r="AY168" s="244" t="s">
        <v>164</v>
      </c>
    </row>
    <row r="169" s="14" customFormat="1">
      <c r="A169" s="14"/>
      <c r="B169" s="245"/>
      <c r="C169" s="246"/>
      <c r="D169" s="235" t="s">
        <v>174</v>
      </c>
      <c r="E169" s="247" t="s">
        <v>19</v>
      </c>
      <c r="F169" s="248" t="s">
        <v>176</v>
      </c>
      <c r="G169" s="246"/>
      <c r="H169" s="249">
        <v>161.49800000000002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174</v>
      </c>
      <c r="AU169" s="255" t="s">
        <v>87</v>
      </c>
      <c r="AV169" s="14" t="s">
        <v>108</v>
      </c>
      <c r="AW169" s="14" t="s">
        <v>37</v>
      </c>
      <c r="AX169" s="14" t="s">
        <v>85</v>
      </c>
      <c r="AY169" s="255" t="s">
        <v>164</v>
      </c>
    </row>
    <row r="170" s="2" customFormat="1" ht="44.25" customHeight="1">
      <c r="A170" s="41"/>
      <c r="B170" s="42"/>
      <c r="C170" s="215" t="s">
        <v>8</v>
      </c>
      <c r="D170" s="215" t="s">
        <v>166</v>
      </c>
      <c r="E170" s="216" t="s">
        <v>247</v>
      </c>
      <c r="F170" s="217" t="s">
        <v>248</v>
      </c>
      <c r="G170" s="218" t="s">
        <v>249</v>
      </c>
      <c r="H170" s="219">
        <v>53.008000000000003</v>
      </c>
      <c r="I170" s="220"/>
      <c r="J170" s="221">
        <f>ROUND(I170*H170,2)</f>
        <v>0</v>
      </c>
      <c r="K170" s="217" t="s">
        <v>170</v>
      </c>
      <c r="L170" s="47"/>
      <c r="M170" s="222" t="s">
        <v>19</v>
      </c>
      <c r="N170" s="223" t="s">
        <v>48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108</v>
      </c>
      <c r="AT170" s="226" t="s">
        <v>166</v>
      </c>
      <c r="AU170" s="226" t="s">
        <v>87</v>
      </c>
      <c r="AY170" s="20" t="s">
        <v>164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85</v>
      </c>
      <c r="BK170" s="227">
        <f>ROUND(I170*H170,2)</f>
        <v>0</v>
      </c>
      <c r="BL170" s="20" t="s">
        <v>108</v>
      </c>
      <c r="BM170" s="226" t="s">
        <v>250</v>
      </c>
    </row>
    <row r="171" s="2" customFormat="1">
      <c r="A171" s="41"/>
      <c r="B171" s="42"/>
      <c r="C171" s="43"/>
      <c r="D171" s="228" t="s">
        <v>172</v>
      </c>
      <c r="E171" s="43"/>
      <c r="F171" s="229" t="s">
        <v>251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172</v>
      </c>
      <c r="AU171" s="20" t="s">
        <v>87</v>
      </c>
    </row>
    <row r="172" s="13" customFormat="1">
      <c r="A172" s="13"/>
      <c r="B172" s="233"/>
      <c r="C172" s="234"/>
      <c r="D172" s="235" t="s">
        <v>174</v>
      </c>
      <c r="E172" s="236" t="s">
        <v>19</v>
      </c>
      <c r="F172" s="237" t="s">
        <v>238</v>
      </c>
      <c r="G172" s="234"/>
      <c r="H172" s="238">
        <v>29.449000000000002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174</v>
      </c>
      <c r="AU172" s="244" t="s">
        <v>87</v>
      </c>
      <c r="AV172" s="13" t="s">
        <v>87</v>
      </c>
      <c r="AW172" s="13" t="s">
        <v>37</v>
      </c>
      <c r="AX172" s="13" t="s">
        <v>85</v>
      </c>
      <c r="AY172" s="244" t="s">
        <v>164</v>
      </c>
    </row>
    <row r="173" s="13" customFormat="1">
      <c r="A173" s="13"/>
      <c r="B173" s="233"/>
      <c r="C173" s="234"/>
      <c r="D173" s="235" t="s">
        <v>174</v>
      </c>
      <c r="E173" s="234"/>
      <c r="F173" s="237" t="s">
        <v>252</v>
      </c>
      <c r="G173" s="234"/>
      <c r="H173" s="238">
        <v>53.008000000000003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174</v>
      </c>
      <c r="AU173" s="244" t="s">
        <v>87</v>
      </c>
      <c r="AV173" s="13" t="s">
        <v>87</v>
      </c>
      <c r="AW173" s="13" t="s">
        <v>4</v>
      </c>
      <c r="AX173" s="13" t="s">
        <v>85</v>
      </c>
      <c r="AY173" s="244" t="s">
        <v>164</v>
      </c>
    </row>
    <row r="174" s="2" customFormat="1" ht="33" customHeight="1">
      <c r="A174" s="41"/>
      <c r="B174" s="42"/>
      <c r="C174" s="215" t="s">
        <v>253</v>
      </c>
      <c r="D174" s="215" t="s">
        <v>166</v>
      </c>
      <c r="E174" s="216" t="s">
        <v>254</v>
      </c>
      <c r="F174" s="217" t="s">
        <v>255</v>
      </c>
      <c r="G174" s="218" t="s">
        <v>169</v>
      </c>
      <c r="H174" s="219">
        <v>81.670000000000002</v>
      </c>
      <c r="I174" s="220"/>
      <c r="J174" s="221">
        <f>ROUND(I174*H174,2)</f>
        <v>0</v>
      </c>
      <c r="K174" s="217" t="s">
        <v>170</v>
      </c>
      <c r="L174" s="47"/>
      <c r="M174" s="222" t="s">
        <v>19</v>
      </c>
      <c r="N174" s="223" t="s">
        <v>48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108</v>
      </c>
      <c r="AT174" s="226" t="s">
        <v>166</v>
      </c>
      <c r="AU174" s="226" t="s">
        <v>87</v>
      </c>
      <c r="AY174" s="20" t="s">
        <v>164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85</v>
      </c>
      <c r="BK174" s="227">
        <f>ROUND(I174*H174,2)</f>
        <v>0</v>
      </c>
      <c r="BL174" s="20" t="s">
        <v>108</v>
      </c>
      <c r="BM174" s="226" t="s">
        <v>256</v>
      </c>
    </row>
    <row r="175" s="2" customFormat="1">
      <c r="A175" s="41"/>
      <c r="B175" s="42"/>
      <c r="C175" s="43"/>
      <c r="D175" s="228" t="s">
        <v>172</v>
      </c>
      <c r="E175" s="43"/>
      <c r="F175" s="229" t="s">
        <v>257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172</v>
      </c>
      <c r="AU175" s="20" t="s">
        <v>87</v>
      </c>
    </row>
    <row r="176" s="15" customFormat="1">
      <c r="A176" s="15"/>
      <c r="B176" s="256"/>
      <c r="C176" s="257"/>
      <c r="D176" s="235" t="s">
        <v>174</v>
      </c>
      <c r="E176" s="258" t="s">
        <v>19</v>
      </c>
      <c r="F176" s="259" t="s">
        <v>258</v>
      </c>
      <c r="G176" s="257"/>
      <c r="H176" s="258" t="s">
        <v>19</v>
      </c>
      <c r="I176" s="260"/>
      <c r="J176" s="257"/>
      <c r="K176" s="257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174</v>
      </c>
      <c r="AU176" s="265" t="s">
        <v>87</v>
      </c>
      <c r="AV176" s="15" t="s">
        <v>85</v>
      </c>
      <c r="AW176" s="15" t="s">
        <v>37</v>
      </c>
      <c r="AX176" s="15" t="s">
        <v>77</v>
      </c>
      <c r="AY176" s="265" t="s">
        <v>164</v>
      </c>
    </row>
    <row r="177" s="13" customFormat="1">
      <c r="A177" s="13"/>
      <c r="B177" s="233"/>
      <c r="C177" s="234"/>
      <c r="D177" s="235" t="s">
        <v>174</v>
      </c>
      <c r="E177" s="236" t="s">
        <v>19</v>
      </c>
      <c r="F177" s="237" t="s">
        <v>259</v>
      </c>
      <c r="G177" s="234"/>
      <c r="H177" s="238">
        <v>25.489999999999998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174</v>
      </c>
      <c r="AU177" s="244" t="s">
        <v>87</v>
      </c>
      <c r="AV177" s="13" t="s">
        <v>87</v>
      </c>
      <c r="AW177" s="13" t="s">
        <v>37</v>
      </c>
      <c r="AX177" s="13" t="s">
        <v>77</v>
      </c>
      <c r="AY177" s="244" t="s">
        <v>164</v>
      </c>
    </row>
    <row r="178" s="13" customFormat="1">
      <c r="A178" s="13"/>
      <c r="B178" s="233"/>
      <c r="C178" s="234"/>
      <c r="D178" s="235" t="s">
        <v>174</v>
      </c>
      <c r="E178" s="236" t="s">
        <v>19</v>
      </c>
      <c r="F178" s="237" t="s">
        <v>260</v>
      </c>
      <c r="G178" s="234"/>
      <c r="H178" s="238">
        <v>20.09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174</v>
      </c>
      <c r="AU178" s="244" t="s">
        <v>87</v>
      </c>
      <c r="AV178" s="13" t="s">
        <v>87</v>
      </c>
      <c r="AW178" s="13" t="s">
        <v>37</v>
      </c>
      <c r="AX178" s="13" t="s">
        <v>77</v>
      </c>
      <c r="AY178" s="244" t="s">
        <v>164</v>
      </c>
    </row>
    <row r="179" s="13" customFormat="1">
      <c r="A179" s="13"/>
      <c r="B179" s="233"/>
      <c r="C179" s="234"/>
      <c r="D179" s="235" t="s">
        <v>174</v>
      </c>
      <c r="E179" s="236" t="s">
        <v>19</v>
      </c>
      <c r="F179" s="237" t="s">
        <v>261</v>
      </c>
      <c r="G179" s="234"/>
      <c r="H179" s="238">
        <v>6.0599999999999996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174</v>
      </c>
      <c r="AU179" s="244" t="s">
        <v>87</v>
      </c>
      <c r="AV179" s="13" t="s">
        <v>87</v>
      </c>
      <c r="AW179" s="13" t="s">
        <v>37</v>
      </c>
      <c r="AX179" s="13" t="s">
        <v>77</v>
      </c>
      <c r="AY179" s="244" t="s">
        <v>164</v>
      </c>
    </row>
    <row r="180" s="13" customFormat="1">
      <c r="A180" s="13"/>
      <c r="B180" s="233"/>
      <c r="C180" s="234"/>
      <c r="D180" s="235" t="s">
        <v>174</v>
      </c>
      <c r="E180" s="236" t="s">
        <v>19</v>
      </c>
      <c r="F180" s="237" t="s">
        <v>262</v>
      </c>
      <c r="G180" s="234"/>
      <c r="H180" s="238">
        <v>8.5999999999999996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174</v>
      </c>
      <c r="AU180" s="244" t="s">
        <v>87</v>
      </c>
      <c r="AV180" s="13" t="s">
        <v>87</v>
      </c>
      <c r="AW180" s="13" t="s">
        <v>37</v>
      </c>
      <c r="AX180" s="13" t="s">
        <v>77</v>
      </c>
      <c r="AY180" s="244" t="s">
        <v>164</v>
      </c>
    </row>
    <row r="181" s="13" customFormat="1">
      <c r="A181" s="13"/>
      <c r="B181" s="233"/>
      <c r="C181" s="234"/>
      <c r="D181" s="235" t="s">
        <v>174</v>
      </c>
      <c r="E181" s="236" t="s">
        <v>19</v>
      </c>
      <c r="F181" s="237" t="s">
        <v>263</v>
      </c>
      <c r="G181" s="234"/>
      <c r="H181" s="238">
        <v>21.43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174</v>
      </c>
      <c r="AU181" s="244" t="s">
        <v>87</v>
      </c>
      <c r="AV181" s="13" t="s">
        <v>87</v>
      </c>
      <c r="AW181" s="13" t="s">
        <v>37</v>
      </c>
      <c r="AX181" s="13" t="s">
        <v>77</v>
      </c>
      <c r="AY181" s="244" t="s">
        <v>164</v>
      </c>
    </row>
    <row r="182" s="14" customFormat="1">
      <c r="A182" s="14"/>
      <c r="B182" s="245"/>
      <c r="C182" s="246"/>
      <c r="D182" s="235" t="s">
        <v>174</v>
      </c>
      <c r="E182" s="247" t="s">
        <v>19</v>
      </c>
      <c r="F182" s="248" t="s">
        <v>176</v>
      </c>
      <c r="G182" s="246"/>
      <c r="H182" s="249">
        <v>81.670000000000002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174</v>
      </c>
      <c r="AU182" s="255" t="s">
        <v>87</v>
      </c>
      <c r="AV182" s="14" t="s">
        <v>108</v>
      </c>
      <c r="AW182" s="14" t="s">
        <v>37</v>
      </c>
      <c r="AX182" s="14" t="s">
        <v>85</v>
      </c>
      <c r="AY182" s="255" t="s">
        <v>164</v>
      </c>
    </row>
    <row r="183" s="2" customFormat="1" ht="37.8" customHeight="1">
      <c r="A183" s="41"/>
      <c r="B183" s="42"/>
      <c r="C183" s="215" t="s">
        <v>264</v>
      </c>
      <c r="D183" s="215" t="s">
        <v>166</v>
      </c>
      <c r="E183" s="216" t="s">
        <v>265</v>
      </c>
      <c r="F183" s="217" t="s">
        <v>266</v>
      </c>
      <c r="G183" s="218" t="s">
        <v>169</v>
      </c>
      <c r="H183" s="219">
        <v>50</v>
      </c>
      <c r="I183" s="220"/>
      <c r="J183" s="221">
        <f>ROUND(I183*H183,2)</f>
        <v>0</v>
      </c>
      <c r="K183" s="217" t="s">
        <v>170</v>
      </c>
      <c r="L183" s="47"/>
      <c r="M183" s="222" t="s">
        <v>19</v>
      </c>
      <c r="N183" s="223" t="s">
        <v>48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108</v>
      </c>
      <c r="AT183" s="226" t="s">
        <v>166</v>
      </c>
      <c r="AU183" s="226" t="s">
        <v>87</v>
      </c>
      <c r="AY183" s="20" t="s">
        <v>164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85</v>
      </c>
      <c r="BK183" s="227">
        <f>ROUND(I183*H183,2)</f>
        <v>0</v>
      </c>
      <c r="BL183" s="20" t="s">
        <v>108</v>
      </c>
      <c r="BM183" s="226" t="s">
        <v>267</v>
      </c>
    </row>
    <row r="184" s="2" customFormat="1">
      <c r="A184" s="41"/>
      <c r="B184" s="42"/>
      <c r="C184" s="43"/>
      <c r="D184" s="228" t="s">
        <v>172</v>
      </c>
      <c r="E184" s="43"/>
      <c r="F184" s="229" t="s">
        <v>268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172</v>
      </c>
      <c r="AU184" s="20" t="s">
        <v>87</v>
      </c>
    </row>
    <row r="185" s="13" customFormat="1">
      <c r="A185" s="13"/>
      <c r="B185" s="233"/>
      <c r="C185" s="234"/>
      <c r="D185" s="235" t="s">
        <v>174</v>
      </c>
      <c r="E185" s="236" t="s">
        <v>19</v>
      </c>
      <c r="F185" s="237" t="s">
        <v>175</v>
      </c>
      <c r="G185" s="234"/>
      <c r="H185" s="238">
        <v>50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174</v>
      </c>
      <c r="AU185" s="244" t="s">
        <v>87</v>
      </c>
      <c r="AV185" s="13" t="s">
        <v>87</v>
      </c>
      <c r="AW185" s="13" t="s">
        <v>37</v>
      </c>
      <c r="AX185" s="13" t="s">
        <v>77</v>
      </c>
      <c r="AY185" s="244" t="s">
        <v>164</v>
      </c>
    </row>
    <row r="186" s="14" customFormat="1">
      <c r="A186" s="14"/>
      <c r="B186" s="245"/>
      <c r="C186" s="246"/>
      <c r="D186" s="235" t="s">
        <v>174</v>
      </c>
      <c r="E186" s="247" t="s">
        <v>19</v>
      </c>
      <c r="F186" s="248" t="s">
        <v>176</v>
      </c>
      <c r="G186" s="246"/>
      <c r="H186" s="249">
        <v>50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174</v>
      </c>
      <c r="AU186" s="255" t="s">
        <v>87</v>
      </c>
      <c r="AV186" s="14" t="s">
        <v>108</v>
      </c>
      <c r="AW186" s="14" t="s">
        <v>37</v>
      </c>
      <c r="AX186" s="14" t="s">
        <v>85</v>
      </c>
      <c r="AY186" s="255" t="s">
        <v>164</v>
      </c>
    </row>
    <row r="187" s="2" customFormat="1" ht="49.05" customHeight="1">
      <c r="A187" s="41"/>
      <c r="B187" s="42"/>
      <c r="C187" s="215" t="s">
        <v>269</v>
      </c>
      <c r="D187" s="215" t="s">
        <v>166</v>
      </c>
      <c r="E187" s="216" t="s">
        <v>270</v>
      </c>
      <c r="F187" s="217" t="s">
        <v>271</v>
      </c>
      <c r="G187" s="218" t="s">
        <v>272</v>
      </c>
      <c r="H187" s="219">
        <v>8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48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108</v>
      </c>
      <c r="AT187" s="226" t="s">
        <v>166</v>
      </c>
      <c r="AU187" s="226" t="s">
        <v>87</v>
      </c>
      <c r="AY187" s="20" t="s">
        <v>164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85</v>
      </c>
      <c r="BK187" s="227">
        <f>ROUND(I187*H187,2)</f>
        <v>0</v>
      </c>
      <c r="BL187" s="20" t="s">
        <v>108</v>
      </c>
      <c r="BM187" s="226" t="s">
        <v>273</v>
      </c>
    </row>
    <row r="188" s="2" customFormat="1">
      <c r="A188" s="41"/>
      <c r="B188" s="42"/>
      <c r="C188" s="43"/>
      <c r="D188" s="235" t="s">
        <v>274</v>
      </c>
      <c r="E188" s="43"/>
      <c r="F188" s="266" t="s">
        <v>275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274</v>
      </c>
      <c r="AU188" s="20" t="s">
        <v>87</v>
      </c>
    </row>
    <row r="189" s="13" customFormat="1">
      <c r="A189" s="13"/>
      <c r="B189" s="233"/>
      <c r="C189" s="234"/>
      <c r="D189" s="235" t="s">
        <v>174</v>
      </c>
      <c r="E189" s="236" t="s">
        <v>19</v>
      </c>
      <c r="F189" s="237" t="s">
        <v>221</v>
      </c>
      <c r="G189" s="234"/>
      <c r="H189" s="238">
        <v>8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174</v>
      </c>
      <c r="AU189" s="244" t="s">
        <v>87</v>
      </c>
      <c r="AV189" s="13" t="s">
        <v>87</v>
      </c>
      <c r="AW189" s="13" t="s">
        <v>37</v>
      </c>
      <c r="AX189" s="13" t="s">
        <v>77</v>
      </c>
      <c r="AY189" s="244" t="s">
        <v>164</v>
      </c>
    </row>
    <row r="190" s="14" customFormat="1">
      <c r="A190" s="14"/>
      <c r="B190" s="245"/>
      <c r="C190" s="246"/>
      <c r="D190" s="235" t="s">
        <v>174</v>
      </c>
      <c r="E190" s="247" t="s">
        <v>19</v>
      </c>
      <c r="F190" s="248" t="s">
        <v>176</v>
      </c>
      <c r="G190" s="246"/>
      <c r="H190" s="249">
        <v>8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174</v>
      </c>
      <c r="AU190" s="255" t="s">
        <v>87</v>
      </c>
      <c r="AV190" s="14" t="s">
        <v>108</v>
      </c>
      <c r="AW190" s="14" t="s">
        <v>37</v>
      </c>
      <c r="AX190" s="14" t="s">
        <v>85</v>
      </c>
      <c r="AY190" s="255" t="s">
        <v>164</v>
      </c>
    </row>
    <row r="191" s="2" customFormat="1" ht="44.25" customHeight="1">
      <c r="A191" s="41"/>
      <c r="B191" s="42"/>
      <c r="C191" s="215" t="s">
        <v>276</v>
      </c>
      <c r="D191" s="215" t="s">
        <v>166</v>
      </c>
      <c r="E191" s="216" t="s">
        <v>277</v>
      </c>
      <c r="F191" s="217" t="s">
        <v>278</v>
      </c>
      <c r="G191" s="218" t="s">
        <v>279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48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108</v>
      </c>
      <c r="AT191" s="226" t="s">
        <v>166</v>
      </c>
      <c r="AU191" s="226" t="s">
        <v>87</v>
      </c>
      <c r="AY191" s="20" t="s">
        <v>164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85</v>
      </c>
      <c r="BK191" s="227">
        <f>ROUND(I191*H191,2)</f>
        <v>0</v>
      </c>
      <c r="BL191" s="20" t="s">
        <v>108</v>
      </c>
      <c r="BM191" s="226" t="s">
        <v>280</v>
      </c>
    </row>
    <row r="192" s="2" customFormat="1">
      <c r="A192" s="41"/>
      <c r="B192" s="42"/>
      <c r="C192" s="43"/>
      <c r="D192" s="235" t="s">
        <v>274</v>
      </c>
      <c r="E192" s="43"/>
      <c r="F192" s="266" t="s">
        <v>281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274</v>
      </c>
      <c r="AU192" s="20" t="s">
        <v>87</v>
      </c>
    </row>
    <row r="193" s="13" customFormat="1">
      <c r="A193" s="13"/>
      <c r="B193" s="233"/>
      <c r="C193" s="234"/>
      <c r="D193" s="235" t="s">
        <v>174</v>
      </c>
      <c r="E193" s="236" t="s">
        <v>19</v>
      </c>
      <c r="F193" s="237" t="s">
        <v>85</v>
      </c>
      <c r="G193" s="234"/>
      <c r="H193" s="238">
        <v>1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174</v>
      </c>
      <c r="AU193" s="244" t="s">
        <v>87</v>
      </c>
      <c r="AV193" s="13" t="s">
        <v>87</v>
      </c>
      <c r="AW193" s="13" t="s">
        <v>37</v>
      </c>
      <c r="AX193" s="13" t="s">
        <v>77</v>
      </c>
      <c r="AY193" s="244" t="s">
        <v>164</v>
      </c>
    </row>
    <row r="194" s="14" customFormat="1">
      <c r="A194" s="14"/>
      <c r="B194" s="245"/>
      <c r="C194" s="246"/>
      <c r="D194" s="235" t="s">
        <v>174</v>
      </c>
      <c r="E194" s="247" t="s">
        <v>19</v>
      </c>
      <c r="F194" s="248" t="s">
        <v>176</v>
      </c>
      <c r="G194" s="246"/>
      <c r="H194" s="249">
        <v>1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174</v>
      </c>
      <c r="AU194" s="255" t="s">
        <v>87</v>
      </c>
      <c r="AV194" s="14" t="s">
        <v>108</v>
      </c>
      <c r="AW194" s="14" t="s">
        <v>37</v>
      </c>
      <c r="AX194" s="14" t="s">
        <v>85</v>
      </c>
      <c r="AY194" s="255" t="s">
        <v>164</v>
      </c>
    </row>
    <row r="195" s="2" customFormat="1" ht="49.05" customHeight="1">
      <c r="A195" s="41"/>
      <c r="B195" s="42"/>
      <c r="C195" s="215" t="s">
        <v>282</v>
      </c>
      <c r="D195" s="215" t="s">
        <v>166</v>
      </c>
      <c r="E195" s="216" t="s">
        <v>283</v>
      </c>
      <c r="F195" s="217" t="s">
        <v>284</v>
      </c>
      <c r="G195" s="218" t="s">
        <v>272</v>
      </c>
      <c r="H195" s="219">
        <v>2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48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108</v>
      </c>
      <c r="AT195" s="226" t="s">
        <v>166</v>
      </c>
      <c r="AU195" s="226" t="s">
        <v>87</v>
      </c>
      <c r="AY195" s="20" t="s">
        <v>164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85</v>
      </c>
      <c r="BK195" s="227">
        <f>ROUND(I195*H195,2)</f>
        <v>0</v>
      </c>
      <c r="BL195" s="20" t="s">
        <v>108</v>
      </c>
      <c r="BM195" s="226" t="s">
        <v>285</v>
      </c>
    </row>
    <row r="196" s="2" customFormat="1">
      <c r="A196" s="41"/>
      <c r="B196" s="42"/>
      <c r="C196" s="43"/>
      <c r="D196" s="235" t="s">
        <v>274</v>
      </c>
      <c r="E196" s="43"/>
      <c r="F196" s="266" t="s">
        <v>286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274</v>
      </c>
      <c r="AU196" s="20" t="s">
        <v>87</v>
      </c>
    </row>
    <row r="197" s="13" customFormat="1">
      <c r="A197" s="13"/>
      <c r="B197" s="233"/>
      <c r="C197" s="234"/>
      <c r="D197" s="235" t="s">
        <v>174</v>
      </c>
      <c r="E197" s="236" t="s">
        <v>19</v>
      </c>
      <c r="F197" s="237" t="s">
        <v>87</v>
      </c>
      <c r="G197" s="234"/>
      <c r="H197" s="238">
        <v>2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174</v>
      </c>
      <c r="AU197" s="244" t="s">
        <v>87</v>
      </c>
      <c r="AV197" s="13" t="s">
        <v>87</v>
      </c>
      <c r="AW197" s="13" t="s">
        <v>37</v>
      </c>
      <c r="AX197" s="13" t="s">
        <v>77</v>
      </c>
      <c r="AY197" s="244" t="s">
        <v>164</v>
      </c>
    </row>
    <row r="198" s="14" customFormat="1">
      <c r="A198" s="14"/>
      <c r="B198" s="245"/>
      <c r="C198" s="246"/>
      <c r="D198" s="235" t="s">
        <v>174</v>
      </c>
      <c r="E198" s="247" t="s">
        <v>19</v>
      </c>
      <c r="F198" s="248" t="s">
        <v>176</v>
      </c>
      <c r="G198" s="246"/>
      <c r="H198" s="249">
        <v>2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174</v>
      </c>
      <c r="AU198" s="255" t="s">
        <v>87</v>
      </c>
      <c r="AV198" s="14" t="s">
        <v>108</v>
      </c>
      <c r="AW198" s="14" t="s">
        <v>37</v>
      </c>
      <c r="AX198" s="14" t="s">
        <v>85</v>
      </c>
      <c r="AY198" s="255" t="s">
        <v>164</v>
      </c>
    </row>
    <row r="199" s="12" customFormat="1" ht="22.8" customHeight="1">
      <c r="A199" s="12"/>
      <c r="B199" s="199"/>
      <c r="C199" s="200"/>
      <c r="D199" s="201" t="s">
        <v>76</v>
      </c>
      <c r="E199" s="213" t="s">
        <v>87</v>
      </c>
      <c r="F199" s="213" t="s">
        <v>287</v>
      </c>
      <c r="G199" s="200"/>
      <c r="H199" s="200"/>
      <c r="I199" s="203"/>
      <c r="J199" s="214">
        <f>BK199</f>
        <v>0</v>
      </c>
      <c r="K199" s="200"/>
      <c r="L199" s="205"/>
      <c r="M199" s="206"/>
      <c r="N199" s="207"/>
      <c r="O199" s="207"/>
      <c r="P199" s="208">
        <f>SUM(P200:P265)</f>
        <v>0</v>
      </c>
      <c r="Q199" s="207"/>
      <c r="R199" s="208">
        <f>SUM(R200:R265)</f>
        <v>37.619494900000007</v>
      </c>
      <c r="S199" s="207"/>
      <c r="T199" s="209">
        <f>SUM(T200:T265)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0" t="s">
        <v>85</v>
      </c>
      <c r="AT199" s="211" t="s">
        <v>76</v>
      </c>
      <c r="AU199" s="211" t="s">
        <v>85</v>
      </c>
      <c r="AY199" s="210" t="s">
        <v>164</v>
      </c>
      <c r="BK199" s="212">
        <f>SUM(BK200:BK265)</f>
        <v>0</v>
      </c>
    </row>
    <row r="200" s="2" customFormat="1" ht="24.15" customHeight="1">
      <c r="A200" s="41"/>
      <c r="B200" s="42"/>
      <c r="C200" s="215" t="s">
        <v>288</v>
      </c>
      <c r="D200" s="215" t="s">
        <v>166</v>
      </c>
      <c r="E200" s="216" t="s">
        <v>289</v>
      </c>
      <c r="F200" s="217" t="s">
        <v>290</v>
      </c>
      <c r="G200" s="218" t="s">
        <v>179</v>
      </c>
      <c r="H200" s="219">
        <v>0.81000000000000005</v>
      </c>
      <c r="I200" s="220"/>
      <c r="J200" s="221">
        <f>ROUND(I200*H200,2)</f>
        <v>0</v>
      </c>
      <c r="K200" s="217" t="s">
        <v>170</v>
      </c>
      <c r="L200" s="47"/>
      <c r="M200" s="222" t="s">
        <v>19</v>
      </c>
      <c r="N200" s="223" t="s">
        <v>48</v>
      </c>
      <c r="O200" s="87"/>
      <c r="P200" s="224">
        <f>O200*H200</f>
        <v>0</v>
      </c>
      <c r="Q200" s="224">
        <v>2.5018699999999998</v>
      </c>
      <c r="R200" s="224">
        <f>Q200*H200</f>
        <v>2.0265146999999999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108</v>
      </c>
      <c r="AT200" s="226" t="s">
        <v>166</v>
      </c>
      <c r="AU200" s="226" t="s">
        <v>87</v>
      </c>
      <c r="AY200" s="20" t="s">
        <v>164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85</v>
      </c>
      <c r="BK200" s="227">
        <f>ROUND(I200*H200,2)</f>
        <v>0</v>
      </c>
      <c r="BL200" s="20" t="s">
        <v>108</v>
      </c>
      <c r="BM200" s="226" t="s">
        <v>291</v>
      </c>
    </row>
    <row r="201" s="2" customFormat="1">
      <c r="A201" s="41"/>
      <c r="B201" s="42"/>
      <c r="C201" s="43"/>
      <c r="D201" s="228" t="s">
        <v>172</v>
      </c>
      <c r="E201" s="43"/>
      <c r="F201" s="229" t="s">
        <v>292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172</v>
      </c>
      <c r="AU201" s="20" t="s">
        <v>87</v>
      </c>
    </row>
    <row r="202" s="13" customFormat="1">
      <c r="A202" s="13"/>
      <c r="B202" s="233"/>
      <c r="C202" s="234"/>
      <c r="D202" s="235" t="s">
        <v>174</v>
      </c>
      <c r="E202" s="236" t="s">
        <v>19</v>
      </c>
      <c r="F202" s="237" t="s">
        <v>192</v>
      </c>
      <c r="G202" s="234"/>
      <c r="H202" s="238">
        <v>0.81000000000000005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174</v>
      </c>
      <c r="AU202" s="244" t="s">
        <v>87</v>
      </c>
      <c r="AV202" s="13" t="s">
        <v>87</v>
      </c>
      <c r="AW202" s="13" t="s">
        <v>37</v>
      </c>
      <c r="AX202" s="13" t="s">
        <v>77</v>
      </c>
      <c r="AY202" s="244" t="s">
        <v>164</v>
      </c>
    </row>
    <row r="203" s="14" customFormat="1">
      <c r="A203" s="14"/>
      <c r="B203" s="245"/>
      <c r="C203" s="246"/>
      <c r="D203" s="235" t="s">
        <v>174</v>
      </c>
      <c r="E203" s="247" t="s">
        <v>19</v>
      </c>
      <c r="F203" s="248" t="s">
        <v>176</v>
      </c>
      <c r="G203" s="246"/>
      <c r="H203" s="249">
        <v>0.81000000000000005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174</v>
      </c>
      <c r="AU203" s="255" t="s">
        <v>87</v>
      </c>
      <c r="AV203" s="14" t="s">
        <v>108</v>
      </c>
      <c r="AW203" s="14" t="s">
        <v>37</v>
      </c>
      <c r="AX203" s="14" t="s">
        <v>85</v>
      </c>
      <c r="AY203" s="255" t="s">
        <v>164</v>
      </c>
    </row>
    <row r="204" s="2" customFormat="1" ht="33" customHeight="1">
      <c r="A204" s="41"/>
      <c r="B204" s="42"/>
      <c r="C204" s="215" t="s">
        <v>293</v>
      </c>
      <c r="D204" s="215" t="s">
        <v>166</v>
      </c>
      <c r="E204" s="216" t="s">
        <v>294</v>
      </c>
      <c r="F204" s="217" t="s">
        <v>295</v>
      </c>
      <c r="G204" s="218" t="s">
        <v>179</v>
      </c>
      <c r="H204" s="219">
        <v>1.6339999999999999</v>
      </c>
      <c r="I204" s="220"/>
      <c r="J204" s="221">
        <f>ROUND(I204*H204,2)</f>
        <v>0</v>
      </c>
      <c r="K204" s="217" t="s">
        <v>170</v>
      </c>
      <c r="L204" s="47"/>
      <c r="M204" s="222" t="s">
        <v>19</v>
      </c>
      <c r="N204" s="223" t="s">
        <v>48</v>
      </c>
      <c r="O204" s="87"/>
      <c r="P204" s="224">
        <f>O204*H204</f>
        <v>0</v>
      </c>
      <c r="Q204" s="224">
        <v>2.5018699999999998</v>
      </c>
      <c r="R204" s="224">
        <f>Q204*H204</f>
        <v>4.0880555799999998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108</v>
      </c>
      <c r="AT204" s="226" t="s">
        <v>166</v>
      </c>
      <c r="AU204" s="226" t="s">
        <v>87</v>
      </c>
      <c r="AY204" s="20" t="s">
        <v>164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85</v>
      </c>
      <c r="BK204" s="227">
        <f>ROUND(I204*H204,2)</f>
        <v>0</v>
      </c>
      <c r="BL204" s="20" t="s">
        <v>108</v>
      </c>
      <c r="BM204" s="226" t="s">
        <v>296</v>
      </c>
    </row>
    <row r="205" s="2" customFormat="1">
      <c r="A205" s="41"/>
      <c r="B205" s="42"/>
      <c r="C205" s="43"/>
      <c r="D205" s="228" t="s">
        <v>172</v>
      </c>
      <c r="E205" s="43"/>
      <c r="F205" s="229" t="s">
        <v>297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172</v>
      </c>
      <c r="AU205" s="20" t="s">
        <v>87</v>
      </c>
    </row>
    <row r="206" s="15" customFormat="1">
      <c r="A206" s="15"/>
      <c r="B206" s="256"/>
      <c r="C206" s="257"/>
      <c r="D206" s="235" t="s">
        <v>174</v>
      </c>
      <c r="E206" s="258" t="s">
        <v>19</v>
      </c>
      <c r="F206" s="259" t="s">
        <v>258</v>
      </c>
      <c r="G206" s="257"/>
      <c r="H206" s="258" t="s">
        <v>19</v>
      </c>
      <c r="I206" s="260"/>
      <c r="J206" s="257"/>
      <c r="K206" s="257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174</v>
      </c>
      <c r="AU206" s="265" t="s">
        <v>87</v>
      </c>
      <c r="AV206" s="15" t="s">
        <v>85</v>
      </c>
      <c r="AW206" s="15" t="s">
        <v>37</v>
      </c>
      <c r="AX206" s="15" t="s">
        <v>77</v>
      </c>
      <c r="AY206" s="265" t="s">
        <v>164</v>
      </c>
    </row>
    <row r="207" s="13" customFormat="1">
      <c r="A207" s="13"/>
      <c r="B207" s="233"/>
      <c r="C207" s="234"/>
      <c r="D207" s="235" t="s">
        <v>174</v>
      </c>
      <c r="E207" s="236" t="s">
        <v>19</v>
      </c>
      <c r="F207" s="237" t="s">
        <v>298</v>
      </c>
      <c r="G207" s="234"/>
      <c r="H207" s="238">
        <v>0.51000000000000001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174</v>
      </c>
      <c r="AU207" s="244" t="s">
        <v>87</v>
      </c>
      <c r="AV207" s="13" t="s">
        <v>87</v>
      </c>
      <c r="AW207" s="13" t="s">
        <v>37</v>
      </c>
      <c r="AX207" s="13" t="s">
        <v>77</v>
      </c>
      <c r="AY207" s="244" t="s">
        <v>164</v>
      </c>
    </row>
    <row r="208" s="13" customFormat="1">
      <c r="A208" s="13"/>
      <c r="B208" s="233"/>
      <c r="C208" s="234"/>
      <c r="D208" s="235" t="s">
        <v>174</v>
      </c>
      <c r="E208" s="236" t="s">
        <v>19</v>
      </c>
      <c r="F208" s="237" t="s">
        <v>299</v>
      </c>
      <c r="G208" s="234"/>
      <c r="H208" s="238">
        <v>0.40200000000000002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174</v>
      </c>
      <c r="AU208" s="244" t="s">
        <v>87</v>
      </c>
      <c r="AV208" s="13" t="s">
        <v>87</v>
      </c>
      <c r="AW208" s="13" t="s">
        <v>37</v>
      </c>
      <c r="AX208" s="13" t="s">
        <v>77</v>
      </c>
      <c r="AY208" s="244" t="s">
        <v>164</v>
      </c>
    </row>
    <row r="209" s="13" customFormat="1">
      <c r="A209" s="13"/>
      <c r="B209" s="233"/>
      <c r="C209" s="234"/>
      <c r="D209" s="235" t="s">
        <v>174</v>
      </c>
      <c r="E209" s="236" t="s">
        <v>19</v>
      </c>
      <c r="F209" s="237" t="s">
        <v>300</v>
      </c>
      <c r="G209" s="234"/>
      <c r="H209" s="238">
        <v>0.121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174</v>
      </c>
      <c r="AU209" s="244" t="s">
        <v>87</v>
      </c>
      <c r="AV209" s="13" t="s">
        <v>87</v>
      </c>
      <c r="AW209" s="13" t="s">
        <v>37</v>
      </c>
      <c r="AX209" s="13" t="s">
        <v>77</v>
      </c>
      <c r="AY209" s="244" t="s">
        <v>164</v>
      </c>
    </row>
    <row r="210" s="13" customFormat="1">
      <c r="A210" s="13"/>
      <c r="B210" s="233"/>
      <c r="C210" s="234"/>
      <c r="D210" s="235" t="s">
        <v>174</v>
      </c>
      <c r="E210" s="236" t="s">
        <v>19</v>
      </c>
      <c r="F210" s="237" t="s">
        <v>301</v>
      </c>
      <c r="G210" s="234"/>
      <c r="H210" s="238">
        <v>0.17199999999999999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174</v>
      </c>
      <c r="AU210" s="244" t="s">
        <v>87</v>
      </c>
      <c r="AV210" s="13" t="s">
        <v>87</v>
      </c>
      <c r="AW210" s="13" t="s">
        <v>37</v>
      </c>
      <c r="AX210" s="13" t="s">
        <v>77</v>
      </c>
      <c r="AY210" s="244" t="s">
        <v>164</v>
      </c>
    </row>
    <row r="211" s="13" customFormat="1">
      <c r="A211" s="13"/>
      <c r="B211" s="233"/>
      <c r="C211" s="234"/>
      <c r="D211" s="235" t="s">
        <v>174</v>
      </c>
      <c r="E211" s="236" t="s">
        <v>19</v>
      </c>
      <c r="F211" s="237" t="s">
        <v>302</v>
      </c>
      <c r="G211" s="234"/>
      <c r="H211" s="238">
        <v>0.42899999999999999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174</v>
      </c>
      <c r="AU211" s="244" t="s">
        <v>87</v>
      </c>
      <c r="AV211" s="13" t="s">
        <v>87</v>
      </c>
      <c r="AW211" s="13" t="s">
        <v>37</v>
      </c>
      <c r="AX211" s="13" t="s">
        <v>77</v>
      </c>
      <c r="AY211" s="244" t="s">
        <v>164</v>
      </c>
    </row>
    <row r="212" s="14" customFormat="1">
      <c r="A212" s="14"/>
      <c r="B212" s="245"/>
      <c r="C212" s="246"/>
      <c r="D212" s="235" t="s">
        <v>174</v>
      </c>
      <c r="E212" s="247" t="s">
        <v>19</v>
      </c>
      <c r="F212" s="248" t="s">
        <v>176</v>
      </c>
      <c r="G212" s="246"/>
      <c r="H212" s="249">
        <v>1.6339999999999999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174</v>
      </c>
      <c r="AU212" s="255" t="s">
        <v>87</v>
      </c>
      <c r="AV212" s="14" t="s">
        <v>108</v>
      </c>
      <c r="AW212" s="14" t="s">
        <v>37</v>
      </c>
      <c r="AX212" s="14" t="s">
        <v>85</v>
      </c>
      <c r="AY212" s="255" t="s">
        <v>164</v>
      </c>
    </row>
    <row r="213" s="2" customFormat="1" ht="24.15" customHeight="1">
      <c r="A213" s="41"/>
      <c r="B213" s="42"/>
      <c r="C213" s="215" t="s">
        <v>303</v>
      </c>
      <c r="D213" s="215" t="s">
        <v>166</v>
      </c>
      <c r="E213" s="216" t="s">
        <v>304</v>
      </c>
      <c r="F213" s="217" t="s">
        <v>305</v>
      </c>
      <c r="G213" s="218" t="s">
        <v>249</v>
      </c>
      <c r="H213" s="219">
        <v>0.20200000000000001</v>
      </c>
      <c r="I213" s="220"/>
      <c r="J213" s="221">
        <f>ROUND(I213*H213,2)</f>
        <v>0</v>
      </c>
      <c r="K213" s="217" t="s">
        <v>170</v>
      </c>
      <c r="L213" s="47"/>
      <c r="M213" s="222" t="s">
        <v>19</v>
      </c>
      <c r="N213" s="223" t="s">
        <v>48</v>
      </c>
      <c r="O213" s="87"/>
      <c r="P213" s="224">
        <f>O213*H213</f>
        <v>0</v>
      </c>
      <c r="Q213" s="224">
        <v>1.06277</v>
      </c>
      <c r="R213" s="224">
        <f>Q213*H213</f>
        <v>0.21467954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108</v>
      </c>
      <c r="AT213" s="226" t="s">
        <v>166</v>
      </c>
      <c r="AU213" s="226" t="s">
        <v>87</v>
      </c>
      <c r="AY213" s="20" t="s">
        <v>164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85</v>
      </c>
      <c r="BK213" s="227">
        <f>ROUND(I213*H213,2)</f>
        <v>0</v>
      </c>
      <c r="BL213" s="20" t="s">
        <v>108</v>
      </c>
      <c r="BM213" s="226" t="s">
        <v>306</v>
      </c>
    </row>
    <row r="214" s="2" customFormat="1">
      <c r="A214" s="41"/>
      <c r="B214" s="42"/>
      <c r="C214" s="43"/>
      <c r="D214" s="228" t="s">
        <v>172</v>
      </c>
      <c r="E214" s="43"/>
      <c r="F214" s="229" t="s">
        <v>307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172</v>
      </c>
      <c r="AU214" s="20" t="s">
        <v>87</v>
      </c>
    </row>
    <row r="215" s="15" customFormat="1">
      <c r="A215" s="15"/>
      <c r="B215" s="256"/>
      <c r="C215" s="257"/>
      <c r="D215" s="235" t="s">
        <v>174</v>
      </c>
      <c r="E215" s="258" t="s">
        <v>19</v>
      </c>
      <c r="F215" s="259" t="s">
        <v>258</v>
      </c>
      <c r="G215" s="257"/>
      <c r="H215" s="258" t="s">
        <v>19</v>
      </c>
      <c r="I215" s="260"/>
      <c r="J215" s="257"/>
      <c r="K215" s="257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174</v>
      </c>
      <c r="AU215" s="265" t="s">
        <v>87</v>
      </c>
      <c r="AV215" s="15" t="s">
        <v>85</v>
      </c>
      <c r="AW215" s="15" t="s">
        <v>37</v>
      </c>
      <c r="AX215" s="15" t="s">
        <v>77</v>
      </c>
      <c r="AY215" s="265" t="s">
        <v>164</v>
      </c>
    </row>
    <row r="216" s="13" customFormat="1">
      <c r="A216" s="13"/>
      <c r="B216" s="233"/>
      <c r="C216" s="234"/>
      <c r="D216" s="235" t="s">
        <v>174</v>
      </c>
      <c r="E216" s="236" t="s">
        <v>19</v>
      </c>
      <c r="F216" s="237" t="s">
        <v>308</v>
      </c>
      <c r="G216" s="234"/>
      <c r="H216" s="238">
        <v>0.063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174</v>
      </c>
      <c r="AU216" s="244" t="s">
        <v>87</v>
      </c>
      <c r="AV216" s="13" t="s">
        <v>87</v>
      </c>
      <c r="AW216" s="13" t="s">
        <v>37</v>
      </c>
      <c r="AX216" s="13" t="s">
        <v>77</v>
      </c>
      <c r="AY216" s="244" t="s">
        <v>164</v>
      </c>
    </row>
    <row r="217" s="13" customFormat="1">
      <c r="A217" s="13"/>
      <c r="B217" s="233"/>
      <c r="C217" s="234"/>
      <c r="D217" s="235" t="s">
        <v>174</v>
      </c>
      <c r="E217" s="236" t="s">
        <v>19</v>
      </c>
      <c r="F217" s="237" t="s">
        <v>309</v>
      </c>
      <c r="G217" s="234"/>
      <c r="H217" s="238">
        <v>0.050000000000000003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174</v>
      </c>
      <c r="AU217" s="244" t="s">
        <v>87</v>
      </c>
      <c r="AV217" s="13" t="s">
        <v>87</v>
      </c>
      <c r="AW217" s="13" t="s">
        <v>37</v>
      </c>
      <c r="AX217" s="13" t="s">
        <v>77</v>
      </c>
      <c r="AY217" s="244" t="s">
        <v>164</v>
      </c>
    </row>
    <row r="218" s="13" customFormat="1">
      <c r="A218" s="13"/>
      <c r="B218" s="233"/>
      <c r="C218" s="234"/>
      <c r="D218" s="235" t="s">
        <v>174</v>
      </c>
      <c r="E218" s="236" t="s">
        <v>19</v>
      </c>
      <c r="F218" s="237" t="s">
        <v>310</v>
      </c>
      <c r="G218" s="234"/>
      <c r="H218" s="238">
        <v>0.014999999999999999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174</v>
      </c>
      <c r="AU218" s="244" t="s">
        <v>87</v>
      </c>
      <c r="AV218" s="13" t="s">
        <v>87</v>
      </c>
      <c r="AW218" s="13" t="s">
        <v>37</v>
      </c>
      <c r="AX218" s="13" t="s">
        <v>77</v>
      </c>
      <c r="AY218" s="244" t="s">
        <v>164</v>
      </c>
    </row>
    <row r="219" s="13" customFormat="1">
      <c r="A219" s="13"/>
      <c r="B219" s="233"/>
      <c r="C219" s="234"/>
      <c r="D219" s="235" t="s">
        <v>174</v>
      </c>
      <c r="E219" s="236" t="s">
        <v>19</v>
      </c>
      <c r="F219" s="237" t="s">
        <v>311</v>
      </c>
      <c r="G219" s="234"/>
      <c r="H219" s="238">
        <v>0.021000000000000001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174</v>
      </c>
      <c r="AU219" s="244" t="s">
        <v>87</v>
      </c>
      <c r="AV219" s="13" t="s">
        <v>87</v>
      </c>
      <c r="AW219" s="13" t="s">
        <v>37</v>
      </c>
      <c r="AX219" s="13" t="s">
        <v>77</v>
      </c>
      <c r="AY219" s="244" t="s">
        <v>164</v>
      </c>
    </row>
    <row r="220" s="13" customFormat="1">
      <c r="A220" s="13"/>
      <c r="B220" s="233"/>
      <c r="C220" s="234"/>
      <c r="D220" s="235" t="s">
        <v>174</v>
      </c>
      <c r="E220" s="236" t="s">
        <v>19</v>
      </c>
      <c r="F220" s="237" t="s">
        <v>312</v>
      </c>
      <c r="G220" s="234"/>
      <c r="H220" s="238">
        <v>0.052999999999999998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174</v>
      </c>
      <c r="AU220" s="244" t="s">
        <v>87</v>
      </c>
      <c r="AV220" s="13" t="s">
        <v>87</v>
      </c>
      <c r="AW220" s="13" t="s">
        <v>37</v>
      </c>
      <c r="AX220" s="13" t="s">
        <v>77</v>
      </c>
      <c r="AY220" s="244" t="s">
        <v>164</v>
      </c>
    </row>
    <row r="221" s="14" customFormat="1">
      <c r="A221" s="14"/>
      <c r="B221" s="245"/>
      <c r="C221" s="246"/>
      <c r="D221" s="235" t="s">
        <v>174</v>
      </c>
      <c r="E221" s="247" t="s">
        <v>19</v>
      </c>
      <c r="F221" s="248" t="s">
        <v>176</v>
      </c>
      <c r="G221" s="246"/>
      <c r="H221" s="249">
        <v>0.20199999999999999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174</v>
      </c>
      <c r="AU221" s="255" t="s">
        <v>87</v>
      </c>
      <c r="AV221" s="14" t="s">
        <v>108</v>
      </c>
      <c r="AW221" s="14" t="s">
        <v>37</v>
      </c>
      <c r="AX221" s="14" t="s">
        <v>85</v>
      </c>
      <c r="AY221" s="255" t="s">
        <v>164</v>
      </c>
    </row>
    <row r="222" s="2" customFormat="1" ht="37.8" customHeight="1">
      <c r="A222" s="41"/>
      <c r="B222" s="42"/>
      <c r="C222" s="215" t="s">
        <v>7</v>
      </c>
      <c r="D222" s="215" t="s">
        <v>166</v>
      </c>
      <c r="E222" s="216" t="s">
        <v>313</v>
      </c>
      <c r="F222" s="217" t="s">
        <v>314</v>
      </c>
      <c r="G222" s="218" t="s">
        <v>179</v>
      </c>
      <c r="H222" s="219">
        <v>4.085</v>
      </c>
      <c r="I222" s="220"/>
      <c r="J222" s="221">
        <f>ROUND(I222*H222,2)</f>
        <v>0</v>
      </c>
      <c r="K222" s="217" t="s">
        <v>170</v>
      </c>
      <c r="L222" s="47"/>
      <c r="M222" s="222" t="s">
        <v>19</v>
      </c>
      <c r="N222" s="223" t="s">
        <v>48</v>
      </c>
      <c r="O222" s="87"/>
      <c r="P222" s="224">
        <f>O222*H222</f>
        <v>0</v>
      </c>
      <c r="Q222" s="224">
        <v>2.1600000000000001</v>
      </c>
      <c r="R222" s="224">
        <f>Q222*H222</f>
        <v>8.8236000000000008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108</v>
      </c>
      <c r="AT222" s="226" t="s">
        <v>166</v>
      </c>
      <c r="AU222" s="226" t="s">
        <v>87</v>
      </c>
      <c r="AY222" s="20" t="s">
        <v>164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85</v>
      </c>
      <c r="BK222" s="227">
        <f>ROUND(I222*H222,2)</f>
        <v>0</v>
      </c>
      <c r="BL222" s="20" t="s">
        <v>108</v>
      </c>
      <c r="BM222" s="226" t="s">
        <v>315</v>
      </c>
    </row>
    <row r="223" s="2" customFormat="1">
      <c r="A223" s="41"/>
      <c r="B223" s="42"/>
      <c r="C223" s="43"/>
      <c r="D223" s="228" t="s">
        <v>172</v>
      </c>
      <c r="E223" s="43"/>
      <c r="F223" s="229" t="s">
        <v>316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172</v>
      </c>
      <c r="AU223" s="20" t="s">
        <v>87</v>
      </c>
    </row>
    <row r="224" s="15" customFormat="1">
      <c r="A224" s="15"/>
      <c r="B224" s="256"/>
      <c r="C224" s="257"/>
      <c r="D224" s="235" t="s">
        <v>174</v>
      </c>
      <c r="E224" s="258" t="s">
        <v>19</v>
      </c>
      <c r="F224" s="259" t="s">
        <v>258</v>
      </c>
      <c r="G224" s="257"/>
      <c r="H224" s="258" t="s">
        <v>19</v>
      </c>
      <c r="I224" s="260"/>
      <c r="J224" s="257"/>
      <c r="K224" s="257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174</v>
      </c>
      <c r="AU224" s="265" t="s">
        <v>87</v>
      </c>
      <c r="AV224" s="15" t="s">
        <v>85</v>
      </c>
      <c r="AW224" s="15" t="s">
        <v>37</v>
      </c>
      <c r="AX224" s="15" t="s">
        <v>77</v>
      </c>
      <c r="AY224" s="265" t="s">
        <v>164</v>
      </c>
    </row>
    <row r="225" s="13" customFormat="1">
      <c r="A225" s="13"/>
      <c r="B225" s="233"/>
      <c r="C225" s="234"/>
      <c r="D225" s="235" t="s">
        <v>174</v>
      </c>
      <c r="E225" s="236" t="s">
        <v>19</v>
      </c>
      <c r="F225" s="237" t="s">
        <v>317</v>
      </c>
      <c r="G225" s="234"/>
      <c r="H225" s="238">
        <v>1.2749999999999999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174</v>
      </c>
      <c r="AU225" s="244" t="s">
        <v>87</v>
      </c>
      <c r="AV225" s="13" t="s">
        <v>87</v>
      </c>
      <c r="AW225" s="13" t="s">
        <v>37</v>
      </c>
      <c r="AX225" s="13" t="s">
        <v>77</v>
      </c>
      <c r="AY225" s="244" t="s">
        <v>164</v>
      </c>
    </row>
    <row r="226" s="13" customFormat="1">
      <c r="A226" s="13"/>
      <c r="B226" s="233"/>
      <c r="C226" s="234"/>
      <c r="D226" s="235" t="s">
        <v>174</v>
      </c>
      <c r="E226" s="236" t="s">
        <v>19</v>
      </c>
      <c r="F226" s="237" t="s">
        <v>318</v>
      </c>
      <c r="G226" s="234"/>
      <c r="H226" s="238">
        <v>1.0049999999999999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174</v>
      </c>
      <c r="AU226" s="244" t="s">
        <v>87</v>
      </c>
      <c r="AV226" s="13" t="s">
        <v>87</v>
      </c>
      <c r="AW226" s="13" t="s">
        <v>37</v>
      </c>
      <c r="AX226" s="13" t="s">
        <v>77</v>
      </c>
      <c r="AY226" s="244" t="s">
        <v>164</v>
      </c>
    </row>
    <row r="227" s="13" customFormat="1">
      <c r="A227" s="13"/>
      <c r="B227" s="233"/>
      <c r="C227" s="234"/>
      <c r="D227" s="235" t="s">
        <v>174</v>
      </c>
      <c r="E227" s="236" t="s">
        <v>19</v>
      </c>
      <c r="F227" s="237" t="s">
        <v>319</v>
      </c>
      <c r="G227" s="234"/>
      <c r="H227" s="238">
        <v>0.30299999999999999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174</v>
      </c>
      <c r="AU227" s="244" t="s">
        <v>87</v>
      </c>
      <c r="AV227" s="13" t="s">
        <v>87</v>
      </c>
      <c r="AW227" s="13" t="s">
        <v>37</v>
      </c>
      <c r="AX227" s="13" t="s">
        <v>77</v>
      </c>
      <c r="AY227" s="244" t="s">
        <v>164</v>
      </c>
    </row>
    <row r="228" s="13" customFormat="1">
      <c r="A228" s="13"/>
      <c r="B228" s="233"/>
      <c r="C228" s="234"/>
      <c r="D228" s="235" t="s">
        <v>174</v>
      </c>
      <c r="E228" s="236" t="s">
        <v>19</v>
      </c>
      <c r="F228" s="237" t="s">
        <v>320</v>
      </c>
      <c r="G228" s="234"/>
      <c r="H228" s="238">
        <v>0.42999999999999999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174</v>
      </c>
      <c r="AU228" s="244" t="s">
        <v>87</v>
      </c>
      <c r="AV228" s="13" t="s">
        <v>87</v>
      </c>
      <c r="AW228" s="13" t="s">
        <v>37</v>
      </c>
      <c r="AX228" s="13" t="s">
        <v>77</v>
      </c>
      <c r="AY228" s="244" t="s">
        <v>164</v>
      </c>
    </row>
    <row r="229" s="13" customFormat="1">
      <c r="A229" s="13"/>
      <c r="B229" s="233"/>
      <c r="C229" s="234"/>
      <c r="D229" s="235" t="s">
        <v>174</v>
      </c>
      <c r="E229" s="236" t="s">
        <v>19</v>
      </c>
      <c r="F229" s="237" t="s">
        <v>321</v>
      </c>
      <c r="G229" s="234"/>
      <c r="H229" s="238">
        <v>1.0720000000000001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174</v>
      </c>
      <c r="AU229" s="244" t="s">
        <v>87</v>
      </c>
      <c r="AV229" s="13" t="s">
        <v>87</v>
      </c>
      <c r="AW229" s="13" t="s">
        <v>37</v>
      </c>
      <c r="AX229" s="13" t="s">
        <v>77</v>
      </c>
      <c r="AY229" s="244" t="s">
        <v>164</v>
      </c>
    </row>
    <row r="230" s="14" customFormat="1">
      <c r="A230" s="14"/>
      <c r="B230" s="245"/>
      <c r="C230" s="246"/>
      <c r="D230" s="235" t="s">
        <v>174</v>
      </c>
      <c r="E230" s="247" t="s">
        <v>19</v>
      </c>
      <c r="F230" s="248" t="s">
        <v>176</v>
      </c>
      <c r="G230" s="246"/>
      <c r="H230" s="249">
        <v>4.085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174</v>
      </c>
      <c r="AU230" s="255" t="s">
        <v>87</v>
      </c>
      <c r="AV230" s="14" t="s">
        <v>108</v>
      </c>
      <c r="AW230" s="14" t="s">
        <v>37</v>
      </c>
      <c r="AX230" s="14" t="s">
        <v>85</v>
      </c>
      <c r="AY230" s="255" t="s">
        <v>164</v>
      </c>
    </row>
    <row r="231" s="2" customFormat="1" ht="37.8" customHeight="1">
      <c r="A231" s="41"/>
      <c r="B231" s="42"/>
      <c r="C231" s="215" t="s">
        <v>322</v>
      </c>
      <c r="D231" s="215" t="s">
        <v>166</v>
      </c>
      <c r="E231" s="216" t="s">
        <v>323</v>
      </c>
      <c r="F231" s="217" t="s">
        <v>324</v>
      </c>
      <c r="G231" s="218" t="s">
        <v>179</v>
      </c>
      <c r="H231" s="219">
        <v>8.1669999999999998</v>
      </c>
      <c r="I231" s="220"/>
      <c r="J231" s="221">
        <f>ROUND(I231*H231,2)</f>
        <v>0</v>
      </c>
      <c r="K231" s="217" t="s">
        <v>170</v>
      </c>
      <c r="L231" s="47"/>
      <c r="M231" s="222" t="s">
        <v>19</v>
      </c>
      <c r="N231" s="223" t="s">
        <v>48</v>
      </c>
      <c r="O231" s="87"/>
      <c r="P231" s="224">
        <f>O231*H231</f>
        <v>0</v>
      </c>
      <c r="Q231" s="224">
        <v>2.1600000000000001</v>
      </c>
      <c r="R231" s="224">
        <f>Q231*H231</f>
        <v>17.640720000000002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108</v>
      </c>
      <c r="AT231" s="226" t="s">
        <v>166</v>
      </c>
      <c r="AU231" s="226" t="s">
        <v>87</v>
      </c>
      <c r="AY231" s="20" t="s">
        <v>164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85</v>
      </c>
      <c r="BK231" s="227">
        <f>ROUND(I231*H231,2)</f>
        <v>0</v>
      </c>
      <c r="BL231" s="20" t="s">
        <v>108</v>
      </c>
      <c r="BM231" s="226" t="s">
        <v>325</v>
      </c>
    </row>
    <row r="232" s="2" customFormat="1">
      <c r="A232" s="41"/>
      <c r="B232" s="42"/>
      <c r="C232" s="43"/>
      <c r="D232" s="228" t="s">
        <v>172</v>
      </c>
      <c r="E232" s="43"/>
      <c r="F232" s="229" t="s">
        <v>326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172</v>
      </c>
      <c r="AU232" s="20" t="s">
        <v>87</v>
      </c>
    </row>
    <row r="233" s="15" customFormat="1">
      <c r="A233" s="15"/>
      <c r="B233" s="256"/>
      <c r="C233" s="257"/>
      <c r="D233" s="235" t="s">
        <v>174</v>
      </c>
      <c r="E233" s="258" t="s">
        <v>19</v>
      </c>
      <c r="F233" s="259" t="s">
        <v>258</v>
      </c>
      <c r="G233" s="257"/>
      <c r="H233" s="258" t="s">
        <v>19</v>
      </c>
      <c r="I233" s="260"/>
      <c r="J233" s="257"/>
      <c r="K233" s="257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174</v>
      </c>
      <c r="AU233" s="265" t="s">
        <v>87</v>
      </c>
      <c r="AV233" s="15" t="s">
        <v>85</v>
      </c>
      <c r="AW233" s="15" t="s">
        <v>37</v>
      </c>
      <c r="AX233" s="15" t="s">
        <v>77</v>
      </c>
      <c r="AY233" s="265" t="s">
        <v>164</v>
      </c>
    </row>
    <row r="234" s="13" customFormat="1">
      <c r="A234" s="13"/>
      <c r="B234" s="233"/>
      <c r="C234" s="234"/>
      <c r="D234" s="235" t="s">
        <v>174</v>
      </c>
      <c r="E234" s="236" t="s">
        <v>19</v>
      </c>
      <c r="F234" s="237" t="s">
        <v>327</v>
      </c>
      <c r="G234" s="234"/>
      <c r="H234" s="238">
        <v>2.5489999999999999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174</v>
      </c>
      <c r="AU234" s="244" t="s">
        <v>87</v>
      </c>
      <c r="AV234" s="13" t="s">
        <v>87</v>
      </c>
      <c r="AW234" s="13" t="s">
        <v>37</v>
      </c>
      <c r="AX234" s="13" t="s">
        <v>77</v>
      </c>
      <c r="AY234" s="244" t="s">
        <v>164</v>
      </c>
    </row>
    <row r="235" s="13" customFormat="1">
      <c r="A235" s="13"/>
      <c r="B235" s="233"/>
      <c r="C235" s="234"/>
      <c r="D235" s="235" t="s">
        <v>174</v>
      </c>
      <c r="E235" s="236" t="s">
        <v>19</v>
      </c>
      <c r="F235" s="237" t="s">
        <v>328</v>
      </c>
      <c r="G235" s="234"/>
      <c r="H235" s="238">
        <v>2.0089999999999999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174</v>
      </c>
      <c r="AU235" s="244" t="s">
        <v>87</v>
      </c>
      <c r="AV235" s="13" t="s">
        <v>87</v>
      </c>
      <c r="AW235" s="13" t="s">
        <v>37</v>
      </c>
      <c r="AX235" s="13" t="s">
        <v>77</v>
      </c>
      <c r="AY235" s="244" t="s">
        <v>164</v>
      </c>
    </row>
    <row r="236" s="13" customFormat="1">
      <c r="A236" s="13"/>
      <c r="B236" s="233"/>
      <c r="C236" s="234"/>
      <c r="D236" s="235" t="s">
        <v>174</v>
      </c>
      <c r="E236" s="236" t="s">
        <v>19</v>
      </c>
      <c r="F236" s="237" t="s">
        <v>329</v>
      </c>
      <c r="G236" s="234"/>
      <c r="H236" s="238">
        <v>0.60599999999999998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174</v>
      </c>
      <c r="AU236" s="244" t="s">
        <v>87</v>
      </c>
      <c r="AV236" s="13" t="s">
        <v>87</v>
      </c>
      <c r="AW236" s="13" t="s">
        <v>37</v>
      </c>
      <c r="AX236" s="13" t="s">
        <v>77</v>
      </c>
      <c r="AY236" s="244" t="s">
        <v>164</v>
      </c>
    </row>
    <row r="237" s="13" customFormat="1">
      <c r="A237" s="13"/>
      <c r="B237" s="233"/>
      <c r="C237" s="234"/>
      <c r="D237" s="235" t="s">
        <v>174</v>
      </c>
      <c r="E237" s="236" t="s">
        <v>19</v>
      </c>
      <c r="F237" s="237" t="s">
        <v>330</v>
      </c>
      <c r="G237" s="234"/>
      <c r="H237" s="238">
        <v>0.85999999999999999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174</v>
      </c>
      <c r="AU237" s="244" t="s">
        <v>87</v>
      </c>
      <c r="AV237" s="13" t="s">
        <v>87</v>
      </c>
      <c r="AW237" s="13" t="s">
        <v>37</v>
      </c>
      <c r="AX237" s="13" t="s">
        <v>77</v>
      </c>
      <c r="AY237" s="244" t="s">
        <v>164</v>
      </c>
    </row>
    <row r="238" s="13" customFormat="1">
      <c r="A238" s="13"/>
      <c r="B238" s="233"/>
      <c r="C238" s="234"/>
      <c r="D238" s="235" t="s">
        <v>174</v>
      </c>
      <c r="E238" s="236" t="s">
        <v>19</v>
      </c>
      <c r="F238" s="237" t="s">
        <v>331</v>
      </c>
      <c r="G238" s="234"/>
      <c r="H238" s="238">
        <v>2.1429999999999998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174</v>
      </c>
      <c r="AU238" s="244" t="s">
        <v>87</v>
      </c>
      <c r="AV238" s="13" t="s">
        <v>87</v>
      </c>
      <c r="AW238" s="13" t="s">
        <v>37</v>
      </c>
      <c r="AX238" s="13" t="s">
        <v>77</v>
      </c>
      <c r="AY238" s="244" t="s">
        <v>164</v>
      </c>
    </row>
    <row r="239" s="14" customFormat="1">
      <c r="A239" s="14"/>
      <c r="B239" s="245"/>
      <c r="C239" s="246"/>
      <c r="D239" s="235" t="s">
        <v>174</v>
      </c>
      <c r="E239" s="247" t="s">
        <v>19</v>
      </c>
      <c r="F239" s="248" t="s">
        <v>176</v>
      </c>
      <c r="G239" s="246"/>
      <c r="H239" s="249">
        <v>8.1669999999999998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174</v>
      </c>
      <c r="AU239" s="255" t="s">
        <v>87</v>
      </c>
      <c r="AV239" s="14" t="s">
        <v>108</v>
      </c>
      <c r="AW239" s="14" t="s">
        <v>37</v>
      </c>
      <c r="AX239" s="14" t="s">
        <v>85</v>
      </c>
      <c r="AY239" s="255" t="s">
        <v>164</v>
      </c>
    </row>
    <row r="240" s="2" customFormat="1" ht="37.8" customHeight="1">
      <c r="A240" s="41"/>
      <c r="B240" s="42"/>
      <c r="C240" s="215" t="s">
        <v>332</v>
      </c>
      <c r="D240" s="215" t="s">
        <v>166</v>
      </c>
      <c r="E240" s="216" t="s">
        <v>333</v>
      </c>
      <c r="F240" s="217" t="s">
        <v>334</v>
      </c>
      <c r="G240" s="218" t="s">
        <v>169</v>
      </c>
      <c r="H240" s="219">
        <v>81.670000000000002</v>
      </c>
      <c r="I240" s="220"/>
      <c r="J240" s="221">
        <f>ROUND(I240*H240,2)</f>
        <v>0</v>
      </c>
      <c r="K240" s="217" t="s">
        <v>170</v>
      </c>
      <c r="L240" s="47"/>
      <c r="M240" s="222" t="s">
        <v>19</v>
      </c>
      <c r="N240" s="223" t="s">
        <v>48</v>
      </c>
      <c r="O240" s="87"/>
      <c r="P240" s="224">
        <f>O240*H240</f>
        <v>0</v>
      </c>
      <c r="Q240" s="224">
        <v>0.00010000000000000001</v>
      </c>
      <c r="R240" s="224">
        <f>Q240*H240</f>
        <v>0.0081670000000000006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108</v>
      </c>
      <c r="AT240" s="226" t="s">
        <v>166</v>
      </c>
      <c r="AU240" s="226" t="s">
        <v>87</v>
      </c>
      <c r="AY240" s="20" t="s">
        <v>164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85</v>
      </c>
      <c r="BK240" s="227">
        <f>ROUND(I240*H240,2)</f>
        <v>0</v>
      </c>
      <c r="BL240" s="20" t="s">
        <v>108</v>
      </c>
      <c r="BM240" s="226" t="s">
        <v>335</v>
      </c>
    </row>
    <row r="241" s="2" customFormat="1">
      <c r="A241" s="41"/>
      <c r="B241" s="42"/>
      <c r="C241" s="43"/>
      <c r="D241" s="228" t="s">
        <v>172</v>
      </c>
      <c r="E241" s="43"/>
      <c r="F241" s="229" t="s">
        <v>336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172</v>
      </c>
      <c r="AU241" s="20" t="s">
        <v>87</v>
      </c>
    </row>
    <row r="242" s="15" customFormat="1">
      <c r="A242" s="15"/>
      <c r="B242" s="256"/>
      <c r="C242" s="257"/>
      <c r="D242" s="235" t="s">
        <v>174</v>
      </c>
      <c r="E242" s="258" t="s">
        <v>19</v>
      </c>
      <c r="F242" s="259" t="s">
        <v>258</v>
      </c>
      <c r="G242" s="257"/>
      <c r="H242" s="258" t="s">
        <v>19</v>
      </c>
      <c r="I242" s="260"/>
      <c r="J242" s="257"/>
      <c r="K242" s="257"/>
      <c r="L242" s="261"/>
      <c r="M242" s="262"/>
      <c r="N242" s="263"/>
      <c r="O242" s="263"/>
      <c r="P242" s="263"/>
      <c r="Q242" s="263"/>
      <c r="R242" s="263"/>
      <c r="S242" s="263"/>
      <c r="T242" s="26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5" t="s">
        <v>174</v>
      </c>
      <c r="AU242" s="265" t="s">
        <v>87</v>
      </c>
      <c r="AV242" s="15" t="s">
        <v>85</v>
      </c>
      <c r="AW242" s="15" t="s">
        <v>37</v>
      </c>
      <c r="AX242" s="15" t="s">
        <v>77</v>
      </c>
      <c r="AY242" s="265" t="s">
        <v>164</v>
      </c>
    </row>
    <row r="243" s="13" customFormat="1">
      <c r="A243" s="13"/>
      <c r="B243" s="233"/>
      <c r="C243" s="234"/>
      <c r="D243" s="235" t="s">
        <v>174</v>
      </c>
      <c r="E243" s="236" t="s">
        <v>19</v>
      </c>
      <c r="F243" s="237" t="s">
        <v>259</v>
      </c>
      <c r="G243" s="234"/>
      <c r="H243" s="238">
        <v>25.489999999999998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174</v>
      </c>
      <c r="AU243" s="244" t="s">
        <v>87</v>
      </c>
      <c r="AV243" s="13" t="s">
        <v>87</v>
      </c>
      <c r="AW243" s="13" t="s">
        <v>37</v>
      </c>
      <c r="AX243" s="13" t="s">
        <v>77</v>
      </c>
      <c r="AY243" s="244" t="s">
        <v>164</v>
      </c>
    </row>
    <row r="244" s="13" customFormat="1">
      <c r="A244" s="13"/>
      <c r="B244" s="233"/>
      <c r="C244" s="234"/>
      <c r="D244" s="235" t="s">
        <v>174</v>
      </c>
      <c r="E244" s="236" t="s">
        <v>19</v>
      </c>
      <c r="F244" s="237" t="s">
        <v>260</v>
      </c>
      <c r="G244" s="234"/>
      <c r="H244" s="238">
        <v>20.09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174</v>
      </c>
      <c r="AU244" s="244" t="s">
        <v>87</v>
      </c>
      <c r="AV244" s="13" t="s">
        <v>87</v>
      </c>
      <c r="AW244" s="13" t="s">
        <v>37</v>
      </c>
      <c r="AX244" s="13" t="s">
        <v>77</v>
      </c>
      <c r="AY244" s="244" t="s">
        <v>164</v>
      </c>
    </row>
    <row r="245" s="13" customFormat="1">
      <c r="A245" s="13"/>
      <c r="B245" s="233"/>
      <c r="C245" s="234"/>
      <c r="D245" s="235" t="s">
        <v>174</v>
      </c>
      <c r="E245" s="236" t="s">
        <v>19</v>
      </c>
      <c r="F245" s="237" t="s">
        <v>261</v>
      </c>
      <c r="G245" s="234"/>
      <c r="H245" s="238">
        <v>6.0599999999999996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174</v>
      </c>
      <c r="AU245" s="244" t="s">
        <v>87</v>
      </c>
      <c r="AV245" s="13" t="s">
        <v>87</v>
      </c>
      <c r="AW245" s="13" t="s">
        <v>37</v>
      </c>
      <c r="AX245" s="13" t="s">
        <v>77</v>
      </c>
      <c r="AY245" s="244" t="s">
        <v>164</v>
      </c>
    </row>
    <row r="246" s="13" customFormat="1">
      <c r="A246" s="13"/>
      <c r="B246" s="233"/>
      <c r="C246" s="234"/>
      <c r="D246" s="235" t="s">
        <v>174</v>
      </c>
      <c r="E246" s="236" t="s">
        <v>19</v>
      </c>
      <c r="F246" s="237" t="s">
        <v>262</v>
      </c>
      <c r="G246" s="234"/>
      <c r="H246" s="238">
        <v>8.5999999999999996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174</v>
      </c>
      <c r="AU246" s="244" t="s">
        <v>87</v>
      </c>
      <c r="AV246" s="13" t="s">
        <v>87</v>
      </c>
      <c r="AW246" s="13" t="s">
        <v>37</v>
      </c>
      <c r="AX246" s="13" t="s">
        <v>77</v>
      </c>
      <c r="AY246" s="244" t="s">
        <v>164</v>
      </c>
    </row>
    <row r="247" s="13" customFormat="1">
      <c r="A247" s="13"/>
      <c r="B247" s="233"/>
      <c r="C247" s="234"/>
      <c r="D247" s="235" t="s">
        <v>174</v>
      </c>
      <c r="E247" s="236" t="s">
        <v>19</v>
      </c>
      <c r="F247" s="237" t="s">
        <v>263</v>
      </c>
      <c r="G247" s="234"/>
      <c r="H247" s="238">
        <v>21.43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174</v>
      </c>
      <c r="AU247" s="244" t="s">
        <v>87</v>
      </c>
      <c r="AV247" s="13" t="s">
        <v>87</v>
      </c>
      <c r="AW247" s="13" t="s">
        <v>37</v>
      </c>
      <c r="AX247" s="13" t="s">
        <v>77</v>
      </c>
      <c r="AY247" s="244" t="s">
        <v>164</v>
      </c>
    </row>
    <row r="248" s="14" customFormat="1">
      <c r="A248" s="14"/>
      <c r="B248" s="245"/>
      <c r="C248" s="246"/>
      <c r="D248" s="235" t="s">
        <v>174</v>
      </c>
      <c r="E248" s="247" t="s">
        <v>19</v>
      </c>
      <c r="F248" s="248" t="s">
        <v>176</v>
      </c>
      <c r="G248" s="246"/>
      <c r="H248" s="249">
        <v>81.670000000000002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174</v>
      </c>
      <c r="AU248" s="255" t="s">
        <v>87</v>
      </c>
      <c r="AV248" s="14" t="s">
        <v>108</v>
      </c>
      <c r="AW248" s="14" t="s">
        <v>37</v>
      </c>
      <c r="AX248" s="14" t="s">
        <v>85</v>
      </c>
      <c r="AY248" s="255" t="s">
        <v>164</v>
      </c>
    </row>
    <row r="249" s="2" customFormat="1" ht="24.15" customHeight="1">
      <c r="A249" s="41"/>
      <c r="B249" s="42"/>
      <c r="C249" s="267" t="s">
        <v>337</v>
      </c>
      <c r="D249" s="267" t="s">
        <v>338</v>
      </c>
      <c r="E249" s="268" t="s">
        <v>339</v>
      </c>
      <c r="F249" s="269" t="s">
        <v>340</v>
      </c>
      <c r="G249" s="270" t="s">
        <v>169</v>
      </c>
      <c r="H249" s="271">
        <v>93.921000000000006</v>
      </c>
      <c r="I249" s="272"/>
      <c r="J249" s="273">
        <f>ROUND(I249*H249,2)</f>
        <v>0</v>
      </c>
      <c r="K249" s="269" t="s">
        <v>170</v>
      </c>
      <c r="L249" s="274"/>
      <c r="M249" s="275" t="s">
        <v>19</v>
      </c>
      <c r="N249" s="276" t="s">
        <v>48</v>
      </c>
      <c r="O249" s="87"/>
      <c r="P249" s="224">
        <f>O249*H249</f>
        <v>0</v>
      </c>
      <c r="Q249" s="224">
        <v>0.00029999999999999997</v>
      </c>
      <c r="R249" s="224">
        <f>Q249*H249</f>
        <v>0.028176299999999998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221</v>
      </c>
      <c r="AT249" s="226" t="s">
        <v>338</v>
      </c>
      <c r="AU249" s="226" t="s">
        <v>87</v>
      </c>
      <c r="AY249" s="20" t="s">
        <v>164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85</v>
      </c>
      <c r="BK249" s="227">
        <f>ROUND(I249*H249,2)</f>
        <v>0</v>
      </c>
      <c r="BL249" s="20" t="s">
        <v>108</v>
      </c>
      <c r="BM249" s="226" t="s">
        <v>341</v>
      </c>
    </row>
    <row r="250" s="13" customFormat="1">
      <c r="A250" s="13"/>
      <c r="B250" s="233"/>
      <c r="C250" s="234"/>
      <c r="D250" s="235" t="s">
        <v>174</v>
      </c>
      <c r="E250" s="236" t="s">
        <v>19</v>
      </c>
      <c r="F250" s="237" t="s">
        <v>342</v>
      </c>
      <c r="G250" s="234"/>
      <c r="H250" s="238">
        <v>93.921000000000006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174</v>
      </c>
      <c r="AU250" s="244" t="s">
        <v>87</v>
      </c>
      <c r="AV250" s="13" t="s">
        <v>87</v>
      </c>
      <c r="AW250" s="13" t="s">
        <v>37</v>
      </c>
      <c r="AX250" s="13" t="s">
        <v>77</v>
      </c>
      <c r="AY250" s="244" t="s">
        <v>164</v>
      </c>
    </row>
    <row r="251" s="14" customFormat="1">
      <c r="A251" s="14"/>
      <c r="B251" s="245"/>
      <c r="C251" s="246"/>
      <c r="D251" s="235" t="s">
        <v>174</v>
      </c>
      <c r="E251" s="247" t="s">
        <v>19</v>
      </c>
      <c r="F251" s="248" t="s">
        <v>176</v>
      </c>
      <c r="G251" s="246"/>
      <c r="H251" s="249">
        <v>93.921000000000006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174</v>
      </c>
      <c r="AU251" s="255" t="s">
        <v>87</v>
      </c>
      <c r="AV251" s="14" t="s">
        <v>108</v>
      </c>
      <c r="AW251" s="14" t="s">
        <v>37</v>
      </c>
      <c r="AX251" s="14" t="s">
        <v>85</v>
      </c>
      <c r="AY251" s="255" t="s">
        <v>164</v>
      </c>
    </row>
    <row r="252" s="2" customFormat="1" ht="44.25" customHeight="1">
      <c r="A252" s="41"/>
      <c r="B252" s="42"/>
      <c r="C252" s="215" t="s">
        <v>343</v>
      </c>
      <c r="D252" s="215" t="s">
        <v>166</v>
      </c>
      <c r="E252" s="216" t="s">
        <v>344</v>
      </c>
      <c r="F252" s="217" t="s">
        <v>345</v>
      </c>
      <c r="G252" s="218" t="s">
        <v>169</v>
      </c>
      <c r="H252" s="219">
        <v>12.500999999999999</v>
      </c>
      <c r="I252" s="220"/>
      <c r="J252" s="221">
        <f>ROUND(I252*H252,2)</f>
        <v>0</v>
      </c>
      <c r="K252" s="217" t="s">
        <v>170</v>
      </c>
      <c r="L252" s="47"/>
      <c r="M252" s="222" t="s">
        <v>19</v>
      </c>
      <c r="N252" s="223" t="s">
        <v>48</v>
      </c>
      <c r="O252" s="87"/>
      <c r="P252" s="224">
        <f>O252*H252</f>
        <v>0</v>
      </c>
      <c r="Q252" s="224">
        <v>0.37678</v>
      </c>
      <c r="R252" s="224">
        <f>Q252*H252</f>
        <v>4.7101267799999995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108</v>
      </c>
      <c r="AT252" s="226" t="s">
        <v>166</v>
      </c>
      <c r="AU252" s="226" t="s">
        <v>87</v>
      </c>
      <c r="AY252" s="20" t="s">
        <v>164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85</v>
      </c>
      <c r="BK252" s="227">
        <f>ROUND(I252*H252,2)</f>
        <v>0</v>
      </c>
      <c r="BL252" s="20" t="s">
        <v>108</v>
      </c>
      <c r="BM252" s="226" t="s">
        <v>346</v>
      </c>
    </row>
    <row r="253" s="2" customFormat="1">
      <c r="A253" s="41"/>
      <c r="B253" s="42"/>
      <c r="C253" s="43"/>
      <c r="D253" s="228" t="s">
        <v>172</v>
      </c>
      <c r="E253" s="43"/>
      <c r="F253" s="229" t="s">
        <v>347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172</v>
      </c>
      <c r="AU253" s="20" t="s">
        <v>87</v>
      </c>
    </row>
    <row r="254" s="15" customFormat="1">
      <c r="A254" s="15"/>
      <c r="B254" s="256"/>
      <c r="C254" s="257"/>
      <c r="D254" s="235" t="s">
        <v>174</v>
      </c>
      <c r="E254" s="258" t="s">
        <v>19</v>
      </c>
      <c r="F254" s="259" t="s">
        <v>348</v>
      </c>
      <c r="G254" s="257"/>
      <c r="H254" s="258" t="s">
        <v>19</v>
      </c>
      <c r="I254" s="260"/>
      <c r="J254" s="257"/>
      <c r="K254" s="257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174</v>
      </c>
      <c r="AU254" s="265" t="s">
        <v>87</v>
      </c>
      <c r="AV254" s="15" t="s">
        <v>85</v>
      </c>
      <c r="AW254" s="15" t="s">
        <v>37</v>
      </c>
      <c r="AX254" s="15" t="s">
        <v>77</v>
      </c>
      <c r="AY254" s="265" t="s">
        <v>164</v>
      </c>
    </row>
    <row r="255" s="13" customFormat="1">
      <c r="A255" s="13"/>
      <c r="B255" s="233"/>
      <c r="C255" s="234"/>
      <c r="D255" s="235" t="s">
        <v>174</v>
      </c>
      <c r="E255" s="236" t="s">
        <v>19</v>
      </c>
      <c r="F255" s="237" t="s">
        <v>349</v>
      </c>
      <c r="G255" s="234"/>
      <c r="H255" s="238">
        <v>12.500999999999999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174</v>
      </c>
      <c r="AU255" s="244" t="s">
        <v>87</v>
      </c>
      <c r="AV255" s="13" t="s">
        <v>87</v>
      </c>
      <c r="AW255" s="13" t="s">
        <v>37</v>
      </c>
      <c r="AX255" s="13" t="s">
        <v>77</v>
      </c>
      <c r="AY255" s="244" t="s">
        <v>164</v>
      </c>
    </row>
    <row r="256" s="14" customFormat="1">
      <c r="A256" s="14"/>
      <c r="B256" s="245"/>
      <c r="C256" s="246"/>
      <c r="D256" s="235" t="s">
        <v>174</v>
      </c>
      <c r="E256" s="247" t="s">
        <v>19</v>
      </c>
      <c r="F256" s="248" t="s">
        <v>176</v>
      </c>
      <c r="G256" s="246"/>
      <c r="H256" s="249">
        <v>12.500999999999999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174</v>
      </c>
      <c r="AU256" s="255" t="s">
        <v>87</v>
      </c>
      <c r="AV256" s="14" t="s">
        <v>108</v>
      </c>
      <c r="AW256" s="14" t="s">
        <v>37</v>
      </c>
      <c r="AX256" s="14" t="s">
        <v>85</v>
      </c>
      <c r="AY256" s="255" t="s">
        <v>164</v>
      </c>
    </row>
    <row r="257" s="2" customFormat="1" ht="55.5" customHeight="1">
      <c r="A257" s="41"/>
      <c r="B257" s="42"/>
      <c r="C257" s="215" t="s">
        <v>350</v>
      </c>
      <c r="D257" s="215" t="s">
        <v>166</v>
      </c>
      <c r="E257" s="216" t="s">
        <v>351</v>
      </c>
      <c r="F257" s="217" t="s">
        <v>352</v>
      </c>
      <c r="G257" s="218" t="s">
        <v>249</v>
      </c>
      <c r="H257" s="219">
        <v>0.074999999999999997</v>
      </c>
      <c r="I257" s="220"/>
      <c r="J257" s="221">
        <f>ROUND(I257*H257,2)</f>
        <v>0</v>
      </c>
      <c r="K257" s="217" t="s">
        <v>170</v>
      </c>
      <c r="L257" s="47"/>
      <c r="M257" s="222" t="s">
        <v>19</v>
      </c>
      <c r="N257" s="223" t="s">
        <v>48</v>
      </c>
      <c r="O257" s="87"/>
      <c r="P257" s="224">
        <f>O257*H257</f>
        <v>0</v>
      </c>
      <c r="Q257" s="224">
        <v>1.0593999999999999</v>
      </c>
      <c r="R257" s="224">
        <f>Q257*H257</f>
        <v>0.079454999999999984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108</v>
      </c>
      <c r="AT257" s="226" t="s">
        <v>166</v>
      </c>
      <c r="AU257" s="226" t="s">
        <v>87</v>
      </c>
      <c r="AY257" s="20" t="s">
        <v>164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85</v>
      </c>
      <c r="BK257" s="227">
        <f>ROUND(I257*H257,2)</f>
        <v>0</v>
      </c>
      <c r="BL257" s="20" t="s">
        <v>108</v>
      </c>
      <c r="BM257" s="226" t="s">
        <v>353</v>
      </c>
    </row>
    <row r="258" s="2" customFormat="1">
      <c r="A258" s="41"/>
      <c r="B258" s="42"/>
      <c r="C258" s="43"/>
      <c r="D258" s="228" t="s">
        <v>172</v>
      </c>
      <c r="E258" s="43"/>
      <c r="F258" s="229" t="s">
        <v>354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172</v>
      </c>
      <c r="AU258" s="20" t="s">
        <v>87</v>
      </c>
    </row>
    <row r="259" s="15" customFormat="1">
      <c r="A259" s="15"/>
      <c r="B259" s="256"/>
      <c r="C259" s="257"/>
      <c r="D259" s="235" t="s">
        <v>174</v>
      </c>
      <c r="E259" s="258" t="s">
        <v>19</v>
      </c>
      <c r="F259" s="259" t="s">
        <v>348</v>
      </c>
      <c r="G259" s="257"/>
      <c r="H259" s="258" t="s">
        <v>19</v>
      </c>
      <c r="I259" s="260"/>
      <c r="J259" s="257"/>
      <c r="K259" s="257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174</v>
      </c>
      <c r="AU259" s="265" t="s">
        <v>87</v>
      </c>
      <c r="AV259" s="15" t="s">
        <v>85</v>
      </c>
      <c r="AW259" s="15" t="s">
        <v>37</v>
      </c>
      <c r="AX259" s="15" t="s">
        <v>77</v>
      </c>
      <c r="AY259" s="265" t="s">
        <v>164</v>
      </c>
    </row>
    <row r="260" s="13" customFormat="1">
      <c r="A260" s="13"/>
      <c r="B260" s="233"/>
      <c r="C260" s="234"/>
      <c r="D260" s="235" t="s">
        <v>174</v>
      </c>
      <c r="E260" s="236" t="s">
        <v>19</v>
      </c>
      <c r="F260" s="237" t="s">
        <v>355</v>
      </c>
      <c r="G260" s="234"/>
      <c r="H260" s="238">
        <v>0.074999999999999997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174</v>
      </c>
      <c r="AU260" s="244" t="s">
        <v>87</v>
      </c>
      <c r="AV260" s="13" t="s">
        <v>87</v>
      </c>
      <c r="AW260" s="13" t="s">
        <v>37</v>
      </c>
      <c r="AX260" s="13" t="s">
        <v>77</v>
      </c>
      <c r="AY260" s="244" t="s">
        <v>164</v>
      </c>
    </row>
    <row r="261" s="14" customFormat="1">
      <c r="A261" s="14"/>
      <c r="B261" s="245"/>
      <c r="C261" s="246"/>
      <c r="D261" s="235" t="s">
        <v>174</v>
      </c>
      <c r="E261" s="247" t="s">
        <v>19</v>
      </c>
      <c r="F261" s="248" t="s">
        <v>176</v>
      </c>
      <c r="G261" s="246"/>
      <c r="H261" s="249">
        <v>0.074999999999999997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174</v>
      </c>
      <c r="AU261" s="255" t="s">
        <v>87</v>
      </c>
      <c r="AV261" s="14" t="s">
        <v>108</v>
      </c>
      <c r="AW261" s="14" t="s">
        <v>37</v>
      </c>
      <c r="AX261" s="14" t="s">
        <v>85</v>
      </c>
      <c r="AY261" s="255" t="s">
        <v>164</v>
      </c>
    </row>
    <row r="262" s="2" customFormat="1" ht="37.8" customHeight="1">
      <c r="A262" s="41"/>
      <c r="B262" s="42"/>
      <c r="C262" s="215" t="s">
        <v>356</v>
      </c>
      <c r="D262" s="215" t="s">
        <v>166</v>
      </c>
      <c r="E262" s="216" t="s">
        <v>357</v>
      </c>
      <c r="F262" s="217" t="s">
        <v>358</v>
      </c>
      <c r="G262" s="218" t="s">
        <v>359</v>
      </c>
      <c r="H262" s="219">
        <v>32.200000000000003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48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108</v>
      </c>
      <c r="AT262" s="226" t="s">
        <v>166</v>
      </c>
      <c r="AU262" s="226" t="s">
        <v>87</v>
      </c>
      <c r="AY262" s="20" t="s">
        <v>164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85</v>
      </c>
      <c r="BK262" s="227">
        <f>ROUND(I262*H262,2)</f>
        <v>0</v>
      </c>
      <c r="BL262" s="20" t="s">
        <v>108</v>
      </c>
      <c r="BM262" s="226" t="s">
        <v>360</v>
      </c>
    </row>
    <row r="263" s="2" customFormat="1">
      <c r="A263" s="41"/>
      <c r="B263" s="42"/>
      <c r="C263" s="43"/>
      <c r="D263" s="235" t="s">
        <v>274</v>
      </c>
      <c r="E263" s="43"/>
      <c r="F263" s="266" t="s">
        <v>361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274</v>
      </c>
      <c r="AU263" s="20" t="s">
        <v>87</v>
      </c>
    </row>
    <row r="264" s="13" customFormat="1">
      <c r="A264" s="13"/>
      <c r="B264" s="233"/>
      <c r="C264" s="234"/>
      <c r="D264" s="235" t="s">
        <v>174</v>
      </c>
      <c r="E264" s="236" t="s">
        <v>19</v>
      </c>
      <c r="F264" s="237" t="s">
        <v>362</v>
      </c>
      <c r="G264" s="234"/>
      <c r="H264" s="238">
        <v>32.200000000000003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174</v>
      </c>
      <c r="AU264" s="244" t="s">
        <v>87</v>
      </c>
      <c r="AV264" s="13" t="s">
        <v>87</v>
      </c>
      <c r="AW264" s="13" t="s">
        <v>37</v>
      </c>
      <c r="AX264" s="13" t="s">
        <v>77</v>
      </c>
      <c r="AY264" s="244" t="s">
        <v>164</v>
      </c>
    </row>
    <row r="265" s="14" customFormat="1">
      <c r="A265" s="14"/>
      <c r="B265" s="245"/>
      <c r="C265" s="246"/>
      <c r="D265" s="235" t="s">
        <v>174</v>
      </c>
      <c r="E265" s="247" t="s">
        <v>19</v>
      </c>
      <c r="F265" s="248" t="s">
        <v>176</v>
      </c>
      <c r="G265" s="246"/>
      <c r="H265" s="249">
        <v>32.200000000000003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174</v>
      </c>
      <c r="AU265" s="255" t="s">
        <v>87</v>
      </c>
      <c r="AV265" s="14" t="s">
        <v>108</v>
      </c>
      <c r="AW265" s="14" t="s">
        <v>37</v>
      </c>
      <c r="AX265" s="14" t="s">
        <v>85</v>
      </c>
      <c r="AY265" s="255" t="s">
        <v>164</v>
      </c>
    </row>
    <row r="266" s="12" customFormat="1" ht="22.8" customHeight="1">
      <c r="A266" s="12"/>
      <c r="B266" s="199"/>
      <c r="C266" s="200"/>
      <c r="D266" s="201" t="s">
        <v>76</v>
      </c>
      <c r="E266" s="213" t="s">
        <v>105</v>
      </c>
      <c r="F266" s="213" t="s">
        <v>363</v>
      </c>
      <c r="G266" s="200"/>
      <c r="H266" s="200"/>
      <c r="I266" s="203"/>
      <c r="J266" s="214">
        <f>BK266</f>
        <v>0</v>
      </c>
      <c r="K266" s="200"/>
      <c r="L266" s="205"/>
      <c r="M266" s="206"/>
      <c r="N266" s="207"/>
      <c r="O266" s="207"/>
      <c r="P266" s="208">
        <f>SUM(P267:P304)</f>
        <v>0</v>
      </c>
      <c r="Q266" s="207"/>
      <c r="R266" s="208">
        <f>SUM(R267:R304)</f>
        <v>1.1361151999999999</v>
      </c>
      <c r="S266" s="207"/>
      <c r="T266" s="209">
        <f>SUM(T267:T304)</f>
        <v>0.0013200000000000002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85</v>
      </c>
      <c r="AT266" s="211" t="s">
        <v>76</v>
      </c>
      <c r="AU266" s="211" t="s">
        <v>85</v>
      </c>
      <c r="AY266" s="210" t="s">
        <v>164</v>
      </c>
      <c r="BK266" s="212">
        <f>SUM(BK267:BK304)</f>
        <v>0</v>
      </c>
    </row>
    <row r="267" s="2" customFormat="1" ht="37.8" customHeight="1">
      <c r="A267" s="41"/>
      <c r="B267" s="42"/>
      <c r="C267" s="215" t="s">
        <v>364</v>
      </c>
      <c r="D267" s="215" t="s">
        <v>166</v>
      </c>
      <c r="E267" s="216" t="s">
        <v>365</v>
      </c>
      <c r="F267" s="217" t="s">
        <v>366</v>
      </c>
      <c r="G267" s="218" t="s">
        <v>169</v>
      </c>
      <c r="H267" s="219">
        <v>5.4219999999999997</v>
      </c>
      <c r="I267" s="220"/>
      <c r="J267" s="221">
        <f>ROUND(I267*H267,2)</f>
        <v>0</v>
      </c>
      <c r="K267" s="217" t="s">
        <v>170</v>
      </c>
      <c r="L267" s="47"/>
      <c r="M267" s="222" t="s">
        <v>19</v>
      </c>
      <c r="N267" s="223" t="s">
        <v>48</v>
      </c>
      <c r="O267" s="87"/>
      <c r="P267" s="224">
        <f>O267*H267</f>
        <v>0</v>
      </c>
      <c r="Q267" s="224">
        <v>0.11396000000000001</v>
      </c>
      <c r="R267" s="224">
        <f>Q267*H267</f>
        <v>0.61789112000000002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108</v>
      </c>
      <c r="AT267" s="226" t="s">
        <v>166</v>
      </c>
      <c r="AU267" s="226" t="s">
        <v>87</v>
      </c>
      <c r="AY267" s="20" t="s">
        <v>164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85</v>
      </c>
      <c r="BK267" s="227">
        <f>ROUND(I267*H267,2)</f>
        <v>0</v>
      </c>
      <c r="BL267" s="20" t="s">
        <v>108</v>
      </c>
      <c r="BM267" s="226" t="s">
        <v>367</v>
      </c>
    </row>
    <row r="268" s="2" customFormat="1">
      <c r="A268" s="41"/>
      <c r="B268" s="42"/>
      <c r="C268" s="43"/>
      <c r="D268" s="228" t="s">
        <v>172</v>
      </c>
      <c r="E268" s="43"/>
      <c r="F268" s="229" t="s">
        <v>368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172</v>
      </c>
      <c r="AU268" s="20" t="s">
        <v>87</v>
      </c>
    </row>
    <row r="269" s="13" customFormat="1">
      <c r="A269" s="13"/>
      <c r="B269" s="233"/>
      <c r="C269" s="234"/>
      <c r="D269" s="235" t="s">
        <v>174</v>
      </c>
      <c r="E269" s="236" t="s">
        <v>19</v>
      </c>
      <c r="F269" s="237" t="s">
        <v>369</v>
      </c>
      <c r="G269" s="234"/>
      <c r="H269" s="238">
        <v>7.4199999999999999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174</v>
      </c>
      <c r="AU269" s="244" t="s">
        <v>87</v>
      </c>
      <c r="AV269" s="13" t="s">
        <v>87</v>
      </c>
      <c r="AW269" s="13" t="s">
        <v>37</v>
      </c>
      <c r="AX269" s="13" t="s">
        <v>77</v>
      </c>
      <c r="AY269" s="244" t="s">
        <v>164</v>
      </c>
    </row>
    <row r="270" s="13" customFormat="1">
      <c r="A270" s="13"/>
      <c r="B270" s="233"/>
      <c r="C270" s="234"/>
      <c r="D270" s="235" t="s">
        <v>174</v>
      </c>
      <c r="E270" s="236" t="s">
        <v>19</v>
      </c>
      <c r="F270" s="237" t="s">
        <v>370</v>
      </c>
      <c r="G270" s="234"/>
      <c r="H270" s="238">
        <v>-1.998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174</v>
      </c>
      <c r="AU270" s="244" t="s">
        <v>87</v>
      </c>
      <c r="AV270" s="13" t="s">
        <v>87</v>
      </c>
      <c r="AW270" s="13" t="s">
        <v>37</v>
      </c>
      <c r="AX270" s="13" t="s">
        <v>77</v>
      </c>
      <c r="AY270" s="244" t="s">
        <v>164</v>
      </c>
    </row>
    <row r="271" s="14" customFormat="1">
      <c r="A271" s="14"/>
      <c r="B271" s="245"/>
      <c r="C271" s="246"/>
      <c r="D271" s="235" t="s">
        <v>174</v>
      </c>
      <c r="E271" s="247" t="s">
        <v>19</v>
      </c>
      <c r="F271" s="248" t="s">
        <v>176</v>
      </c>
      <c r="G271" s="246"/>
      <c r="H271" s="249">
        <v>5.4219999999999997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174</v>
      </c>
      <c r="AU271" s="255" t="s">
        <v>87</v>
      </c>
      <c r="AV271" s="14" t="s">
        <v>108</v>
      </c>
      <c r="AW271" s="14" t="s">
        <v>37</v>
      </c>
      <c r="AX271" s="14" t="s">
        <v>85</v>
      </c>
      <c r="AY271" s="255" t="s">
        <v>164</v>
      </c>
    </row>
    <row r="272" s="2" customFormat="1" ht="37.8" customHeight="1">
      <c r="A272" s="41"/>
      <c r="B272" s="42"/>
      <c r="C272" s="215" t="s">
        <v>371</v>
      </c>
      <c r="D272" s="215" t="s">
        <v>166</v>
      </c>
      <c r="E272" s="216" t="s">
        <v>372</v>
      </c>
      <c r="F272" s="217" t="s">
        <v>373</v>
      </c>
      <c r="G272" s="218" t="s">
        <v>272</v>
      </c>
      <c r="H272" s="219">
        <v>1</v>
      </c>
      <c r="I272" s="220"/>
      <c r="J272" s="221">
        <f>ROUND(I272*H272,2)</f>
        <v>0</v>
      </c>
      <c r="K272" s="217" t="s">
        <v>170</v>
      </c>
      <c r="L272" s="47"/>
      <c r="M272" s="222" t="s">
        <v>19</v>
      </c>
      <c r="N272" s="223" t="s">
        <v>48</v>
      </c>
      <c r="O272" s="87"/>
      <c r="P272" s="224">
        <f>O272*H272</f>
        <v>0</v>
      </c>
      <c r="Q272" s="224">
        <v>0.026929999999999999</v>
      </c>
      <c r="R272" s="224">
        <f>Q272*H272</f>
        <v>0.026929999999999999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108</v>
      </c>
      <c r="AT272" s="226" t="s">
        <v>166</v>
      </c>
      <c r="AU272" s="226" t="s">
        <v>87</v>
      </c>
      <c r="AY272" s="20" t="s">
        <v>164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85</v>
      </c>
      <c r="BK272" s="227">
        <f>ROUND(I272*H272,2)</f>
        <v>0</v>
      </c>
      <c r="BL272" s="20" t="s">
        <v>108</v>
      </c>
      <c r="BM272" s="226" t="s">
        <v>374</v>
      </c>
    </row>
    <row r="273" s="2" customFormat="1">
      <c r="A273" s="41"/>
      <c r="B273" s="42"/>
      <c r="C273" s="43"/>
      <c r="D273" s="228" t="s">
        <v>172</v>
      </c>
      <c r="E273" s="43"/>
      <c r="F273" s="229" t="s">
        <v>375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172</v>
      </c>
      <c r="AU273" s="20" t="s">
        <v>87</v>
      </c>
    </row>
    <row r="274" s="13" customFormat="1">
      <c r="A274" s="13"/>
      <c r="B274" s="233"/>
      <c r="C274" s="234"/>
      <c r="D274" s="235" t="s">
        <v>174</v>
      </c>
      <c r="E274" s="236" t="s">
        <v>19</v>
      </c>
      <c r="F274" s="237" t="s">
        <v>376</v>
      </c>
      <c r="G274" s="234"/>
      <c r="H274" s="238">
        <v>1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174</v>
      </c>
      <c r="AU274" s="244" t="s">
        <v>87</v>
      </c>
      <c r="AV274" s="13" t="s">
        <v>87</v>
      </c>
      <c r="AW274" s="13" t="s">
        <v>37</v>
      </c>
      <c r="AX274" s="13" t="s">
        <v>77</v>
      </c>
      <c r="AY274" s="244" t="s">
        <v>164</v>
      </c>
    </row>
    <row r="275" s="14" customFormat="1">
      <c r="A275" s="14"/>
      <c r="B275" s="245"/>
      <c r="C275" s="246"/>
      <c r="D275" s="235" t="s">
        <v>174</v>
      </c>
      <c r="E275" s="247" t="s">
        <v>19</v>
      </c>
      <c r="F275" s="248" t="s">
        <v>176</v>
      </c>
      <c r="G275" s="246"/>
      <c r="H275" s="249">
        <v>1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174</v>
      </c>
      <c r="AU275" s="255" t="s">
        <v>87</v>
      </c>
      <c r="AV275" s="14" t="s">
        <v>108</v>
      </c>
      <c r="AW275" s="14" t="s">
        <v>37</v>
      </c>
      <c r="AX275" s="14" t="s">
        <v>85</v>
      </c>
      <c r="AY275" s="255" t="s">
        <v>164</v>
      </c>
    </row>
    <row r="276" s="2" customFormat="1" ht="24.15" customHeight="1">
      <c r="A276" s="41"/>
      <c r="B276" s="42"/>
      <c r="C276" s="215" t="s">
        <v>377</v>
      </c>
      <c r="D276" s="215" t="s">
        <v>166</v>
      </c>
      <c r="E276" s="216" t="s">
        <v>378</v>
      </c>
      <c r="F276" s="217" t="s">
        <v>379</v>
      </c>
      <c r="G276" s="218" t="s">
        <v>249</v>
      </c>
      <c r="H276" s="219">
        <v>0.105</v>
      </c>
      <c r="I276" s="220"/>
      <c r="J276" s="221">
        <f>ROUND(I276*H276,2)</f>
        <v>0</v>
      </c>
      <c r="K276" s="217" t="s">
        <v>170</v>
      </c>
      <c r="L276" s="47"/>
      <c r="M276" s="222" t="s">
        <v>19</v>
      </c>
      <c r="N276" s="223" t="s">
        <v>48</v>
      </c>
      <c r="O276" s="87"/>
      <c r="P276" s="224">
        <f>O276*H276</f>
        <v>0</v>
      </c>
      <c r="Q276" s="224">
        <v>1.0900000000000001</v>
      </c>
      <c r="R276" s="224">
        <f>Q276*H276</f>
        <v>0.11445000000000001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108</v>
      </c>
      <c r="AT276" s="226" t="s">
        <v>166</v>
      </c>
      <c r="AU276" s="226" t="s">
        <v>87</v>
      </c>
      <c r="AY276" s="20" t="s">
        <v>164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85</v>
      </c>
      <c r="BK276" s="227">
        <f>ROUND(I276*H276,2)</f>
        <v>0</v>
      </c>
      <c r="BL276" s="20" t="s">
        <v>108</v>
      </c>
      <c r="BM276" s="226" t="s">
        <v>380</v>
      </c>
    </row>
    <row r="277" s="2" customFormat="1">
      <c r="A277" s="41"/>
      <c r="B277" s="42"/>
      <c r="C277" s="43"/>
      <c r="D277" s="228" t="s">
        <v>172</v>
      </c>
      <c r="E277" s="43"/>
      <c r="F277" s="229" t="s">
        <v>381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172</v>
      </c>
      <c r="AU277" s="20" t="s">
        <v>87</v>
      </c>
    </row>
    <row r="278" s="13" customFormat="1">
      <c r="A278" s="13"/>
      <c r="B278" s="233"/>
      <c r="C278" s="234"/>
      <c r="D278" s="235" t="s">
        <v>174</v>
      </c>
      <c r="E278" s="236" t="s">
        <v>19</v>
      </c>
      <c r="F278" s="237" t="s">
        <v>382</v>
      </c>
      <c r="G278" s="234"/>
      <c r="H278" s="238">
        <v>0.024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174</v>
      </c>
      <c r="AU278" s="244" t="s">
        <v>87</v>
      </c>
      <c r="AV278" s="13" t="s">
        <v>87</v>
      </c>
      <c r="AW278" s="13" t="s">
        <v>37</v>
      </c>
      <c r="AX278" s="13" t="s">
        <v>77</v>
      </c>
      <c r="AY278" s="244" t="s">
        <v>164</v>
      </c>
    </row>
    <row r="279" s="13" customFormat="1">
      <c r="A279" s="13"/>
      <c r="B279" s="233"/>
      <c r="C279" s="234"/>
      <c r="D279" s="235" t="s">
        <v>174</v>
      </c>
      <c r="E279" s="236" t="s">
        <v>19</v>
      </c>
      <c r="F279" s="237" t="s">
        <v>383</v>
      </c>
      <c r="G279" s="234"/>
      <c r="H279" s="238">
        <v>0.014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174</v>
      </c>
      <c r="AU279" s="244" t="s">
        <v>87</v>
      </c>
      <c r="AV279" s="13" t="s">
        <v>87</v>
      </c>
      <c r="AW279" s="13" t="s">
        <v>37</v>
      </c>
      <c r="AX279" s="13" t="s">
        <v>77</v>
      </c>
      <c r="AY279" s="244" t="s">
        <v>164</v>
      </c>
    </row>
    <row r="280" s="13" customFormat="1">
      <c r="A280" s="13"/>
      <c r="B280" s="233"/>
      <c r="C280" s="234"/>
      <c r="D280" s="235" t="s">
        <v>174</v>
      </c>
      <c r="E280" s="236" t="s">
        <v>19</v>
      </c>
      <c r="F280" s="237" t="s">
        <v>384</v>
      </c>
      <c r="G280" s="234"/>
      <c r="H280" s="238">
        <v>0.067000000000000004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174</v>
      </c>
      <c r="AU280" s="244" t="s">
        <v>87</v>
      </c>
      <c r="AV280" s="13" t="s">
        <v>87</v>
      </c>
      <c r="AW280" s="13" t="s">
        <v>37</v>
      </c>
      <c r="AX280" s="13" t="s">
        <v>77</v>
      </c>
      <c r="AY280" s="244" t="s">
        <v>164</v>
      </c>
    </row>
    <row r="281" s="14" customFormat="1">
      <c r="A281" s="14"/>
      <c r="B281" s="245"/>
      <c r="C281" s="246"/>
      <c r="D281" s="235" t="s">
        <v>174</v>
      </c>
      <c r="E281" s="247" t="s">
        <v>19</v>
      </c>
      <c r="F281" s="248" t="s">
        <v>176</v>
      </c>
      <c r="G281" s="246"/>
      <c r="H281" s="249">
        <v>0.10500000000000001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174</v>
      </c>
      <c r="AU281" s="255" t="s">
        <v>87</v>
      </c>
      <c r="AV281" s="14" t="s">
        <v>108</v>
      </c>
      <c r="AW281" s="14" t="s">
        <v>37</v>
      </c>
      <c r="AX281" s="14" t="s">
        <v>85</v>
      </c>
      <c r="AY281" s="255" t="s">
        <v>164</v>
      </c>
    </row>
    <row r="282" s="2" customFormat="1" ht="24.15" customHeight="1">
      <c r="A282" s="41"/>
      <c r="B282" s="42"/>
      <c r="C282" s="215" t="s">
        <v>385</v>
      </c>
      <c r="D282" s="215" t="s">
        <v>166</v>
      </c>
      <c r="E282" s="216" t="s">
        <v>386</v>
      </c>
      <c r="F282" s="217" t="s">
        <v>387</v>
      </c>
      <c r="G282" s="218" t="s">
        <v>179</v>
      </c>
      <c r="H282" s="219">
        <v>0.107</v>
      </c>
      <c r="I282" s="220"/>
      <c r="J282" s="221">
        <f>ROUND(I282*H282,2)</f>
        <v>0</v>
      </c>
      <c r="K282" s="217" t="s">
        <v>170</v>
      </c>
      <c r="L282" s="47"/>
      <c r="M282" s="222" t="s">
        <v>19</v>
      </c>
      <c r="N282" s="223" t="s">
        <v>48</v>
      </c>
      <c r="O282" s="87"/>
      <c r="P282" s="224">
        <f>O282*H282</f>
        <v>0</v>
      </c>
      <c r="Q282" s="224">
        <v>1.94302</v>
      </c>
      <c r="R282" s="224">
        <f>Q282*H282</f>
        <v>0.20790313999999999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108</v>
      </c>
      <c r="AT282" s="226" t="s">
        <v>166</v>
      </c>
      <c r="AU282" s="226" t="s">
        <v>87</v>
      </c>
      <c r="AY282" s="20" t="s">
        <v>164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85</v>
      </c>
      <c r="BK282" s="227">
        <f>ROUND(I282*H282,2)</f>
        <v>0</v>
      </c>
      <c r="BL282" s="20" t="s">
        <v>108</v>
      </c>
      <c r="BM282" s="226" t="s">
        <v>388</v>
      </c>
    </row>
    <row r="283" s="2" customFormat="1">
      <c r="A283" s="41"/>
      <c r="B283" s="42"/>
      <c r="C283" s="43"/>
      <c r="D283" s="228" t="s">
        <v>172</v>
      </c>
      <c r="E283" s="43"/>
      <c r="F283" s="229" t="s">
        <v>389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172</v>
      </c>
      <c r="AU283" s="20" t="s">
        <v>87</v>
      </c>
    </row>
    <row r="284" s="13" customFormat="1">
      <c r="A284" s="13"/>
      <c r="B284" s="233"/>
      <c r="C284" s="234"/>
      <c r="D284" s="235" t="s">
        <v>174</v>
      </c>
      <c r="E284" s="236" t="s">
        <v>19</v>
      </c>
      <c r="F284" s="237" t="s">
        <v>390</v>
      </c>
      <c r="G284" s="234"/>
      <c r="H284" s="238">
        <v>0.019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174</v>
      </c>
      <c r="AU284" s="244" t="s">
        <v>87</v>
      </c>
      <c r="AV284" s="13" t="s">
        <v>87</v>
      </c>
      <c r="AW284" s="13" t="s">
        <v>37</v>
      </c>
      <c r="AX284" s="13" t="s">
        <v>77</v>
      </c>
      <c r="AY284" s="244" t="s">
        <v>164</v>
      </c>
    </row>
    <row r="285" s="13" customFormat="1">
      <c r="A285" s="13"/>
      <c r="B285" s="233"/>
      <c r="C285" s="234"/>
      <c r="D285" s="235" t="s">
        <v>174</v>
      </c>
      <c r="E285" s="236" t="s">
        <v>19</v>
      </c>
      <c r="F285" s="237" t="s">
        <v>391</v>
      </c>
      <c r="G285" s="234"/>
      <c r="H285" s="238">
        <v>0.012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174</v>
      </c>
      <c r="AU285" s="244" t="s">
        <v>87</v>
      </c>
      <c r="AV285" s="13" t="s">
        <v>87</v>
      </c>
      <c r="AW285" s="13" t="s">
        <v>37</v>
      </c>
      <c r="AX285" s="13" t="s">
        <v>77</v>
      </c>
      <c r="AY285" s="244" t="s">
        <v>164</v>
      </c>
    </row>
    <row r="286" s="13" customFormat="1">
      <c r="A286" s="13"/>
      <c r="B286" s="233"/>
      <c r="C286" s="234"/>
      <c r="D286" s="235" t="s">
        <v>174</v>
      </c>
      <c r="E286" s="236" t="s">
        <v>19</v>
      </c>
      <c r="F286" s="237" t="s">
        <v>392</v>
      </c>
      <c r="G286" s="234"/>
      <c r="H286" s="238">
        <v>0.075999999999999998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174</v>
      </c>
      <c r="AU286" s="244" t="s">
        <v>87</v>
      </c>
      <c r="AV286" s="13" t="s">
        <v>87</v>
      </c>
      <c r="AW286" s="13" t="s">
        <v>37</v>
      </c>
      <c r="AX286" s="13" t="s">
        <v>77</v>
      </c>
      <c r="AY286" s="244" t="s">
        <v>164</v>
      </c>
    </row>
    <row r="287" s="14" customFormat="1">
      <c r="A287" s="14"/>
      <c r="B287" s="245"/>
      <c r="C287" s="246"/>
      <c r="D287" s="235" t="s">
        <v>174</v>
      </c>
      <c r="E287" s="247" t="s">
        <v>19</v>
      </c>
      <c r="F287" s="248" t="s">
        <v>176</v>
      </c>
      <c r="G287" s="246"/>
      <c r="H287" s="249">
        <v>0.107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174</v>
      </c>
      <c r="AU287" s="255" t="s">
        <v>87</v>
      </c>
      <c r="AV287" s="14" t="s">
        <v>108</v>
      </c>
      <c r="AW287" s="14" t="s">
        <v>37</v>
      </c>
      <c r="AX287" s="14" t="s">
        <v>85</v>
      </c>
      <c r="AY287" s="255" t="s">
        <v>164</v>
      </c>
    </row>
    <row r="288" s="2" customFormat="1" ht="37.8" customHeight="1">
      <c r="A288" s="41"/>
      <c r="B288" s="42"/>
      <c r="C288" s="215" t="s">
        <v>393</v>
      </c>
      <c r="D288" s="215" t="s">
        <v>166</v>
      </c>
      <c r="E288" s="216" t="s">
        <v>394</v>
      </c>
      <c r="F288" s="217" t="s">
        <v>395</v>
      </c>
      <c r="G288" s="218" t="s">
        <v>169</v>
      </c>
      <c r="H288" s="219">
        <v>0.56599999999999995</v>
      </c>
      <c r="I288" s="220"/>
      <c r="J288" s="221">
        <f>ROUND(I288*H288,2)</f>
        <v>0</v>
      </c>
      <c r="K288" s="217" t="s">
        <v>170</v>
      </c>
      <c r="L288" s="47"/>
      <c r="M288" s="222" t="s">
        <v>19</v>
      </c>
      <c r="N288" s="223" t="s">
        <v>48</v>
      </c>
      <c r="O288" s="87"/>
      <c r="P288" s="224">
        <f>O288*H288</f>
        <v>0</v>
      </c>
      <c r="Q288" s="224">
        <v>0.17818000000000001</v>
      </c>
      <c r="R288" s="224">
        <f>Q288*H288</f>
        <v>0.10084987999999999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108</v>
      </c>
      <c r="AT288" s="226" t="s">
        <v>166</v>
      </c>
      <c r="AU288" s="226" t="s">
        <v>87</v>
      </c>
      <c r="AY288" s="20" t="s">
        <v>164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85</v>
      </c>
      <c r="BK288" s="227">
        <f>ROUND(I288*H288,2)</f>
        <v>0</v>
      </c>
      <c r="BL288" s="20" t="s">
        <v>108</v>
      </c>
      <c r="BM288" s="226" t="s">
        <v>396</v>
      </c>
    </row>
    <row r="289" s="2" customFormat="1">
      <c r="A289" s="41"/>
      <c r="B289" s="42"/>
      <c r="C289" s="43"/>
      <c r="D289" s="228" t="s">
        <v>172</v>
      </c>
      <c r="E289" s="43"/>
      <c r="F289" s="229" t="s">
        <v>397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172</v>
      </c>
      <c r="AU289" s="20" t="s">
        <v>87</v>
      </c>
    </row>
    <row r="290" s="13" customFormat="1">
      <c r="A290" s="13"/>
      <c r="B290" s="233"/>
      <c r="C290" s="234"/>
      <c r="D290" s="235" t="s">
        <v>174</v>
      </c>
      <c r="E290" s="236" t="s">
        <v>19</v>
      </c>
      <c r="F290" s="237" t="s">
        <v>398</v>
      </c>
      <c r="G290" s="234"/>
      <c r="H290" s="238">
        <v>0.128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174</v>
      </c>
      <c r="AU290" s="244" t="s">
        <v>87</v>
      </c>
      <c r="AV290" s="13" t="s">
        <v>87</v>
      </c>
      <c r="AW290" s="13" t="s">
        <v>37</v>
      </c>
      <c r="AX290" s="13" t="s">
        <v>77</v>
      </c>
      <c r="AY290" s="244" t="s">
        <v>164</v>
      </c>
    </row>
    <row r="291" s="13" customFormat="1">
      <c r="A291" s="13"/>
      <c r="B291" s="233"/>
      <c r="C291" s="234"/>
      <c r="D291" s="235" t="s">
        <v>174</v>
      </c>
      <c r="E291" s="236" t="s">
        <v>19</v>
      </c>
      <c r="F291" s="237" t="s">
        <v>399</v>
      </c>
      <c r="G291" s="234"/>
      <c r="H291" s="238">
        <v>0.078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174</v>
      </c>
      <c r="AU291" s="244" t="s">
        <v>87</v>
      </c>
      <c r="AV291" s="13" t="s">
        <v>87</v>
      </c>
      <c r="AW291" s="13" t="s">
        <v>37</v>
      </c>
      <c r="AX291" s="13" t="s">
        <v>77</v>
      </c>
      <c r="AY291" s="244" t="s">
        <v>164</v>
      </c>
    </row>
    <row r="292" s="13" customFormat="1">
      <c r="A292" s="13"/>
      <c r="B292" s="233"/>
      <c r="C292" s="234"/>
      <c r="D292" s="235" t="s">
        <v>174</v>
      </c>
      <c r="E292" s="236" t="s">
        <v>19</v>
      </c>
      <c r="F292" s="237" t="s">
        <v>400</v>
      </c>
      <c r="G292" s="234"/>
      <c r="H292" s="238">
        <v>0.35999999999999999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174</v>
      </c>
      <c r="AU292" s="244" t="s">
        <v>87</v>
      </c>
      <c r="AV292" s="13" t="s">
        <v>87</v>
      </c>
      <c r="AW292" s="13" t="s">
        <v>37</v>
      </c>
      <c r="AX292" s="13" t="s">
        <v>77</v>
      </c>
      <c r="AY292" s="244" t="s">
        <v>164</v>
      </c>
    </row>
    <row r="293" s="14" customFormat="1">
      <c r="A293" s="14"/>
      <c r="B293" s="245"/>
      <c r="C293" s="246"/>
      <c r="D293" s="235" t="s">
        <v>174</v>
      </c>
      <c r="E293" s="247" t="s">
        <v>19</v>
      </c>
      <c r="F293" s="248" t="s">
        <v>176</v>
      </c>
      <c r="G293" s="246"/>
      <c r="H293" s="249">
        <v>0.56600000000000006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174</v>
      </c>
      <c r="AU293" s="255" t="s">
        <v>87</v>
      </c>
      <c r="AV293" s="14" t="s">
        <v>108</v>
      </c>
      <c r="AW293" s="14" t="s">
        <v>37</v>
      </c>
      <c r="AX293" s="14" t="s">
        <v>85</v>
      </c>
      <c r="AY293" s="255" t="s">
        <v>164</v>
      </c>
    </row>
    <row r="294" s="2" customFormat="1" ht="37.8" customHeight="1">
      <c r="A294" s="41"/>
      <c r="B294" s="42"/>
      <c r="C294" s="215" t="s">
        <v>401</v>
      </c>
      <c r="D294" s="215" t="s">
        <v>166</v>
      </c>
      <c r="E294" s="216" t="s">
        <v>402</v>
      </c>
      <c r="F294" s="217" t="s">
        <v>403</v>
      </c>
      <c r="G294" s="218" t="s">
        <v>169</v>
      </c>
      <c r="H294" s="219">
        <v>0.25800000000000001</v>
      </c>
      <c r="I294" s="220"/>
      <c r="J294" s="221">
        <f>ROUND(I294*H294,2)</f>
        <v>0</v>
      </c>
      <c r="K294" s="217" t="s">
        <v>19</v>
      </c>
      <c r="L294" s="47"/>
      <c r="M294" s="222" t="s">
        <v>19</v>
      </c>
      <c r="N294" s="223" t="s">
        <v>48</v>
      </c>
      <c r="O294" s="87"/>
      <c r="P294" s="224">
        <f>O294*H294</f>
        <v>0</v>
      </c>
      <c r="Q294" s="224">
        <v>0.028570000000000002</v>
      </c>
      <c r="R294" s="224">
        <f>Q294*H294</f>
        <v>0.0073710600000000005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108</v>
      </c>
      <c r="AT294" s="226" t="s">
        <v>166</v>
      </c>
      <c r="AU294" s="226" t="s">
        <v>87</v>
      </c>
      <c r="AY294" s="20" t="s">
        <v>164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85</v>
      </c>
      <c r="BK294" s="227">
        <f>ROUND(I294*H294,2)</f>
        <v>0</v>
      </c>
      <c r="BL294" s="20" t="s">
        <v>108</v>
      </c>
      <c r="BM294" s="226" t="s">
        <v>404</v>
      </c>
    </row>
    <row r="295" s="13" customFormat="1">
      <c r="A295" s="13"/>
      <c r="B295" s="233"/>
      <c r="C295" s="234"/>
      <c r="D295" s="235" t="s">
        <v>174</v>
      </c>
      <c r="E295" s="236" t="s">
        <v>19</v>
      </c>
      <c r="F295" s="237" t="s">
        <v>405</v>
      </c>
      <c r="G295" s="234"/>
      <c r="H295" s="238">
        <v>0.044999999999999998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174</v>
      </c>
      <c r="AU295" s="244" t="s">
        <v>87</v>
      </c>
      <c r="AV295" s="13" t="s">
        <v>87</v>
      </c>
      <c r="AW295" s="13" t="s">
        <v>37</v>
      </c>
      <c r="AX295" s="13" t="s">
        <v>77</v>
      </c>
      <c r="AY295" s="244" t="s">
        <v>164</v>
      </c>
    </row>
    <row r="296" s="13" customFormat="1">
      <c r="A296" s="13"/>
      <c r="B296" s="233"/>
      <c r="C296" s="234"/>
      <c r="D296" s="235" t="s">
        <v>174</v>
      </c>
      <c r="E296" s="236" t="s">
        <v>19</v>
      </c>
      <c r="F296" s="237" t="s">
        <v>406</v>
      </c>
      <c r="G296" s="234"/>
      <c r="H296" s="238">
        <v>0.044999999999999998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174</v>
      </c>
      <c r="AU296" s="244" t="s">
        <v>87</v>
      </c>
      <c r="AV296" s="13" t="s">
        <v>87</v>
      </c>
      <c r="AW296" s="13" t="s">
        <v>37</v>
      </c>
      <c r="AX296" s="13" t="s">
        <v>77</v>
      </c>
      <c r="AY296" s="244" t="s">
        <v>164</v>
      </c>
    </row>
    <row r="297" s="13" customFormat="1">
      <c r="A297" s="13"/>
      <c r="B297" s="233"/>
      <c r="C297" s="234"/>
      <c r="D297" s="235" t="s">
        <v>174</v>
      </c>
      <c r="E297" s="236" t="s">
        <v>19</v>
      </c>
      <c r="F297" s="237" t="s">
        <v>407</v>
      </c>
      <c r="G297" s="234"/>
      <c r="H297" s="238">
        <v>0.16800000000000001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174</v>
      </c>
      <c r="AU297" s="244" t="s">
        <v>87</v>
      </c>
      <c r="AV297" s="13" t="s">
        <v>87</v>
      </c>
      <c r="AW297" s="13" t="s">
        <v>37</v>
      </c>
      <c r="AX297" s="13" t="s">
        <v>77</v>
      </c>
      <c r="AY297" s="244" t="s">
        <v>164</v>
      </c>
    </row>
    <row r="298" s="14" customFormat="1">
      <c r="A298" s="14"/>
      <c r="B298" s="245"/>
      <c r="C298" s="246"/>
      <c r="D298" s="235" t="s">
        <v>174</v>
      </c>
      <c r="E298" s="247" t="s">
        <v>19</v>
      </c>
      <c r="F298" s="248" t="s">
        <v>176</v>
      </c>
      <c r="G298" s="246"/>
      <c r="H298" s="249">
        <v>0.25800000000000001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174</v>
      </c>
      <c r="AU298" s="255" t="s">
        <v>87</v>
      </c>
      <c r="AV298" s="14" t="s">
        <v>108</v>
      </c>
      <c r="AW298" s="14" t="s">
        <v>37</v>
      </c>
      <c r="AX298" s="14" t="s">
        <v>85</v>
      </c>
      <c r="AY298" s="255" t="s">
        <v>164</v>
      </c>
    </row>
    <row r="299" s="2" customFormat="1" ht="37.8" customHeight="1">
      <c r="A299" s="41"/>
      <c r="B299" s="42"/>
      <c r="C299" s="215" t="s">
        <v>408</v>
      </c>
      <c r="D299" s="215" t="s">
        <v>166</v>
      </c>
      <c r="E299" s="216" t="s">
        <v>409</v>
      </c>
      <c r="F299" s="217" t="s">
        <v>410</v>
      </c>
      <c r="G299" s="218" t="s">
        <v>359</v>
      </c>
      <c r="H299" s="219">
        <v>33</v>
      </c>
      <c r="I299" s="220"/>
      <c r="J299" s="221">
        <f>ROUND(I299*H299,2)</f>
        <v>0</v>
      </c>
      <c r="K299" s="217" t="s">
        <v>170</v>
      </c>
      <c r="L299" s="47"/>
      <c r="M299" s="222" t="s">
        <v>19</v>
      </c>
      <c r="N299" s="223" t="s">
        <v>48</v>
      </c>
      <c r="O299" s="87"/>
      <c r="P299" s="224">
        <f>O299*H299</f>
        <v>0</v>
      </c>
      <c r="Q299" s="224">
        <v>0.0018400000000000001</v>
      </c>
      <c r="R299" s="224">
        <f>Q299*H299</f>
        <v>0.060720000000000003</v>
      </c>
      <c r="S299" s="224">
        <v>4.0000000000000003E-05</v>
      </c>
      <c r="T299" s="225">
        <f>S299*H299</f>
        <v>0.0013200000000000002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108</v>
      </c>
      <c r="AT299" s="226" t="s">
        <v>166</v>
      </c>
      <c r="AU299" s="226" t="s">
        <v>87</v>
      </c>
      <c r="AY299" s="20" t="s">
        <v>164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85</v>
      </c>
      <c r="BK299" s="227">
        <f>ROUND(I299*H299,2)</f>
        <v>0</v>
      </c>
      <c r="BL299" s="20" t="s">
        <v>108</v>
      </c>
      <c r="BM299" s="226" t="s">
        <v>411</v>
      </c>
    </row>
    <row r="300" s="2" customFormat="1">
      <c r="A300" s="41"/>
      <c r="B300" s="42"/>
      <c r="C300" s="43"/>
      <c r="D300" s="228" t="s">
        <v>172</v>
      </c>
      <c r="E300" s="43"/>
      <c r="F300" s="229" t="s">
        <v>412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172</v>
      </c>
      <c r="AU300" s="20" t="s">
        <v>87</v>
      </c>
    </row>
    <row r="301" s="15" customFormat="1">
      <c r="A301" s="15"/>
      <c r="B301" s="256"/>
      <c r="C301" s="257"/>
      <c r="D301" s="235" t="s">
        <v>174</v>
      </c>
      <c r="E301" s="258" t="s">
        <v>19</v>
      </c>
      <c r="F301" s="259" t="s">
        <v>413</v>
      </c>
      <c r="G301" s="257"/>
      <c r="H301" s="258" t="s">
        <v>19</v>
      </c>
      <c r="I301" s="260"/>
      <c r="J301" s="257"/>
      <c r="K301" s="257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174</v>
      </c>
      <c r="AU301" s="265" t="s">
        <v>87</v>
      </c>
      <c r="AV301" s="15" t="s">
        <v>85</v>
      </c>
      <c r="AW301" s="15" t="s">
        <v>37</v>
      </c>
      <c r="AX301" s="15" t="s">
        <v>77</v>
      </c>
      <c r="AY301" s="265" t="s">
        <v>164</v>
      </c>
    </row>
    <row r="302" s="13" customFormat="1">
      <c r="A302" s="13"/>
      <c r="B302" s="233"/>
      <c r="C302" s="234"/>
      <c r="D302" s="235" t="s">
        <v>174</v>
      </c>
      <c r="E302" s="236" t="s">
        <v>19</v>
      </c>
      <c r="F302" s="237" t="s">
        <v>414</v>
      </c>
      <c r="G302" s="234"/>
      <c r="H302" s="238">
        <v>21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174</v>
      </c>
      <c r="AU302" s="244" t="s">
        <v>87</v>
      </c>
      <c r="AV302" s="13" t="s">
        <v>87</v>
      </c>
      <c r="AW302" s="13" t="s">
        <v>37</v>
      </c>
      <c r="AX302" s="13" t="s">
        <v>77</v>
      </c>
      <c r="AY302" s="244" t="s">
        <v>164</v>
      </c>
    </row>
    <row r="303" s="13" customFormat="1">
      <c r="A303" s="13"/>
      <c r="B303" s="233"/>
      <c r="C303" s="234"/>
      <c r="D303" s="235" t="s">
        <v>174</v>
      </c>
      <c r="E303" s="236" t="s">
        <v>19</v>
      </c>
      <c r="F303" s="237" t="s">
        <v>415</v>
      </c>
      <c r="G303" s="234"/>
      <c r="H303" s="238">
        <v>12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174</v>
      </c>
      <c r="AU303" s="244" t="s">
        <v>87</v>
      </c>
      <c r="AV303" s="13" t="s">
        <v>87</v>
      </c>
      <c r="AW303" s="13" t="s">
        <v>37</v>
      </c>
      <c r="AX303" s="13" t="s">
        <v>77</v>
      </c>
      <c r="AY303" s="244" t="s">
        <v>164</v>
      </c>
    </row>
    <row r="304" s="14" customFormat="1">
      <c r="A304" s="14"/>
      <c r="B304" s="245"/>
      <c r="C304" s="246"/>
      <c r="D304" s="235" t="s">
        <v>174</v>
      </c>
      <c r="E304" s="247" t="s">
        <v>19</v>
      </c>
      <c r="F304" s="248" t="s">
        <v>176</v>
      </c>
      <c r="G304" s="246"/>
      <c r="H304" s="249">
        <v>33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174</v>
      </c>
      <c r="AU304" s="255" t="s">
        <v>87</v>
      </c>
      <c r="AV304" s="14" t="s">
        <v>108</v>
      </c>
      <c r="AW304" s="14" t="s">
        <v>37</v>
      </c>
      <c r="AX304" s="14" t="s">
        <v>85</v>
      </c>
      <c r="AY304" s="255" t="s">
        <v>164</v>
      </c>
    </row>
    <row r="305" s="12" customFormat="1" ht="22.8" customHeight="1">
      <c r="A305" s="12"/>
      <c r="B305" s="199"/>
      <c r="C305" s="200"/>
      <c r="D305" s="201" t="s">
        <v>76</v>
      </c>
      <c r="E305" s="213" t="s">
        <v>204</v>
      </c>
      <c r="F305" s="213" t="s">
        <v>416</v>
      </c>
      <c r="G305" s="200"/>
      <c r="H305" s="200"/>
      <c r="I305" s="203"/>
      <c r="J305" s="214">
        <f>BK305</f>
        <v>0</v>
      </c>
      <c r="K305" s="200"/>
      <c r="L305" s="205"/>
      <c r="M305" s="206"/>
      <c r="N305" s="207"/>
      <c r="O305" s="207"/>
      <c r="P305" s="208">
        <f>P306+P396+P466</f>
        <v>0</v>
      </c>
      <c r="Q305" s="207"/>
      <c r="R305" s="208">
        <f>R306+R396+R466</f>
        <v>43.25683712</v>
      </c>
      <c r="S305" s="207"/>
      <c r="T305" s="209">
        <f>T306+T396+T466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0" t="s">
        <v>85</v>
      </c>
      <c r="AT305" s="211" t="s">
        <v>76</v>
      </c>
      <c r="AU305" s="211" t="s">
        <v>85</v>
      </c>
      <c r="AY305" s="210" t="s">
        <v>164</v>
      </c>
      <c r="BK305" s="212">
        <f>BK306+BK396+BK466</f>
        <v>0</v>
      </c>
    </row>
    <row r="306" s="12" customFormat="1" ht="20.88" customHeight="1">
      <c r="A306" s="12"/>
      <c r="B306" s="199"/>
      <c r="C306" s="200"/>
      <c r="D306" s="201" t="s">
        <v>76</v>
      </c>
      <c r="E306" s="213" t="s">
        <v>417</v>
      </c>
      <c r="F306" s="213" t="s">
        <v>418</v>
      </c>
      <c r="G306" s="200"/>
      <c r="H306" s="200"/>
      <c r="I306" s="203"/>
      <c r="J306" s="214">
        <f>BK306</f>
        <v>0</v>
      </c>
      <c r="K306" s="200"/>
      <c r="L306" s="205"/>
      <c r="M306" s="206"/>
      <c r="N306" s="207"/>
      <c r="O306" s="207"/>
      <c r="P306" s="208">
        <f>SUM(P307:P395)</f>
        <v>0</v>
      </c>
      <c r="Q306" s="207"/>
      <c r="R306" s="208">
        <f>SUM(R307:R395)</f>
        <v>19.793270600000003</v>
      </c>
      <c r="S306" s="207"/>
      <c r="T306" s="209">
        <f>SUM(T307:T395)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0" t="s">
        <v>85</v>
      </c>
      <c r="AT306" s="211" t="s">
        <v>76</v>
      </c>
      <c r="AU306" s="211" t="s">
        <v>87</v>
      </c>
      <c r="AY306" s="210" t="s">
        <v>164</v>
      </c>
      <c r="BK306" s="212">
        <f>SUM(BK307:BK395)</f>
        <v>0</v>
      </c>
    </row>
    <row r="307" s="2" customFormat="1" ht="33" customHeight="1">
      <c r="A307" s="41"/>
      <c r="B307" s="42"/>
      <c r="C307" s="215" t="s">
        <v>419</v>
      </c>
      <c r="D307" s="215" t="s">
        <v>166</v>
      </c>
      <c r="E307" s="216" t="s">
        <v>420</v>
      </c>
      <c r="F307" s="217" t="s">
        <v>421</v>
      </c>
      <c r="G307" s="218" t="s">
        <v>169</v>
      </c>
      <c r="H307" s="219">
        <v>122.52</v>
      </c>
      <c r="I307" s="220"/>
      <c r="J307" s="221">
        <f>ROUND(I307*H307,2)</f>
        <v>0</v>
      </c>
      <c r="K307" s="217" t="s">
        <v>170</v>
      </c>
      <c r="L307" s="47"/>
      <c r="M307" s="222" t="s">
        <v>19</v>
      </c>
      <c r="N307" s="223" t="s">
        <v>48</v>
      </c>
      <c r="O307" s="87"/>
      <c r="P307" s="224">
        <f>O307*H307</f>
        <v>0</v>
      </c>
      <c r="Q307" s="224">
        <v>0.0064999999999999997</v>
      </c>
      <c r="R307" s="224">
        <f>Q307*H307</f>
        <v>0.79637999999999998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108</v>
      </c>
      <c r="AT307" s="226" t="s">
        <v>166</v>
      </c>
      <c r="AU307" s="226" t="s">
        <v>105</v>
      </c>
      <c r="AY307" s="20" t="s">
        <v>164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85</v>
      </c>
      <c r="BK307" s="227">
        <f>ROUND(I307*H307,2)</f>
        <v>0</v>
      </c>
      <c r="BL307" s="20" t="s">
        <v>108</v>
      </c>
      <c r="BM307" s="226" t="s">
        <v>422</v>
      </c>
    </row>
    <row r="308" s="2" customFormat="1">
      <c r="A308" s="41"/>
      <c r="B308" s="42"/>
      <c r="C308" s="43"/>
      <c r="D308" s="228" t="s">
        <v>172</v>
      </c>
      <c r="E308" s="43"/>
      <c r="F308" s="229" t="s">
        <v>423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172</v>
      </c>
      <c r="AU308" s="20" t="s">
        <v>105</v>
      </c>
    </row>
    <row r="309" s="15" customFormat="1">
      <c r="A309" s="15"/>
      <c r="B309" s="256"/>
      <c r="C309" s="257"/>
      <c r="D309" s="235" t="s">
        <v>174</v>
      </c>
      <c r="E309" s="258" t="s">
        <v>19</v>
      </c>
      <c r="F309" s="259" t="s">
        <v>424</v>
      </c>
      <c r="G309" s="257"/>
      <c r="H309" s="258" t="s">
        <v>19</v>
      </c>
      <c r="I309" s="260"/>
      <c r="J309" s="257"/>
      <c r="K309" s="257"/>
      <c r="L309" s="261"/>
      <c r="M309" s="262"/>
      <c r="N309" s="263"/>
      <c r="O309" s="263"/>
      <c r="P309" s="263"/>
      <c r="Q309" s="263"/>
      <c r="R309" s="263"/>
      <c r="S309" s="263"/>
      <c r="T309" s="26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5" t="s">
        <v>174</v>
      </c>
      <c r="AU309" s="265" t="s">
        <v>105</v>
      </c>
      <c r="AV309" s="15" t="s">
        <v>85</v>
      </c>
      <c r="AW309" s="15" t="s">
        <v>37</v>
      </c>
      <c r="AX309" s="15" t="s">
        <v>77</v>
      </c>
      <c r="AY309" s="265" t="s">
        <v>164</v>
      </c>
    </row>
    <row r="310" s="13" customFormat="1">
      <c r="A310" s="13"/>
      <c r="B310" s="233"/>
      <c r="C310" s="234"/>
      <c r="D310" s="235" t="s">
        <v>174</v>
      </c>
      <c r="E310" s="236" t="s">
        <v>19</v>
      </c>
      <c r="F310" s="237" t="s">
        <v>425</v>
      </c>
      <c r="G310" s="234"/>
      <c r="H310" s="238">
        <v>38.240000000000002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174</v>
      </c>
      <c r="AU310" s="244" t="s">
        <v>105</v>
      </c>
      <c r="AV310" s="13" t="s">
        <v>87</v>
      </c>
      <c r="AW310" s="13" t="s">
        <v>37</v>
      </c>
      <c r="AX310" s="13" t="s">
        <v>77</v>
      </c>
      <c r="AY310" s="244" t="s">
        <v>164</v>
      </c>
    </row>
    <row r="311" s="13" customFormat="1">
      <c r="A311" s="13"/>
      <c r="B311" s="233"/>
      <c r="C311" s="234"/>
      <c r="D311" s="235" t="s">
        <v>174</v>
      </c>
      <c r="E311" s="236" t="s">
        <v>19</v>
      </c>
      <c r="F311" s="237" t="s">
        <v>426</v>
      </c>
      <c r="G311" s="234"/>
      <c r="H311" s="238">
        <v>30.140000000000001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174</v>
      </c>
      <c r="AU311" s="244" t="s">
        <v>105</v>
      </c>
      <c r="AV311" s="13" t="s">
        <v>87</v>
      </c>
      <c r="AW311" s="13" t="s">
        <v>37</v>
      </c>
      <c r="AX311" s="13" t="s">
        <v>77</v>
      </c>
      <c r="AY311" s="244" t="s">
        <v>164</v>
      </c>
    </row>
    <row r="312" s="13" customFormat="1">
      <c r="A312" s="13"/>
      <c r="B312" s="233"/>
      <c r="C312" s="234"/>
      <c r="D312" s="235" t="s">
        <v>174</v>
      </c>
      <c r="E312" s="236" t="s">
        <v>19</v>
      </c>
      <c r="F312" s="237" t="s">
        <v>427</v>
      </c>
      <c r="G312" s="234"/>
      <c r="H312" s="238">
        <v>9.0899999999999999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174</v>
      </c>
      <c r="AU312" s="244" t="s">
        <v>105</v>
      </c>
      <c r="AV312" s="13" t="s">
        <v>87</v>
      </c>
      <c r="AW312" s="13" t="s">
        <v>37</v>
      </c>
      <c r="AX312" s="13" t="s">
        <v>77</v>
      </c>
      <c r="AY312" s="244" t="s">
        <v>164</v>
      </c>
    </row>
    <row r="313" s="13" customFormat="1">
      <c r="A313" s="13"/>
      <c r="B313" s="233"/>
      <c r="C313" s="234"/>
      <c r="D313" s="235" t="s">
        <v>174</v>
      </c>
      <c r="E313" s="236" t="s">
        <v>19</v>
      </c>
      <c r="F313" s="237" t="s">
        <v>428</v>
      </c>
      <c r="G313" s="234"/>
      <c r="H313" s="238">
        <v>12.9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174</v>
      </c>
      <c r="AU313" s="244" t="s">
        <v>105</v>
      </c>
      <c r="AV313" s="13" t="s">
        <v>87</v>
      </c>
      <c r="AW313" s="13" t="s">
        <v>37</v>
      </c>
      <c r="AX313" s="13" t="s">
        <v>77</v>
      </c>
      <c r="AY313" s="244" t="s">
        <v>164</v>
      </c>
    </row>
    <row r="314" s="13" customFormat="1">
      <c r="A314" s="13"/>
      <c r="B314" s="233"/>
      <c r="C314" s="234"/>
      <c r="D314" s="235" t="s">
        <v>174</v>
      </c>
      <c r="E314" s="236" t="s">
        <v>19</v>
      </c>
      <c r="F314" s="237" t="s">
        <v>429</v>
      </c>
      <c r="G314" s="234"/>
      <c r="H314" s="238">
        <v>32.149999999999999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174</v>
      </c>
      <c r="AU314" s="244" t="s">
        <v>105</v>
      </c>
      <c r="AV314" s="13" t="s">
        <v>87</v>
      </c>
      <c r="AW314" s="13" t="s">
        <v>37</v>
      </c>
      <c r="AX314" s="13" t="s">
        <v>77</v>
      </c>
      <c r="AY314" s="244" t="s">
        <v>164</v>
      </c>
    </row>
    <row r="315" s="14" customFormat="1">
      <c r="A315" s="14"/>
      <c r="B315" s="245"/>
      <c r="C315" s="246"/>
      <c r="D315" s="235" t="s">
        <v>174</v>
      </c>
      <c r="E315" s="247" t="s">
        <v>19</v>
      </c>
      <c r="F315" s="248" t="s">
        <v>176</v>
      </c>
      <c r="G315" s="246"/>
      <c r="H315" s="249">
        <v>122.52000000000001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174</v>
      </c>
      <c r="AU315" s="255" t="s">
        <v>105</v>
      </c>
      <c r="AV315" s="14" t="s">
        <v>108</v>
      </c>
      <c r="AW315" s="14" t="s">
        <v>37</v>
      </c>
      <c r="AX315" s="14" t="s">
        <v>85</v>
      </c>
      <c r="AY315" s="255" t="s">
        <v>164</v>
      </c>
    </row>
    <row r="316" s="2" customFormat="1" ht="49.05" customHeight="1">
      <c r="A316" s="41"/>
      <c r="B316" s="42"/>
      <c r="C316" s="215" t="s">
        <v>430</v>
      </c>
      <c r="D316" s="215" t="s">
        <v>166</v>
      </c>
      <c r="E316" s="216" t="s">
        <v>431</v>
      </c>
      <c r="F316" s="217" t="s">
        <v>432</v>
      </c>
      <c r="G316" s="218" t="s">
        <v>169</v>
      </c>
      <c r="H316" s="219">
        <v>122.52</v>
      </c>
      <c r="I316" s="220"/>
      <c r="J316" s="221">
        <f>ROUND(I316*H316,2)</f>
        <v>0</v>
      </c>
      <c r="K316" s="217" t="s">
        <v>170</v>
      </c>
      <c r="L316" s="47"/>
      <c r="M316" s="222" t="s">
        <v>19</v>
      </c>
      <c r="N316" s="223" t="s">
        <v>48</v>
      </c>
      <c r="O316" s="87"/>
      <c r="P316" s="224">
        <f>O316*H316</f>
        <v>0</v>
      </c>
      <c r="Q316" s="224">
        <v>0.017330000000000002</v>
      </c>
      <c r="R316" s="224">
        <f>Q316*H316</f>
        <v>2.1232716000000003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108</v>
      </c>
      <c r="AT316" s="226" t="s">
        <v>166</v>
      </c>
      <c r="AU316" s="226" t="s">
        <v>105</v>
      </c>
      <c r="AY316" s="20" t="s">
        <v>164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85</v>
      </c>
      <c r="BK316" s="227">
        <f>ROUND(I316*H316,2)</f>
        <v>0</v>
      </c>
      <c r="BL316" s="20" t="s">
        <v>108</v>
      </c>
      <c r="BM316" s="226" t="s">
        <v>433</v>
      </c>
    </row>
    <row r="317" s="2" customFormat="1">
      <c r="A317" s="41"/>
      <c r="B317" s="42"/>
      <c r="C317" s="43"/>
      <c r="D317" s="228" t="s">
        <v>172</v>
      </c>
      <c r="E317" s="43"/>
      <c r="F317" s="229" t="s">
        <v>434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172</v>
      </c>
      <c r="AU317" s="20" t="s">
        <v>105</v>
      </c>
    </row>
    <row r="318" s="15" customFormat="1">
      <c r="A318" s="15"/>
      <c r="B318" s="256"/>
      <c r="C318" s="257"/>
      <c r="D318" s="235" t="s">
        <v>174</v>
      </c>
      <c r="E318" s="258" t="s">
        <v>19</v>
      </c>
      <c r="F318" s="259" t="s">
        <v>424</v>
      </c>
      <c r="G318" s="257"/>
      <c r="H318" s="258" t="s">
        <v>19</v>
      </c>
      <c r="I318" s="260"/>
      <c r="J318" s="257"/>
      <c r="K318" s="257"/>
      <c r="L318" s="261"/>
      <c r="M318" s="262"/>
      <c r="N318" s="263"/>
      <c r="O318" s="263"/>
      <c r="P318" s="263"/>
      <c r="Q318" s="263"/>
      <c r="R318" s="263"/>
      <c r="S318" s="263"/>
      <c r="T318" s="26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5" t="s">
        <v>174</v>
      </c>
      <c r="AU318" s="265" t="s">
        <v>105</v>
      </c>
      <c r="AV318" s="15" t="s">
        <v>85</v>
      </c>
      <c r="AW318" s="15" t="s">
        <v>37</v>
      </c>
      <c r="AX318" s="15" t="s">
        <v>77</v>
      </c>
      <c r="AY318" s="265" t="s">
        <v>164</v>
      </c>
    </row>
    <row r="319" s="13" customFormat="1">
      <c r="A319" s="13"/>
      <c r="B319" s="233"/>
      <c r="C319" s="234"/>
      <c r="D319" s="235" t="s">
        <v>174</v>
      </c>
      <c r="E319" s="236" t="s">
        <v>19</v>
      </c>
      <c r="F319" s="237" t="s">
        <v>425</v>
      </c>
      <c r="G319" s="234"/>
      <c r="H319" s="238">
        <v>38.240000000000002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174</v>
      </c>
      <c r="AU319" s="244" t="s">
        <v>105</v>
      </c>
      <c r="AV319" s="13" t="s">
        <v>87</v>
      </c>
      <c r="AW319" s="13" t="s">
        <v>37</v>
      </c>
      <c r="AX319" s="13" t="s">
        <v>77</v>
      </c>
      <c r="AY319" s="244" t="s">
        <v>164</v>
      </c>
    </row>
    <row r="320" s="13" customFormat="1">
      <c r="A320" s="13"/>
      <c r="B320" s="233"/>
      <c r="C320" s="234"/>
      <c r="D320" s="235" t="s">
        <v>174</v>
      </c>
      <c r="E320" s="236" t="s">
        <v>19</v>
      </c>
      <c r="F320" s="237" t="s">
        <v>426</v>
      </c>
      <c r="G320" s="234"/>
      <c r="H320" s="238">
        <v>30.140000000000001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174</v>
      </c>
      <c r="AU320" s="244" t="s">
        <v>105</v>
      </c>
      <c r="AV320" s="13" t="s">
        <v>87</v>
      </c>
      <c r="AW320" s="13" t="s">
        <v>37</v>
      </c>
      <c r="AX320" s="13" t="s">
        <v>77</v>
      </c>
      <c r="AY320" s="244" t="s">
        <v>164</v>
      </c>
    </row>
    <row r="321" s="13" customFormat="1">
      <c r="A321" s="13"/>
      <c r="B321" s="233"/>
      <c r="C321" s="234"/>
      <c r="D321" s="235" t="s">
        <v>174</v>
      </c>
      <c r="E321" s="236" t="s">
        <v>19</v>
      </c>
      <c r="F321" s="237" t="s">
        <v>427</v>
      </c>
      <c r="G321" s="234"/>
      <c r="H321" s="238">
        <v>9.0899999999999999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174</v>
      </c>
      <c r="AU321" s="244" t="s">
        <v>105</v>
      </c>
      <c r="AV321" s="13" t="s">
        <v>87</v>
      </c>
      <c r="AW321" s="13" t="s">
        <v>37</v>
      </c>
      <c r="AX321" s="13" t="s">
        <v>77</v>
      </c>
      <c r="AY321" s="244" t="s">
        <v>164</v>
      </c>
    </row>
    <row r="322" s="13" customFormat="1">
      <c r="A322" s="13"/>
      <c r="B322" s="233"/>
      <c r="C322" s="234"/>
      <c r="D322" s="235" t="s">
        <v>174</v>
      </c>
      <c r="E322" s="236" t="s">
        <v>19</v>
      </c>
      <c r="F322" s="237" t="s">
        <v>428</v>
      </c>
      <c r="G322" s="234"/>
      <c r="H322" s="238">
        <v>12.9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174</v>
      </c>
      <c r="AU322" s="244" t="s">
        <v>105</v>
      </c>
      <c r="AV322" s="13" t="s">
        <v>87</v>
      </c>
      <c r="AW322" s="13" t="s">
        <v>37</v>
      </c>
      <c r="AX322" s="13" t="s">
        <v>77</v>
      </c>
      <c r="AY322" s="244" t="s">
        <v>164</v>
      </c>
    </row>
    <row r="323" s="13" customFormat="1">
      <c r="A323" s="13"/>
      <c r="B323" s="233"/>
      <c r="C323" s="234"/>
      <c r="D323" s="235" t="s">
        <v>174</v>
      </c>
      <c r="E323" s="236" t="s">
        <v>19</v>
      </c>
      <c r="F323" s="237" t="s">
        <v>429</v>
      </c>
      <c r="G323" s="234"/>
      <c r="H323" s="238">
        <v>32.149999999999999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174</v>
      </c>
      <c r="AU323" s="244" t="s">
        <v>105</v>
      </c>
      <c r="AV323" s="13" t="s">
        <v>87</v>
      </c>
      <c r="AW323" s="13" t="s">
        <v>37</v>
      </c>
      <c r="AX323" s="13" t="s">
        <v>77</v>
      </c>
      <c r="AY323" s="244" t="s">
        <v>164</v>
      </c>
    </row>
    <row r="324" s="14" customFormat="1">
      <c r="A324" s="14"/>
      <c r="B324" s="245"/>
      <c r="C324" s="246"/>
      <c r="D324" s="235" t="s">
        <v>174</v>
      </c>
      <c r="E324" s="247" t="s">
        <v>19</v>
      </c>
      <c r="F324" s="248" t="s">
        <v>176</v>
      </c>
      <c r="G324" s="246"/>
      <c r="H324" s="249">
        <v>122.52000000000001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174</v>
      </c>
      <c r="AU324" s="255" t="s">
        <v>105</v>
      </c>
      <c r="AV324" s="14" t="s">
        <v>108</v>
      </c>
      <c r="AW324" s="14" t="s">
        <v>37</v>
      </c>
      <c r="AX324" s="14" t="s">
        <v>85</v>
      </c>
      <c r="AY324" s="255" t="s">
        <v>164</v>
      </c>
    </row>
    <row r="325" s="2" customFormat="1" ht="44.25" customHeight="1">
      <c r="A325" s="41"/>
      <c r="B325" s="42"/>
      <c r="C325" s="215" t="s">
        <v>435</v>
      </c>
      <c r="D325" s="215" t="s">
        <v>166</v>
      </c>
      <c r="E325" s="216" t="s">
        <v>436</v>
      </c>
      <c r="F325" s="217" t="s">
        <v>437</v>
      </c>
      <c r="G325" s="218" t="s">
        <v>169</v>
      </c>
      <c r="H325" s="219">
        <v>490.07999999999998</v>
      </c>
      <c r="I325" s="220"/>
      <c r="J325" s="221">
        <f>ROUND(I325*H325,2)</f>
        <v>0</v>
      </c>
      <c r="K325" s="217" t="s">
        <v>170</v>
      </c>
      <c r="L325" s="47"/>
      <c r="M325" s="222" t="s">
        <v>19</v>
      </c>
      <c r="N325" s="223" t="s">
        <v>48</v>
      </c>
      <c r="O325" s="87"/>
      <c r="P325" s="224">
        <f>O325*H325</f>
        <v>0</v>
      </c>
      <c r="Q325" s="224">
        <v>0.0073499999999999998</v>
      </c>
      <c r="R325" s="224">
        <f>Q325*H325</f>
        <v>3.6020879999999997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108</v>
      </c>
      <c r="AT325" s="226" t="s">
        <v>166</v>
      </c>
      <c r="AU325" s="226" t="s">
        <v>105</v>
      </c>
      <c r="AY325" s="20" t="s">
        <v>164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85</v>
      </c>
      <c r="BK325" s="227">
        <f>ROUND(I325*H325,2)</f>
        <v>0</v>
      </c>
      <c r="BL325" s="20" t="s">
        <v>108</v>
      </c>
      <c r="BM325" s="226" t="s">
        <v>438</v>
      </c>
    </row>
    <row r="326" s="2" customFormat="1">
      <c r="A326" s="41"/>
      <c r="B326" s="42"/>
      <c r="C326" s="43"/>
      <c r="D326" s="228" t="s">
        <v>172</v>
      </c>
      <c r="E326" s="43"/>
      <c r="F326" s="229" t="s">
        <v>439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172</v>
      </c>
      <c r="AU326" s="20" t="s">
        <v>105</v>
      </c>
    </row>
    <row r="327" s="15" customFormat="1">
      <c r="A327" s="15"/>
      <c r="B327" s="256"/>
      <c r="C327" s="257"/>
      <c r="D327" s="235" t="s">
        <v>174</v>
      </c>
      <c r="E327" s="258" t="s">
        <v>19</v>
      </c>
      <c r="F327" s="259" t="s">
        <v>424</v>
      </c>
      <c r="G327" s="257"/>
      <c r="H327" s="258" t="s">
        <v>19</v>
      </c>
      <c r="I327" s="260"/>
      <c r="J327" s="257"/>
      <c r="K327" s="257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174</v>
      </c>
      <c r="AU327" s="265" t="s">
        <v>105</v>
      </c>
      <c r="AV327" s="15" t="s">
        <v>85</v>
      </c>
      <c r="AW327" s="15" t="s">
        <v>37</v>
      </c>
      <c r="AX327" s="15" t="s">
        <v>77</v>
      </c>
      <c r="AY327" s="265" t="s">
        <v>164</v>
      </c>
    </row>
    <row r="328" s="13" customFormat="1">
      <c r="A328" s="13"/>
      <c r="B328" s="233"/>
      <c r="C328" s="234"/>
      <c r="D328" s="235" t="s">
        <v>174</v>
      </c>
      <c r="E328" s="236" t="s">
        <v>19</v>
      </c>
      <c r="F328" s="237" t="s">
        <v>440</v>
      </c>
      <c r="G328" s="234"/>
      <c r="H328" s="238">
        <v>152.96000000000001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174</v>
      </c>
      <c r="AU328" s="244" t="s">
        <v>105</v>
      </c>
      <c r="AV328" s="13" t="s">
        <v>87</v>
      </c>
      <c r="AW328" s="13" t="s">
        <v>37</v>
      </c>
      <c r="AX328" s="13" t="s">
        <v>77</v>
      </c>
      <c r="AY328" s="244" t="s">
        <v>164</v>
      </c>
    </row>
    <row r="329" s="13" customFormat="1">
      <c r="A329" s="13"/>
      <c r="B329" s="233"/>
      <c r="C329" s="234"/>
      <c r="D329" s="235" t="s">
        <v>174</v>
      </c>
      <c r="E329" s="236" t="s">
        <v>19</v>
      </c>
      <c r="F329" s="237" t="s">
        <v>441</v>
      </c>
      <c r="G329" s="234"/>
      <c r="H329" s="238">
        <v>120.56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174</v>
      </c>
      <c r="AU329" s="244" t="s">
        <v>105</v>
      </c>
      <c r="AV329" s="13" t="s">
        <v>87</v>
      </c>
      <c r="AW329" s="13" t="s">
        <v>37</v>
      </c>
      <c r="AX329" s="13" t="s">
        <v>77</v>
      </c>
      <c r="AY329" s="244" t="s">
        <v>164</v>
      </c>
    </row>
    <row r="330" s="13" customFormat="1">
      <c r="A330" s="13"/>
      <c r="B330" s="233"/>
      <c r="C330" s="234"/>
      <c r="D330" s="235" t="s">
        <v>174</v>
      </c>
      <c r="E330" s="236" t="s">
        <v>19</v>
      </c>
      <c r="F330" s="237" t="s">
        <v>442</v>
      </c>
      <c r="G330" s="234"/>
      <c r="H330" s="238">
        <v>36.359999999999999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174</v>
      </c>
      <c r="AU330" s="244" t="s">
        <v>105</v>
      </c>
      <c r="AV330" s="13" t="s">
        <v>87</v>
      </c>
      <c r="AW330" s="13" t="s">
        <v>37</v>
      </c>
      <c r="AX330" s="13" t="s">
        <v>77</v>
      </c>
      <c r="AY330" s="244" t="s">
        <v>164</v>
      </c>
    </row>
    <row r="331" s="13" customFormat="1">
      <c r="A331" s="13"/>
      <c r="B331" s="233"/>
      <c r="C331" s="234"/>
      <c r="D331" s="235" t="s">
        <v>174</v>
      </c>
      <c r="E331" s="236" t="s">
        <v>19</v>
      </c>
      <c r="F331" s="237" t="s">
        <v>443</v>
      </c>
      <c r="G331" s="234"/>
      <c r="H331" s="238">
        <v>51.600000000000001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174</v>
      </c>
      <c r="AU331" s="244" t="s">
        <v>105</v>
      </c>
      <c r="AV331" s="13" t="s">
        <v>87</v>
      </c>
      <c r="AW331" s="13" t="s">
        <v>37</v>
      </c>
      <c r="AX331" s="13" t="s">
        <v>77</v>
      </c>
      <c r="AY331" s="244" t="s">
        <v>164</v>
      </c>
    </row>
    <row r="332" s="13" customFormat="1">
      <c r="A332" s="13"/>
      <c r="B332" s="233"/>
      <c r="C332" s="234"/>
      <c r="D332" s="235" t="s">
        <v>174</v>
      </c>
      <c r="E332" s="236" t="s">
        <v>19</v>
      </c>
      <c r="F332" s="237" t="s">
        <v>444</v>
      </c>
      <c r="G332" s="234"/>
      <c r="H332" s="238">
        <v>128.59999999999999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174</v>
      </c>
      <c r="AU332" s="244" t="s">
        <v>105</v>
      </c>
      <c r="AV332" s="13" t="s">
        <v>87</v>
      </c>
      <c r="AW332" s="13" t="s">
        <v>37</v>
      </c>
      <c r="AX332" s="13" t="s">
        <v>77</v>
      </c>
      <c r="AY332" s="244" t="s">
        <v>164</v>
      </c>
    </row>
    <row r="333" s="14" customFormat="1">
      <c r="A333" s="14"/>
      <c r="B333" s="245"/>
      <c r="C333" s="246"/>
      <c r="D333" s="235" t="s">
        <v>174</v>
      </c>
      <c r="E333" s="247" t="s">
        <v>19</v>
      </c>
      <c r="F333" s="248" t="s">
        <v>176</v>
      </c>
      <c r="G333" s="246"/>
      <c r="H333" s="249">
        <v>490.08000000000004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174</v>
      </c>
      <c r="AU333" s="255" t="s">
        <v>105</v>
      </c>
      <c r="AV333" s="14" t="s">
        <v>108</v>
      </c>
      <c r="AW333" s="14" t="s">
        <v>37</v>
      </c>
      <c r="AX333" s="14" t="s">
        <v>85</v>
      </c>
      <c r="AY333" s="255" t="s">
        <v>164</v>
      </c>
    </row>
    <row r="334" s="2" customFormat="1" ht="33" customHeight="1">
      <c r="A334" s="41"/>
      <c r="B334" s="42"/>
      <c r="C334" s="215" t="s">
        <v>445</v>
      </c>
      <c r="D334" s="215" t="s">
        <v>166</v>
      </c>
      <c r="E334" s="216" t="s">
        <v>446</v>
      </c>
      <c r="F334" s="217" t="s">
        <v>447</v>
      </c>
      <c r="G334" s="218" t="s">
        <v>169</v>
      </c>
      <c r="H334" s="219">
        <v>200.19999999999999</v>
      </c>
      <c r="I334" s="220"/>
      <c r="J334" s="221">
        <f>ROUND(I334*H334,2)</f>
        <v>0</v>
      </c>
      <c r="K334" s="217" t="s">
        <v>170</v>
      </c>
      <c r="L334" s="47"/>
      <c r="M334" s="222" t="s">
        <v>19</v>
      </c>
      <c r="N334" s="223" t="s">
        <v>48</v>
      </c>
      <c r="O334" s="87"/>
      <c r="P334" s="224">
        <f>O334*H334</f>
        <v>0</v>
      </c>
      <c r="Q334" s="224">
        <v>0.0064999999999999997</v>
      </c>
      <c r="R334" s="224">
        <f>Q334*H334</f>
        <v>1.3012999999999999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108</v>
      </c>
      <c r="AT334" s="226" t="s">
        <v>166</v>
      </c>
      <c r="AU334" s="226" t="s">
        <v>105</v>
      </c>
      <c r="AY334" s="20" t="s">
        <v>164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85</v>
      </c>
      <c r="BK334" s="227">
        <f>ROUND(I334*H334,2)</f>
        <v>0</v>
      </c>
      <c r="BL334" s="20" t="s">
        <v>108</v>
      </c>
      <c r="BM334" s="226" t="s">
        <v>448</v>
      </c>
    </row>
    <row r="335" s="2" customFormat="1">
      <c r="A335" s="41"/>
      <c r="B335" s="42"/>
      <c r="C335" s="43"/>
      <c r="D335" s="228" t="s">
        <v>172</v>
      </c>
      <c r="E335" s="43"/>
      <c r="F335" s="229" t="s">
        <v>449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172</v>
      </c>
      <c r="AU335" s="20" t="s">
        <v>105</v>
      </c>
    </row>
    <row r="336" s="15" customFormat="1">
      <c r="A336" s="15"/>
      <c r="B336" s="256"/>
      <c r="C336" s="257"/>
      <c r="D336" s="235" t="s">
        <v>174</v>
      </c>
      <c r="E336" s="258" t="s">
        <v>19</v>
      </c>
      <c r="F336" s="259" t="s">
        <v>450</v>
      </c>
      <c r="G336" s="257"/>
      <c r="H336" s="258" t="s">
        <v>19</v>
      </c>
      <c r="I336" s="260"/>
      <c r="J336" s="257"/>
      <c r="K336" s="257"/>
      <c r="L336" s="261"/>
      <c r="M336" s="262"/>
      <c r="N336" s="263"/>
      <c r="O336" s="263"/>
      <c r="P336" s="263"/>
      <c r="Q336" s="263"/>
      <c r="R336" s="263"/>
      <c r="S336" s="263"/>
      <c r="T336" s="26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5" t="s">
        <v>174</v>
      </c>
      <c r="AU336" s="265" t="s">
        <v>105</v>
      </c>
      <c r="AV336" s="15" t="s">
        <v>85</v>
      </c>
      <c r="AW336" s="15" t="s">
        <v>37</v>
      </c>
      <c r="AX336" s="15" t="s">
        <v>77</v>
      </c>
      <c r="AY336" s="265" t="s">
        <v>164</v>
      </c>
    </row>
    <row r="337" s="13" customFormat="1">
      <c r="A337" s="13"/>
      <c r="B337" s="233"/>
      <c r="C337" s="234"/>
      <c r="D337" s="235" t="s">
        <v>174</v>
      </c>
      <c r="E337" s="236" t="s">
        <v>19</v>
      </c>
      <c r="F337" s="237" t="s">
        <v>451</v>
      </c>
      <c r="G337" s="234"/>
      <c r="H337" s="238">
        <v>200.19999999999999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174</v>
      </c>
      <c r="AU337" s="244" t="s">
        <v>105</v>
      </c>
      <c r="AV337" s="13" t="s">
        <v>87</v>
      </c>
      <c r="AW337" s="13" t="s">
        <v>37</v>
      </c>
      <c r="AX337" s="13" t="s">
        <v>77</v>
      </c>
      <c r="AY337" s="244" t="s">
        <v>164</v>
      </c>
    </row>
    <row r="338" s="14" customFormat="1">
      <c r="A338" s="14"/>
      <c r="B338" s="245"/>
      <c r="C338" s="246"/>
      <c r="D338" s="235" t="s">
        <v>174</v>
      </c>
      <c r="E338" s="247" t="s">
        <v>19</v>
      </c>
      <c r="F338" s="248" t="s">
        <v>176</v>
      </c>
      <c r="G338" s="246"/>
      <c r="H338" s="249">
        <v>200.19999999999999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5" t="s">
        <v>174</v>
      </c>
      <c r="AU338" s="255" t="s">
        <v>105</v>
      </c>
      <c r="AV338" s="14" t="s">
        <v>108</v>
      </c>
      <c r="AW338" s="14" t="s">
        <v>37</v>
      </c>
      <c r="AX338" s="14" t="s">
        <v>85</v>
      </c>
      <c r="AY338" s="255" t="s">
        <v>164</v>
      </c>
    </row>
    <row r="339" s="2" customFormat="1" ht="44.25" customHeight="1">
      <c r="A339" s="41"/>
      <c r="B339" s="42"/>
      <c r="C339" s="215" t="s">
        <v>452</v>
      </c>
      <c r="D339" s="215" t="s">
        <v>166</v>
      </c>
      <c r="E339" s="216" t="s">
        <v>453</v>
      </c>
      <c r="F339" s="217" t="s">
        <v>454</v>
      </c>
      <c r="G339" s="218" t="s">
        <v>169</v>
      </c>
      <c r="H339" s="219">
        <v>200.19999999999999</v>
      </c>
      <c r="I339" s="220"/>
      <c r="J339" s="221">
        <f>ROUND(I339*H339,2)</f>
        <v>0</v>
      </c>
      <c r="K339" s="217" t="s">
        <v>170</v>
      </c>
      <c r="L339" s="47"/>
      <c r="M339" s="222" t="s">
        <v>19</v>
      </c>
      <c r="N339" s="223" t="s">
        <v>48</v>
      </c>
      <c r="O339" s="87"/>
      <c r="P339" s="224">
        <f>O339*H339</f>
        <v>0</v>
      </c>
      <c r="Q339" s="224">
        <v>0.017330000000000002</v>
      </c>
      <c r="R339" s="224">
        <f>Q339*H339</f>
        <v>3.4694660000000002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108</v>
      </c>
      <c r="AT339" s="226" t="s">
        <v>166</v>
      </c>
      <c r="AU339" s="226" t="s">
        <v>105</v>
      </c>
      <c r="AY339" s="20" t="s">
        <v>164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85</v>
      </c>
      <c r="BK339" s="227">
        <f>ROUND(I339*H339,2)</f>
        <v>0</v>
      </c>
      <c r="BL339" s="20" t="s">
        <v>108</v>
      </c>
      <c r="BM339" s="226" t="s">
        <v>455</v>
      </c>
    </row>
    <row r="340" s="2" customFormat="1">
      <c r="A340" s="41"/>
      <c r="B340" s="42"/>
      <c r="C340" s="43"/>
      <c r="D340" s="228" t="s">
        <v>172</v>
      </c>
      <c r="E340" s="43"/>
      <c r="F340" s="229" t="s">
        <v>456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172</v>
      </c>
      <c r="AU340" s="20" t="s">
        <v>105</v>
      </c>
    </row>
    <row r="341" s="15" customFormat="1">
      <c r="A341" s="15"/>
      <c r="B341" s="256"/>
      <c r="C341" s="257"/>
      <c r="D341" s="235" t="s">
        <v>174</v>
      </c>
      <c r="E341" s="258" t="s">
        <v>19</v>
      </c>
      <c r="F341" s="259" t="s">
        <v>450</v>
      </c>
      <c r="G341" s="257"/>
      <c r="H341" s="258" t="s">
        <v>19</v>
      </c>
      <c r="I341" s="260"/>
      <c r="J341" s="257"/>
      <c r="K341" s="257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174</v>
      </c>
      <c r="AU341" s="265" t="s">
        <v>105</v>
      </c>
      <c r="AV341" s="15" t="s">
        <v>85</v>
      </c>
      <c r="AW341" s="15" t="s">
        <v>37</v>
      </c>
      <c r="AX341" s="15" t="s">
        <v>77</v>
      </c>
      <c r="AY341" s="265" t="s">
        <v>164</v>
      </c>
    </row>
    <row r="342" s="13" customFormat="1">
      <c r="A342" s="13"/>
      <c r="B342" s="233"/>
      <c r="C342" s="234"/>
      <c r="D342" s="235" t="s">
        <v>174</v>
      </c>
      <c r="E342" s="236" t="s">
        <v>19</v>
      </c>
      <c r="F342" s="237" t="s">
        <v>451</v>
      </c>
      <c r="G342" s="234"/>
      <c r="H342" s="238">
        <v>200.19999999999999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174</v>
      </c>
      <c r="AU342" s="244" t="s">
        <v>105</v>
      </c>
      <c r="AV342" s="13" t="s">
        <v>87</v>
      </c>
      <c r="AW342" s="13" t="s">
        <v>37</v>
      </c>
      <c r="AX342" s="13" t="s">
        <v>77</v>
      </c>
      <c r="AY342" s="244" t="s">
        <v>164</v>
      </c>
    </row>
    <row r="343" s="14" customFormat="1">
      <c r="A343" s="14"/>
      <c r="B343" s="245"/>
      <c r="C343" s="246"/>
      <c r="D343" s="235" t="s">
        <v>174</v>
      </c>
      <c r="E343" s="247" t="s">
        <v>19</v>
      </c>
      <c r="F343" s="248" t="s">
        <v>176</v>
      </c>
      <c r="G343" s="246"/>
      <c r="H343" s="249">
        <v>200.19999999999999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174</v>
      </c>
      <c r="AU343" s="255" t="s">
        <v>105</v>
      </c>
      <c r="AV343" s="14" t="s">
        <v>108</v>
      </c>
      <c r="AW343" s="14" t="s">
        <v>37</v>
      </c>
      <c r="AX343" s="14" t="s">
        <v>85</v>
      </c>
      <c r="AY343" s="255" t="s">
        <v>164</v>
      </c>
    </row>
    <row r="344" s="2" customFormat="1" ht="44.25" customHeight="1">
      <c r="A344" s="41"/>
      <c r="B344" s="42"/>
      <c r="C344" s="215" t="s">
        <v>457</v>
      </c>
      <c r="D344" s="215" t="s">
        <v>166</v>
      </c>
      <c r="E344" s="216" t="s">
        <v>458</v>
      </c>
      <c r="F344" s="217" t="s">
        <v>459</v>
      </c>
      <c r="G344" s="218" t="s">
        <v>169</v>
      </c>
      <c r="H344" s="219">
        <v>800.79999999999995</v>
      </c>
      <c r="I344" s="220"/>
      <c r="J344" s="221">
        <f>ROUND(I344*H344,2)</f>
        <v>0</v>
      </c>
      <c r="K344" s="217" t="s">
        <v>170</v>
      </c>
      <c r="L344" s="47"/>
      <c r="M344" s="222" t="s">
        <v>19</v>
      </c>
      <c r="N344" s="223" t="s">
        <v>48</v>
      </c>
      <c r="O344" s="87"/>
      <c r="P344" s="224">
        <f>O344*H344</f>
        <v>0</v>
      </c>
      <c r="Q344" s="224">
        <v>0.0073499999999999998</v>
      </c>
      <c r="R344" s="224">
        <f>Q344*H344</f>
        <v>5.8858799999999993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108</v>
      </c>
      <c r="AT344" s="226" t="s">
        <v>166</v>
      </c>
      <c r="AU344" s="226" t="s">
        <v>105</v>
      </c>
      <c r="AY344" s="20" t="s">
        <v>164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85</v>
      </c>
      <c r="BK344" s="227">
        <f>ROUND(I344*H344,2)</f>
        <v>0</v>
      </c>
      <c r="BL344" s="20" t="s">
        <v>108</v>
      </c>
      <c r="BM344" s="226" t="s">
        <v>460</v>
      </c>
    </row>
    <row r="345" s="2" customFormat="1">
      <c r="A345" s="41"/>
      <c r="B345" s="42"/>
      <c r="C345" s="43"/>
      <c r="D345" s="228" t="s">
        <v>172</v>
      </c>
      <c r="E345" s="43"/>
      <c r="F345" s="229" t="s">
        <v>461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172</v>
      </c>
      <c r="AU345" s="20" t="s">
        <v>105</v>
      </c>
    </row>
    <row r="346" s="15" customFormat="1">
      <c r="A346" s="15"/>
      <c r="B346" s="256"/>
      <c r="C346" s="257"/>
      <c r="D346" s="235" t="s">
        <v>174</v>
      </c>
      <c r="E346" s="258" t="s">
        <v>19</v>
      </c>
      <c r="F346" s="259" t="s">
        <v>450</v>
      </c>
      <c r="G346" s="257"/>
      <c r="H346" s="258" t="s">
        <v>19</v>
      </c>
      <c r="I346" s="260"/>
      <c r="J346" s="257"/>
      <c r="K346" s="257"/>
      <c r="L346" s="261"/>
      <c r="M346" s="262"/>
      <c r="N346" s="263"/>
      <c r="O346" s="263"/>
      <c r="P346" s="263"/>
      <c r="Q346" s="263"/>
      <c r="R346" s="263"/>
      <c r="S346" s="263"/>
      <c r="T346" s="26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5" t="s">
        <v>174</v>
      </c>
      <c r="AU346" s="265" t="s">
        <v>105</v>
      </c>
      <c r="AV346" s="15" t="s">
        <v>85</v>
      </c>
      <c r="AW346" s="15" t="s">
        <v>37</v>
      </c>
      <c r="AX346" s="15" t="s">
        <v>77</v>
      </c>
      <c r="AY346" s="265" t="s">
        <v>164</v>
      </c>
    </row>
    <row r="347" s="13" customFormat="1">
      <c r="A347" s="13"/>
      <c r="B347" s="233"/>
      <c r="C347" s="234"/>
      <c r="D347" s="235" t="s">
        <v>174</v>
      </c>
      <c r="E347" s="236" t="s">
        <v>19</v>
      </c>
      <c r="F347" s="237" t="s">
        <v>462</v>
      </c>
      <c r="G347" s="234"/>
      <c r="H347" s="238">
        <v>800.79999999999995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174</v>
      </c>
      <c r="AU347" s="244" t="s">
        <v>105</v>
      </c>
      <c r="AV347" s="13" t="s">
        <v>87</v>
      </c>
      <c r="AW347" s="13" t="s">
        <v>37</v>
      </c>
      <c r="AX347" s="13" t="s">
        <v>77</v>
      </c>
      <c r="AY347" s="244" t="s">
        <v>164</v>
      </c>
    </row>
    <row r="348" s="14" customFormat="1">
      <c r="A348" s="14"/>
      <c r="B348" s="245"/>
      <c r="C348" s="246"/>
      <c r="D348" s="235" t="s">
        <v>174</v>
      </c>
      <c r="E348" s="247" t="s">
        <v>19</v>
      </c>
      <c r="F348" s="248" t="s">
        <v>176</v>
      </c>
      <c r="G348" s="246"/>
      <c r="H348" s="249">
        <v>800.79999999999995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174</v>
      </c>
      <c r="AU348" s="255" t="s">
        <v>105</v>
      </c>
      <c r="AV348" s="14" t="s">
        <v>108</v>
      </c>
      <c r="AW348" s="14" t="s">
        <v>37</v>
      </c>
      <c r="AX348" s="14" t="s">
        <v>85</v>
      </c>
      <c r="AY348" s="255" t="s">
        <v>164</v>
      </c>
    </row>
    <row r="349" s="2" customFormat="1" ht="37.8" customHeight="1">
      <c r="A349" s="41"/>
      <c r="B349" s="42"/>
      <c r="C349" s="215" t="s">
        <v>463</v>
      </c>
      <c r="D349" s="215" t="s">
        <v>166</v>
      </c>
      <c r="E349" s="216" t="s">
        <v>464</v>
      </c>
      <c r="F349" s="217" t="s">
        <v>465</v>
      </c>
      <c r="G349" s="218" t="s">
        <v>169</v>
      </c>
      <c r="H349" s="219">
        <v>72.799999999999997</v>
      </c>
      <c r="I349" s="220"/>
      <c r="J349" s="221">
        <f>ROUND(I349*H349,2)</f>
        <v>0</v>
      </c>
      <c r="K349" s="217" t="s">
        <v>19</v>
      </c>
      <c r="L349" s="47"/>
      <c r="M349" s="222" t="s">
        <v>19</v>
      </c>
      <c r="N349" s="223" t="s">
        <v>48</v>
      </c>
      <c r="O349" s="87"/>
      <c r="P349" s="224">
        <f>O349*H349</f>
        <v>0</v>
      </c>
      <c r="Q349" s="224">
        <v>0.0167</v>
      </c>
      <c r="R349" s="224">
        <f>Q349*H349</f>
        <v>1.21576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108</v>
      </c>
      <c r="AT349" s="226" t="s">
        <v>166</v>
      </c>
      <c r="AU349" s="226" t="s">
        <v>105</v>
      </c>
      <c r="AY349" s="20" t="s">
        <v>164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85</v>
      </c>
      <c r="BK349" s="227">
        <f>ROUND(I349*H349,2)</f>
        <v>0</v>
      </c>
      <c r="BL349" s="20" t="s">
        <v>108</v>
      </c>
      <c r="BM349" s="226" t="s">
        <v>466</v>
      </c>
    </row>
    <row r="350" s="15" customFormat="1">
      <c r="A350" s="15"/>
      <c r="B350" s="256"/>
      <c r="C350" s="257"/>
      <c r="D350" s="235" t="s">
        <v>174</v>
      </c>
      <c r="E350" s="258" t="s">
        <v>19</v>
      </c>
      <c r="F350" s="259" t="s">
        <v>467</v>
      </c>
      <c r="G350" s="257"/>
      <c r="H350" s="258" t="s">
        <v>19</v>
      </c>
      <c r="I350" s="260"/>
      <c r="J350" s="257"/>
      <c r="K350" s="257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174</v>
      </c>
      <c r="AU350" s="265" t="s">
        <v>105</v>
      </c>
      <c r="AV350" s="15" t="s">
        <v>85</v>
      </c>
      <c r="AW350" s="15" t="s">
        <v>37</v>
      </c>
      <c r="AX350" s="15" t="s">
        <v>77</v>
      </c>
      <c r="AY350" s="265" t="s">
        <v>164</v>
      </c>
    </row>
    <row r="351" s="13" customFormat="1">
      <c r="A351" s="13"/>
      <c r="B351" s="233"/>
      <c r="C351" s="234"/>
      <c r="D351" s="235" t="s">
        <v>174</v>
      </c>
      <c r="E351" s="236" t="s">
        <v>19</v>
      </c>
      <c r="F351" s="237" t="s">
        <v>468</v>
      </c>
      <c r="G351" s="234"/>
      <c r="H351" s="238">
        <v>45.5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174</v>
      </c>
      <c r="AU351" s="244" t="s">
        <v>105</v>
      </c>
      <c r="AV351" s="13" t="s">
        <v>87</v>
      </c>
      <c r="AW351" s="13" t="s">
        <v>37</v>
      </c>
      <c r="AX351" s="13" t="s">
        <v>77</v>
      </c>
      <c r="AY351" s="244" t="s">
        <v>164</v>
      </c>
    </row>
    <row r="352" s="16" customFormat="1">
      <c r="A352" s="16"/>
      <c r="B352" s="277"/>
      <c r="C352" s="278"/>
      <c r="D352" s="235" t="s">
        <v>174</v>
      </c>
      <c r="E352" s="279" t="s">
        <v>19</v>
      </c>
      <c r="F352" s="280" t="s">
        <v>469</v>
      </c>
      <c r="G352" s="278"/>
      <c r="H352" s="281">
        <v>45.5</v>
      </c>
      <c r="I352" s="282"/>
      <c r="J352" s="278"/>
      <c r="K352" s="278"/>
      <c r="L352" s="283"/>
      <c r="M352" s="284"/>
      <c r="N352" s="285"/>
      <c r="O352" s="285"/>
      <c r="P352" s="285"/>
      <c r="Q352" s="285"/>
      <c r="R352" s="285"/>
      <c r="S352" s="285"/>
      <c r="T352" s="28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87" t="s">
        <v>174</v>
      </c>
      <c r="AU352" s="287" t="s">
        <v>105</v>
      </c>
      <c r="AV352" s="16" t="s">
        <v>105</v>
      </c>
      <c r="AW352" s="16" t="s">
        <v>37</v>
      </c>
      <c r="AX352" s="16" t="s">
        <v>77</v>
      </c>
      <c r="AY352" s="287" t="s">
        <v>164</v>
      </c>
    </row>
    <row r="353" s="15" customFormat="1">
      <c r="A353" s="15"/>
      <c r="B353" s="256"/>
      <c r="C353" s="257"/>
      <c r="D353" s="235" t="s">
        <v>174</v>
      </c>
      <c r="E353" s="258" t="s">
        <v>19</v>
      </c>
      <c r="F353" s="259" t="s">
        <v>470</v>
      </c>
      <c r="G353" s="257"/>
      <c r="H353" s="258" t="s">
        <v>19</v>
      </c>
      <c r="I353" s="260"/>
      <c r="J353" s="257"/>
      <c r="K353" s="257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174</v>
      </c>
      <c r="AU353" s="265" t="s">
        <v>105</v>
      </c>
      <c r="AV353" s="15" t="s">
        <v>85</v>
      </c>
      <c r="AW353" s="15" t="s">
        <v>37</v>
      </c>
      <c r="AX353" s="15" t="s">
        <v>77</v>
      </c>
      <c r="AY353" s="265" t="s">
        <v>164</v>
      </c>
    </row>
    <row r="354" s="13" customFormat="1">
      <c r="A354" s="13"/>
      <c r="B354" s="233"/>
      <c r="C354" s="234"/>
      <c r="D354" s="235" t="s">
        <v>174</v>
      </c>
      <c r="E354" s="236" t="s">
        <v>19</v>
      </c>
      <c r="F354" s="237" t="s">
        <v>471</v>
      </c>
      <c r="G354" s="234"/>
      <c r="H354" s="238">
        <v>15.300000000000001</v>
      </c>
      <c r="I354" s="239"/>
      <c r="J354" s="234"/>
      <c r="K354" s="234"/>
      <c r="L354" s="240"/>
      <c r="M354" s="241"/>
      <c r="N354" s="242"/>
      <c r="O354" s="242"/>
      <c r="P354" s="242"/>
      <c r="Q354" s="242"/>
      <c r="R354" s="242"/>
      <c r="S354" s="242"/>
      <c r="T354" s="24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4" t="s">
        <v>174</v>
      </c>
      <c r="AU354" s="244" t="s">
        <v>105</v>
      </c>
      <c r="AV354" s="13" t="s">
        <v>87</v>
      </c>
      <c r="AW354" s="13" t="s">
        <v>37</v>
      </c>
      <c r="AX354" s="13" t="s">
        <v>77</v>
      </c>
      <c r="AY354" s="244" t="s">
        <v>164</v>
      </c>
    </row>
    <row r="355" s="16" customFormat="1">
      <c r="A355" s="16"/>
      <c r="B355" s="277"/>
      <c r="C355" s="278"/>
      <c r="D355" s="235" t="s">
        <v>174</v>
      </c>
      <c r="E355" s="279" t="s">
        <v>19</v>
      </c>
      <c r="F355" s="280" t="s">
        <v>469</v>
      </c>
      <c r="G355" s="278"/>
      <c r="H355" s="281">
        <v>15.300000000000001</v>
      </c>
      <c r="I355" s="282"/>
      <c r="J355" s="278"/>
      <c r="K355" s="278"/>
      <c r="L355" s="283"/>
      <c r="M355" s="284"/>
      <c r="N355" s="285"/>
      <c r="O355" s="285"/>
      <c r="P355" s="285"/>
      <c r="Q355" s="285"/>
      <c r="R355" s="285"/>
      <c r="S355" s="285"/>
      <c r="T355" s="28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87" t="s">
        <v>174</v>
      </c>
      <c r="AU355" s="287" t="s">
        <v>105</v>
      </c>
      <c r="AV355" s="16" t="s">
        <v>105</v>
      </c>
      <c r="AW355" s="16" t="s">
        <v>37</v>
      </c>
      <c r="AX355" s="16" t="s">
        <v>77</v>
      </c>
      <c r="AY355" s="287" t="s">
        <v>164</v>
      </c>
    </row>
    <row r="356" s="15" customFormat="1">
      <c r="A356" s="15"/>
      <c r="B356" s="256"/>
      <c r="C356" s="257"/>
      <c r="D356" s="235" t="s">
        <v>174</v>
      </c>
      <c r="E356" s="258" t="s">
        <v>19</v>
      </c>
      <c r="F356" s="259" t="s">
        <v>472</v>
      </c>
      <c r="G356" s="257"/>
      <c r="H356" s="258" t="s">
        <v>19</v>
      </c>
      <c r="I356" s="260"/>
      <c r="J356" s="257"/>
      <c r="K356" s="257"/>
      <c r="L356" s="261"/>
      <c r="M356" s="262"/>
      <c r="N356" s="263"/>
      <c r="O356" s="263"/>
      <c r="P356" s="263"/>
      <c r="Q356" s="263"/>
      <c r="R356" s="263"/>
      <c r="S356" s="263"/>
      <c r="T356" s="264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5" t="s">
        <v>174</v>
      </c>
      <c r="AU356" s="265" t="s">
        <v>105</v>
      </c>
      <c r="AV356" s="15" t="s">
        <v>85</v>
      </c>
      <c r="AW356" s="15" t="s">
        <v>37</v>
      </c>
      <c r="AX356" s="15" t="s">
        <v>77</v>
      </c>
      <c r="AY356" s="265" t="s">
        <v>164</v>
      </c>
    </row>
    <row r="357" s="13" customFormat="1">
      <c r="A357" s="13"/>
      <c r="B357" s="233"/>
      <c r="C357" s="234"/>
      <c r="D357" s="235" t="s">
        <v>174</v>
      </c>
      <c r="E357" s="236" t="s">
        <v>19</v>
      </c>
      <c r="F357" s="237" t="s">
        <v>473</v>
      </c>
      <c r="G357" s="234"/>
      <c r="H357" s="238">
        <v>12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174</v>
      </c>
      <c r="AU357" s="244" t="s">
        <v>105</v>
      </c>
      <c r="AV357" s="13" t="s">
        <v>87</v>
      </c>
      <c r="AW357" s="13" t="s">
        <v>37</v>
      </c>
      <c r="AX357" s="13" t="s">
        <v>77</v>
      </c>
      <c r="AY357" s="244" t="s">
        <v>164</v>
      </c>
    </row>
    <row r="358" s="16" customFormat="1">
      <c r="A358" s="16"/>
      <c r="B358" s="277"/>
      <c r="C358" s="278"/>
      <c r="D358" s="235" t="s">
        <v>174</v>
      </c>
      <c r="E358" s="279" t="s">
        <v>19</v>
      </c>
      <c r="F358" s="280" t="s">
        <v>469</v>
      </c>
      <c r="G358" s="278"/>
      <c r="H358" s="281">
        <v>12</v>
      </c>
      <c r="I358" s="282"/>
      <c r="J358" s="278"/>
      <c r="K358" s="278"/>
      <c r="L358" s="283"/>
      <c r="M358" s="284"/>
      <c r="N358" s="285"/>
      <c r="O358" s="285"/>
      <c r="P358" s="285"/>
      <c r="Q358" s="285"/>
      <c r="R358" s="285"/>
      <c r="S358" s="285"/>
      <c r="T358" s="28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87" t="s">
        <v>174</v>
      </c>
      <c r="AU358" s="287" t="s">
        <v>105</v>
      </c>
      <c r="AV358" s="16" t="s">
        <v>105</v>
      </c>
      <c r="AW358" s="16" t="s">
        <v>37</v>
      </c>
      <c r="AX358" s="16" t="s">
        <v>77</v>
      </c>
      <c r="AY358" s="287" t="s">
        <v>164</v>
      </c>
    </row>
    <row r="359" s="14" customFormat="1">
      <c r="A359" s="14"/>
      <c r="B359" s="245"/>
      <c r="C359" s="246"/>
      <c r="D359" s="235" t="s">
        <v>174</v>
      </c>
      <c r="E359" s="247" t="s">
        <v>19</v>
      </c>
      <c r="F359" s="248" t="s">
        <v>176</v>
      </c>
      <c r="G359" s="246"/>
      <c r="H359" s="249">
        <v>72.799999999999997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5" t="s">
        <v>174</v>
      </c>
      <c r="AU359" s="255" t="s">
        <v>105</v>
      </c>
      <c r="AV359" s="14" t="s">
        <v>108</v>
      </c>
      <c r="AW359" s="14" t="s">
        <v>37</v>
      </c>
      <c r="AX359" s="14" t="s">
        <v>85</v>
      </c>
      <c r="AY359" s="255" t="s">
        <v>164</v>
      </c>
    </row>
    <row r="360" s="2" customFormat="1" ht="37.8" customHeight="1">
      <c r="A360" s="41"/>
      <c r="B360" s="42"/>
      <c r="C360" s="215" t="s">
        <v>474</v>
      </c>
      <c r="D360" s="215" t="s">
        <v>166</v>
      </c>
      <c r="E360" s="216" t="s">
        <v>475</v>
      </c>
      <c r="F360" s="217" t="s">
        <v>476</v>
      </c>
      <c r="G360" s="218" t="s">
        <v>169</v>
      </c>
      <c r="H360" s="219">
        <v>27.300000000000001</v>
      </c>
      <c r="I360" s="220"/>
      <c r="J360" s="221">
        <f>ROUND(I360*H360,2)</f>
        <v>0</v>
      </c>
      <c r="K360" s="217" t="s">
        <v>170</v>
      </c>
      <c r="L360" s="47"/>
      <c r="M360" s="222" t="s">
        <v>19</v>
      </c>
      <c r="N360" s="223" t="s">
        <v>48</v>
      </c>
      <c r="O360" s="87"/>
      <c r="P360" s="224">
        <f>O360*H360</f>
        <v>0</v>
      </c>
      <c r="Q360" s="224">
        <v>0.0040499999999999998</v>
      </c>
      <c r="R360" s="224">
        <f>Q360*H360</f>
        <v>0.110565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108</v>
      </c>
      <c r="AT360" s="226" t="s">
        <v>166</v>
      </c>
      <c r="AU360" s="226" t="s">
        <v>105</v>
      </c>
      <c r="AY360" s="20" t="s">
        <v>164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85</v>
      </c>
      <c r="BK360" s="227">
        <f>ROUND(I360*H360,2)</f>
        <v>0</v>
      </c>
      <c r="BL360" s="20" t="s">
        <v>108</v>
      </c>
      <c r="BM360" s="226" t="s">
        <v>477</v>
      </c>
    </row>
    <row r="361" s="2" customFormat="1">
      <c r="A361" s="41"/>
      <c r="B361" s="42"/>
      <c r="C361" s="43"/>
      <c r="D361" s="228" t="s">
        <v>172</v>
      </c>
      <c r="E361" s="43"/>
      <c r="F361" s="229" t="s">
        <v>478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172</v>
      </c>
      <c r="AU361" s="20" t="s">
        <v>105</v>
      </c>
    </row>
    <row r="362" s="15" customFormat="1">
      <c r="A362" s="15"/>
      <c r="B362" s="256"/>
      <c r="C362" s="257"/>
      <c r="D362" s="235" t="s">
        <v>174</v>
      </c>
      <c r="E362" s="258" t="s">
        <v>19</v>
      </c>
      <c r="F362" s="259" t="s">
        <v>470</v>
      </c>
      <c r="G362" s="257"/>
      <c r="H362" s="258" t="s">
        <v>19</v>
      </c>
      <c r="I362" s="260"/>
      <c r="J362" s="257"/>
      <c r="K362" s="257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174</v>
      </c>
      <c r="AU362" s="265" t="s">
        <v>105</v>
      </c>
      <c r="AV362" s="15" t="s">
        <v>85</v>
      </c>
      <c r="AW362" s="15" t="s">
        <v>37</v>
      </c>
      <c r="AX362" s="15" t="s">
        <v>77</v>
      </c>
      <c r="AY362" s="265" t="s">
        <v>164</v>
      </c>
    </row>
    <row r="363" s="13" customFormat="1">
      <c r="A363" s="13"/>
      <c r="B363" s="233"/>
      <c r="C363" s="234"/>
      <c r="D363" s="235" t="s">
        <v>174</v>
      </c>
      <c r="E363" s="236" t="s">
        <v>19</v>
      </c>
      <c r="F363" s="237" t="s">
        <v>471</v>
      </c>
      <c r="G363" s="234"/>
      <c r="H363" s="238">
        <v>15.300000000000001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174</v>
      </c>
      <c r="AU363" s="244" t="s">
        <v>105</v>
      </c>
      <c r="AV363" s="13" t="s">
        <v>87</v>
      </c>
      <c r="AW363" s="13" t="s">
        <v>37</v>
      </c>
      <c r="AX363" s="13" t="s">
        <v>77</v>
      </c>
      <c r="AY363" s="244" t="s">
        <v>164</v>
      </c>
    </row>
    <row r="364" s="16" customFormat="1">
      <c r="A364" s="16"/>
      <c r="B364" s="277"/>
      <c r="C364" s="278"/>
      <c r="D364" s="235" t="s">
        <v>174</v>
      </c>
      <c r="E364" s="279" t="s">
        <v>19</v>
      </c>
      <c r="F364" s="280" t="s">
        <v>469</v>
      </c>
      <c r="G364" s="278"/>
      <c r="H364" s="281">
        <v>15.300000000000001</v>
      </c>
      <c r="I364" s="282"/>
      <c r="J364" s="278"/>
      <c r="K364" s="278"/>
      <c r="L364" s="283"/>
      <c r="M364" s="284"/>
      <c r="N364" s="285"/>
      <c r="O364" s="285"/>
      <c r="P364" s="285"/>
      <c r="Q364" s="285"/>
      <c r="R364" s="285"/>
      <c r="S364" s="285"/>
      <c r="T364" s="28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87" t="s">
        <v>174</v>
      </c>
      <c r="AU364" s="287" t="s">
        <v>105</v>
      </c>
      <c r="AV364" s="16" t="s">
        <v>105</v>
      </c>
      <c r="AW364" s="16" t="s">
        <v>37</v>
      </c>
      <c r="AX364" s="16" t="s">
        <v>77</v>
      </c>
      <c r="AY364" s="287" t="s">
        <v>164</v>
      </c>
    </row>
    <row r="365" s="15" customFormat="1">
      <c r="A365" s="15"/>
      <c r="B365" s="256"/>
      <c r="C365" s="257"/>
      <c r="D365" s="235" t="s">
        <v>174</v>
      </c>
      <c r="E365" s="258" t="s">
        <v>19</v>
      </c>
      <c r="F365" s="259" t="s">
        <v>472</v>
      </c>
      <c r="G365" s="257"/>
      <c r="H365" s="258" t="s">
        <v>19</v>
      </c>
      <c r="I365" s="260"/>
      <c r="J365" s="257"/>
      <c r="K365" s="257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174</v>
      </c>
      <c r="AU365" s="265" t="s">
        <v>105</v>
      </c>
      <c r="AV365" s="15" t="s">
        <v>85</v>
      </c>
      <c r="AW365" s="15" t="s">
        <v>37</v>
      </c>
      <c r="AX365" s="15" t="s">
        <v>77</v>
      </c>
      <c r="AY365" s="265" t="s">
        <v>164</v>
      </c>
    </row>
    <row r="366" s="13" customFormat="1">
      <c r="A366" s="13"/>
      <c r="B366" s="233"/>
      <c r="C366" s="234"/>
      <c r="D366" s="235" t="s">
        <v>174</v>
      </c>
      <c r="E366" s="236" t="s">
        <v>19</v>
      </c>
      <c r="F366" s="237" t="s">
        <v>473</v>
      </c>
      <c r="G366" s="234"/>
      <c r="H366" s="238">
        <v>12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174</v>
      </c>
      <c r="AU366" s="244" t="s">
        <v>105</v>
      </c>
      <c r="AV366" s="13" t="s">
        <v>87</v>
      </c>
      <c r="AW366" s="13" t="s">
        <v>37</v>
      </c>
      <c r="AX366" s="13" t="s">
        <v>77</v>
      </c>
      <c r="AY366" s="244" t="s">
        <v>164</v>
      </c>
    </row>
    <row r="367" s="16" customFormat="1">
      <c r="A367" s="16"/>
      <c r="B367" s="277"/>
      <c r="C367" s="278"/>
      <c r="D367" s="235" t="s">
        <v>174</v>
      </c>
      <c r="E367" s="279" t="s">
        <v>19</v>
      </c>
      <c r="F367" s="280" t="s">
        <v>469</v>
      </c>
      <c r="G367" s="278"/>
      <c r="H367" s="281">
        <v>12</v>
      </c>
      <c r="I367" s="282"/>
      <c r="J367" s="278"/>
      <c r="K367" s="278"/>
      <c r="L367" s="283"/>
      <c r="M367" s="284"/>
      <c r="N367" s="285"/>
      <c r="O367" s="285"/>
      <c r="P367" s="285"/>
      <c r="Q367" s="285"/>
      <c r="R367" s="285"/>
      <c r="S367" s="285"/>
      <c r="T367" s="28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87" t="s">
        <v>174</v>
      </c>
      <c r="AU367" s="287" t="s">
        <v>105</v>
      </c>
      <c r="AV367" s="16" t="s">
        <v>105</v>
      </c>
      <c r="AW367" s="16" t="s">
        <v>37</v>
      </c>
      <c r="AX367" s="16" t="s">
        <v>77</v>
      </c>
      <c r="AY367" s="287" t="s">
        <v>164</v>
      </c>
    </row>
    <row r="368" s="14" customFormat="1">
      <c r="A368" s="14"/>
      <c r="B368" s="245"/>
      <c r="C368" s="246"/>
      <c r="D368" s="235" t="s">
        <v>174</v>
      </c>
      <c r="E368" s="247" t="s">
        <v>19</v>
      </c>
      <c r="F368" s="248" t="s">
        <v>176</v>
      </c>
      <c r="G368" s="246"/>
      <c r="H368" s="249">
        <v>27.300000000000001</v>
      </c>
      <c r="I368" s="250"/>
      <c r="J368" s="246"/>
      <c r="K368" s="246"/>
      <c r="L368" s="251"/>
      <c r="M368" s="252"/>
      <c r="N368" s="253"/>
      <c r="O368" s="253"/>
      <c r="P368" s="253"/>
      <c r="Q368" s="253"/>
      <c r="R368" s="253"/>
      <c r="S368" s="253"/>
      <c r="T368" s="25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5" t="s">
        <v>174</v>
      </c>
      <c r="AU368" s="255" t="s">
        <v>105</v>
      </c>
      <c r="AV368" s="14" t="s">
        <v>108</v>
      </c>
      <c r="AW368" s="14" t="s">
        <v>37</v>
      </c>
      <c r="AX368" s="14" t="s">
        <v>85</v>
      </c>
      <c r="AY368" s="255" t="s">
        <v>164</v>
      </c>
    </row>
    <row r="369" s="2" customFormat="1" ht="33" customHeight="1">
      <c r="A369" s="41"/>
      <c r="B369" s="42"/>
      <c r="C369" s="215" t="s">
        <v>479</v>
      </c>
      <c r="D369" s="215" t="s">
        <v>166</v>
      </c>
      <c r="E369" s="216" t="s">
        <v>480</v>
      </c>
      <c r="F369" s="217" t="s">
        <v>481</v>
      </c>
      <c r="G369" s="218" t="s">
        <v>169</v>
      </c>
      <c r="H369" s="219">
        <v>27.300000000000001</v>
      </c>
      <c r="I369" s="220"/>
      <c r="J369" s="221">
        <f>ROUND(I369*H369,2)</f>
        <v>0</v>
      </c>
      <c r="K369" s="217" t="s">
        <v>170</v>
      </c>
      <c r="L369" s="47"/>
      <c r="M369" s="222" t="s">
        <v>19</v>
      </c>
      <c r="N369" s="223" t="s">
        <v>48</v>
      </c>
      <c r="O369" s="87"/>
      <c r="P369" s="224">
        <f>O369*H369</f>
        <v>0</v>
      </c>
      <c r="Q369" s="224">
        <v>0.016199999999999999</v>
      </c>
      <c r="R369" s="224">
        <f>Q369*H369</f>
        <v>0.44225999999999999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108</v>
      </c>
      <c r="AT369" s="226" t="s">
        <v>166</v>
      </c>
      <c r="AU369" s="226" t="s">
        <v>105</v>
      </c>
      <c r="AY369" s="20" t="s">
        <v>164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85</v>
      </c>
      <c r="BK369" s="227">
        <f>ROUND(I369*H369,2)</f>
        <v>0</v>
      </c>
      <c r="BL369" s="20" t="s">
        <v>108</v>
      </c>
      <c r="BM369" s="226" t="s">
        <v>482</v>
      </c>
    </row>
    <row r="370" s="2" customFormat="1">
      <c r="A370" s="41"/>
      <c r="B370" s="42"/>
      <c r="C370" s="43"/>
      <c r="D370" s="228" t="s">
        <v>172</v>
      </c>
      <c r="E370" s="43"/>
      <c r="F370" s="229" t="s">
        <v>483</v>
      </c>
      <c r="G370" s="43"/>
      <c r="H370" s="43"/>
      <c r="I370" s="230"/>
      <c r="J370" s="43"/>
      <c r="K370" s="43"/>
      <c r="L370" s="47"/>
      <c r="M370" s="231"/>
      <c r="N370" s="232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172</v>
      </c>
      <c r="AU370" s="20" t="s">
        <v>105</v>
      </c>
    </row>
    <row r="371" s="15" customFormat="1">
      <c r="A371" s="15"/>
      <c r="B371" s="256"/>
      <c r="C371" s="257"/>
      <c r="D371" s="235" t="s">
        <v>174</v>
      </c>
      <c r="E371" s="258" t="s">
        <v>19</v>
      </c>
      <c r="F371" s="259" t="s">
        <v>470</v>
      </c>
      <c r="G371" s="257"/>
      <c r="H371" s="258" t="s">
        <v>19</v>
      </c>
      <c r="I371" s="260"/>
      <c r="J371" s="257"/>
      <c r="K371" s="257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174</v>
      </c>
      <c r="AU371" s="265" t="s">
        <v>105</v>
      </c>
      <c r="AV371" s="15" t="s">
        <v>85</v>
      </c>
      <c r="AW371" s="15" t="s">
        <v>37</v>
      </c>
      <c r="AX371" s="15" t="s">
        <v>77</v>
      </c>
      <c r="AY371" s="265" t="s">
        <v>164</v>
      </c>
    </row>
    <row r="372" s="13" customFormat="1">
      <c r="A372" s="13"/>
      <c r="B372" s="233"/>
      <c r="C372" s="234"/>
      <c r="D372" s="235" t="s">
        <v>174</v>
      </c>
      <c r="E372" s="236" t="s">
        <v>19</v>
      </c>
      <c r="F372" s="237" t="s">
        <v>471</v>
      </c>
      <c r="G372" s="234"/>
      <c r="H372" s="238">
        <v>15.300000000000001</v>
      </c>
      <c r="I372" s="239"/>
      <c r="J372" s="234"/>
      <c r="K372" s="234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174</v>
      </c>
      <c r="AU372" s="244" t="s">
        <v>105</v>
      </c>
      <c r="AV372" s="13" t="s">
        <v>87</v>
      </c>
      <c r="AW372" s="13" t="s">
        <v>37</v>
      </c>
      <c r="AX372" s="13" t="s">
        <v>77</v>
      </c>
      <c r="AY372" s="244" t="s">
        <v>164</v>
      </c>
    </row>
    <row r="373" s="16" customFormat="1">
      <c r="A373" s="16"/>
      <c r="B373" s="277"/>
      <c r="C373" s="278"/>
      <c r="D373" s="235" t="s">
        <v>174</v>
      </c>
      <c r="E373" s="279" t="s">
        <v>19</v>
      </c>
      <c r="F373" s="280" t="s">
        <v>469</v>
      </c>
      <c r="G373" s="278"/>
      <c r="H373" s="281">
        <v>15.300000000000001</v>
      </c>
      <c r="I373" s="282"/>
      <c r="J373" s="278"/>
      <c r="K373" s="278"/>
      <c r="L373" s="283"/>
      <c r="M373" s="284"/>
      <c r="N373" s="285"/>
      <c r="O373" s="285"/>
      <c r="P373" s="285"/>
      <c r="Q373" s="285"/>
      <c r="R373" s="285"/>
      <c r="S373" s="285"/>
      <c r="T373" s="28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87" t="s">
        <v>174</v>
      </c>
      <c r="AU373" s="287" t="s">
        <v>105</v>
      </c>
      <c r="AV373" s="16" t="s">
        <v>105</v>
      </c>
      <c r="AW373" s="16" t="s">
        <v>37</v>
      </c>
      <c r="AX373" s="16" t="s">
        <v>77</v>
      </c>
      <c r="AY373" s="287" t="s">
        <v>164</v>
      </c>
    </row>
    <row r="374" s="15" customFormat="1">
      <c r="A374" s="15"/>
      <c r="B374" s="256"/>
      <c r="C374" s="257"/>
      <c r="D374" s="235" t="s">
        <v>174</v>
      </c>
      <c r="E374" s="258" t="s">
        <v>19</v>
      </c>
      <c r="F374" s="259" t="s">
        <v>472</v>
      </c>
      <c r="G374" s="257"/>
      <c r="H374" s="258" t="s">
        <v>19</v>
      </c>
      <c r="I374" s="260"/>
      <c r="J374" s="257"/>
      <c r="K374" s="257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174</v>
      </c>
      <c r="AU374" s="265" t="s">
        <v>105</v>
      </c>
      <c r="AV374" s="15" t="s">
        <v>85</v>
      </c>
      <c r="AW374" s="15" t="s">
        <v>37</v>
      </c>
      <c r="AX374" s="15" t="s">
        <v>77</v>
      </c>
      <c r="AY374" s="265" t="s">
        <v>164</v>
      </c>
    </row>
    <row r="375" s="13" customFormat="1">
      <c r="A375" s="13"/>
      <c r="B375" s="233"/>
      <c r="C375" s="234"/>
      <c r="D375" s="235" t="s">
        <v>174</v>
      </c>
      <c r="E375" s="236" t="s">
        <v>19</v>
      </c>
      <c r="F375" s="237" t="s">
        <v>473</v>
      </c>
      <c r="G375" s="234"/>
      <c r="H375" s="238">
        <v>12</v>
      </c>
      <c r="I375" s="239"/>
      <c r="J375" s="234"/>
      <c r="K375" s="234"/>
      <c r="L375" s="240"/>
      <c r="M375" s="241"/>
      <c r="N375" s="242"/>
      <c r="O375" s="242"/>
      <c r="P375" s="242"/>
      <c r="Q375" s="242"/>
      <c r="R375" s="242"/>
      <c r="S375" s="242"/>
      <c r="T375" s="24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4" t="s">
        <v>174</v>
      </c>
      <c r="AU375" s="244" t="s">
        <v>105</v>
      </c>
      <c r="AV375" s="13" t="s">
        <v>87</v>
      </c>
      <c r="AW375" s="13" t="s">
        <v>37</v>
      </c>
      <c r="AX375" s="13" t="s">
        <v>77</v>
      </c>
      <c r="AY375" s="244" t="s">
        <v>164</v>
      </c>
    </row>
    <row r="376" s="16" customFormat="1">
      <c r="A376" s="16"/>
      <c r="B376" s="277"/>
      <c r="C376" s="278"/>
      <c r="D376" s="235" t="s">
        <v>174</v>
      </c>
      <c r="E376" s="279" t="s">
        <v>19</v>
      </c>
      <c r="F376" s="280" t="s">
        <v>469</v>
      </c>
      <c r="G376" s="278"/>
      <c r="H376" s="281">
        <v>12</v>
      </c>
      <c r="I376" s="282"/>
      <c r="J376" s="278"/>
      <c r="K376" s="278"/>
      <c r="L376" s="283"/>
      <c r="M376" s="284"/>
      <c r="N376" s="285"/>
      <c r="O376" s="285"/>
      <c r="P376" s="285"/>
      <c r="Q376" s="285"/>
      <c r="R376" s="285"/>
      <c r="S376" s="285"/>
      <c r="T376" s="28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87" t="s">
        <v>174</v>
      </c>
      <c r="AU376" s="287" t="s">
        <v>105</v>
      </c>
      <c r="AV376" s="16" t="s">
        <v>105</v>
      </c>
      <c r="AW376" s="16" t="s">
        <v>37</v>
      </c>
      <c r="AX376" s="16" t="s">
        <v>77</v>
      </c>
      <c r="AY376" s="287" t="s">
        <v>164</v>
      </c>
    </row>
    <row r="377" s="14" customFormat="1">
      <c r="A377" s="14"/>
      <c r="B377" s="245"/>
      <c r="C377" s="246"/>
      <c r="D377" s="235" t="s">
        <v>174</v>
      </c>
      <c r="E377" s="247" t="s">
        <v>19</v>
      </c>
      <c r="F377" s="248" t="s">
        <v>176</v>
      </c>
      <c r="G377" s="246"/>
      <c r="H377" s="249">
        <v>27.300000000000001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174</v>
      </c>
      <c r="AU377" s="255" t="s">
        <v>105</v>
      </c>
      <c r="AV377" s="14" t="s">
        <v>108</v>
      </c>
      <c r="AW377" s="14" t="s">
        <v>37</v>
      </c>
      <c r="AX377" s="14" t="s">
        <v>85</v>
      </c>
      <c r="AY377" s="255" t="s">
        <v>164</v>
      </c>
    </row>
    <row r="378" s="2" customFormat="1" ht="37.8" customHeight="1">
      <c r="A378" s="41"/>
      <c r="B378" s="42"/>
      <c r="C378" s="215" t="s">
        <v>484</v>
      </c>
      <c r="D378" s="215" t="s">
        <v>166</v>
      </c>
      <c r="E378" s="216" t="s">
        <v>485</v>
      </c>
      <c r="F378" s="217" t="s">
        <v>486</v>
      </c>
      <c r="G378" s="218" t="s">
        <v>169</v>
      </c>
      <c r="H378" s="219">
        <v>136.5</v>
      </c>
      <c r="I378" s="220"/>
      <c r="J378" s="221">
        <f>ROUND(I378*H378,2)</f>
        <v>0</v>
      </c>
      <c r="K378" s="217" t="s">
        <v>170</v>
      </c>
      <c r="L378" s="47"/>
      <c r="M378" s="222" t="s">
        <v>19</v>
      </c>
      <c r="N378" s="223" t="s">
        <v>48</v>
      </c>
      <c r="O378" s="87"/>
      <c r="P378" s="224">
        <f>O378*H378</f>
        <v>0</v>
      </c>
      <c r="Q378" s="224">
        <v>0.0054000000000000003</v>
      </c>
      <c r="R378" s="224">
        <f>Q378*H378</f>
        <v>0.73710000000000009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108</v>
      </c>
      <c r="AT378" s="226" t="s">
        <v>166</v>
      </c>
      <c r="AU378" s="226" t="s">
        <v>105</v>
      </c>
      <c r="AY378" s="20" t="s">
        <v>164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85</v>
      </c>
      <c r="BK378" s="227">
        <f>ROUND(I378*H378,2)</f>
        <v>0</v>
      </c>
      <c r="BL378" s="20" t="s">
        <v>108</v>
      </c>
      <c r="BM378" s="226" t="s">
        <v>487</v>
      </c>
    </row>
    <row r="379" s="2" customFormat="1">
      <c r="A379" s="41"/>
      <c r="B379" s="42"/>
      <c r="C379" s="43"/>
      <c r="D379" s="228" t="s">
        <v>172</v>
      </c>
      <c r="E379" s="43"/>
      <c r="F379" s="229" t="s">
        <v>488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172</v>
      </c>
      <c r="AU379" s="20" t="s">
        <v>105</v>
      </c>
    </row>
    <row r="380" s="15" customFormat="1">
      <c r="A380" s="15"/>
      <c r="B380" s="256"/>
      <c r="C380" s="257"/>
      <c r="D380" s="235" t="s">
        <v>174</v>
      </c>
      <c r="E380" s="258" t="s">
        <v>19</v>
      </c>
      <c r="F380" s="259" t="s">
        <v>470</v>
      </c>
      <c r="G380" s="257"/>
      <c r="H380" s="258" t="s">
        <v>19</v>
      </c>
      <c r="I380" s="260"/>
      <c r="J380" s="257"/>
      <c r="K380" s="257"/>
      <c r="L380" s="261"/>
      <c r="M380" s="262"/>
      <c r="N380" s="263"/>
      <c r="O380" s="263"/>
      <c r="P380" s="263"/>
      <c r="Q380" s="263"/>
      <c r="R380" s="263"/>
      <c r="S380" s="263"/>
      <c r="T380" s="26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5" t="s">
        <v>174</v>
      </c>
      <c r="AU380" s="265" t="s">
        <v>105</v>
      </c>
      <c r="AV380" s="15" t="s">
        <v>85</v>
      </c>
      <c r="AW380" s="15" t="s">
        <v>37</v>
      </c>
      <c r="AX380" s="15" t="s">
        <v>77</v>
      </c>
      <c r="AY380" s="265" t="s">
        <v>164</v>
      </c>
    </row>
    <row r="381" s="13" customFormat="1">
      <c r="A381" s="13"/>
      <c r="B381" s="233"/>
      <c r="C381" s="234"/>
      <c r="D381" s="235" t="s">
        <v>174</v>
      </c>
      <c r="E381" s="236" t="s">
        <v>19</v>
      </c>
      <c r="F381" s="237" t="s">
        <v>489</v>
      </c>
      <c r="G381" s="234"/>
      <c r="H381" s="238">
        <v>76.5</v>
      </c>
      <c r="I381" s="239"/>
      <c r="J381" s="234"/>
      <c r="K381" s="234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174</v>
      </c>
      <c r="AU381" s="244" t="s">
        <v>105</v>
      </c>
      <c r="AV381" s="13" t="s">
        <v>87</v>
      </c>
      <c r="AW381" s="13" t="s">
        <v>37</v>
      </c>
      <c r="AX381" s="13" t="s">
        <v>77</v>
      </c>
      <c r="AY381" s="244" t="s">
        <v>164</v>
      </c>
    </row>
    <row r="382" s="16" customFormat="1">
      <c r="A382" s="16"/>
      <c r="B382" s="277"/>
      <c r="C382" s="278"/>
      <c r="D382" s="235" t="s">
        <v>174</v>
      </c>
      <c r="E382" s="279" t="s">
        <v>19</v>
      </c>
      <c r="F382" s="280" t="s">
        <v>469</v>
      </c>
      <c r="G382" s="278"/>
      <c r="H382" s="281">
        <v>76.5</v>
      </c>
      <c r="I382" s="282"/>
      <c r="J382" s="278"/>
      <c r="K382" s="278"/>
      <c r="L382" s="283"/>
      <c r="M382" s="284"/>
      <c r="N382" s="285"/>
      <c r="O382" s="285"/>
      <c r="P382" s="285"/>
      <c r="Q382" s="285"/>
      <c r="R382" s="285"/>
      <c r="S382" s="285"/>
      <c r="T382" s="28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87" t="s">
        <v>174</v>
      </c>
      <c r="AU382" s="287" t="s">
        <v>105</v>
      </c>
      <c r="AV382" s="16" t="s">
        <v>105</v>
      </c>
      <c r="AW382" s="16" t="s">
        <v>37</v>
      </c>
      <c r="AX382" s="16" t="s">
        <v>77</v>
      </c>
      <c r="AY382" s="287" t="s">
        <v>164</v>
      </c>
    </row>
    <row r="383" s="15" customFormat="1">
      <c r="A383" s="15"/>
      <c r="B383" s="256"/>
      <c r="C383" s="257"/>
      <c r="D383" s="235" t="s">
        <v>174</v>
      </c>
      <c r="E383" s="258" t="s">
        <v>19</v>
      </c>
      <c r="F383" s="259" t="s">
        <v>472</v>
      </c>
      <c r="G383" s="257"/>
      <c r="H383" s="258" t="s">
        <v>19</v>
      </c>
      <c r="I383" s="260"/>
      <c r="J383" s="257"/>
      <c r="K383" s="257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174</v>
      </c>
      <c r="AU383" s="265" t="s">
        <v>105</v>
      </c>
      <c r="AV383" s="15" t="s">
        <v>85</v>
      </c>
      <c r="AW383" s="15" t="s">
        <v>37</v>
      </c>
      <c r="AX383" s="15" t="s">
        <v>77</v>
      </c>
      <c r="AY383" s="265" t="s">
        <v>164</v>
      </c>
    </row>
    <row r="384" s="13" customFormat="1">
      <c r="A384" s="13"/>
      <c r="B384" s="233"/>
      <c r="C384" s="234"/>
      <c r="D384" s="235" t="s">
        <v>174</v>
      </c>
      <c r="E384" s="236" t="s">
        <v>19</v>
      </c>
      <c r="F384" s="237" t="s">
        <v>490</v>
      </c>
      <c r="G384" s="234"/>
      <c r="H384" s="238">
        <v>60</v>
      </c>
      <c r="I384" s="239"/>
      <c r="J384" s="234"/>
      <c r="K384" s="234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174</v>
      </c>
      <c r="AU384" s="244" t="s">
        <v>105</v>
      </c>
      <c r="AV384" s="13" t="s">
        <v>87</v>
      </c>
      <c r="AW384" s="13" t="s">
        <v>37</v>
      </c>
      <c r="AX384" s="13" t="s">
        <v>77</v>
      </c>
      <c r="AY384" s="244" t="s">
        <v>164</v>
      </c>
    </row>
    <row r="385" s="16" customFormat="1">
      <c r="A385" s="16"/>
      <c r="B385" s="277"/>
      <c r="C385" s="278"/>
      <c r="D385" s="235" t="s">
        <v>174</v>
      </c>
      <c r="E385" s="279" t="s">
        <v>19</v>
      </c>
      <c r="F385" s="280" t="s">
        <v>469</v>
      </c>
      <c r="G385" s="278"/>
      <c r="H385" s="281">
        <v>60</v>
      </c>
      <c r="I385" s="282"/>
      <c r="J385" s="278"/>
      <c r="K385" s="278"/>
      <c r="L385" s="283"/>
      <c r="M385" s="284"/>
      <c r="N385" s="285"/>
      <c r="O385" s="285"/>
      <c r="P385" s="285"/>
      <c r="Q385" s="285"/>
      <c r="R385" s="285"/>
      <c r="S385" s="285"/>
      <c r="T385" s="28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87" t="s">
        <v>174</v>
      </c>
      <c r="AU385" s="287" t="s">
        <v>105</v>
      </c>
      <c r="AV385" s="16" t="s">
        <v>105</v>
      </c>
      <c r="AW385" s="16" t="s">
        <v>37</v>
      </c>
      <c r="AX385" s="16" t="s">
        <v>77</v>
      </c>
      <c r="AY385" s="287" t="s">
        <v>164</v>
      </c>
    </row>
    <row r="386" s="14" customFormat="1">
      <c r="A386" s="14"/>
      <c r="B386" s="245"/>
      <c r="C386" s="246"/>
      <c r="D386" s="235" t="s">
        <v>174</v>
      </c>
      <c r="E386" s="247" t="s">
        <v>19</v>
      </c>
      <c r="F386" s="248" t="s">
        <v>176</v>
      </c>
      <c r="G386" s="246"/>
      <c r="H386" s="249">
        <v>136.5</v>
      </c>
      <c r="I386" s="250"/>
      <c r="J386" s="246"/>
      <c r="K386" s="246"/>
      <c r="L386" s="251"/>
      <c r="M386" s="252"/>
      <c r="N386" s="253"/>
      <c r="O386" s="253"/>
      <c r="P386" s="253"/>
      <c r="Q386" s="253"/>
      <c r="R386" s="253"/>
      <c r="S386" s="253"/>
      <c r="T386" s="25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5" t="s">
        <v>174</v>
      </c>
      <c r="AU386" s="255" t="s">
        <v>105</v>
      </c>
      <c r="AV386" s="14" t="s">
        <v>108</v>
      </c>
      <c r="AW386" s="14" t="s">
        <v>37</v>
      </c>
      <c r="AX386" s="14" t="s">
        <v>85</v>
      </c>
      <c r="AY386" s="255" t="s">
        <v>164</v>
      </c>
    </row>
    <row r="387" s="2" customFormat="1" ht="24.15" customHeight="1">
      <c r="A387" s="41"/>
      <c r="B387" s="42"/>
      <c r="C387" s="215" t="s">
        <v>491</v>
      </c>
      <c r="D387" s="215" t="s">
        <v>166</v>
      </c>
      <c r="E387" s="216" t="s">
        <v>492</v>
      </c>
      <c r="F387" s="217" t="s">
        <v>493</v>
      </c>
      <c r="G387" s="218" t="s">
        <v>169</v>
      </c>
      <c r="H387" s="219">
        <v>27.300000000000001</v>
      </c>
      <c r="I387" s="220"/>
      <c r="J387" s="221">
        <f>ROUND(I387*H387,2)</f>
        <v>0</v>
      </c>
      <c r="K387" s="217" t="s">
        <v>170</v>
      </c>
      <c r="L387" s="47"/>
      <c r="M387" s="222" t="s">
        <v>19</v>
      </c>
      <c r="N387" s="223" t="s">
        <v>48</v>
      </c>
      <c r="O387" s="87"/>
      <c r="P387" s="224">
        <f>O387*H387</f>
        <v>0</v>
      </c>
      <c r="Q387" s="224">
        <v>0.0040000000000000001</v>
      </c>
      <c r="R387" s="224">
        <f>Q387*H387</f>
        <v>0.10920000000000001</v>
      </c>
      <c r="S387" s="224">
        <v>0</v>
      </c>
      <c r="T387" s="225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26" t="s">
        <v>108</v>
      </c>
      <c r="AT387" s="226" t="s">
        <v>166</v>
      </c>
      <c r="AU387" s="226" t="s">
        <v>105</v>
      </c>
      <c r="AY387" s="20" t="s">
        <v>164</v>
      </c>
      <c r="BE387" s="227">
        <f>IF(N387="základní",J387,0)</f>
        <v>0</v>
      </c>
      <c r="BF387" s="227">
        <f>IF(N387="snížená",J387,0)</f>
        <v>0</v>
      </c>
      <c r="BG387" s="227">
        <f>IF(N387="zákl. přenesená",J387,0)</f>
        <v>0</v>
      </c>
      <c r="BH387" s="227">
        <f>IF(N387="sníž. přenesená",J387,0)</f>
        <v>0</v>
      </c>
      <c r="BI387" s="227">
        <f>IF(N387="nulová",J387,0)</f>
        <v>0</v>
      </c>
      <c r="BJ387" s="20" t="s">
        <v>85</v>
      </c>
      <c r="BK387" s="227">
        <f>ROUND(I387*H387,2)</f>
        <v>0</v>
      </c>
      <c r="BL387" s="20" t="s">
        <v>108</v>
      </c>
      <c r="BM387" s="226" t="s">
        <v>494</v>
      </c>
    </row>
    <row r="388" s="2" customFormat="1">
      <c r="A388" s="41"/>
      <c r="B388" s="42"/>
      <c r="C388" s="43"/>
      <c r="D388" s="228" t="s">
        <v>172</v>
      </c>
      <c r="E388" s="43"/>
      <c r="F388" s="229" t="s">
        <v>495</v>
      </c>
      <c r="G388" s="43"/>
      <c r="H388" s="43"/>
      <c r="I388" s="230"/>
      <c r="J388" s="43"/>
      <c r="K388" s="43"/>
      <c r="L388" s="47"/>
      <c r="M388" s="231"/>
      <c r="N388" s="232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172</v>
      </c>
      <c r="AU388" s="20" t="s">
        <v>105</v>
      </c>
    </row>
    <row r="389" s="15" customFormat="1">
      <c r="A389" s="15"/>
      <c r="B389" s="256"/>
      <c r="C389" s="257"/>
      <c r="D389" s="235" t="s">
        <v>174</v>
      </c>
      <c r="E389" s="258" t="s">
        <v>19</v>
      </c>
      <c r="F389" s="259" t="s">
        <v>470</v>
      </c>
      <c r="G389" s="257"/>
      <c r="H389" s="258" t="s">
        <v>19</v>
      </c>
      <c r="I389" s="260"/>
      <c r="J389" s="257"/>
      <c r="K389" s="257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174</v>
      </c>
      <c r="AU389" s="265" t="s">
        <v>105</v>
      </c>
      <c r="AV389" s="15" t="s">
        <v>85</v>
      </c>
      <c r="AW389" s="15" t="s">
        <v>37</v>
      </c>
      <c r="AX389" s="15" t="s">
        <v>77</v>
      </c>
      <c r="AY389" s="265" t="s">
        <v>164</v>
      </c>
    </row>
    <row r="390" s="13" customFormat="1">
      <c r="A390" s="13"/>
      <c r="B390" s="233"/>
      <c r="C390" s="234"/>
      <c r="D390" s="235" t="s">
        <v>174</v>
      </c>
      <c r="E390" s="236" t="s">
        <v>19</v>
      </c>
      <c r="F390" s="237" t="s">
        <v>471</v>
      </c>
      <c r="G390" s="234"/>
      <c r="H390" s="238">
        <v>15.300000000000001</v>
      </c>
      <c r="I390" s="239"/>
      <c r="J390" s="234"/>
      <c r="K390" s="234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174</v>
      </c>
      <c r="AU390" s="244" t="s">
        <v>105</v>
      </c>
      <c r="AV390" s="13" t="s">
        <v>87</v>
      </c>
      <c r="AW390" s="13" t="s">
        <v>37</v>
      </c>
      <c r="AX390" s="13" t="s">
        <v>77</v>
      </c>
      <c r="AY390" s="244" t="s">
        <v>164</v>
      </c>
    </row>
    <row r="391" s="16" customFormat="1">
      <c r="A391" s="16"/>
      <c r="B391" s="277"/>
      <c r="C391" s="278"/>
      <c r="D391" s="235" t="s">
        <v>174</v>
      </c>
      <c r="E391" s="279" t="s">
        <v>19</v>
      </c>
      <c r="F391" s="280" t="s">
        <v>469</v>
      </c>
      <c r="G391" s="278"/>
      <c r="H391" s="281">
        <v>15.300000000000001</v>
      </c>
      <c r="I391" s="282"/>
      <c r="J391" s="278"/>
      <c r="K391" s="278"/>
      <c r="L391" s="283"/>
      <c r="M391" s="284"/>
      <c r="N391" s="285"/>
      <c r="O391" s="285"/>
      <c r="P391" s="285"/>
      <c r="Q391" s="285"/>
      <c r="R391" s="285"/>
      <c r="S391" s="285"/>
      <c r="T391" s="28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87" t="s">
        <v>174</v>
      </c>
      <c r="AU391" s="287" t="s">
        <v>105</v>
      </c>
      <c r="AV391" s="16" t="s">
        <v>105</v>
      </c>
      <c r="AW391" s="16" t="s">
        <v>37</v>
      </c>
      <c r="AX391" s="16" t="s">
        <v>77</v>
      </c>
      <c r="AY391" s="287" t="s">
        <v>164</v>
      </c>
    </row>
    <row r="392" s="15" customFormat="1">
      <c r="A392" s="15"/>
      <c r="B392" s="256"/>
      <c r="C392" s="257"/>
      <c r="D392" s="235" t="s">
        <v>174</v>
      </c>
      <c r="E392" s="258" t="s">
        <v>19</v>
      </c>
      <c r="F392" s="259" t="s">
        <v>472</v>
      </c>
      <c r="G392" s="257"/>
      <c r="H392" s="258" t="s">
        <v>19</v>
      </c>
      <c r="I392" s="260"/>
      <c r="J392" s="257"/>
      <c r="K392" s="257"/>
      <c r="L392" s="261"/>
      <c r="M392" s="262"/>
      <c r="N392" s="263"/>
      <c r="O392" s="263"/>
      <c r="P392" s="263"/>
      <c r="Q392" s="263"/>
      <c r="R392" s="263"/>
      <c r="S392" s="263"/>
      <c r="T392" s="26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5" t="s">
        <v>174</v>
      </c>
      <c r="AU392" s="265" t="s">
        <v>105</v>
      </c>
      <c r="AV392" s="15" t="s">
        <v>85</v>
      </c>
      <c r="AW392" s="15" t="s">
        <v>37</v>
      </c>
      <c r="AX392" s="15" t="s">
        <v>77</v>
      </c>
      <c r="AY392" s="265" t="s">
        <v>164</v>
      </c>
    </row>
    <row r="393" s="13" customFormat="1">
      <c r="A393" s="13"/>
      <c r="B393" s="233"/>
      <c r="C393" s="234"/>
      <c r="D393" s="235" t="s">
        <v>174</v>
      </c>
      <c r="E393" s="236" t="s">
        <v>19</v>
      </c>
      <c r="F393" s="237" t="s">
        <v>473</v>
      </c>
      <c r="G393" s="234"/>
      <c r="H393" s="238">
        <v>12</v>
      </c>
      <c r="I393" s="239"/>
      <c r="J393" s="234"/>
      <c r="K393" s="234"/>
      <c r="L393" s="240"/>
      <c r="M393" s="241"/>
      <c r="N393" s="242"/>
      <c r="O393" s="242"/>
      <c r="P393" s="242"/>
      <c r="Q393" s="242"/>
      <c r="R393" s="242"/>
      <c r="S393" s="242"/>
      <c r="T393" s="24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4" t="s">
        <v>174</v>
      </c>
      <c r="AU393" s="244" t="s">
        <v>105</v>
      </c>
      <c r="AV393" s="13" t="s">
        <v>87</v>
      </c>
      <c r="AW393" s="13" t="s">
        <v>37</v>
      </c>
      <c r="AX393" s="13" t="s">
        <v>77</v>
      </c>
      <c r="AY393" s="244" t="s">
        <v>164</v>
      </c>
    </row>
    <row r="394" s="16" customFormat="1">
      <c r="A394" s="16"/>
      <c r="B394" s="277"/>
      <c r="C394" s="278"/>
      <c r="D394" s="235" t="s">
        <v>174</v>
      </c>
      <c r="E394" s="279" t="s">
        <v>19</v>
      </c>
      <c r="F394" s="280" t="s">
        <v>469</v>
      </c>
      <c r="G394" s="278"/>
      <c r="H394" s="281">
        <v>12</v>
      </c>
      <c r="I394" s="282"/>
      <c r="J394" s="278"/>
      <c r="K394" s="278"/>
      <c r="L394" s="283"/>
      <c r="M394" s="284"/>
      <c r="N394" s="285"/>
      <c r="O394" s="285"/>
      <c r="P394" s="285"/>
      <c r="Q394" s="285"/>
      <c r="R394" s="285"/>
      <c r="S394" s="285"/>
      <c r="T394" s="28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87" t="s">
        <v>174</v>
      </c>
      <c r="AU394" s="287" t="s">
        <v>105</v>
      </c>
      <c r="AV394" s="16" t="s">
        <v>105</v>
      </c>
      <c r="AW394" s="16" t="s">
        <v>37</v>
      </c>
      <c r="AX394" s="16" t="s">
        <v>77</v>
      </c>
      <c r="AY394" s="287" t="s">
        <v>164</v>
      </c>
    </row>
    <row r="395" s="14" customFormat="1">
      <c r="A395" s="14"/>
      <c r="B395" s="245"/>
      <c r="C395" s="246"/>
      <c r="D395" s="235" t="s">
        <v>174</v>
      </c>
      <c r="E395" s="247" t="s">
        <v>19</v>
      </c>
      <c r="F395" s="248" t="s">
        <v>176</v>
      </c>
      <c r="G395" s="246"/>
      <c r="H395" s="249">
        <v>27.300000000000001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5" t="s">
        <v>174</v>
      </c>
      <c r="AU395" s="255" t="s">
        <v>105</v>
      </c>
      <c r="AV395" s="14" t="s">
        <v>108</v>
      </c>
      <c r="AW395" s="14" t="s">
        <v>37</v>
      </c>
      <c r="AX395" s="14" t="s">
        <v>85</v>
      </c>
      <c r="AY395" s="255" t="s">
        <v>164</v>
      </c>
    </row>
    <row r="396" s="12" customFormat="1" ht="20.88" customHeight="1">
      <c r="A396" s="12"/>
      <c r="B396" s="199"/>
      <c r="C396" s="200"/>
      <c r="D396" s="201" t="s">
        <v>76</v>
      </c>
      <c r="E396" s="213" t="s">
        <v>496</v>
      </c>
      <c r="F396" s="213" t="s">
        <v>497</v>
      </c>
      <c r="G396" s="200"/>
      <c r="H396" s="200"/>
      <c r="I396" s="203"/>
      <c r="J396" s="214">
        <f>BK396</f>
        <v>0</v>
      </c>
      <c r="K396" s="200"/>
      <c r="L396" s="205"/>
      <c r="M396" s="206"/>
      <c r="N396" s="207"/>
      <c r="O396" s="207"/>
      <c r="P396" s="208">
        <f>SUM(P397:P465)</f>
        <v>0</v>
      </c>
      <c r="Q396" s="207"/>
      <c r="R396" s="208">
        <f>SUM(R397:R465)</f>
        <v>8.8249990999999994</v>
      </c>
      <c r="S396" s="207"/>
      <c r="T396" s="209">
        <f>SUM(T397:T465)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0" t="s">
        <v>85</v>
      </c>
      <c r="AT396" s="211" t="s">
        <v>76</v>
      </c>
      <c r="AU396" s="211" t="s">
        <v>87</v>
      </c>
      <c r="AY396" s="210" t="s">
        <v>164</v>
      </c>
      <c r="BK396" s="212">
        <f>SUM(BK397:BK465)</f>
        <v>0</v>
      </c>
    </row>
    <row r="397" s="2" customFormat="1" ht="33" customHeight="1">
      <c r="A397" s="41"/>
      <c r="B397" s="42"/>
      <c r="C397" s="215" t="s">
        <v>498</v>
      </c>
      <c r="D397" s="215" t="s">
        <v>166</v>
      </c>
      <c r="E397" s="216" t="s">
        <v>499</v>
      </c>
      <c r="F397" s="217" t="s">
        <v>500</v>
      </c>
      <c r="G397" s="218" t="s">
        <v>169</v>
      </c>
      <c r="H397" s="219">
        <v>175.398</v>
      </c>
      <c r="I397" s="220"/>
      <c r="J397" s="221">
        <f>ROUND(I397*H397,2)</f>
        <v>0</v>
      </c>
      <c r="K397" s="217" t="s">
        <v>170</v>
      </c>
      <c r="L397" s="47"/>
      <c r="M397" s="222" t="s">
        <v>19</v>
      </c>
      <c r="N397" s="223" t="s">
        <v>48</v>
      </c>
      <c r="O397" s="87"/>
      <c r="P397" s="224">
        <f>O397*H397</f>
        <v>0</v>
      </c>
      <c r="Q397" s="224">
        <v>0.0064999999999999997</v>
      </c>
      <c r="R397" s="224">
        <f>Q397*H397</f>
        <v>1.1400869999999999</v>
      </c>
      <c r="S397" s="224">
        <v>0</v>
      </c>
      <c r="T397" s="225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26" t="s">
        <v>108</v>
      </c>
      <c r="AT397" s="226" t="s">
        <v>166</v>
      </c>
      <c r="AU397" s="226" t="s">
        <v>105</v>
      </c>
      <c r="AY397" s="20" t="s">
        <v>164</v>
      </c>
      <c r="BE397" s="227">
        <f>IF(N397="základní",J397,0)</f>
        <v>0</v>
      </c>
      <c r="BF397" s="227">
        <f>IF(N397="snížená",J397,0)</f>
        <v>0</v>
      </c>
      <c r="BG397" s="227">
        <f>IF(N397="zákl. přenesená",J397,0)</f>
        <v>0</v>
      </c>
      <c r="BH397" s="227">
        <f>IF(N397="sníž. přenesená",J397,0)</f>
        <v>0</v>
      </c>
      <c r="BI397" s="227">
        <f>IF(N397="nulová",J397,0)</f>
        <v>0</v>
      </c>
      <c r="BJ397" s="20" t="s">
        <v>85</v>
      </c>
      <c r="BK397" s="227">
        <f>ROUND(I397*H397,2)</f>
        <v>0</v>
      </c>
      <c r="BL397" s="20" t="s">
        <v>108</v>
      </c>
      <c r="BM397" s="226" t="s">
        <v>501</v>
      </c>
    </row>
    <row r="398" s="2" customFormat="1">
      <c r="A398" s="41"/>
      <c r="B398" s="42"/>
      <c r="C398" s="43"/>
      <c r="D398" s="228" t="s">
        <v>172</v>
      </c>
      <c r="E398" s="43"/>
      <c r="F398" s="229" t="s">
        <v>502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172</v>
      </c>
      <c r="AU398" s="20" t="s">
        <v>105</v>
      </c>
    </row>
    <row r="399" s="15" customFormat="1">
      <c r="A399" s="15"/>
      <c r="B399" s="256"/>
      <c r="C399" s="257"/>
      <c r="D399" s="235" t="s">
        <v>174</v>
      </c>
      <c r="E399" s="258" t="s">
        <v>19</v>
      </c>
      <c r="F399" s="259" t="s">
        <v>503</v>
      </c>
      <c r="G399" s="257"/>
      <c r="H399" s="258" t="s">
        <v>19</v>
      </c>
      <c r="I399" s="260"/>
      <c r="J399" s="257"/>
      <c r="K399" s="257"/>
      <c r="L399" s="261"/>
      <c r="M399" s="262"/>
      <c r="N399" s="263"/>
      <c r="O399" s="263"/>
      <c r="P399" s="263"/>
      <c r="Q399" s="263"/>
      <c r="R399" s="263"/>
      <c r="S399" s="263"/>
      <c r="T399" s="26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5" t="s">
        <v>174</v>
      </c>
      <c r="AU399" s="265" t="s">
        <v>105</v>
      </c>
      <c r="AV399" s="15" t="s">
        <v>85</v>
      </c>
      <c r="AW399" s="15" t="s">
        <v>37</v>
      </c>
      <c r="AX399" s="15" t="s">
        <v>77</v>
      </c>
      <c r="AY399" s="265" t="s">
        <v>164</v>
      </c>
    </row>
    <row r="400" s="13" customFormat="1">
      <c r="A400" s="13"/>
      <c r="B400" s="233"/>
      <c r="C400" s="234"/>
      <c r="D400" s="235" t="s">
        <v>174</v>
      </c>
      <c r="E400" s="236" t="s">
        <v>19</v>
      </c>
      <c r="F400" s="237" t="s">
        <v>504</v>
      </c>
      <c r="G400" s="234"/>
      <c r="H400" s="238">
        <v>58.920000000000002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174</v>
      </c>
      <c r="AU400" s="244" t="s">
        <v>105</v>
      </c>
      <c r="AV400" s="13" t="s">
        <v>87</v>
      </c>
      <c r="AW400" s="13" t="s">
        <v>37</v>
      </c>
      <c r="AX400" s="13" t="s">
        <v>77</v>
      </c>
      <c r="AY400" s="244" t="s">
        <v>164</v>
      </c>
    </row>
    <row r="401" s="13" customFormat="1">
      <c r="A401" s="13"/>
      <c r="B401" s="233"/>
      <c r="C401" s="234"/>
      <c r="D401" s="235" t="s">
        <v>174</v>
      </c>
      <c r="E401" s="236" t="s">
        <v>19</v>
      </c>
      <c r="F401" s="237" t="s">
        <v>505</v>
      </c>
      <c r="G401" s="234"/>
      <c r="H401" s="238">
        <v>24.649999999999999</v>
      </c>
      <c r="I401" s="239"/>
      <c r="J401" s="234"/>
      <c r="K401" s="234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174</v>
      </c>
      <c r="AU401" s="244" t="s">
        <v>105</v>
      </c>
      <c r="AV401" s="13" t="s">
        <v>87</v>
      </c>
      <c r="AW401" s="13" t="s">
        <v>37</v>
      </c>
      <c r="AX401" s="13" t="s">
        <v>77</v>
      </c>
      <c r="AY401" s="244" t="s">
        <v>164</v>
      </c>
    </row>
    <row r="402" s="13" customFormat="1">
      <c r="A402" s="13"/>
      <c r="B402" s="233"/>
      <c r="C402" s="234"/>
      <c r="D402" s="235" t="s">
        <v>174</v>
      </c>
      <c r="E402" s="236" t="s">
        <v>19</v>
      </c>
      <c r="F402" s="237" t="s">
        <v>506</v>
      </c>
      <c r="G402" s="234"/>
      <c r="H402" s="238">
        <v>53.478000000000002</v>
      </c>
      <c r="I402" s="239"/>
      <c r="J402" s="234"/>
      <c r="K402" s="234"/>
      <c r="L402" s="240"/>
      <c r="M402" s="241"/>
      <c r="N402" s="242"/>
      <c r="O402" s="242"/>
      <c r="P402" s="242"/>
      <c r="Q402" s="242"/>
      <c r="R402" s="242"/>
      <c r="S402" s="242"/>
      <c r="T402" s="24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4" t="s">
        <v>174</v>
      </c>
      <c r="AU402" s="244" t="s">
        <v>105</v>
      </c>
      <c r="AV402" s="13" t="s">
        <v>87</v>
      </c>
      <c r="AW402" s="13" t="s">
        <v>37</v>
      </c>
      <c r="AX402" s="13" t="s">
        <v>77</v>
      </c>
      <c r="AY402" s="244" t="s">
        <v>164</v>
      </c>
    </row>
    <row r="403" s="16" customFormat="1">
      <c r="A403" s="16"/>
      <c r="B403" s="277"/>
      <c r="C403" s="278"/>
      <c r="D403" s="235" t="s">
        <v>174</v>
      </c>
      <c r="E403" s="279" t="s">
        <v>19</v>
      </c>
      <c r="F403" s="280" t="s">
        <v>469</v>
      </c>
      <c r="G403" s="278"/>
      <c r="H403" s="281">
        <v>137.048</v>
      </c>
      <c r="I403" s="282"/>
      <c r="J403" s="278"/>
      <c r="K403" s="278"/>
      <c r="L403" s="283"/>
      <c r="M403" s="284"/>
      <c r="N403" s="285"/>
      <c r="O403" s="285"/>
      <c r="P403" s="285"/>
      <c r="Q403" s="285"/>
      <c r="R403" s="285"/>
      <c r="S403" s="285"/>
      <c r="T403" s="28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T403" s="287" t="s">
        <v>174</v>
      </c>
      <c r="AU403" s="287" t="s">
        <v>105</v>
      </c>
      <c r="AV403" s="16" t="s">
        <v>105</v>
      </c>
      <c r="AW403" s="16" t="s">
        <v>37</v>
      </c>
      <c r="AX403" s="16" t="s">
        <v>77</v>
      </c>
      <c r="AY403" s="287" t="s">
        <v>164</v>
      </c>
    </row>
    <row r="404" s="15" customFormat="1">
      <c r="A404" s="15"/>
      <c r="B404" s="256"/>
      <c r="C404" s="257"/>
      <c r="D404" s="235" t="s">
        <v>174</v>
      </c>
      <c r="E404" s="258" t="s">
        <v>19</v>
      </c>
      <c r="F404" s="259" t="s">
        <v>507</v>
      </c>
      <c r="G404" s="257"/>
      <c r="H404" s="258" t="s">
        <v>19</v>
      </c>
      <c r="I404" s="260"/>
      <c r="J404" s="257"/>
      <c r="K404" s="257"/>
      <c r="L404" s="261"/>
      <c r="M404" s="262"/>
      <c r="N404" s="263"/>
      <c r="O404" s="263"/>
      <c r="P404" s="263"/>
      <c r="Q404" s="263"/>
      <c r="R404" s="263"/>
      <c r="S404" s="263"/>
      <c r="T404" s="26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5" t="s">
        <v>174</v>
      </c>
      <c r="AU404" s="265" t="s">
        <v>105</v>
      </c>
      <c r="AV404" s="15" t="s">
        <v>85</v>
      </c>
      <c r="AW404" s="15" t="s">
        <v>37</v>
      </c>
      <c r="AX404" s="15" t="s">
        <v>77</v>
      </c>
      <c r="AY404" s="265" t="s">
        <v>164</v>
      </c>
    </row>
    <row r="405" s="13" customFormat="1">
      <c r="A405" s="13"/>
      <c r="B405" s="233"/>
      <c r="C405" s="234"/>
      <c r="D405" s="235" t="s">
        <v>174</v>
      </c>
      <c r="E405" s="236" t="s">
        <v>19</v>
      </c>
      <c r="F405" s="237" t="s">
        <v>508</v>
      </c>
      <c r="G405" s="234"/>
      <c r="H405" s="238">
        <v>38.350000000000001</v>
      </c>
      <c r="I405" s="239"/>
      <c r="J405" s="234"/>
      <c r="K405" s="234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174</v>
      </c>
      <c r="AU405" s="244" t="s">
        <v>105</v>
      </c>
      <c r="AV405" s="13" t="s">
        <v>87</v>
      </c>
      <c r="AW405" s="13" t="s">
        <v>37</v>
      </c>
      <c r="AX405" s="13" t="s">
        <v>77</v>
      </c>
      <c r="AY405" s="244" t="s">
        <v>164</v>
      </c>
    </row>
    <row r="406" s="16" customFormat="1">
      <c r="A406" s="16"/>
      <c r="B406" s="277"/>
      <c r="C406" s="278"/>
      <c r="D406" s="235" t="s">
        <v>174</v>
      </c>
      <c r="E406" s="279" t="s">
        <v>19</v>
      </c>
      <c r="F406" s="280" t="s">
        <v>469</v>
      </c>
      <c r="G406" s="278"/>
      <c r="H406" s="281">
        <v>38.350000000000001</v>
      </c>
      <c r="I406" s="282"/>
      <c r="J406" s="278"/>
      <c r="K406" s="278"/>
      <c r="L406" s="283"/>
      <c r="M406" s="284"/>
      <c r="N406" s="285"/>
      <c r="O406" s="285"/>
      <c r="P406" s="285"/>
      <c r="Q406" s="285"/>
      <c r="R406" s="285"/>
      <c r="S406" s="285"/>
      <c r="T406" s="28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87" t="s">
        <v>174</v>
      </c>
      <c r="AU406" s="287" t="s">
        <v>105</v>
      </c>
      <c r="AV406" s="16" t="s">
        <v>105</v>
      </c>
      <c r="AW406" s="16" t="s">
        <v>37</v>
      </c>
      <c r="AX406" s="16" t="s">
        <v>77</v>
      </c>
      <c r="AY406" s="287" t="s">
        <v>164</v>
      </c>
    </row>
    <row r="407" s="14" customFormat="1">
      <c r="A407" s="14"/>
      <c r="B407" s="245"/>
      <c r="C407" s="246"/>
      <c r="D407" s="235" t="s">
        <v>174</v>
      </c>
      <c r="E407" s="247" t="s">
        <v>19</v>
      </c>
      <c r="F407" s="248" t="s">
        <v>176</v>
      </c>
      <c r="G407" s="246"/>
      <c r="H407" s="249">
        <v>175.398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174</v>
      </c>
      <c r="AU407" s="255" t="s">
        <v>105</v>
      </c>
      <c r="AV407" s="14" t="s">
        <v>108</v>
      </c>
      <c r="AW407" s="14" t="s">
        <v>37</v>
      </c>
      <c r="AX407" s="14" t="s">
        <v>85</v>
      </c>
      <c r="AY407" s="255" t="s">
        <v>164</v>
      </c>
    </row>
    <row r="408" s="2" customFormat="1" ht="37.8" customHeight="1">
      <c r="A408" s="41"/>
      <c r="B408" s="42"/>
      <c r="C408" s="215" t="s">
        <v>509</v>
      </c>
      <c r="D408" s="215" t="s">
        <v>166</v>
      </c>
      <c r="E408" s="216" t="s">
        <v>510</v>
      </c>
      <c r="F408" s="217" t="s">
        <v>511</v>
      </c>
      <c r="G408" s="218" t="s">
        <v>169</v>
      </c>
      <c r="H408" s="219">
        <v>137.048</v>
      </c>
      <c r="I408" s="220"/>
      <c r="J408" s="221">
        <f>ROUND(I408*H408,2)</f>
        <v>0</v>
      </c>
      <c r="K408" s="217" t="s">
        <v>170</v>
      </c>
      <c r="L408" s="47"/>
      <c r="M408" s="222" t="s">
        <v>19</v>
      </c>
      <c r="N408" s="223" t="s">
        <v>48</v>
      </c>
      <c r="O408" s="87"/>
      <c r="P408" s="224">
        <f>O408*H408</f>
        <v>0</v>
      </c>
      <c r="Q408" s="224">
        <v>0.025000000000000001</v>
      </c>
      <c r="R408" s="224">
        <f>Q408*H408</f>
        <v>3.4262000000000001</v>
      </c>
      <c r="S408" s="224">
        <v>0</v>
      </c>
      <c r="T408" s="225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26" t="s">
        <v>108</v>
      </c>
      <c r="AT408" s="226" t="s">
        <v>166</v>
      </c>
      <c r="AU408" s="226" t="s">
        <v>105</v>
      </c>
      <c r="AY408" s="20" t="s">
        <v>164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20" t="s">
        <v>85</v>
      </c>
      <c r="BK408" s="227">
        <f>ROUND(I408*H408,2)</f>
        <v>0</v>
      </c>
      <c r="BL408" s="20" t="s">
        <v>108</v>
      </c>
      <c r="BM408" s="226" t="s">
        <v>512</v>
      </c>
    </row>
    <row r="409" s="2" customFormat="1">
      <c r="A409" s="41"/>
      <c r="B409" s="42"/>
      <c r="C409" s="43"/>
      <c r="D409" s="228" t="s">
        <v>172</v>
      </c>
      <c r="E409" s="43"/>
      <c r="F409" s="229" t="s">
        <v>513</v>
      </c>
      <c r="G409" s="43"/>
      <c r="H409" s="43"/>
      <c r="I409" s="230"/>
      <c r="J409" s="43"/>
      <c r="K409" s="43"/>
      <c r="L409" s="47"/>
      <c r="M409" s="231"/>
      <c r="N409" s="232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172</v>
      </c>
      <c r="AU409" s="20" t="s">
        <v>105</v>
      </c>
    </row>
    <row r="410" s="15" customFormat="1">
      <c r="A410" s="15"/>
      <c r="B410" s="256"/>
      <c r="C410" s="257"/>
      <c r="D410" s="235" t="s">
        <v>174</v>
      </c>
      <c r="E410" s="258" t="s">
        <v>19</v>
      </c>
      <c r="F410" s="259" t="s">
        <v>503</v>
      </c>
      <c r="G410" s="257"/>
      <c r="H410" s="258" t="s">
        <v>19</v>
      </c>
      <c r="I410" s="260"/>
      <c r="J410" s="257"/>
      <c r="K410" s="257"/>
      <c r="L410" s="261"/>
      <c r="M410" s="262"/>
      <c r="N410" s="263"/>
      <c r="O410" s="263"/>
      <c r="P410" s="263"/>
      <c r="Q410" s="263"/>
      <c r="R410" s="263"/>
      <c r="S410" s="263"/>
      <c r="T410" s="26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5" t="s">
        <v>174</v>
      </c>
      <c r="AU410" s="265" t="s">
        <v>105</v>
      </c>
      <c r="AV410" s="15" t="s">
        <v>85</v>
      </c>
      <c r="AW410" s="15" t="s">
        <v>37</v>
      </c>
      <c r="AX410" s="15" t="s">
        <v>77</v>
      </c>
      <c r="AY410" s="265" t="s">
        <v>164</v>
      </c>
    </row>
    <row r="411" s="13" customFormat="1">
      <c r="A411" s="13"/>
      <c r="B411" s="233"/>
      <c r="C411" s="234"/>
      <c r="D411" s="235" t="s">
        <v>174</v>
      </c>
      <c r="E411" s="236" t="s">
        <v>19</v>
      </c>
      <c r="F411" s="237" t="s">
        <v>504</v>
      </c>
      <c r="G411" s="234"/>
      <c r="H411" s="238">
        <v>58.920000000000002</v>
      </c>
      <c r="I411" s="239"/>
      <c r="J411" s="234"/>
      <c r="K411" s="234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174</v>
      </c>
      <c r="AU411" s="244" t="s">
        <v>105</v>
      </c>
      <c r="AV411" s="13" t="s">
        <v>87</v>
      </c>
      <c r="AW411" s="13" t="s">
        <v>37</v>
      </c>
      <c r="AX411" s="13" t="s">
        <v>77</v>
      </c>
      <c r="AY411" s="244" t="s">
        <v>164</v>
      </c>
    </row>
    <row r="412" s="13" customFormat="1">
      <c r="A412" s="13"/>
      <c r="B412" s="233"/>
      <c r="C412" s="234"/>
      <c r="D412" s="235" t="s">
        <v>174</v>
      </c>
      <c r="E412" s="236" t="s">
        <v>19</v>
      </c>
      <c r="F412" s="237" t="s">
        <v>505</v>
      </c>
      <c r="G412" s="234"/>
      <c r="H412" s="238">
        <v>24.649999999999999</v>
      </c>
      <c r="I412" s="239"/>
      <c r="J412" s="234"/>
      <c r="K412" s="234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174</v>
      </c>
      <c r="AU412" s="244" t="s">
        <v>105</v>
      </c>
      <c r="AV412" s="13" t="s">
        <v>87</v>
      </c>
      <c r="AW412" s="13" t="s">
        <v>37</v>
      </c>
      <c r="AX412" s="13" t="s">
        <v>77</v>
      </c>
      <c r="AY412" s="244" t="s">
        <v>164</v>
      </c>
    </row>
    <row r="413" s="13" customFormat="1">
      <c r="A413" s="13"/>
      <c r="B413" s="233"/>
      <c r="C413" s="234"/>
      <c r="D413" s="235" t="s">
        <v>174</v>
      </c>
      <c r="E413" s="236" t="s">
        <v>19</v>
      </c>
      <c r="F413" s="237" t="s">
        <v>506</v>
      </c>
      <c r="G413" s="234"/>
      <c r="H413" s="238">
        <v>53.478000000000002</v>
      </c>
      <c r="I413" s="239"/>
      <c r="J413" s="234"/>
      <c r="K413" s="234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174</v>
      </c>
      <c r="AU413" s="244" t="s">
        <v>105</v>
      </c>
      <c r="AV413" s="13" t="s">
        <v>87</v>
      </c>
      <c r="AW413" s="13" t="s">
        <v>37</v>
      </c>
      <c r="AX413" s="13" t="s">
        <v>77</v>
      </c>
      <c r="AY413" s="244" t="s">
        <v>164</v>
      </c>
    </row>
    <row r="414" s="14" customFormat="1">
      <c r="A414" s="14"/>
      <c r="B414" s="245"/>
      <c r="C414" s="246"/>
      <c r="D414" s="235" t="s">
        <v>174</v>
      </c>
      <c r="E414" s="247" t="s">
        <v>19</v>
      </c>
      <c r="F414" s="248" t="s">
        <v>176</v>
      </c>
      <c r="G414" s="246"/>
      <c r="H414" s="249">
        <v>137.048</v>
      </c>
      <c r="I414" s="250"/>
      <c r="J414" s="246"/>
      <c r="K414" s="246"/>
      <c r="L414" s="251"/>
      <c r="M414" s="252"/>
      <c r="N414" s="253"/>
      <c r="O414" s="253"/>
      <c r="P414" s="253"/>
      <c r="Q414" s="253"/>
      <c r="R414" s="253"/>
      <c r="S414" s="253"/>
      <c r="T414" s="25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5" t="s">
        <v>174</v>
      </c>
      <c r="AU414" s="255" t="s">
        <v>105</v>
      </c>
      <c r="AV414" s="14" t="s">
        <v>108</v>
      </c>
      <c r="AW414" s="14" t="s">
        <v>37</v>
      </c>
      <c r="AX414" s="14" t="s">
        <v>85</v>
      </c>
      <c r="AY414" s="255" t="s">
        <v>164</v>
      </c>
    </row>
    <row r="415" s="2" customFormat="1" ht="44.25" customHeight="1">
      <c r="A415" s="41"/>
      <c r="B415" s="42"/>
      <c r="C415" s="215" t="s">
        <v>514</v>
      </c>
      <c r="D415" s="215" t="s">
        <v>166</v>
      </c>
      <c r="E415" s="216" t="s">
        <v>515</v>
      </c>
      <c r="F415" s="217" t="s">
        <v>516</v>
      </c>
      <c r="G415" s="218" t="s">
        <v>169</v>
      </c>
      <c r="H415" s="219">
        <v>137.048</v>
      </c>
      <c r="I415" s="220"/>
      <c r="J415" s="221">
        <f>ROUND(I415*H415,2)</f>
        <v>0</v>
      </c>
      <c r="K415" s="217" t="s">
        <v>170</v>
      </c>
      <c r="L415" s="47"/>
      <c r="M415" s="222" t="s">
        <v>19</v>
      </c>
      <c r="N415" s="223" t="s">
        <v>48</v>
      </c>
      <c r="O415" s="87"/>
      <c r="P415" s="224">
        <f>O415*H415</f>
        <v>0</v>
      </c>
      <c r="Q415" s="224">
        <v>0.0070000000000000001</v>
      </c>
      <c r="R415" s="224">
        <f>Q415*H415</f>
        <v>0.95933600000000008</v>
      </c>
      <c r="S415" s="224">
        <v>0</v>
      </c>
      <c r="T415" s="225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26" t="s">
        <v>108</v>
      </c>
      <c r="AT415" s="226" t="s">
        <v>166</v>
      </c>
      <c r="AU415" s="226" t="s">
        <v>105</v>
      </c>
      <c r="AY415" s="20" t="s">
        <v>164</v>
      </c>
      <c r="BE415" s="227">
        <f>IF(N415="základní",J415,0)</f>
        <v>0</v>
      </c>
      <c r="BF415" s="227">
        <f>IF(N415="snížená",J415,0)</f>
        <v>0</v>
      </c>
      <c r="BG415" s="227">
        <f>IF(N415="zákl. přenesená",J415,0)</f>
        <v>0</v>
      </c>
      <c r="BH415" s="227">
        <f>IF(N415="sníž. přenesená",J415,0)</f>
        <v>0</v>
      </c>
      <c r="BI415" s="227">
        <f>IF(N415="nulová",J415,0)</f>
        <v>0</v>
      </c>
      <c r="BJ415" s="20" t="s">
        <v>85</v>
      </c>
      <c r="BK415" s="227">
        <f>ROUND(I415*H415,2)</f>
        <v>0</v>
      </c>
      <c r="BL415" s="20" t="s">
        <v>108</v>
      </c>
      <c r="BM415" s="226" t="s">
        <v>517</v>
      </c>
    </row>
    <row r="416" s="2" customFormat="1">
      <c r="A416" s="41"/>
      <c r="B416" s="42"/>
      <c r="C416" s="43"/>
      <c r="D416" s="228" t="s">
        <v>172</v>
      </c>
      <c r="E416" s="43"/>
      <c r="F416" s="229" t="s">
        <v>518</v>
      </c>
      <c r="G416" s="43"/>
      <c r="H416" s="43"/>
      <c r="I416" s="230"/>
      <c r="J416" s="43"/>
      <c r="K416" s="43"/>
      <c r="L416" s="47"/>
      <c r="M416" s="231"/>
      <c r="N416" s="232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172</v>
      </c>
      <c r="AU416" s="20" t="s">
        <v>105</v>
      </c>
    </row>
    <row r="417" s="15" customFormat="1">
      <c r="A417" s="15"/>
      <c r="B417" s="256"/>
      <c r="C417" s="257"/>
      <c r="D417" s="235" t="s">
        <v>174</v>
      </c>
      <c r="E417" s="258" t="s">
        <v>19</v>
      </c>
      <c r="F417" s="259" t="s">
        <v>503</v>
      </c>
      <c r="G417" s="257"/>
      <c r="H417" s="258" t="s">
        <v>19</v>
      </c>
      <c r="I417" s="260"/>
      <c r="J417" s="257"/>
      <c r="K417" s="257"/>
      <c r="L417" s="261"/>
      <c r="M417" s="262"/>
      <c r="N417" s="263"/>
      <c r="O417" s="263"/>
      <c r="P417" s="263"/>
      <c r="Q417" s="263"/>
      <c r="R417" s="263"/>
      <c r="S417" s="263"/>
      <c r="T417" s="26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5" t="s">
        <v>174</v>
      </c>
      <c r="AU417" s="265" t="s">
        <v>105</v>
      </c>
      <c r="AV417" s="15" t="s">
        <v>85</v>
      </c>
      <c r="AW417" s="15" t="s">
        <v>37</v>
      </c>
      <c r="AX417" s="15" t="s">
        <v>77</v>
      </c>
      <c r="AY417" s="265" t="s">
        <v>164</v>
      </c>
    </row>
    <row r="418" s="13" customFormat="1">
      <c r="A418" s="13"/>
      <c r="B418" s="233"/>
      <c r="C418" s="234"/>
      <c r="D418" s="235" t="s">
        <v>174</v>
      </c>
      <c r="E418" s="236" t="s">
        <v>19</v>
      </c>
      <c r="F418" s="237" t="s">
        <v>504</v>
      </c>
      <c r="G418" s="234"/>
      <c r="H418" s="238">
        <v>58.920000000000002</v>
      </c>
      <c r="I418" s="239"/>
      <c r="J418" s="234"/>
      <c r="K418" s="234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174</v>
      </c>
      <c r="AU418" s="244" t="s">
        <v>105</v>
      </c>
      <c r="AV418" s="13" t="s">
        <v>87</v>
      </c>
      <c r="AW418" s="13" t="s">
        <v>37</v>
      </c>
      <c r="AX418" s="13" t="s">
        <v>77</v>
      </c>
      <c r="AY418" s="244" t="s">
        <v>164</v>
      </c>
    </row>
    <row r="419" s="13" customFormat="1">
      <c r="A419" s="13"/>
      <c r="B419" s="233"/>
      <c r="C419" s="234"/>
      <c r="D419" s="235" t="s">
        <v>174</v>
      </c>
      <c r="E419" s="236" t="s">
        <v>19</v>
      </c>
      <c r="F419" s="237" t="s">
        <v>505</v>
      </c>
      <c r="G419" s="234"/>
      <c r="H419" s="238">
        <v>24.649999999999999</v>
      </c>
      <c r="I419" s="239"/>
      <c r="J419" s="234"/>
      <c r="K419" s="234"/>
      <c r="L419" s="240"/>
      <c r="M419" s="241"/>
      <c r="N419" s="242"/>
      <c r="O419" s="242"/>
      <c r="P419" s="242"/>
      <c r="Q419" s="242"/>
      <c r="R419" s="242"/>
      <c r="S419" s="242"/>
      <c r="T419" s="24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4" t="s">
        <v>174</v>
      </c>
      <c r="AU419" s="244" t="s">
        <v>105</v>
      </c>
      <c r="AV419" s="13" t="s">
        <v>87</v>
      </c>
      <c r="AW419" s="13" t="s">
        <v>37</v>
      </c>
      <c r="AX419" s="13" t="s">
        <v>77</v>
      </c>
      <c r="AY419" s="244" t="s">
        <v>164</v>
      </c>
    </row>
    <row r="420" s="13" customFormat="1">
      <c r="A420" s="13"/>
      <c r="B420" s="233"/>
      <c r="C420" s="234"/>
      <c r="D420" s="235" t="s">
        <v>174</v>
      </c>
      <c r="E420" s="236" t="s">
        <v>19</v>
      </c>
      <c r="F420" s="237" t="s">
        <v>506</v>
      </c>
      <c r="G420" s="234"/>
      <c r="H420" s="238">
        <v>53.478000000000002</v>
      </c>
      <c r="I420" s="239"/>
      <c r="J420" s="234"/>
      <c r="K420" s="234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174</v>
      </c>
      <c r="AU420" s="244" t="s">
        <v>105</v>
      </c>
      <c r="AV420" s="13" t="s">
        <v>87</v>
      </c>
      <c r="AW420" s="13" t="s">
        <v>37</v>
      </c>
      <c r="AX420" s="13" t="s">
        <v>77</v>
      </c>
      <c r="AY420" s="244" t="s">
        <v>164</v>
      </c>
    </row>
    <row r="421" s="14" customFormat="1">
      <c r="A421" s="14"/>
      <c r="B421" s="245"/>
      <c r="C421" s="246"/>
      <c r="D421" s="235" t="s">
        <v>174</v>
      </c>
      <c r="E421" s="247" t="s">
        <v>19</v>
      </c>
      <c r="F421" s="248" t="s">
        <v>176</v>
      </c>
      <c r="G421" s="246"/>
      <c r="H421" s="249">
        <v>137.048</v>
      </c>
      <c r="I421" s="250"/>
      <c r="J421" s="246"/>
      <c r="K421" s="246"/>
      <c r="L421" s="251"/>
      <c r="M421" s="252"/>
      <c r="N421" s="253"/>
      <c r="O421" s="253"/>
      <c r="P421" s="253"/>
      <c r="Q421" s="253"/>
      <c r="R421" s="253"/>
      <c r="S421" s="253"/>
      <c r="T421" s="25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5" t="s">
        <v>174</v>
      </c>
      <c r="AU421" s="255" t="s">
        <v>105</v>
      </c>
      <c r="AV421" s="14" t="s">
        <v>108</v>
      </c>
      <c r="AW421" s="14" t="s">
        <v>37</v>
      </c>
      <c r="AX421" s="14" t="s">
        <v>85</v>
      </c>
      <c r="AY421" s="255" t="s">
        <v>164</v>
      </c>
    </row>
    <row r="422" s="2" customFormat="1" ht="33" customHeight="1">
      <c r="A422" s="41"/>
      <c r="B422" s="42"/>
      <c r="C422" s="215" t="s">
        <v>519</v>
      </c>
      <c r="D422" s="215" t="s">
        <v>166</v>
      </c>
      <c r="E422" s="216" t="s">
        <v>520</v>
      </c>
      <c r="F422" s="217" t="s">
        <v>521</v>
      </c>
      <c r="G422" s="218" t="s">
        <v>169</v>
      </c>
      <c r="H422" s="219">
        <v>38.350000000000001</v>
      </c>
      <c r="I422" s="220"/>
      <c r="J422" s="221">
        <f>ROUND(I422*H422,2)</f>
        <v>0</v>
      </c>
      <c r="K422" s="217" t="s">
        <v>170</v>
      </c>
      <c r="L422" s="47"/>
      <c r="M422" s="222" t="s">
        <v>19</v>
      </c>
      <c r="N422" s="223" t="s">
        <v>48</v>
      </c>
      <c r="O422" s="87"/>
      <c r="P422" s="224">
        <f>O422*H422</f>
        <v>0</v>
      </c>
      <c r="Q422" s="224">
        <v>0.021000000000000001</v>
      </c>
      <c r="R422" s="224">
        <f>Q422*H422</f>
        <v>0.80535000000000012</v>
      </c>
      <c r="S422" s="224">
        <v>0</v>
      </c>
      <c r="T422" s="225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26" t="s">
        <v>108</v>
      </c>
      <c r="AT422" s="226" t="s">
        <v>166</v>
      </c>
      <c r="AU422" s="226" t="s">
        <v>105</v>
      </c>
      <c r="AY422" s="20" t="s">
        <v>164</v>
      </c>
      <c r="BE422" s="227">
        <f>IF(N422="základní",J422,0)</f>
        <v>0</v>
      </c>
      <c r="BF422" s="227">
        <f>IF(N422="snížená",J422,0)</f>
        <v>0</v>
      </c>
      <c r="BG422" s="227">
        <f>IF(N422="zákl. přenesená",J422,0)</f>
        <v>0</v>
      </c>
      <c r="BH422" s="227">
        <f>IF(N422="sníž. přenesená",J422,0)</f>
        <v>0</v>
      </c>
      <c r="BI422" s="227">
        <f>IF(N422="nulová",J422,0)</f>
        <v>0</v>
      </c>
      <c r="BJ422" s="20" t="s">
        <v>85</v>
      </c>
      <c r="BK422" s="227">
        <f>ROUND(I422*H422,2)</f>
        <v>0</v>
      </c>
      <c r="BL422" s="20" t="s">
        <v>108</v>
      </c>
      <c r="BM422" s="226" t="s">
        <v>522</v>
      </c>
    </row>
    <row r="423" s="2" customFormat="1">
      <c r="A423" s="41"/>
      <c r="B423" s="42"/>
      <c r="C423" s="43"/>
      <c r="D423" s="228" t="s">
        <v>172</v>
      </c>
      <c r="E423" s="43"/>
      <c r="F423" s="229" t="s">
        <v>523</v>
      </c>
      <c r="G423" s="43"/>
      <c r="H423" s="43"/>
      <c r="I423" s="230"/>
      <c r="J423" s="43"/>
      <c r="K423" s="43"/>
      <c r="L423" s="47"/>
      <c r="M423" s="231"/>
      <c r="N423" s="232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172</v>
      </c>
      <c r="AU423" s="20" t="s">
        <v>105</v>
      </c>
    </row>
    <row r="424" s="15" customFormat="1">
      <c r="A424" s="15"/>
      <c r="B424" s="256"/>
      <c r="C424" s="257"/>
      <c r="D424" s="235" t="s">
        <v>174</v>
      </c>
      <c r="E424" s="258" t="s">
        <v>19</v>
      </c>
      <c r="F424" s="259" t="s">
        <v>507</v>
      </c>
      <c r="G424" s="257"/>
      <c r="H424" s="258" t="s">
        <v>19</v>
      </c>
      <c r="I424" s="260"/>
      <c r="J424" s="257"/>
      <c r="K424" s="257"/>
      <c r="L424" s="261"/>
      <c r="M424" s="262"/>
      <c r="N424" s="263"/>
      <c r="O424" s="263"/>
      <c r="P424" s="263"/>
      <c r="Q424" s="263"/>
      <c r="R424" s="263"/>
      <c r="S424" s="263"/>
      <c r="T424" s="26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5" t="s">
        <v>174</v>
      </c>
      <c r="AU424" s="265" t="s">
        <v>105</v>
      </c>
      <c r="AV424" s="15" t="s">
        <v>85</v>
      </c>
      <c r="AW424" s="15" t="s">
        <v>37</v>
      </c>
      <c r="AX424" s="15" t="s">
        <v>77</v>
      </c>
      <c r="AY424" s="265" t="s">
        <v>164</v>
      </c>
    </row>
    <row r="425" s="13" customFormat="1">
      <c r="A425" s="13"/>
      <c r="B425" s="233"/>
      <c r="C425" s="234"/>
      <c r="D425" s="235" t="s">
        <v>174</v>
      </c>
      <c r="E425" s="236" t="s">
        <v>19</v>
      </c>
      <c r="F425" s="237" t="s">
        <v>508</v>
      </c>
      <c r="G425" s="234"/>
      <c r="H425" s="238">
        <v>38.350000000000001</v>
      </c>
      <c r="I425" s="239"/>
      <c r="J425" s="234"/>
      <c r="K425" s="234"/>
      <c r="L425" s="240"/>
      <c r="M425" s="241"/>
      <c r="N425" s="242"/>
      <c r="O425" s="242"/>
      <c r="P425" s="242"/>
      <c r="Q425" s="242"/>
      <c r="R425" s="242"/>
      <c r="S425" s="242"/>
      <c r="T425" s="24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4" t="s">
        <v>174</v>
      </c>
      <c r="AU425" s="244" t="s">
        <v>105</v>
      </c>
      <c r="AV425" s="13" t="s">
        <v>87</v>
      </c>
      <c r="AW425" s="13" t="s">
        <v>37</v>
      </c>
      <c r="AX425" s="13" t="s">
        <v>77</v>
      </c>
      <c r="AY425" s="244" t="s">
        <v>164</v>
      </c>
    </row>
    <row r="426" s="14" customFormat="1">
      <c r="A426" s="14"/>
      <c r="B426" s="245"/>
      <c r="C426" s="246"/>
      <c r="D426" s="235" t="s">
        <v>174</v>
      </c>
      <c r="E426" s="247" t="s">
        <v>19</v>
      </c>
      <c r="F426" s="248" t="s">
        <v>176</v>
      </c>
      <c r="G426" s="246"/>
      <c r="H426" s="249">
        <v>38.350000000000001</v>
      </c>
      <c r="I426" s="250"/>
      <c r="J426" s="246"/>
      <c r="K426" s="246"/>
      <c r="L426" s="251"/>
      <c r="M426" s="252"/>
      <c r="N426" s="253"/>
      <c r="O426" s="253"/>
      <c r="P426" s="253"/>
      <c r="Q426" s="253"/>
      <c r="R426" s="253"/>
      <c r="S426" s="253"/>
      <c r="T426" s="25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5" t="s">
        <v>174</v>
      </c>
      <c r="AU426" s="255" t="s">
        <v>105</v>
      </c>
      <c r="AV426" s="14" t="s">
        <v>108</v>
      </c>
      <c r="AW426" s="14" t="s">
        <v>37</v>
      </c>
      <c r="AX426" s="14" t="s">
        <v>85</v>
      </c>
      <c r="AY426" s="255" t="s">
        <v>164</v>
      </c>
    </row>
    <row r="427" s="2" customFormat="1" ht="33" customHeight="1">
      <c r="A427" s="41"/>
      <c r="B427" s="42"/>
      <c r="C427" s="215" t="s">
        <v>524</v>
      </c>
      <c r="D427" s="215" t="s">
        <v>166</v>
      </c>
      <c r="E427" s="216" t="s">
        <v>525</v>
      </c>
      <c r="F427" s="217" t="s">
        <v>526</v>
      </c>
      <c r="G427" s="218" t="s">
        <v>169</v>
      </c>
      <c r="H427" s="219">
        <v>42</v>
      </c>
      <c r="I427" s="220"/>
      <c r="J427" s="221">
        <f>ROUND(I427*H427,2)</f>
        <v>0</v>
      </c>
      <c r="K427" s="217" t="s">
        <v>170</v>
      </c>
      <c r="L427" s="47"/>
      <c r="M427" s="222" t="s">
        <v>19</v>
      </c>
      <c r="N427" s="223" t="s">
        <v>48</v>
      </c>
      <c r="O427" s="87"/>
      <c r="P427" s="224">
        <f>O427*H427</f>
        <v>0</v>
      </c>
      <c r="Q427" s="224">
        <v>0.021000000000000001</v>
      </c>
      <c r="R427" s="224">
        <f>Q427*H427</f>
        <v>0.88200000000000001</v>
      </c>
      <c r="S427" s="224">
        <v>0</v>
      </c>
      <c r="T427" s="225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26" t="s">
        <v>108</v>
      </c>
      <c r="AT427" s="226" t="s">
        <v>166</v>
      </c>
      <c r="AU427" s="226" t="s">
        <v>105</v>
      </c>
      <c r="AY427" s="20" t="s">
        <v>164</v>
      </c>
      <c r="BE427" s="227">
        <f>IF(N427="základní",J427,0)</f>
        <v>0</v>
      </c>
      <c r="BF427" s="227">
        <f>IF(N427="snížená",J427,0)</f>
        <v>0</v>
      </c>
      <c r="BG427" s="227">
        <f>IF(N427="zákl. přenesená",J427,0)</f>
        <v>0</v>
      </c>
      <c r="BH427" s="227">
        <f>IF(N427="sníž. přenesená",J427,0)</f>
        <v>0</v>
      </c>
      <c r="BI427" s="227">
        <f>IF(N427="nulová",J427,0)</f>
        <v>0</v>
      </c>
      <c r="BJ427" s="20" t="s">
        <v>85</v>
      </c>
      <c r="BK427" s="227">
        <f>ROUND(I427*H427,2)</f>
        <v>0</v>
      </c>
      <c r="BL427" s="20" t="s">
        <v>108</v>
      </c>
      <c r="BM427" s="226" t="s">
        <v>527</v>
      </c>
    </row>
    <row r="428" s="2" customFormat="1">
      <c r="A428" s="41"/>
      <c r="B428" s="42"/>
      <c r="C428" s="43"/>
      <c r="D428" s="228" t="s">
        <v>172</v>
      </c>
      <c r="E428" s="43"/>
      <c r="F428" s="229" t="s">
        <v>528</v>
      </c>
      <c r="G428" s="43"/>
      <c r="H428" s="43"/>
      <c r="I428" s="230"/>
      <c r="J428" s="43"/>
      <c r="K428" s="43"/>
      <c r="L428" s="47"/>
      <c r="M428" s="231"/>
      <c r="N428" s="232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172</v>
      </c>
      <c r="AU428" s="20" t="s">
        <v>105</v>
      </c>
    </row>
    <row r="429" s="15" customFormat="1">
      <c r="A429" s="15"/>
      <c r="B429" s="256"/>
      <c r="C429" s="257"/>
      <c r="D429" s="235" t="s">
        <v>174</v>
      </c>
      <c r="E429" s="258" t="s">
        <v>19</v>
      </c>
      <c r="F429" s="259" t="s">
        <v>507</v>
      </c>
      <c r="G429" s="257"/>
      <c r="H429" s="258" t="s">
        <v>19</v>
      </c>
      <c r="I429" s="260"/>
      <c r="J429" s="257"/>
      <c r="K429" s="257"/>
      <c r="L429" s="261"/>
      <c r="M429" s="262"/>
      <c r="N429" s="263"/>
      <c r="O429" s="263"/>
      <c r="P429" s="263"/>
      <c r="Q429" s="263"/>
      <c r="R429" s="263"/>
      <c r="S429" s="263"/>
      <c r="T429" s="26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5" t="s">
        <v>174</v>
      </c>
      <c r="AU429" s="265" t="s">
        <v>105</v>
      </c>
      <c r="AV429" s="15" t="s">
        <v>85</v>
      </c>
      <c r="AW429" s="15" t="s">
        <v>37</v>
      </c>
      <c r="AX429" s="15" t="s">
        <v>77</v>
      </c>
      <c r="AY429" s="265" t="s">
        <v>164</v>
      </c>
    </row>
    <row r="430" s="13" customFormat="1">
      <c r="A430" s="13"/>
      <c r="B430" s="233"/>
      <c r="C430" s="234"/>
      <c r="D430" s="235" t="s">
        <v>174</v>
      </c>
      <c r="E430" s="236" t="s">
        <v>19</v>
      </c>
      <c r="F430" s="237" t="s">
        <v>508</v>
      </c>
      <c r="G430" s="234"/>
      <c r="H430" s="238">
        <v>38.350000000000001</v>
      </c>
      <c r="I430" s="239"/>
      <c r="J430" s="234"/>
      <c r="K430" s="234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174</v>
      </c>
      <c r="AU430" s="244" t="s">
        <v>105</v>
      </c>
      <c r="AV430" s="13" t="s">
        <v>87</v>
      </c>
      <c r="AW430" s="13" t="s">
        <v>37</v>
      </c>
      <c r="AX430" s="13" t="s">
        <v>77</v>
      </c>
      <c r="AY430" s="244" t="s">
        <v>164</v>
      </c>
    </row>
    <row r="431" s="16" customFormat="1">
      <c r="A431" s="16"/>
      <c r="B431" s="277"/>
      <c r="C431" s="278"/>
      <c r="D431" s="235" t="s">
        <v>174</v>
      </c>
      <c r="E431" s="279" t="s">
        <v>19</v>
      </c>
      <c r="F431" s="280" t="s">
        <v>469</v>
      </c>
      <c r="G431" s="278"/>
      <c r="H431" s="281">
        <v>38.350000000000001</v>
      </c>
      <c r="I431" s="282"/>
      <c r="J431" s="278"/>
      <c r="K431" s="278"/>
      <c r="L431" s="283"/>
      <c r="M431" s="284"/>
      <c r="N431" s="285"/>
      <c r="O431" s="285"/>
      <c r="P431" s="285"/>
      <c r="Q431" s="285"/>
      <c r="R431" s="285"/>
      <c r="S431" s="285"/>
      <c r="T431" s="28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87" t="s">
        <v>174</v>
      </c>
      <c r="AU431" s="287" t="s">
        <v>105</v>
      </c>
      <c r="AV431" s="16" t="s">
        <v>105</v>
      </c>
      <c r="AW431" s="16" t="s">
        <v>37</v>
      </c>
      <c r="AX431" s="16" t="s">
        <v>77</v>
      </c>
      <c r="AY431" s="287" t="s">
        <v>164</v>
      </c>
    </row>
    <row r="432" s="15" customFormat="1">
      <c r="A432" s="15"/>
      <c r="B432" s="256"/>
      <c r="C432" s="257"/>
      <c r="D432" s="235" t="s">
        <v>174</v>
      </c>
      <c r="E432" s="258" t="s">
        <v>19</v>
      </c>
      <c r="F432" s="259" t="s">
        <v>529</v>
      </c>
      <c r="G432" s="257"/>
      <c r="H432" s="258" t="s">
        <v>19</v>
      </c>
      <c r="I432" s="260"/>
      <c r="J432" s="257"/>
      <c r="K432" s="257"/>
      <c r="L432" s="261"/>
      <c r="M432" s="262"/>
      <c r="N432" s="263"/>
      <c r="O432" s="263"/>
      <c r="P432" s="263"/>
      <c r="Q432" s="263"/>
      <c r="R432" s="263"/>
      <c r="S432" s="263"/>
      <c r="T432" s="26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5" t="s">
        <v>174</v>
      </c>
      <c r="AU432" s="265" t="s">
        <v>105</v>
      </c>
      <c r="AV432" s="15" t="s">
        <v>85</v>
      </c>
      <c r="AW432" s="15" t="s">
        <v>37</v>
      </c>
      <c r="AX432" s="15" t="s">
        <v>77</v>
      </c>
      <c r="AY432" s="265" t="s">
        <v>164</v>
      </c>
    </row>
    <row r="433" s="13" customFormat="1">
      <c r="A433" s="13"/>
      <c r="B433" s="233"/>
      <c r="C433" s="234"/>
      <c r="D433" s="235" t="s">
        <v>174</v>
      </c>
      <c r="E433" s="236" t="s">
        <v>19</v>
      </c>
      <c r="F433" s="237" t="s">
        <v>530</v>
      </c>
      <c r="G433" s="234"/>
      <c r="H433" s="238">
        <v>3.6499999999999999</v>
      </c>
      <c r="I433" s="239"/>
      <c r="J433" s="234"/>
      <c r="K433" s="234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174</v>
      </c>
      <c r="AU433" s="244" t="s">
        <v>105</v>
      </c>
      <c r="AV433" s="13" t="s">
        <v>87</v>
      </c>
      <c r="AW433" s="13" t="s">
        <v>37</v>
      </c>
      <c r="AX433" s="13" t="s">
        <v>77</v>
      </c>
      <c r="AY433" s="244" t="s">
        <v>164</v>
      </c>
    </row>
    <row r="434" s="16" customFormat="1">
      <c r="A434" s="16"/>
      <c r="B434" s="277"/>
      <c r="C434" s="278"/>
      <c r="D434" s="235" t="s">
        <v>174</v>
      </c>
      <c r="E434" s="279" t="s">
        <v>19</v>
      </c>
      <c r="F434" s="280" t="s">
        <v>469</v>
      </c>
      <c r="G434" s="278"/>
      <c r="H434" s="281">
        <v>3.6499999999999999</v>
      </c>
      <c r="I434" s="282"/>
      <c r="J434" s="278"/>
      <c r="K434" s="278"/>
      <c r="L434" s="283"/>
      <c r="M434" s="284"/>
      <c r="N434" s="285"/>
      <c r="O434" s="285"/>
      <c r="P434" s="285"/>
      <c r="Q434" s="285"/>
      <c r="R434" s="285"/>
      <c r="S434" s="285"/>
      <c r="T434" s="28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87" t="s">
        <v>174</v>
      </c>
      <c r="AU434" s="287" t="s">
        <v>105</v>
      </c>
      <c r="AV434" s="16" t="s">
        <v>105</v>
      </c>
      <c r="AW434" s="16" t="s">
        <v>37</v>
      </c>
      <c r="AX434" s="16" t="s">
        <v>77</v>
      </c>
      <c r="AY434" s="287" t="s">
        <v>164</v>
      </c>
    </row>
    <row r="435" s="14" customFormat="1">
      <c r="A435" s="14"/>
      <c r="B435" s="245"/>
      <c r="C435" s="246"/>
      <c r="D435" s="235" t="s">
        <v>174</v>
      </c>
      <c r="E435" s="247" t="s">
        <v>19</v>
      </c>
      <c r="F435" s="248" t="s">
        <v>176</v>
      </c>
      <c r="G435" s="246"/>
      <c r="H435" s="249">
        <v>42</v>
      </c>
      <c r="I435" s="250"/>
      <c r="J435" s="246"/>
      <c r="K435" s="246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174</v>
      </c>
      <c r="AU435" s="255" t="s">
        <v>105</v>
      </c>
      <c r="AV435" s="14" t="s">
        <v>108</v>
      </c>
      <c r="AW435" s="14" t="s">
        <v>37</v>
      </c>
      <c r="AX435" s="14" t="s">
        <v>85</v>
      </c>
      <c r="AY435" s="255" t="s">
        <v>164</v>
      </c>
    </row>
    <row r="436" s="2" customFormat="1" ht="37.8" customHeight="1">
      <c r="A436" s="41"/>
      <c r="B436" s="42"/>
      <c r="C436" s="215" t="s">
        <v>531</v>
      </c>
      <c r="D436" s="215" t="s">
        <v>166</v>
      </c>
      <c r="E436" s="216" t="s">
        <v>532</v>
      </c>
      <c r="F436" s="217" t="s">
        <v>465</v>
      </c>
      <c r="G436" s="218" t="s">
        <v>169</v>
      </c>
      <c r="H436" s="219">
        <v>33.341000000000001</v>
      </c>
      <c r="I436" s="220"/>
      <c r="J436" s="221">
        <f>ROUND(I436*H436,2)</f>
        <v>0</v>
      </c>
      <c r="K436" s="217" t="s">
        <v>19</v>
      </c>
      <c r="L436" s="47"/>
      <c r="M436" s="222" t="s">
        <v>19</v>
      </c>
      <c r="N436" s="223" t="s">
        <v>48</v>
      </c>
      <c r="O436" s="87"/>
      <c r="P436" s="224">
        <f>O436*H436</f>
        <v>0</v>
      </c>
      <c r="Q436" s="224">
        <v>0.0167</v>
      </c>
      <c r="R436" s="224">
        <f>Q436*H436</f>
        <v>0.55679469999999998</v>
      </c>
      <c r="S436" s="224">
        <v>0</v>
      </c>
      <c r="T436" s="225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6" t="s">
        <v>108</v>
      </c>
      <c r="AT436" s="226" t="s">
        <v>166</v>
      </c>
      <c r="AU436" s="226" t="s">
        <v>105</v>
      </c>
      <c r="AY436" s="20" t="s">
        <v>164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20" t="s">
        <v>85</v>
      </c>
      <c r="BK436" s="227">
        <f>ROUND(I436*H436,2)</f>
        <v>0</v>
      </c>
      <c r="BL436" s="20" t="s">
        <v>108</v>
      </c>
      <c r="BM436" s="226" t="s">
        <v>533</v>
      </c>
    </row>
    <row r="437" s="15" customFormat="1">
      <c r="A437" s="15"/>
      <c r="B437" s="256"/>
      <c r="C437" s="257"/>
      <c r="D437" s="235" t="s">
        <v>174</v>
      </c>
      <c r="E437" s="258" t="s">
        <v>19</v>
      </c>
      <c r="F437" s="259" t="s">
        <v>534</v>
      </c>
      <c r="G437" s="257"/>
      <c r="H437" s="258" t="s">
        <v>19</v>
      </c>
      <c r="I437" s="260"/>
      <c r="J437" s="257"/>
      <c r="K437" s="257"/>
      <c r="L437" s="261"/>
      <c r="M437" s="262"/>
      <c r="N437" s="263"/>
      <c r="O437" s="263"/>
      <c r="P437" s="263"/>
      <c r="Q437" s="263"/>
      <c r="R437" s="263"/>
      <c r="S437" s="263"/>
      <c r="T437" s="26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5" t="s">
        <v>174</v>
      </c>
      <c r="AU437" s="265" t="s">
        <v>105</v>
      </c>
      <c r="AV437" s="15" t="s">
        <v>85</v>
      </c>
      <c r="AW437" s="15" t="s">
        <v>37</v>
      </c>
      <c r="AX437" s="15" t="s">
        <v>77</v>
      </c>
      <c r="AY437" s="265" t="s">
        <v>164</v>
      </c>
    </row>
    <row r="438" s="13" customFormat="1">
      <c r="A438" s="13"/>
      <c r="B438" s="233"/>
      <c r="C438" s="234"/>
      <c r="D438" s="235" t="s">
        <v>174</v>
      </c>
      <c r="E438" s="236" t="s">
        <v>19</v>
      </c>
      <c r="F438" s="237" t="s">
        <v>535</v>
      </c>
      <c r="G438" s="234"/>
      <c r="H438" s="238">
        <v>33.341000000000001</v>
      </c>
      <c r="I438" s="239"/>
      <c r="J438" s="234"/>
      <c r="K438" s="234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174</v>
      </c>
      <c r="AU438" s="244" t="s">
        <v>105</v>
      </c>
      <c r="AV438" s="13" t="s">
        <v>87</v>
      </c>
      <c r="AW438" s="13" t="s">
        <v>37</v>
      </c>
      <c r="AX438" s="13" t="s">
        <v>77</v>
      </c>
      <c r="AY438" s="244" t="s">
        <v>164</v>
      </c>
    </row>
    <row r="439" s="14" customFormat="1">
      <c r="A439" s="14"/>
      <c r="B439" s="245"/>
      <c r="C439" s="246"/>
      <c r="D439" s="235" t="s">
        <v>174</v>
      </c>
      <c r="E439" s="247" t="s">
        <v>19</v>
      </c>
      <c r="F439" s="248" t="s">
        <v>176</v>
      </c>
      <c r="G439" s="246"/>
      <c r="H439" s="249">
        <v>33.341000000000001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174</v>
      </c>
      <c r="AU439" s="255" t="s">
        <v>105</v>
      </c>
      <c r="AV439" s="14" t="s">
        <v>108</v>
      </c>
      <c r="AW439" s="14" t="s">
        <v>37</v>
      </c>
      <c r="AX439" s="14" t="s">
        <v>85</v>
      </c>
      <c r="AY439" s="255" t="s">
        <v>164</v>
      </c>
    </row>
    <row r="440" s="2" customFormat="1" ht="24.15" customHeight="1">
      <c r="A440" s="41"/>
      <c r="B440" s="42"/>
      <c r="C440" s="215" t="s">
        <v>536</v>
      </c>
      <c r="D440" s="215" t="s">
        <v>166</v>
      </c>
      <c r="E440" s="216" t="s">
        <v>537</v>
      </c>
      <c r="F440" s="217" t="s">
        <v>538</v>
      </c>
      <c r="G440" s="218" t="s">
        <v>169</v>
      </c>
      <c r="H440" s="219">
        <v>35.722999999999999</v>
      </c>
      <c r="I440" s="220"/>
      <c r="J440" s="221">
        <f>ROUND(I440*H440,2)</f>
        <v>0</v>
      </c>
      <c r="K440" s="217" t="s">
        <v>170</v>
      </c>
      <c r="L440" s="47"/>
      <c r="M440" s="222" t="s">
        <v>19</v>
      </c>
      <c r="N440" s="223" t="s">
        <v>48</v>
      </c>
      <c r="O440" s="87"/>
      <c r="P440" s="224">
        <f>O440*H440</f>
        <v>0</v>
      </c>
      <c r="Q440" s="224">
        <v>0.0089999999999999993</v>
      </c>
      <c r="R440" s="224">
        <f>Q440*H440</f>
        <v>0.32150699999999999</v>
      </c>
      <c r="S440" s="224">
        <v>0</v>
      </c>
      <c r="T440" s="225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26" t="s">
        <v>108</v>
      </c>
      <c r="AT440" s="226" t="s">
        <v>166</v>
      </c>
      <c r="AU440" s="226" t="s">
        <v>105</v>
      </c>
      <c r="AY440" s="20" t="s">
        <v>164</v>
      </c>
      <c r="BE440" s="227">
        <f>IF(N440="základní",J440,0)</f>
        <v>0</v>
      </c>
      <c r="BF440" s="227">
        <f>IF(N440="snížená",J440,0)</f>
        <v>0</v>
      </c>
      <c r="BG440" s="227">
        <f>IF(N440="zákl. přenesená",J440,0)</f>
        <v>0</v>
      </c>
      <c r="BH440" s="227">
        <f>IF(N440="sníž. přenesená",J440,0)</f>
        <v>0</v>
      </c>
      <c r="BI440" s="227">
        <f>IF(N440="nulová",J440,0)</f>
        <v>0</v>
      </c>
      <c r="BJ440" s="20" t="s">
        <v>85</v>
      </c>
      <c r="BK440" s="227">
        <f>ROUND(I440*H440,2)</f>
        <v>0</v>
      </c>
      <c r="BL440" s="20" t="s">
        <v>108</v>
      </c>
      <c r="BM440" s="226" t="s">
        <v>539</v>
      </c>
    </row>
    <row r="441" s="2" customFormat="1">
      <c r="A441" s="41"/>
      <c r="B441" s="42"/>
      <c r="C441" s="43"/>
      <c r="D441" s="228" t="s">
        <v>172</v>
      </c>
      <c r="E441" s="43"/>
      <c r="F441" s="229" t="s">
        <v>540</v>
      </c>
      <c r="G441" s="43"/>
      <c r="H441" s="43"/>
      <c r="I441" s="230"/>
      <c r="J441" s="43"/>
      <c r="K441" s="43"/>
      <c r="L441" s="47"/>
      <c r="M441" s="231"/>
      <c r="N441" s="232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172</v>
      </c>
      <c r="AU441" s="20" t="s">
        <v>105</v>
      </c>
    </row>
    <row r="442" s="15" customFormat="1">
      <c r="A442" s="15"/>
      <c r="B442" s="256"/>
      <c r="C442" s="257"/>
      <c r="D442" s="235" t="s">
        <v>174</v>
      </c>
      <c r="E442" s="258" t="s">
        <v>19</v>
      </c>
      <c r="F442" s="259" t="s">
        <v>541</v>
      </c>
      <c r="G442" s="257"/>
      <c r="H442" s="258" t="s">
        <v>19</v>
      </c>
      <c r="I442" s="260"/>
      <c r="J442" s="257"/>
      <c r="K442" s="257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174</v>
      </c>
      <c r="AU442" s="265" t="s">
        <v>105</v>
      </c>
      <c r="AV442" s="15" t="s">
        <v>85</v>
      </c>
      <c r="AW442" s="15" t="s">
        <v>37</v>
      </c>
      <c r="AX442" s="15" t="s">
        <v>77</v>
      </c>
      <c r="AY442" s="265" t="s">
        <v>164</v>
      </c>
    </row>
    <row r="443" s="13" customFormat="1">
      <c r="A443" s="13"/>
      <c r="B443" s="233"/>
      <c r="C443" s="234"/>
      <c r="D443" s="235" t="s">
        <v>174</v>
      </c>
      <c r="E443" s="236" t="s">
        <v>19</v>
      </c>
      <c r="F443" s="237" t="s">
        <v>542</v>
      </c>
      <c r="G443" s="234"/>
      <c r="H443" s="238">
        <v>35.722999999999999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174</v>
      </c>
      <c r="AU443" s="244" t="s">
        <v>105</v>
      </c>
      <c r="AV443" s="13" t="s">
        <v>87</v>
      </c>
      <c r="AW443" s="13" t="s">
        <v>37</v>
      </c>
      <c r="AX443" s="13" t="s">
        <v>77</v>
      </c>
      <c r="AY443" s="244" t="s">
        <v>164</v>
      </c>
    </row>
    <row r="444" s="14" customFormat="1">
      <c r="A444" s="14"/>
      <c r="B444" s="245"/>
      <c r="C444" s="246"/>
      <c r="D444" s="235" t="s">
        <v>174</v>
      </c>
      <c r="E444" s="247" t="s">
        <v>19</v>
      </c>
      <c r="F444" s="248" t="s">
        <v>176</v>
      </c>
      <c r="G444" s="246"/>
      <c r="H444" s="249">
        <v>35.722999999999999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174</v>
      </c>
      <c r="AU444" s="255" t="s">
        <v>105</v>
      </c>
      <c r="AV444" s="14" t="s">
        <v>108</v>
      </c>
      <c r="AW444" s="14" t="s">
        <v>37</v>
      </c>
      <c r="AX444" s="14" t="s">
        <v>85</v>
      </c>
      <c r="AY444" s="255" t="s">
        <v>164</v>
      </c>
    </row>
    <row r="445" s="2" customFormat="1" ht="33" customHeight="1">
      <c r="A445" s="41"/>
      <c r="B445" s="42"/>
      <c r="C445" s="215" t="s">
        <v>543</v>
      </c>
      <c r="D445" s="215" t="s">
        <v>166</v>
      </c>
      <c r="E445" s="216" t="s">
        <v>544</v>
      </c>
      <c r="F445" s="217" t="s">
        <v>545</v>
      </c>
      <c r="G445" s="218" t="s">
        <v>169</v>
      </c>
      <c r="H445" s="219">
        <v>22.73</v>
      </c>
      <c r="I445" s="220"/>
      <c r="J445" s="221">
        <f>ROUND(I445*H445,2)</f>
        <v>0</v>
      </c>
      <c r="K445" s="217" t="s">
        <v>170</v>
      </c>
      <c r="L445" s="47"/>
      <c r="M445" s="222" t="s">
        <v>19</v>
      </c>
      <c r="N445" s="223" t="s">
        <v>48</v>
      </c>
      <c r="O445" s="87"/>
      <c r="P445" s="224">
        <f>O445*H445</f>
        <v>0</v>
      </c>
      <c r="Q445" s="224">
        <v>0.012080000000000001</v>
      </c>
      <c r="R445" s="224">
        <f>Q445*H445</f>
        <v>0.2745784</v>
      </c>
      <c r="S445" s="224">
        <v>0</v>
      </c>
      <c r="T445" s="225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26" t="s">
        <v>108</v>
      </c>
      <c r="AT445" s="226" t="s">
        <v>166</v>
      </c>
      <c r="AU445" s="226" t="s">
        <v>105</v>
      </c>
      <c r="AY445" s="20" t="s">
        <v>164</v>
      </c>
      <c r="BE445" s="227">
        <f>IF(N445="základní",J445,0)</f>
        <v>0</v>
      </c>
      <c r="BF445" s="227">
        <f>IF(N445="snížená",J445,0)</f>
        <v>0</v>
      </c>
      <c r="BG445" s="227">
        <f>IF(N445="zákl. přenesená",J445,0)</f>
        <v>0</v>
      </c>
      <c r="BH445" s="227">
        <f>IF(N445="sníž. přenesená",J445,0)</f>
        <v>0</v>
      </c>
      <c r="BI445" s="227">
        <f>IF(N445="nulová",J445,0)</f>
        <v>0</v>
      </c>
      <c r="BJ445" s="20" t="s">
        <v>85</v>
      </c>
      <c r="BK445" s="227">
        <f>ROUND(I445*H445,2)</f>
        <v>0</v>
      </c>
      <c r="BL445" s="20" t="s">
        <v>108</v>
      </c>
      <c r="BM445" s="226" t="s">
        <v>546</v>
      </c>
    </row>
    <row r="446" s="2" customFormat="1">
      <c r="A446" s="41"/>
      <c r="B446" s="42"/>
      <c r="C446" s="43"/>
      <c r="D446" s="228" t="s">
        <v>172</v>
      </c>
      <c r="E446" s="43"/>
      <c r="F446" s="229" t="s">
        <v>547</v>
      </c>
      <c r="G446" s="43"/>
      <c r="H446" s="43"/>
      <c r="I446" s="230"/>
      <c r="J446" s="43"/>
      <c r="K446" s="43"/>
      <c r="L446" s="47"/>
      <c r="M446" s="231"/>
      <c r="N446" s="232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172</v>
      </c>
      <c r="AU446" s="20" t="s">
        <v>105</v>
      </c>
    </row>
    <row r="447" s="15" customFormat="1">
      <c r="A447" s="15"/>
      <c r="B447" s="256"/>
      <c r="C447" s="257"/>
      <c r="D447" s="235" t="s">
        <v>174</v>
      </c>
      <c r="E447" s="258" t="s">
        <v>19</v>
      </c>
      <c r="F447" s="259" t="s">
        <v>548</v>
      </c>
      <c r="G447" s="257"/>
      <c r="H447" s="258" t="s">
        <v>19</v>
      </c>
      <c r="I447" s="260"/>
      <c r="J447" s="257"/>
      <c r="K447" s="257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174</v>
      </c>
      <c r="AU447" s="265" t="s">
        <v>105</v>
      </c>
      <c r="AV447" s="15" t="s">
        <v>85</v>
      </c>
      <c r="AW447" s="15" t="s">
        <v>37</v>
      </c>
      <c r="AX447" s="15" t="s">
        <v>77</v>
      </c>
      <c r="AY447" s="265" t="s">
        <v>164</v>
      </c>
    </row>
    <row r="448" s="13" customFormat="1">
      <c r="A448" s="13"/>
      <c r="B448" s="233"/>
      <c r="C448" s="234"/>
      <c r="D448" s="235" t="s">
        <v>174</v>
      </c>
      <c r="E448" s="236" t="s">
        <v>19</v>
      </c>
      <c r="F448" s="237" t="s">
        <v>549</v>
      </c>
      <c r="G448" s="234"/>
      <c r="H448" s="238">
        <v>11.77</v>
      </c>
      <c r="I448" s="239"/>
      <c r="J448" s="234"/>
      <c r="K448" s="234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174</v>
      </c>
      <c r="AU448" s="244" t="s">
        <v>105</v>
      </c>
      <c r="AV448" s="13" t="s">
        <v>87</v>
      </c>
      <c r="AW448" s="13" t="s">
        <v>37</v>
      </c>
      <c r="AX448" s="13" t="s">
        <v>77</v>
      </c>
      <c r="AY448" s="244" t="s">
        <v>164</v>
      </c>
    </row>
    <row r="449" s="13" customFormat="1">
      <c r="A449" s="13"/>
      <c r="B449" s="233"/>
      <c r="C449" s="234"/>
      <c r="D449" s="235" t="s">
        <v>174</v>
      </c>
      <c r="E449" s="236" t="s">
        <v>19</v>
      </c>
      <c r="F449" s="237" t="s">
        <v>550</v>
      </c>
      <c r="G449" s="234"/>
      <c r="H449" s="238">
        <v>3.9199999999999999</v>
      </c>
      <c r="I449" s="239"/>
      <c r="J449" s="234"/>
      <c r="K449" s="234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174</v>
      </c>
      <c r="AU449" s="244" t="s">
        <v>105</v>
      </c>
      <c r="AV449" s="13" t="s">
        <v>87</v>
      </c>
      <c r="AW449" s="13" t="s">
        <v>37</v>
      </c>
      <c r="AX449" s="13" t="s">
        <v>77</v>
      </c>
      <c r="AY449" s="244" t="s">
        <v>164</v>
      </c>
    </row>
    <row r="450" s="13" customFormat="1">
      <c r="A450" s="13"/>
      <c r="B450" s="233"/>
      <c r="C450" s="234"/>
      <c r="D450" s="235" t="s">
        <v>174</v>
      </c>
      <c r="E450" s="236" t="s">
        <v>19</v>
      </c>
      <c r="F450" s="237" t="s">
        <v>551</v>
      </c>
      <c r="G450" s="234"/>
      <c r="H450" s="238">
        <v>7.04</v>
      </c>
      <c r="I450" s="239"/>
      <c r="J450" s="234"/>
      <c r="K450" s="234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174</v>
      </c>
      <c r="AU450" s="244" t="s">
        <v>105</v>
      </c>
      <c r="AV450" s="13" t="s">
        <v>87</v>
      </c>
      <c r="AW450" s="13" t="s">
        <v>37</v>
      </c>
      <c r="AX450" s="13" t="s">
        <v>77</v>
      </c>
      <c r="AY450" s="244" t="s">
        <v>164</v>
      </c>
    </row>
    <row r="451" s="14" customFormat="1">
      <c r="A451" s="14"/>
      <c r="B451" s="245"/>
      <c r="C451" s="246"/>
      <c r="D451" s="235" t="s">
        <v>174</v>
      </c>
      <c r="E451" s="247" t="s">
        <v>19</v>
      </c>
      <c r="F451" s="248" t="s">
        <v>176</v>
      </c>
      <c r="G451" s="246"/>
      <c r="H451" s="249">
        <v>22.73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5" t="s">
        <v>174</v>
      </c>
      <c r="AU451" s="255" t="s">
        <v>105</v>
      </c>
      <c r="AV451" s="14" t="s">
        <v>108</v>
      </c>
      <c r="AW451" s="14" t="s">
        <v>37</v>
      </c>
      <c r="AX451" s="14" t="s">
        <v>85</v>
      </c>
      <c r="AY451" s="255" t="s">
        <v>164</v>
      </c>
    </row>
    <row r="452" s="2" customFormat="1" ht="24.15" customHeight="1">
      <c r="A452" s="41"/>
      <c r="B452" s="42"/>
      <c r="C452" s="215" t="s">
        <v>552</v>
      </c>
      <c r="D452" s="215" t="s">
        <v>166</v>
      </c>
      <c r="E452" s="216" t="s">
        <v>553</v>
      </c>
      <c r="F452" s="217" t="s">
        <v>554</v>
      </c>
      <c r="G452" s="218" t="s">
        <v>169</v>
      </c>
      <c r="H452" s="219">
        <v>22.73</v>
      </c>
      <c r="I452" s="220"/>
      <c r="J452" s="221">
        <f>ROUND(I452*H452,2)</f>
        <v>0</v>
      </c>
      <c r="K452" s="217" t="s">
        <v>170</v>
      </c>
      <c r="L452" s="47"/>
      <c r="M452" s="222" t="s">
        <v>19</v>
      </c>
      <c r="N452" s="223" t="s">
        <v>48</v>
      </c>
      <c r="O452" s="87"/>
      <c r="P452" s="224">
        <f>O452*H452</f>
        <v>0</v>
      </c>
      <c r="Q452" s="224">
        <v>0.016199999999999999</v>
      </c>
      <c r="R452" s="224">
        <f>Q452*H452</f>
        <v>0.368226</v>
      </c>
      <c r="S452" s="224">
        <v>0</v>
      </c>
      <c r="T452" s="225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26" t="s">
        <v>108</v>
      </c>
      <c r="AT452" s="226" t="s">
        <v>166</v>
      </c>
      <c r="AU452" s="226" t="s">
        <v>105</v>
      </c>
      <c r="AY452" s="20" t="s">
        <v>164</v>
      </c>
      <c r="BE452" s="227">
        <f>IF(N452="základní",J452,0)</f>
        <v>0</v>
      </c>
      <c r="BF452" s="227">
        <f>IF(N452="snížená",J452,0)</f>
        <v>0</v>
      </c>
      <c r="BG452" s="227">
        <f>IF(N452="zákl. přenesená",J452,0)</f>
        <v>0</v>
      </c>
      <c r="BH452" s="227">
        <f>IF(N452="sníž. přenesená",J452,0)</f>
        <v>0</v>
      </c>
      <c r="BI452" s="227">
        <f>IF(N452="nulová",J452,0)</f>
        <v>0</v>
      </c>
      <c r="BJ452" s="20" t="s">
        <v>85</v>
      </c>
      <c r="BK452" s="227">
        <f>ROUND(I452*H452,2)</f>
        <v>0</v>
      </c>
      <c r="BL452" s="20" t="s">
        <v>108</v>
      </c>
      <c r="BM452" s="226" t="s">
        <v>555</v>
      </c>
    </row>
    <row r="453" s="2" customFormat="1">
      <c r="A453" s="41"/>
      <c r="B453" s="42"/>
      <c r="C453" s="43"/>
      <c r="D453" s="228" t="s">
        <v>172</v>
      </c>
      <c r="E453" s="43"/>
      <c r="F453" s="229" t="s">
        <v>556</v>
      </c>
      <c r="G453" s="43"/>
      <c r="H453" s="43"/>
      <c r="I453" s="230"/>
      <c r="J453" s="43"/>
      <c r="K453" s="43"/>
      <c r="L453" s="47"/>
      <c r="M453" s="231"/>
      <c r="N453" s="232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172</v>
      </c>
      <c r="AU453" s="20" t="s">
        <v>105</v>
      </c>
    </row>
    <row r="454" s="15" customFormat="1">
      <c r="A454" s="15"/>
      <c r="B454" s="256"/>
      <c r="C454" s="257"/>
      <c r="D454" s="235" t="s">
        <v>174</v>
      </c>
      <c r="E454" s="258" t="s">
        <v>19</v>
      </c>
      <c r="F454" s="259" t="s">
        <v>548</v>
      </c>
      <c r="G454" s="257"/>
      <c r="H454" s="258" t="s">
        <v>19</v>
      </c>
      <c r="I454" s="260"/>
      <c r="J454" s="257"/>
      <c r="K454" s="257"/>
      <c r="L454" s="261"/>
      <c r="M454" s="262"/>
      <c r="N454" s="263"/>
      <c r="O454" s="263"/>
      <c r="P454" s="263"/>
      <c r="Q454" s="263"/>
      <c r="R454" s="263"/>
      <c r="S454" s="263"/>
      <c r="T454" s="26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5" t="s">
        <v>174</v>
      </c>
      <c r="AU454" s="265" t="s">
        <v>105</v>
      </c>
      <c r="AV454" s="15" t="s">
        <v>85</v>
      </c>
      <c r="AW454" s="15" t="s">
        <v>37</v>
      </c>
      <c r="AX454" s="15" t="s">
        <v>77</v>
      </c>
      <c r="AY454" s="265" t="s">
        <v>164</v>
      </c>
    </row>
    <row r="455" s="13" customFormat="1">
      <c r="A455" s="13"/>
      <c r="B455" s="233"/>
      <c r="C455" s="234"/>
      <c r="D455" s="235" t="s">
        <v>174</v>
      </c>
      <c r="E455" s="236" t="s">
        <v>19</v>
      </c>
      <c r="F455" s="237" t="s">
        <v>549</v>
      </c>
      <c r="G455" s="234"/>
      <c r="H455" s="238">
        <v>11.77</v>
      </c>
      <c r="I455" s="239"/>
      <c r="J455" s="234"/>
      <c r="K455" s="234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174</v>
      </c>
      <c r="AU455" s="244" t="s">
        <v>105</v>
      </c>
      <c r="AV455" s="13" t="s">
        <v>87</v>
      </c>
      <c r="AW455" s="13" t="s">
        <v>37</v>
      </c>
      <c r="AX455" s="13" t="s">
        <v>77</v>
      </c>
      <c r="AY455" s="244" t="s">
        <v>164</v>
      </c>
    </row>
    <row r="456" s="13" customFormat="1">
      <c r="A456" s="13"/>
      <c r="B456" s="233"/>
      <c r="C456" s="234"/>
      <c r="D456" s="235" t="s">
        <v>174</v>
      </c>
      <c r="E456" s="236" t="s">
        <v>19</v>
      </c>
      <c r="F456" s="237" t="s">
        <v>550</v>
      </c>
      <c r="G456" s="234"/>
      <c r="H456" s="238">
        <v>3.9199999999999999</v>
      </c>
      <c r="I456" s="239"/>
      <c r="J456" s="234"/>
      <c r="K456" s="234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174</v>
      </c>
      <c r="AU456" s="244" t="s">
        <v>105</v>
      </c>
      <c r="AV456" s="13" t="s">
        <v>87</v>
      </c>
      <c r="AW456" s="13" t="s">
        <v>37</v>
      </c>
      <c r="AX456" s="13" t="s">
        <v>77</v>
      </c>
      <c r="AY456" s="244" t="s">
        <v>164</v>
      </c>
    </row>
    <row r="457" s="13" customFormat="1">
      <c r="A457" s="13"/>
      <c r="B457" s="233"/>
      <c r="C457" s="234"/>
      <c r="D457" s="235" t="s">
        <v>174</v>
      </c>
      <c r="E457" s="236" t="s">
        <v>19</v>
      </c>
      <c r="F457" s="237" t="s">
        <v>551</v>
      </c>
      <c r="G457" s="234"/>
      <c r="H457" s="238">
        <v>7.04</v>
      </c>
      <c r="I457" s="239"/>
      <c r="J457" s="234"/>
      <c r="K457" s="234"/>
      <c r="L457" s="240"/>
      <c r="M457" s="241"/>
      <c r="N457" s="242"/>
      <c r="O457" s="242"/>
      <c r="P457" s="242"/>
      <c r="Q457" s="242"/>
      <c r="R457" s="242"/>
      <c r="S457" s="242"/>
      <c r="T457" s="24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4" t="s">
        <v>174</v>
      </c>
      <c r="AU457" s="244" t="s">
        <v>105</v>
      </c>
      <c r="AV457" s="13" t="s">
        <v>87</v>
      </c>
      <c r="AW457" s="13" t="s">
        <v>37</v>
      </c>
      <c r="AX457" s="13" t="s">
        <v>77</v>
      </c>
      <c r="AY457" s="244" t="s">
        <v>164</v>
      </c>
    </row>
    <row r="458" s="14" customFormat="1">
      <c r="A458" s="14"/>
      <c r="B458" s="245"/>
      <c r="C458" s="246"/>
      <c r="D458" s="235" t="s">
        <v>174</v>
      </c>
      <c r="E458" s="247" t="s">
        <v>19</v>
      </c>
      <c r="F458" s="248" t="s">
        <v>176</v>
      </c>
      <c r="G458" s="246"/>
      <c r="H458" s="249">
        <v>22.73</v>
      </c>
      <c r="I458" s="250"/>
      <c r="J458" s="246"/>
      <c r="K458" s="246"/>
      <c r="L458" s="251"/>
      <c r="M458" s="252"/>
      <c r="N458" s="253"/>
      <c r="O458" s="253"/>
      <c r="P458" s="253"/>
      <c r="Q458" s="253"/>
      <c r="R458" s="253"/>
      <c r="S458" s="253"/>
      <c r="T458" s="25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5" t="s">
        <v>174</v>
      </c>
      <c r="AU458" s="255" t="s">
        <v>105</v>
      </c>
      <c r="AV458" s="14" t="s">
        <v>108</v>
      </c>
      <c r="AW458" s="14" t="s">
        <v>37</v>
      </c>
      <c r="AX458" s="14" t="s">
        <v>85</v>
      </c>
      <c r="AY458" s="255" t="s">
        <v>164</v>
      </c>
    </row>
    <row r="459" s="2" customFormat="1" ht="21.75" customHeight="1">
      <c r="A459" s="41"/>
      <c r="B459" s="42"/>
      <c r="C459" s="215" t="s">
        <v>557</v>
      </c>
      <c r="D459" s="215" t="s">
        <v>166</v>
      </c>
      <c r="E459" s="216" t="s">
        <v>558</v>
      </c>
      <c r="F459" s="217" t="s">
        <v>559</v>
      </c>
      <c r="G459" s="218" t="s">
        <v>169</v>
      </c>
      <c r="H459" s="219">
        <v>22.73</v>
      </c>
      <c r="I459" s="220"/>
      <c r="J459" s="221">
        <f>ROUND(I459*H459,2)</f>
        <v>0</v>
      </c>
      <c r="K459" s="217" t="s">
        <v>170</v>
      </c>
      <c r="L459" s="47"/>
      <c r="M459" s="222" t="s">
        <v>19</v>
      </c>
      <c r="N459" s="223" t="s">
        <v>48</v>
      </c>
      <c r="O459" s="87"/>
      <c r="P459" s="224">
        <f>O459*H459</f>
        <v>0</v>
      </c>
      <c r="Q459" s="224">
        <v>0.0040000000000000001</v>
      </c>
      <c r="R459" s="224">
        <f>Q459*H459</f>
        <v>0.090920000000000001</v>
      </c>
      <c r="S459" s="224">
        <v>0</v>
      </c>
      <c r="T459" s="225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26" t="s">
        <v>108</v>
      </c>
      <c r="AT459" s="226" t="s">
        <v>166</v>
      </c>
      <c r="AU459" s="226" t="s">
        <v>105</v>
      </c>
      <c r="AY459" s="20" t="s">
        <v>164</v>
      </c>
      <c r="BE459" s="227">
        <f>IF(N459="základní",J459,0)</f>
        <v>0</v>
      </c>
      <c r="BF459" s="227">
        <f>IF(N459="snížená",J459,0)</f>
        <v>0</v>
      </c>
      <c r="BG459" s="227">
        <f>IF(N459="zákl. přenesená",J459,0)</f>
        <v>0</v>
      </c>
      <c r="BH459" s="227">
        <f>IF(N459="sníž. přenesená",J459,0)</f>
        <v>0</v>
      </c>
      <c r="BI459" s="227">
        <f>IF(N459="nulová",J459,0)</f>
        <v>0</v>
      </c>
      <c r="BJ459" s="20" t="s">
        <v>85</v>
      </c>
      <c r="BK459" s="227">
        <f>ROUND(I459*H459,2)</f>
        <v>0</v>
      </c>
      <c r="BL459" s="20" t="s">
        <v>108</v>
      </c>
      <c r="BM459" s="226" t="s">
        <v>560</v>
      </c>
    </row>
    <row r="460" s="2" customFormat="1">
      <c r="A460" s="41"/>
      <c r="B460" s="42"/>
      <c r="C460" s="43"/>
      <c r="D460" s="228" t="s">
        <v>172</v>
      </c>
      <c r="E460" s="43"/>
      <c r="F460" s="229" t="s">
        <v>561</v>
      </c>
      <c r="G460" s="43"/>
      <c r="H460" s="43"/>
      <c r="I460" s="230"/>
      <c r="J460" s="43"/>
      <c r="K460" s="43"/>
      <c r="L460" s="47"/>
      <c r="M460" s="231"/>
      <c r="N460" s="232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172</v>
      </c>
      <c r="AU460" s="20" t="s">
        <v>105</v>
      </c>
    </row>
    <row r="461" s="15" customFormat="1">
      <c r="A461" s="15"/>
      <c r="B461" s="256"/>
      <c r="C461" s="257"/>
      <c r="D461" s="235" t="s">
        <v>174</v>
      </c>
      <c r="E461" s="258" t="s">
        <v>19</v>
      </c>
      <c r="F461" s="259" t="s">
        <v>548</v>
      </c>
      <c r="G461" s="257"/>
      <c r="H461" s="258" t="s">
        <v>19</v>
      </c>
      <c r="I461" s="260"/>
      <c r="J461" s="257"/>
      <c r="K461" s="257"/>
      <c r="L461" s="261"/>
      <c r="M461" s="262"/>
      <c r="N461" s="263"/>
      <c r="O461" s="263"/>
      <c r="P461" s="263"/>
      <c r="Q461" s="263"/>
      <c r="R461" s="263"/>
      <c r="S461" s="263"/>
      <c r="T461" s="26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5" t="s">
        <v>174</v>
      </c>
      <c r="AU461" s="265" t="s">
        <v>105</v>
      </c>
      <c r="AV461" s="15" t="s">
        <v>85</v>
      </c>
      <c r="AW461" s="15" t="s">
        <v>37</v>
      </c>
      <c r="AX461" s="15" t="s">
        <v>77</v>
      </c>
      <c r="AY461" s="265" t="s">
        <v>164</v>
      </c>
    </row>
    <row r="462" s="13" customFormat="1">
      <c r="A462" s="13"/>
      <c r="B462" s="233"/>
      <c r="C462" s="234"/>
      <c r="D462" s="235" t="s">
        <v>174</v>
      </c>
      <c r="E462" s="236" t="s">
        <v>19</v>
      </c>
      <c r="F462" s="237" t="s">
        <v>549</v>
      </c>
      <c r="G462" s="234"/>
      <c r="H462" s="238">
        <v>11.77</v>
      </c>
      <c r="I462" s="239"/>
      <c r="J462" s="234"/>
      <c r="K462" s="234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174</v>
      </c>
      <c r="AU462" s="244" t="s">
        <v>105</v>
      </c>
      <c r="AV462" s="13" t="s">
        <v>87</v>
      </c>
      <c r="AW462" s="13" t="s">
        <v>37</v>
      </c>
      <c r="AX462" s="13" t="s">
        <v>77</v>
      </c>
      <c r="AY462" s="244" t="s">
        <v>164</v>
      </c>
    </row>
    <row r="463" s="13" customFormat="1">
      <c r="A463" s="13"/>
      <c r="B463" s="233"/>
      <c r="C463" s="234"/>
      <c r="D463" s="235" t="s">
        <v>174</v>
      </c>
      <c r="E463" s="236" t="s">
        <v>19</v>
      </c>
      <c r="F463" s="237" t="s">
        <v>550</v>
      </c>
      <c r="G463" s="234"/>
      <c r="H463" s="238">
        <v>3.9199999999999999</v>
      </c>
      <c r="I463" s="239"/>
      <c r="J463" s="234"/>
      <c r="K463" s="234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174</v>
      </c>
      <c r="AU463" s="244" t="s">
        <v>105</v>
      </c>
      <c r="AV463" s="13" t="s">
        <v>87</v>
      </c>
      <c r="AW463" s="13" t="s">
        <v>37</v>
      </c>
      <c r="AX463" s="13" t="s">
        <v>77</v>
      </c>
      <c r="AY463" s="244" t="s">
        <v>164</v>
      </c>
    </row>
    <row r="464" s="13" customFormat="1">
      <c r="A464" s="13"/>
      <c r="B464" s="233"/>
      <c r="C464" s="234"/>
      <c r="D464" s="235" t="s">
        <v>174</v>
      </c>
      <c r="E464" s="236" t="s">
        <v>19</v>
      </c>
      <c r="F464" s="237" t="s">
        <v>551</v>
      </c>
      <c r="G464" s="234"/>
      <c r="H464" s="238">
        <v>7.04</v>
      </c>
      <c r="I464" s="239"/>
      <c r="J464" s="234"/>
      <c r="K464" s="234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174</v>
      </c>
      <c r="AU464" s="244" t="s">
        <v>105</v>
      </c>
      <c r="AV464" s="13" t="s">
        <v>87</v>
      </c>
      <c r="AW464" s="13" t="s">
        <v>37</v>
      </c>
      <c r="AX464" s="13" t="s">
        <v>77</v>
      </c>
      <c r="AY464" s="244" t="s">
        <v>164</v>
      </c>
    </row>
    <row r="465" s="14" customFormat="1">
      <c r="A465" s="14"/>
      <c r="B465" s="245"/>
      <c r="C465" s="246"/>
      <c r="D465" s="235" t="s">
        <v>174</v>
      </c>
      <c r="E465" s="247" t="s">
        <v>19</v>
      </c>
      <c r="F465" s="248" t="s">
        <v>176</v>
      </c>
      <c r="G465" s="246"/>
      <c r="H465" s="249">
        <v>22.73</v>
      </c>
      <c r="I465" s="250"/>
      <c r="J465" s="246"/>
      <c r="K465" s="246"/>
      <c r="L465" s="251"/>
      <c r="M465" s="252"/>
      <c r="N465" s="253"/>
      <c r="O465" s="253"/>
      <c r="P465" s="253"/>
      <c r="Q465" s="253"/>
      <c r="R465" s="253"/>
      <c r="S465" s="253"/>
      <c r="T465" s="25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5" t="s">
        <v>174</v>
      </c>
      <c r="AU465" s="255" t="s">
        <v>105</v>
      </c>
      <c r="AV465" s="14" t="s">
        <v>108</v>
      </c>
      <c r="AW465" s="14" t="s">
        <v>37</v>
      </c>
      <c r="AX465" s="14" t="s">
        <v>85</v>
      </c>
      <c r="AY465" s="255" t="s">
        <v>164</v>
      </c>
    </row>
    <row r="466" s="12" customFormat="1" ht="20.88" customHeight="1">
      <c r="A466" s="12"/>
      <c r="B466" s="199"/>
      <c r="C466" s="200"/>
      <c r="D466" s="201" t="s">
        <v>76</v>
      </c>
      <c r="E466" s="213" t="s">
        <v>562</v>
      </c>
      <c r="F466" s="213" t="s">
        <v>563</v>
      </c>
      <c r="G466" s="200"/>
      <c r="H466" s="200"/>
      <c r="I466" s="203"/>
      <c r="J466" s="214">
        <f>BK466</f>
        <v>0</v>
      </c>
      <c r="K466" s="200"/>
      <c r="L466" s="205"/>
      <c r="M466" s="206"/>
      <c r="N466" s="207"/>
      <c r="O466" s="207"/>
      <c r="P466" s="208">
        <f>SUM(P467:P529)</f>
        <v>0</v>
      </c>
      <c r="Q466" s="207"/>
      <c r="R466" s="208">
        <f>SUM(R467:R529)</f>
        <v>14.638567419999999</v>
      </c>
      <c r="S466" s="207"/>
      <c r="T466" s="209">
        <f>SUM(T467:T529)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0" t="s">
        <v>85</v>
      </c>
      <c r="AT466" s="211" t="s">
        <v>76</v>
      </c>
      <c r="AU466" s="211" t="s">
        <v>87</v>
      </c>
      <c r="AY466" s="210" t="s">
        <v>164</v>
      </c>
      <c r="BK466" s="212">
        <f>SUM(BK467:BK529)</f>
        <v>0</v>
      </c>
    </row>
    <row r="467" s="2" customFormat="1" ht="33" customHeight="1">
      <c r="A467" s="41"/>
      <c r="B467" s="42"/>
      <c r="C467" s="215" t="s">
        <v>564</v>
      </c>
      <c r="D467" s="215" t="s">
        <v>166</v>
      </c>
      <c r="E467" s="216" t="s">
        <v>565</v>
      </c>
      <c r="F467" s="217" t="s">
        <v>566</v>
      </c>
      <c r="G467" s="218" t="s">
        <v>179</v>
      </c>
      <c r="H467" s="219">
        <v>5.7160000000000002</v>
      </c>
      <c r="I467" s="220"/>
      <c r="J467" s="221">
        <f>ROUND(I467*H467,2)</f>
        <v>0</v>
      </c>
      <c r="K467" s="217" t="s">
        <v>170</v>
      </c>
      <c r="L467" s="47"/>
      <c r="M467" s="222" t="s">
        <v>19</v>
      </c>
      <c r="N467" s="223" t="s">
        <v>48</v>
      </c>
      <c r="O467" s="87"/>
      <c r="P467" s="224">
        <f>O467*H467</f>
        <v>0</v>
      </c>
      <c r="Q467" s="224">
        <v>2.5018699999999998</v>
      </c>
      <c r="R467" s="224">
        <f>Q467*H467</f>
        <v>14.300688919999999</v>
      </c>
      <c r="S467" s="224">
        <v>0</v>
      </c>
      <c r="T467" s="225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6" t="s">
        <v>108</v>
      </c>
      <c r="AT467" s="226" t="s">
        <v>166</v>
      </c>
      <c r="AU467" s="226" t="s">
        <v>105</v>
      </c>
      <c r="AY467" s="20" t="s">
        <v>164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20" t="s">
        <v>85</v>
      </c>
      <c r="BK467" s="227">
        <f>ROUND(I467*H467,2)</f>
        <v>0</v>
      </c>
      <c r="BL467" s="20" t="s">
        <v>108</v>
      </c>
      <c r="BM467" s="226" t="s">
        <v>567</v>
      </c>
    </row>
    <row r="468" s="2" customFormat="1">
      <c r="A468" s="41"/>
      <c r="B468" s="42"/>
      <c r="C468" s="43"/>
      <c r="D468" s="228" t="s">
        <v>172</v>
      </c>
      <c r="E468" s="43"/>
      <c r="F468" s="229" t="s">
        <v>568</v>
      </c>
      <c r="G468" s="43"/>
      <c r="H468" s="43"/>
      <c r="I468" s="230"/>
      <c r="J468" s="43"/>
      <c r="K468" s="43"/>
      <c r="L468" s="47"/>
      <c r="M468" s="231"/>
      <c r="N468" s="232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172</v>
      </c>
      <c r="AU468" s="20" t="s">
        <v>105</v>
      </c>
    </row>
    <row r="469" s="15" customFormat="1">
      <c r="A469" s="15"/>
      <c r="B469" s="256"/>
      <c r="C469" s="257"/>
      <c r="D469" s="235" t="s">
        <v>174</v>
      </c>
      <c r="E469" s="258" t="s">
        <v>19</v>
      </c>
      <c r="F469" s="259" t="s">
        <v>258</v>
      </c>
      <c r="G469" s="257"/>
      <c r="H469" s="258" t="s">
        <v>19</v>
      </c>
      <c r="I469" s="260"/>
      <c r="J469" s="257"/>
      <c r="K469" s="257"/>
      <c r="L469" s="261"/>
      <c r="M469" s="262"/>
      <c r="N469" s="263"/>
      <c r="O469" s="263"/>
      <c r="P469" s="263"/>
      <c r="Q469" s="263"/>
      <c r="R469" s="263"/>
      <c r="S469" s="263"/>
      <c r="T469" s="26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5" t="s">
        <v>174</v>
      </c>
      <c r="AU469" s="265" t="s">
        <v>105</v>
      </c>
      <c r="AV469" s="15" t="s">
        <v>85</v>
      </c>
      <c r="AW469" s="15" t="s">
        <v>37</v>
      </c>
      <c r="AX469" s="15" t="s">
        <v>77</v>
      </c>
      <c r="AY469" s="265" t="s">
        <v>164</v>
      </c>
    </row>
    <row r="470" s="13" customFormat="1">
      <c r="A470" s="13"/>
      <c r="B470" s="233"/>
      <c r="C470" s="234"/>
      <c r="D470" s="235" t="s">
        <v>174</v>
      </c>
      <c r="E470" s="236" t="s">
        <v>19</v>
      </c>
      <c r="F470" s="237" t="s">
        <v>569</v>
      </c>
      <c r="G470" s="234"/>
      <c r="H470" s="238">
        <v>1.784</v>
      </c>
      <c r="I470" s="239"/>
      <c r="J470" s="234"/>
      <c r="K470" s="234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174</v>
      </c>
      <c r="AU470" s="244" t="s">
        <v>105</v>
      </c>
      <c r="AV470" s="13" t="s">
        <v>87</v>
      </c>
      <c r="AW470" s="13" t="s">
        <v>37</v>
      </c>
      <c r="AX470" s="13" t="s">
        <v>77</v>
      </c>
      <c r="AY470" s="244" t="s">
        <v>164</v>
      </c>
    </row>
    <row r="471" s="13" customFormat="1">
      <c r="A471" s="13"/>
      <c r="B471" s="233"/>
      <c r="C471" s="234"/>
      <c r="D471" s="235" t="s">
        <v>174</v>
      </c>
      <c r="E471" s="236" t="s">
        <v>19</v>
      </c>
      <c r="F471" s="237" t="s">
        <v>570</v>
      </c>
      <c r="G471" s="234"/>
      <c r="H471" s="238">
        <v>1.4059999999999999</v>
      </c>
      <c r="I471" s="239"/>
      <c r="J471" s="234"/>
      <c r="K471" s="234"/>
      <c r="L471" s="240"/>
      <c r="M471" s="241"/>
      <c r="N471" s="242"/>
      <c r="O471" s="242"/>
      <c r="P471" s="242"/>
      <c r="Q471" s="242"/>
      <c r="R471" s="242"/>
      <c r="S471" s="242"/>
      <c r="T471" s="24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4" t="s">
        <v>174</v>
      </c>
      <c r="AU471" s="244" t="s">
        <v>105</v>
      </c>
      <c r="AV471" s="13" t="s">
        <v>87</v>
      </c>
      <c r="AW471" s="13" t="s">
        <v>37</v>
      </c>
      <c r="AX471" s="13" t="s">
        <v>77</v>
      </c>
      <c r="AY471" s="244" t="s">
        <v>164</v>
      </c>
    </row>
    <row r="472" s="13" customFormat="1">
      <c r="A472" s="13"/>
      <c r="B472" s="233"/>
      <c r="C472" s="234"/>
      <c r="D472" s="235" t="s">
        <v>174</v>
      </c>
      <c r="E472" s="236" t="s">
        <v>19</v>
      </c>
      <c r="F472" s="237" t="s">
        <v>571</v>
      </c>
      <c r="G472" s="234"/>
      <c r="H472" s="238">
        <v>0.42399999999999999</v>
      </c>
      <c r="I472" s="239"/>
      <c r="J472" s="234"/>
      <c r="K472" s="234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174</v>
      </c>
      <c r="AU472" s="244" t="s">
        <v>105</v>
      </c>
      <c r="AV472" s="13" t="s">
        <v>87</v>
      </c>
      <c r="AW472" s="13" t="s">
        <v>37</v>
      </c>
      <c r="AX472" s="13" t="s">
        <v>77</v>
      </c>
      <c r="AY472" s="244" t="s">
        <v>164</v>
      </c>
    </row>
    <row r="473" s="13" customFormat="1">
      <c r="A473" s="13"/>
      <c r="B473" s="233"/>
      <c r="C473" s="234"/>
      <c r="D473" s="235" t="s">
        <v>174</v>
      </c>
      <c r="E473" s="236" t="s">
        <v>19</v>
      </c>
      <c r="F473" s="237" t="s">
        <v>572</v>
      </c>
      <c r="G473" s="234"/>
      <c r="H473" s="238">
        <v>0.60199999999999998</v>
      </c>
      <c r="I473" s="239"/>
      <c r="J473" s="234"/>
      <c r="K473" s="234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174</v>
      </c>
      <c r="AU473" s="244" t="s">
        <v>105</v>
      </c>
      <c r="AV473" s="13" t="s">
        <v>87</v>
      </c>
      <c r="AW473" s="13" t="s">
        <v>37</v>
      </c>
      <c r="AX473" s="13" t="s">
        <v>77</v>
      </c>
      <c r="AY473" s="244" t="s">
        <v>164</v>
      </c>
    </row>
    <row r="474" s="13" customFormat="1">
      <c r="A474" s="13"/>
      <c r="B474" s="233"/>
      <c r="C474" s="234"/>
      <c r="D474" s="235" t="s">
        <v>174</v>
      </c>
      <c r="E474" s="236" t="s">
        <v>19</v>
      </c>
      <c r="F474" s="237" t="s">
        <v>573</v>
      </c>
      <c r="G474" s="234"/>
      <c r="H474" s="238">
        <v>1.5</v>
      </c>
      <c r="I474" s="239"/>
      <c r="J474" s="234"/>
      <c r="K474" s="234"/>
      <c r="L474" s="240"/>
      <c r="M474" s="241"/>
      <c r="N474" s="242"/>
      <c r="O474" s="242"/>
      <c r="P474" s="242"/>
      <c r="Q474" s="242"/>
      <c r="R474" s="242"/>
      <c r="S474" s="242"/>
      <c r="T474" s="24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4" t="s">
        <v>174</v>
      </c>
      <c r="AU474" s="244" t="s">
        <v>105</v>
      </c>
      <c r="AV474" s="13" t="s">
        <v>87</v>
      </c>
      <c r="AW474" s="13" t="s">
        <v>37</v>
      </c>
      <c r="AX474" s="13" t="s">
        <v>77</v>
      </c>
      <c r="AY474" s="244" t="s">
        <v>164</v>
      </c>
    </row>
    <row r="475" s="14" customFormat="1">
      <c r="A475" s="14"/>
      <c r="B475" s="245"/>
      <c r="C475" s="246"/>
      <c r="D475" s="235" t="s">
        <v>174</v>
      </c>
      <c r="E475" s="247" t="s">
        <v>19</v>
      </c>
      <c r="F475" s="248" t="s">
        <v>176</v>
      </c>
      <c r="G475" s="246"/>
      <c r="H475" s="249">
        <v>5.7160000000000002</v>
      </c>
      <c r="I475" s="250"/>
      <c r="J475" s="246"/>
      <c r="K475" s="246"/>
      <c r="L475" s="251"/>
      <c r="M475" s="252"/>
      <c r="N475" s="253"/>
      <c r="O475" s="253"/>
      <c r="P475" s="253"/>
      <c r="Q475" s="253"/>
      <c r="R475" s="253"/>
      <c r="S475" s="253"/>
      <c r="T475" s="25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5" t="s">
        <v>174</v>
      </c>
      <c r="AU475" s="255" t="s">
        <v>105</v>
      </c>
      <c r="AV475" s="14" t="s">
        <v>108</v>
      </c>
      <c r="AW475" s="14" t="s">
        <v>37</v>
      </c>
      <c r="AX475" s="14" t="s">
        <v>85</v>
      </c>
      <c r="AY475" s="255" t="s">
        <v>164</v>
      </c>
    </row>
    <row r="476" s="2" customFormat="1" ht="33" customHeight="1">
      <c r="A476" s="41"/>
      <c r="B476" s="42"/>
      <c r="C476" s="215" t="s">
        <v>574</v>
      </c>
      <c r="D476" s="215" t="s">
        <v>166</v>
      </c>
      <c r="E476" s="216" t="s">
        <v>575</v>
      </c>
      <c r="F476" s="217" t="s">
        <v>576</v>
      </c>
      <c r="G476" s="218" t="s">
        <v>179</v>
      </c>
      <c r="H476" s="219">
        <v>5.7160000000000002</v>
      </c>
      <c r="I476" s="220"/>
      <c r="J476" s="221">
        <f>ROUND(I476*H476,2)</f>
        <v>0</v>
      </c>
      <c r="K476" s="217" t="s">
        <v>170</v>
      </c>
      <c r="L476" s="47"/>
      <c r="M476" s="222" t="s">
        <v>19</v>
      </c>
      <c r="N476" s="223" t="s">
        <v>48</v>
      </c>
      <c r="O476" s="87"/>
      <c r="P476" s="224">
        <f>O476*H476</f>
        <v>0</v>
      </c>
      <c r="Q476" s="224">
        <v>0</v>
      </c>
      <c r="R476" s="224">
        <f>Q476*H476</f>
        <v>0</v>
      </c>
      <c r="S476" s="224">
        <v>0</v>
      </c>
      <c r="T476" s="225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6" t="s">
        <v>108</v>
      </c>
      <c r="AT476" s="226" t="s">
        <v>166</v>
      </c>
      <c r="AU476" s="226" t="s">
        <v>105</v>
      </c>
      <c r="AY476" s="20" t="s">
        <v>164</v>
      </c>
      <c r="BE476" s="227">
        <f>IF(N476="základní",J476,0)</f>
        <v>0</v>
      </c>
      <c r="BF476" s="227">
        <f>IF(N476="snížená",J476,0)</f>
        <v>0</v>
      </c>
      <c r="BG476" s="227">
        <f>IF(N476="zákl. přenesená",J476,0)</f>
        <v>0</v>
      </c>
      <c r="BH476" s="227">
        <f>IF(N476="sníž. přenesená",J476,0)</f>
        <v>0</v>
      </c>
      <c r="BI476" s="227">
        <f>IF(N476="nulová",J476,0)</f>
        <v>0</v>
      </c>
      <c r="BJ476" s="20" t="s">
        <v>85</v>
      </c>
      <c r="BK476" s="227">
        <f>ROUND(I476*H476,2)</f>
        <v>0</v>
      </c>
      <c r="BL476" s="20" t="s">
        <v>108</v>
      </c>
      <c r="BM476" s="226" t="s">
        <v>577</v>
      </c>
    </row>
    <row r="477" s="2" customFormat="1">
      <c r="A477" s="41"/>
      <c r="B477" s="42"/>
      <c r="C477" s="43"/>
      <c r="D477" s="228" t="s">
        <v>172</v>
      </c>
      <c r="E477" s="43"/>
      <c r="F477" s="229" t="s">
        <v>578</v>
      </c>
      <c r="G477" s="43"/>
      <c r="H477" s="43"/>
      <c r="I477" s="230"/>
      <c r="J477" s="43"/>
      <c r="K477" s="43"/>
      <c r="L477" s="47"/>
      <c r="M477" s="231"/>
      <c r="N477" s="232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172</v>
      </c>
      <c r="AU477" s="20" t="s">
        <v>105</v>
      </c>
    </row>
    <row r="478" s="15" customFormat="1">
      <c r="A478" s="15"/>
      <c r="B478" s="256"/>
      <c r="C478" s="257"/>
      <c r="D478" s="235" t="s">
        <v>174</v>
      </c>
      <c r="E478" s="258" t="s">
        <v>19</v>
      </c>
      <c r="F478" s="259" t="s">
        <v>258</v>
      </c>
      <c r="G478" s="257"/>
      <c r="H478" s="258" t="s">
        <v>19</v>
      </c>
      <c r="I478" s="260"/>
      <c r="J478" s="257"/>
      <c r="K478" s="257"/>
      <c r="L478" s="261"/>
      <c r="M478" s="262"/>
      <c r="N478" s="263"/>
      <c r="O478" s="263"/>
      <c r="P478" s="263"/>
      <c r="Q478" s="263"/>
      <c r="R478" s="263"/>
      <c r="S478" s="263"/>
      <c r="T478" s="26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5" t="s">
        <v>174</v>
      </c>
      <c r="AU478" s="265" t="s">
        <v>105</v>
      </c>
      <c r="AV478" s="15" t="s">
        <v>85</v>
      </c>
      <c r="AW478" s="15" t="s">
        <v>37</v>
      </c>
      <c r="AX478" s="15" t="s">
        <v>77</v>
      </c>
      <c r="AY478" s="265" t="s">
        <v>164</v>
      </c>
    </row>
    <row r="479" s="13" customFormat="1">
      <c r="A479" s="13"/>
      <c r="B479" s="233"/>
      <c r="C479" s="234"/>
      <c r="D479" s="235" t="s">
        <v>174</v>
      </c>
      <c r="E479" s="236" t="s">
        <v>19</v>
      </c>
      <c r="F479" s="237" t="s">
        <v>569</v>
      </c>
      <c r="G479" s="234"/>
      <c r="H479" s="238">
        <v>1.784</v>
      </c>
      <c r="I479" s="239"/>
      <c r="J479" s="234"/>
      <c r="K479" s="234"/>
      <c r="L479" s="240"/>
      <c r="M479" s="241"/>
      <c r="N479" s="242"/>
      <c r="O479" s="242"/>
      <c r="P479" s="242"/>
      <c r="Q479" s="242"/>
      <c r="R479" s="242"/>
      <c r="S479" s="242"/>
      <c r="T479" s="24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4" t="s">
        <v>174</v>
      </c>
      <c r="AU479" s="244" t="s">
        <v>105</v>
      </c>
      <c r="AV479" s="13" t="s">
        <v>87</v>
      </c>
      <c r="AW479" s="13" t="s">
        <v>37</v>
      </c>
      <c r="AX479" s="13" t="s">
        <v>77</v>
      </c>
      <c r="AY479" s="244" t="s">
        <v>164</v>
      </c>
    </row>
    <row r="480" s="13" customFormat="1">
      <c r="A480" s="13"/>
      <c r="B480" s="233"/>
      <c r="C480" s="234"/>
      <c r="D480" s="235" t="s">
        <v>174</v>
      </c>
      <c r="E480" s="236" t="s">
        <v>19</v>
      </c>
      <c r="F480" s="237" t="s">
        <v>570</v>
      </c>
      <c r="G480" s="234"/>
      <c r="H480" s="238">
        <v>1.4059999999999999</v>
      </c>
      <c r="I480" s="239"/>
      <c r="J480" s="234"/>
      <c r="K480" s="234"/>
      <c r="L480" s="240"/>
      <c r="M480" s="241"/>
      <c r="N480" s="242"/>
      <c r="O480" s="242"/>
      <c r="P480" s="242"/>
      <c r="Q480" s="242"/>
      <c r="R480" s="242"/>
      <c r="S480" s="242"/>
      <c r="T480" s="24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4" t="s">
        <v>174</v>
      </c>
      <c r="AU480" s="244" t="s">
        <v>105</v>
      </c>
      <c r="AV480" s="13" t="s">
        <v>87</v>
      </c>
      <c r="AW480" s="13" t="s">
        <v>37</v>
      </c>
      <c r="AX480" s="13" t="s">
        <v>77</v>
      </c>
      <c r="AY480" s="244" t="s">
        <v>164</v>
      </c>
    </row>
    <row r="481" s="13" customFormat="1">
      <c r="A481" s="13"/>
      <c r="B481" s="233"/>
      <c r="C481" s="234"/>
      <c r="D481" s="235" t="s">
        <v>174</v>
      </c>
      <c r="E481" s="236" t="s">
        <v>19</v>
      </c>
      <c r="F481" s="237" t="s">
        <v>571</v>
      </c>
      <c r="G481" s="234"/>
      <c r="H481" s="238">
        <v>0.42399999999999999</v>
      </c>
      <c r="I481" s="239"/>
      <c r="J481" s="234"/>
      <c r="K481" s="234"/>
      <c r="L481" s="240"/>
      <c r="M481" s="241"/>
      <c r="N481" s="242"/>
      <c r="O481" s="242"/>
      <c r="P481" s="242"/>
      <c r="Q481" s="242"/>
      <c r="R481" s="242"/>
      <c r="S481" s="242"/>
      <c r="T481" s="24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4" t="s">
        <v>174</v>
      </c>
      <c r="AU481" s="244" t="s">
        <v>105</v>
      </c>
      <c r="AV481" s="13" t="s">
        <v>87</v>
      </c>
      <c r="AW481" s="13" t="s">
        <v>37</v>
      </c>
      <c r="AX481" s="13" t="s">
        <v>77</v>
      </c>
      <c r="AY481" s="244" t="s">
        <v>164</v>
      </c>
    </row>
    <row r="482" s="13" customFormat="1">
      <c r="A482" s="13"/>
      <c r="B482" s="233"/>
      <c r="C482" s="234"/>
      <c r="D482" s="235" t="s">
        <v>174</v>
      </c>
      <c r="E482" s="236" t="s">
        <v>19</v>
      </c>
      <c r="F482" s="237" t="s">
        <v>572</v>
      </c>
      <c r="G482" s="234"/>
      <c r="H482" s="238">
        <v>0.60199999999999998</v>
      </c>
      <c r="I482" s="239"/>
      <c r="J482" s="234"/>
      <c r="K482" s="234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174</v>
      </c>
      <c r="AU482" s="244" t="s">
        <v>105</v>
      </c>
      <c r="AV482" s="13" t="s">
        <v>87</v>
      </c>
      <c r="AW482" s="13" t="s">
        <v>37</v>
      </c>
      <c r="AX482" s="13" t="s">
        <v>77</v>
      </c>
      <c r="AY482" s="244" t="s">
        <v>164</v>
      </c>
    </row>
    <row r="483" s="13" customFormat="1">
      <c r="A483" s="13"/>
      <c r="B483" s="233"/>
      <c r="C483" s="234"/>
      <c r="D483" s="235" t="s">
        <v>174</v>
      </c>
      <c r="E483" s="236" t="s">
        <v>19</v>
      </c>
      <c r="F483" s="237" t="s">
        <v>573</v>
      </c>
      <c r="G483" s="234"/>
      <c r="H483" s="238">
        <v>1.5</v>
      </c>
      <c r="I483" s="239"/>
      <c r="J483" s="234"/>
      <c r="K483" s="234"/>
      <c r="L483" s="240"/>
      <c r="M483" s="241"/>
      <c r="N483" s="242"/>
      <c r="O483" s="242"/>
      <c r="P483" s="242"/>
      <c r="Q483" s="242"/>
      <c r="R483" s="242"/>
      <c r="S483" s="242"/>
      <c r="T483" s="24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4" t="s">
        <v>174</v>
      </c>
      <c r="AU483" s="244" t="s">
        <v>105</v>
      </c>
      <c r="AV483" s="13" t="s">
        <v>87</v>
      </c>
      <c r="AW483" s="13" t="s">
        <v>37</v>
      </c>
      <c r="AX483" s="13" t="s">
        <v>77</v>
      </c>
      <c r="AY483" s="244" t="s">
        <v>164</v>
      </c>
    </row>
    <row r="484" s="14" customFormat="1">
      <c r="A484" s="14"/>
      <c r="B484" s="245"/>
      <c r="C484" s="246"/>
      <c r="D484" s="235" t="s">
        <v>174</v>
      </c>
      <c r="E484" s="247" t="s">
        <v>19</v>
      </c>
      <c r="F484" s="248" t="s">
        <v>176</v>
      </c>
      <c r="G484" s="246"/>
      <c r="H484" s="249">
        <v>5.7160000000000002</v>
      </c>
      <c r="I484" s="250"/>
      <c r="J484" s="246"/>
      <c r="K484" s="246"/>
      <c r="L484" s="251"/>
      <c r="M484" s="252"/>
      <c r="N484" s="253"/>
      <c r="O484" s="253"/>
      <c r="P484" s="253"/>
      <c r="Q484" s="253"/>
      <c r="R484" s="253"/>
      <c r="S484" s="253"/>
      <c r="T484" s="25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5" t="s">
        <v>174</v>
      </c>
      <c r="AU484" s="255" t="s">
        <v>105</v>
      </c>
      <c r="AV484" s="14" t="s">
        <v>108</v>
      </c>
      <c r="AW484" s="14" t="s">
        <v>37</v>
      </c>
      <c r="AX484" s="14" t="s">
        <v>85</v>
      </c>
      <c r="AY484" s="255" t="s">
        <v>164</v>
      </c>
    </row>
    <row r="485" s="2" customFormat="1" ht="44.25" customHeight="1">
      <c r="A485" s="41"/>
      <c r="B485" s="42"/>
      <c r="C485" s="215" t="s">
        <v>579</v>
      </c>
      <c r="D485" s="215" t="s">
        <v>166</v>
      </c>
      <c r="E485" s="216" t="s">
        <v>580</v>
      </c>
      <c r="F485" s="217" t="s">
        <v>581</v>
      </c>
      <c r="G485" s="218" t="s">
        <v>179</v>
      </c>
      <c r="H485" s="219">
        <v>5.7160000000000002</v>
      </c>
      <c r="I485" s="220"/>
      <c r="J485" s="221">
        <f>ROUND(I485*H485,2)</f>
        <v>0</v>
      </c>
      <c r="K485" s="217" t="s">
        <v>170</v>
      </c>
      <c r="L485" s="47"/>
      <c r="M485" s="222" t="s">
        <v>19</v>
      </c>
      <c r="N485" s="223" t="s">
        <v>48</v>
      </c>
      <c r="O485" s="87"/>
      <c r="P485" s="224">
        <f>O485*H485</f>
        <v>0</v>
      </c>
      <c r="Q485" s="224">
        <v>0</v>
      </c>
      <c r="R485" s="224">
        <f>Q485*H485</f>
        <v>0</v>
      </c>
      <c r="S485" s="224">
        <v>0</v>
      </c>
      <c r="T485" s="225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26" t="s">
        <v>108</v>
      </c>
      <c r="AT485" s="226" t="s">
        <v>166</v>
      </c>
      <c r="AU485" s="226" t="s">
        <v>105</v>
      </c>
      <c r="AY485" s="20" t="s">
        <v>164</v>
      </c>
      <c r="BE485" s="227">
        <f>IF(N485="základní",J485,0)</f>
        <v>0</v>
      </c>
      <c r="BF485" s="227">
        <f>IF(N485="snížená",J485,0)</f>
        <v>0</v>
      </c>
      <c r="BG485" s="227">
        <f>IF(N485="zákl. přenesená",J485,0)</f>
        <v>0</v>
      </c>
      <c r="BH485" s="227">
        <f>IF(N485="sníž. přenesená",J485,0)</f>
        <v>0</v>
      </c>
      <c r="BI485" s="227">
        <f>IF(N485="nulová",J485,0)</f>
        <v>0</v>
      </c>
      <c r="BJ485" s="20" t="s">
        <v>85</v>
      </c>
      <c r="BK485" s="227">
        <f>ROUND(I485*H485,2)</f>
        <v>0</v>
      </c>
      <c r="BL485" s="20" t="s">
        <v>108</v>
      </c>
      <c r="BM485" s="226" t="s">
        <v>582</v>
      </c>
    </row>
    <row r="486" s="2" customFormat="1">
      <c r="A486" s="41"/>
      <c r="B486" s="42"/>
      <c r="C486" s="43"/>
      <c r="D486" s="228" t="s">
        <v>172</v>
      </c>
      <c r="E486" s="43"/>
      <c r="F486" s="229" t="s">
        <v>583</v>
      </c>
      <c r="G486" s="43"/>
      <c r="H486" s="43"/>
      <c r="I486" s="230"/>
      <c r="J486" s="43"/>
      <c r="K486" s="43"/>
      <c r="L486" s="47"/>
      <c r="M486" s="231"/>
      <c r="N486" s="232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172</v>
      </c>
      <c r="AU486" s="20" t="s">
        <v>105</v>
      </c>
    </row>
    <row r="487" s="15" customFormat="1">
      <c r="A487" s="15"/>
      <c r="B487" s="256"/>
      <c r="C487" s="257"/>
      <c r="D487" s="235" t="s">
        <v>174</v>
      </c>
      <c r="E487" s="258" t="s">
        <v>19</v>
      </c>
      <c r="F487" s="259" t="s">
        <v>258</v>
      </c>
      <c r="G487" s="257"/>
      <c r="H487" s="258" t="s">
        <v>19</v>
      </c>
      <c r="I487" s="260"/>
      <c r="J487" s="257"/>
      <c r="K487" s="257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174</v>
      </c>
      <c r="AU487" s="265" t="s">
        <v>105</v>
      </c>
      <c r="AV487" s="15" t="s">
        <v>85</v>
      </c>
      <c r="AW487" s="15" t="s">
        <v>37</v>
      </c>
      <c r="AX487" s="15" t="s">
        <v>77</v>
      </c>
      <c r="AY487" s="265" t="s">
        <v>164</v>
      </c>
    </row>
    <row r="488" s="13" customFormat="1">
      <c r="A488" s="13"/>
      <c r="B488" s="233"/>
      <c r="C488" s="234"/>
      <c r="D488" s="235" t="s">
        <v>174</v>
      </c>
      <c r="E488" s="236" t="s">
        <v>19</v>
      </c>
      <c r="F488" s="237" t="s">
        <v>569</v>
      </c>
      <c r="G488" s="234"/>
      <c r="H488" s="238">
        <v>1.784</v>
      </c>
      <c r="I488" s="239"/>
      <c r="J488" s="234"/>
      <c r="K488" s="234"/>
      <c r="L488" s="240"/>
      <c r="M488" s="241"/>
      <c r="N488" s="242"/>
      <c r="O488" s="242"/>
      <c r="P488" s="242"/>
      <c r="Q488" s="242"/>
      <c r="R488" s="242"/>
      <c r="S488" s="242"/>
      <c r="T488" s="24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4" t="s">
        <v>174</v>
      </c>
      <c r="AU488" s="244" t="s">
        <v>105</v>
      </c>
      <c r="AV488" s="13" t="s">
        <v>87</v>
      </c>
      <c r="AW488" s="13" t="s">
        <v>37</v>
      </c>
      <c r="AX488" s="13" t="s">
        <v>77</v>
      </c>
      <c r="AY488" s="244" t="s">
        <v>164</v>
      </c>
    </row>
    <row r="489" s="13" customFormat="1">
      <c r="A489" s="13"/>
      <c r="B489" s="233"/>
      <c r="C489" s="234"/>
      <c r="D489" s="235" t="s">
        <v>174</v>
      </c>
      <c r="E489" s="236" t="s">
        <v>19</v>
      </c>
      <c r="F489" s="237" t="s">
        <v>570</v>
      </c>
      <c r="G489" s="234"/>
      <c r="H489" s="238">
        <v>1.4059999999999999</v>
      </c>
      <c r="I489" s="239"/>
      <c r="J489" s="234"/>
      <c r="K489" s="234"/>
      <c r="L489" s="240"/>
      <c r="M489" s="241"/>
      <c r="N489" s="242"/>
      <c r="O489" s="242"/>
      <c r="P489" s="242"/>
      <c r="Q489" s="242"/>
      <c r="R489" s="242"/>
      <c r="S489" s="242"/>
      <c r="T489" s="24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4" t="s">
        <v>174</v>
      </c>
      <c r="AU489" s="244" t="s">
        <v>105</v>
      </c>
      <c r="AV489" s="13" t="s">
        <v>87</v>
      </c>
      <c r="AW489" s="13" t="s">
        <v>37</v>
      </c>
      <c r="AX489" s="13" t="s">
        <v>77</v>
      </c>
      <c r="AY489" s="244" t="s">
        <v>164</v>
      </c>
    </row>
    <row r="490" s="13" customFormat="1">
      <c r="A490" s="13"/>
      <c r="B490" s="233"/>
      <c r="C490" s="234"/>
      <c r="D490" s="235" t="s">
        <v>174</v>
      </c>
      <c r="E490" s="236" t="s">
        <v>19</v>
      </c>
      <c r="F490" s="237" t="s">
        <v>571</v>
      </c>
      <c r="G490" s="234"/>
      <c r="H490" s="238">
        <v>0.42399999999999999</v>
      </c>
      <c r="I490" s="239"/>
      <c r="J490" s="234"/>
      <c r="K490" s="234"/>
      <c r="L490" s="240"/>
      <c r="M490" s="241"/>
      <c r="N490" s="242"/>
      <c r="O490" s="242"/>
      <c r="P490" s="242"/>
      <c r="Q490" s="242"/>
      <c r="R490" s="242"/>
      <c r="S490" s="242"/>
      <c r="T490" s="24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4" t="s">
        <v>174</v>
      </c>
      <c r="AU490" s="244" t="s">
        <v>105</v>
      </c>
      <c r="AV490" s="13" t="s">
        <v>87</v>
      </c>
      <c r="AW490" s="13" t="s">
        <v>37</v>
      </c>
      <c r="AX490" s="13" t="s">
        <v>77</v>
      </c>
      <c r="AY490" s="244" t="s">
        <v>164</v>
      </c>
    </row>
    <row r="491" s="13" customFormat="1">
      <c r="A491" s="13"/>
      <c r="B491" s="233"/>
      <c r="C491" s="234"/>
      <c r="D491" s="235" t="s">
        <v>174</v>
      </c>
      <c r="E491" s="236" t="s">
        <v>19</v>
      </c>
      <c r="F491" s="237" t="s">
        <v>572</v>
      </c>
      <c r="G491" s="234"/>
      <c r="H491" s="238">
        <v>0.60199999999999998</v>
      </c>
      <c r="I491" s="239"/>
      <c r="J491" s="234"/>
      <c r="K491" s="234"/>
      <c r="L491" s="240"/>
      <c r="M491" s="241"/>
      <c r="N491" s="242"/>
      <c r="O491" s="242"/>
      <c r="P491" s="242"/>
      <c r="Q491" s="242"/>
      <c r="R491" s="242"/>
      <c r="S491" s="242"/>
      <c r="T491" s="24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4" t="s">
        <v>174</v>
      </c>
      <c r="AU491" s="244" t="s">
        <v>105</v>
      </c>
      <c r="AV491" s="13" t="s">
        <v>87</v>
      </c>
      <c r="AW491" s="13" t="s">
        <v>37</v>
      </c>
      <c r="AX491" s="13" t="s">
        <v>77</v>
      </c>
      <c r="AY491" s="244" t="s">
        <v>164</v>
      </c>
    </row>
    <row r="492" s="13" customFormat="1">
      <c r="A492" s="13"/>
      <c r="B492" s="233"/>
      <c r="C492" s="234"/>
      <c r="D492" s="235" t="s">
        <v>174</v>
      </c>
      <c r="E492" s="236" t="s">
        <v>19</v>
      </c>
      <c r="F492" s="237" t="s">
        <v>573</v>
      </c>
      <c r="G492" s="234"/>
      <c r="H492" s="238">
        <v>1.5</v>
      </c>
      <c r="I492" s="239"/>
      <c r="J492" s="234"/>
      <c r="K492" s="234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174</v>
      </c>
      <c r="AU492" s="244" t="s">
        <v>105</v>
      </c>
      <c r="AV492" s="13" t="s">
        <v>87</v>
      </c>
      <c r="AW492" s="13" t="s">
        <v>37</v>
      </c>
      <c r="AX492" s="13" t="s">
        <v>77</v>
      </c>
      <c r="AY492" s="244" t="s">
        <v>164</v>
      </c>
    </row>
    <row r="493" s="14" customFormat="1">
      <c r="A493" s="14"/>
      <c r="B493" s="245"/>
      <c r="C493" s="246"/>
      <c r="D493" s="235" t="s">
        <v>174</v>
      </c>
      <c r="E493" s="247" t="s">
        <v>19</v>
      </c>
      <c r="F493" s="248" t="s">
        <v>176</v>
      </c>
      <c r="G493" s="246"/>
      <c r="H493" s="249">
        <v>5.7160000000000002</v>
      </c>
      <c r="I493" s="250"/>
      <c r="J493" s="246"/>
      <c r="K493" s="246"/>
      <c r="L493" s="251"/>
      <c r="M493" s="252"/>
      <c r="N493" s="253"/>
      <c r="O493" s="253"/>
      <c r="P493" s="253"/>
      <c r="Q493" s="253"/>
      <c r="R493" s="253"/>
      <c r="S493" s="253"/>
      <c r="T493" s="25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5" t="s">
        <v>174</v>
      </c>
      <c r="AU493" s="255" t="s">
        <v>105</v>
      </c>
      <c r="AV493" s="14" t="s">
        <v>108</v>
      </c>
      <c r="AW493" s="14" t="s">
        <v>37</v>
      </c>
      <c r="AX493" s="14" t="s">
        <v>85</v>
      </c>
      <c r="AY493" s="255" t="s">
        <v>164</v>
      </c>
    </row>
    <row r="494" s="2" customFormat="1" ht="21.75" customHeight="1">
      <c r="A494" s="41"/>
      <c r="B494" s="42"/>
      <c r="C494" s="215" t="s">
        <v>584</v>
      </c>
      <c r="D494" s="215" t="s">
        <v>166</v>
      </c>
      <c r="E494" s="216" t="s">
        <v>585</v>
      </c>
      <c r="F494" s="217" t="s">
        <v>586</v>
      </c>
      <c r="G494" s="218" t="s">
        <v>249</v>
      </c>
      <c r="H494" s="219">
        <v>0.31</v>
      </c>
      <c r="I494" s="220"/>
      <c r="J494" s="221">
        <f>ROUND(I494*H494,2)</f>
        <v>0</v>
      </c>
      <c r="K494" s="217" t="s">
        <v>170</v>
      </c>
      <c r="L494" s="47"/>
      <c r="M494" s="222" t="s">
        <v>19</v>
      </c>
      <c r="N494" s="223" t="s">
        <v>48</v>
      </c>
      <c r="O494" s="87"/>
      <c r="P494" s="224">
        <f>O494*H494</f>
        <v>0</v>
      </c>
      <c r="Q494" s="224">
        <v>1.06277</v>
      </c>
      <c r="R494" s="224">
        <f>Q494*H494</f>
        <v>0.32945869999999999</v>
      </c>
      <c r="S494" s="224">
        <v>0</v>
      </c>
      <c r="T494" s="225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26" t="s">
        <v>108</v>
      </c>
      <c r="AT494" s="226" t="s">
        <v>166</v>
      </c>
      <c r="AU494" s="226" t="s">
        <v>105</v>
      </c>
      <c r="AY494" s="20" t="s">
        <v>164</v>
      </c>
      <c r="BE494" s="227">
        <f>IF(N494="základní",J494,0)</f>
        <v>0</v>
      </c>
      <c r="BF494" s="227">
        <f>IF(N494="snížená",J494,0)</f>
        <v>0</v>
      </c>
      <c r="BG494" s="227">
        <f>IF(N494="zákl. přenesená",J494,0)</f>
        <v>0</v>
      </c>
      <c r="BH494" s="227">
        <f>IF(N494="sníž. přenesená",J494,0)</f>
        <v>0</v>
      </c>
      <c r="BI494" s="227">
        <f>IF(N494="nulová",J494,0)</f>
        <v>0</v>
      </c>
      <c r="BJ494" s="20" t="s">
        <v>85</v>
      </c>
      <c r="BK494" s="227">
        <f>ROUND(I494*H494,2)</f>
        <v>0</v>
      </c>
      <c r="BL494" s="20" t="s">
        <v>108</v>
      </c>
      <c r="BM494" s="226" t="s">
        <v>587</v>
      </c>
    </row>
    <row r="495" s="2" customFormat="1">
      <c r="A495" s="41"/>
      <c r="B495" s="42"/>
      <c r="C495" s="43"/>
      <c r="D495" s="228" t="s">
        <v>172</v>
      </c>
      <c r="E495" s="43"/>
      <c r="F495" s="229" t="s">
        <v>588</v>
      </c>
      <c r="G495" s="43"/>
      <c r="H495" s="43"/>
      <c r="I495" s="230"/>
      <c r="J495" s="43"/>
      <c r="K495" s="43"/>
      <c r="L495" s="47"/>
      <c r="M495" s="231"/>
      <c r="N495" s="232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172</v>
      </c>
      <c r="AU495" s="20" t="s">
        <v>105</v>
      </c>
    </row>
    <row r="496" s="15" customFormat="1">
      <c r="A496" s="15"/>
      <c r="B496" s="256"/>
      <c r="C496" s="257"/>
      <c r="D496" s="235" t="s">
        <v>174</v>
      </c>
      <c r="E496" s="258" t="s">
        <v>19</v>
      </c>
      <c r="F496" s="259" t="s">
        <v>258</v>
      </c>
      <c r="G496" s="257"/>
      <c r="H496" s="258" t="s">
        <v>19</v>
      </c>
      <c r="I496" s="260"/>
      <c r="J496" s="257"/>
      <c r="K496" s="257"/>
      <c r="L496" s="261"/>
      <c r="M496" s="262"/>
      <c r="N496" s="263"/>
      <c r="O496" s="263"/>
      <c r="P496" s="263"/>
      <c r="Q496" s="263"/>
      <c r="R496" s="263"/>
      <c r="S496" s="263"/>
      <c r="T496" s="26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5" t="s">
        <v>174</v>
      </c>
      <c r="AU496" s="265" t="s">
        <v>105</v>
      </c>
      <c r="AV496" s="15" t="s">
        <v>85</v>
      </c>
      <c r="AW496" s="15" t="s">
        <v>37</v>
      </c>
      <c r="AX496" s="15" t="s">
        <v>77</v>
      </c>
      <c r="AY496" s="265" t="s">
        <v>164</v>
      </c>
    </row>
    <row r="497" s="13" customFormat="1">
      <c r="A497" s="13"/>
      <c r="B497" s="233"/>
      <c r="C497" s="234"/>
      <c r="D497" s="235" t="s">
        <v>174</v>
      </c>
      <c r="E497" s="236" t="s">
        <v>19</v>
      </c>
      <c r="F497" s="237" t="s">
        <v>589</v>
      </c>
      <c r="G497" s="234"/>
      <c r="H497" s="238">
        <v>0.097000000000000003</v>
      </c>
      <c r="I497" s="239"/>
      <c r="J497" s="234"/>
      <c r="K497" s="234"/>
      <c r="L497" s="240"/>
      <c r="M497" s="241"/>
      <c r="N497" s="242"/>
      <c r="O497" s="242"/>
      <c r="P497" s="242"/>
      <c r="Q497" s="242"/>
      <c r="R497" s="242"/>
      <c r="S497" s="242"/>
      <c r="T497" s="24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4" t="s">
        <v>174</v>
      </c>
      <c r="AU497" s="244" t="s">
        <v>105</v>
      </c>
      <c r="AV497" s="13" t="s">
        <v>87</v>
      </c>
      <c r="AW497" s="13" t="s">
        <v>37</v>
      </c>
      <c r="AX497" s="13" t="s">
        <v>77</v>
      </c>
      <c r="AY497" s="244" t="s">
        <v>164</v>
      </c>
    </row>
    <row r="498" s="13" customFormat="1">
      <c r="A498" s="13"/>
      <c r="B498" s="233"/>
      <c r="C498" s="234"/>
      <c r="D498" s="235" t="s">
        <v>174</v>
      </c>
      <c r="E498" s="236" t="s">
        <v>19</v>
      </c>
      <c r="F498" s="237" t="s">
        <v>590</v>
      </c>
      <c r="G498" s="234"/>
      <c r="H498" s="238">
        <v>0.075999999999999998</v>
      </c>
      <c r="I498" s="239"/>
      <c r="J498" s="234"/>
      <c r="K498" s="234"/>
      <c r="L498" s="240"/>
      <c r="M498" s="241"/>
      <c r="N498" s="242"/>
      <c r="O498" s="242"/>
      <c r="P498" s="242"/>
      <c r="Q498" s="242"/>
      <c r="R498" s="242"/>
      <c r="S498" s="242"/>
      <c r="T498" s="24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4" t="s">
        <v>174</v>
      </c>
      <c r="AU498" s="244" t="s">
        <v>105</v>
      </c>
      <c r="AV498" s="13" t="s">
        <v>87</v>
      </c>
      <c r="AW498" s="13" t="s">
        <v>37</v>
      </c>
      <c r="AX498" s="13" t="s">
        <v>77</v>
      </c>
      <c r="AY498" s="244" t="s">
        <v>164</v>
      </c>
    </row>
    <row r="499" s="13" customFormat="1">
      <c r="A499" s="13"/>
      <c r="B499" s="233"/>
      <c r="C499" s="234"/>
      <c r="D499" s="235" t="s">
        <v>174</v>
      </c>
      <c r="E499" s="236" t="s">
        <v>19</v>
      </c>
      <c r="F499" s="237" t="s">
        <v>591</v>
      </c>
      <c r="G499" s="234"/>
      <c r="H499" s="238">
        <v>0.023</v>
      </c>
      <c r="I499" s="239"/>
      <c r="J499" s="234"/>
      <c r="K499" s="234"/>
      <c r="L499" s="240"/>
      <c r="M499" s="241"/>
      <c r="N499" s="242"/>
      <c r="O499" s="242"/>
      <c r="P499" s="242"/>
      <c r="Q499" s="242"/>
      <c r="R499" s="242"/>
      <c r="S499" s="242"/>
      <c r="T499" s="24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4" t="s">
        <v>174</v>
      </c>
      <c r="AU499" s="244" t="s">
        <v>105</v>
      </c>
      <c r="AV499" s="13" t="s">
        <v>87</v>
      </c>
      <c r="AW499" s="13" t="s">
        <v>37</v>
      </c>
      <c r="AX499" s="13" t="s">
        <v>77</v>
      </c>
      <c r="AY499" s="244" t="s">
        <v>164</v>
      </c>
    </row>
    <row r="500" s="13" customFormat="1">
      <c r="A500" s="13"/>
      <c r="B500" s="233"/>
      <c r="C500" s="234"/>
      <c r="D500" s="235" t="s">
        <v>174</v>
      </c>
      <c r="E500" s="236" t="s">
        <v>19</v>
      </c>
      <c r="F500" s="237" t="s">
        <v>592</v>
      </c>
      <c r="G500" s="234"/>
      <c r="H500" s="238">
        <v>0.033000000000000002</v>
      </c>
      <c r="I500" s="239"/>
      <c r="J500" s="234"/>
      <c r="K500" s="234"/>
      <c r="L500" s="240"/>
      <c r="M500" s="241"/>
      <c r="N500" s="242"/>
      <c r="O500" s="242"/>
      <c r="P500" s="242"/>
      <c r="Q500" s="242"/>
      <c r="R500" s="242"/>
      <c r="S500" s="242"/>
      <c r="T500" s="24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4" t="s">
        <v>174</v>
      </c>
      <c r="AU500" s="244" t="s">
        <v>105</v>
      </c>
      <c r="AV500" s="13" t="s">
        <v>87</v>
      </c>
      <c r="AW500" s="13" t="s">
        <v>37</v>
      </c>
      <c r="AX500" s="13" t="s">
        <v>77</v>
      </c>
      <c r="AY500" s="244" t="s">
        <v>164</v>
      </c>
    </row>
    <row r="501" s="13" customFormat="1">
      <c r="A501" s="13"/>
      <c r="B501" s="233"/>
      <c r="C501" s="234"/>
      <c r="D501" s="235" t="s">
        <v>174</v>
      </c>
      <c r="E501" s="236" t="s">
        <v>19</v>
      </c>
      <c r="F501" s="237" t="s">
        <v>593</v>
      </c>
      <c r="G501" s="234"/>
      <c r="H501" s="238">
        <v>0.081000000000000003</v>
      </c>
      <c r="I501" s="239"/>
      <c r="J501" s="234"/>
      <c r="K501" s="234"/>
      <c r="L501" s="240"/>
      <c r="M501" s="241"/>
      <c r="N501" s="242"/>
      <c r="O501" s="242"/>
      <c r="P501" s="242"/>
      <c r="Q501" s="242"/>
      <c r="R501" s="242"/>
      <c r="S501" s="242"/>
      <c r="T501" s="24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4" t="s">
        <v>174</v>
      </c>
      <c r="AU501" s="244" t="s">
        <v>105</v>
      </c>
      <c r="AV501" s="13" t="s">
        <v>87</v>
      </c>
      <c r="AW501" s="13" t="s">
        <v>37</v>
      </c>
      <c r="AX501" s="13" t="s">
        <v>77</v>
      </c>
      <c r="AY501" s="244" t="s">
        <v>164</v>
      </c>
    </row>
    <row r="502" s="14" customFormat="1">
      <c r="A502" s="14"/>
      <c r="B502" s="245"/>
      <c r="C502" s="246"/>
      <c r="D502" s="235" t="s">
        <v>174</v>
      </c>
      <c r="E502" s="247" t="s">
        <v>19</v>
      </c>
      <c r="F502" s="248" t="s">
        <v>176</v>
      </c>
      <c r="G502" s="246"/>
      <c r="H502" s="249">
        <v>0.31</v>
      </c>
      <c r="I502" s="250"/>
      <c r="J502" s="246"/>
      <c r="K502" s="246"/>
      <c r="L502" s="251"/>
      <c r="M502" s="252"/>
      <c r="N502" s="253"/>
      <c r="O502" s="253"/>
      <c r="P502" s="253"/>
      <c r="Q502" s="253"/>
      <c r="R502" s="253"/>
      <c r="S502" s="253"/>
      <c r="T502" s="25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5" t="s">
        <v>174</v>
      </c>
      <c r="AU502" s="255" t="s">
        <v>105</v>
      </c>
      <c r="AV502" s="14" t="s">
        <v>108</v>
      </c>
      <c r="AW502" s="14" t="s">
        <v>37</v>
      </c>
      <c r="AX502" s="14" t="s">
        <v>85</v>
      </c>
      <c r="AY502" s="255" t="s">
        <v>164</v>
      </c>
    </row>
    <row r="503" s="2" customFormat="1" ht="37.8" customHeight="1">
      <c r="A503" s="41"/>
      <c r="B503" s="42"/>
      <c r="C503" s="215" t="s">
        <v>594</v>
      </c>
      <c r="D503" s="215" t="s">
        <v>166</v>
      </c>
      <c r="E503" s="216" t="s">
        <v>595</v>
      </c>
      <c r="F503" s="217" t="s">
        <v>596</v>
      </c>
      <c r="G503" s="218" t="s">
        <v>359</v>
      </c>
      <c r="H503" s="219">
        <v>30.309999999999999</v>
      </c>
      <c r="I503" s="220"/>
      <c r="J503" s="221">
        <f>ROUND(I503*H503,2)</f>
        <v>0</v>
      </c>
      <c r="K503" s="217" t="s">
        <v>170</v>
      </c>
      <c r="L503" s="47"/>
      <c r="M503" s="222" t="s">
        <v>19</v>
      </c>
      <c r="N503" s="223" t="s">
        <v>48</v>
      </c>
      <c r="O503" s="87"/>
      <c r="P503" s="224">
        <f>O503*H503</f>
        <v>0</v>
      </c>
      <c r="Q503" s="224">
        <v>1.0000000000000001E-05</v>
      </c>
      <c r="R503" s="224">
        <f>Q503*H503</f>
        <v>0.00030309999999999999</v>
      </c>
      <c r="S503" s="224">
        <v>0</v>
      </c>
      <c r="T503" s="225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26" t="s">
        <v>108</v>
      </c>
      <c r="AT503" s="226" t="s">
        <v>166</v>
      </c>
      <c r="AU503" s="226" t="s">
        <v>105</v>
      </c>
      <c r="AY503" s="20" t="s">
        <v>164</v>
      </c>
      <c r="BE503" s="227">
        <f>IF(N503="základní",J503,0)</f>
        <v>0</v>
      </c>
      <c r="BF503" s="227">
        <f>IF(N503="snížená",J503,0)</f>
        <v>0</v>
      </c>
      <c r="BG503" s="227">
        <f>IF(N503="zákl. přenesená",J503,0)</f>
        <v>0</v>
      </c>
      <c r="BH503" s="227">
        <f>IF(N503="sníž. přenesená",J503,0)</f>
        <v>0</v>
      </c>
      <c r="BI503" s="227">
        <f>IF(N503="nulová",J503,0)</f>
        <v>0</v>
      </c>
      <c r="BJ503" s="20" t="s">
        <v>85</v>
      </c>
      <c r="BK503" s="227">
        <f>ROUND(I503*H503,2)</f>
        <v>0</v>
      </c>
      <c r="BL503" s="20" t="s">
        <v>108</v>
      </c>
      <c r="BM503" s="226" t="s">
        <v>597</v>
      </c>
    </row>
    <row r="504" s="2" customFormat="1">
      <c r="A504" s="41"/>
      <c r="B504" s="42"/>
      <c r="C504" s="43"/>
      <c r="D504" s="228" t="s">
        <v>172</v>
      </c>
      <c r="E504" s="43"/>
      <c r="F504" s="229" t="s">
        <v>598</v>
      </c>
      <c r="G504" s="43"/>
      <c r="H504" s="43"/>
      <c r="I504" s="230"/>
      <c r="J504" s="43"/>
      <c r="K504" s="43"/>
      <c r="L504" s="47"/>
      <c r="M504" s="231"/>
      <c r="N504" s="232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172</v>
      </c>
      <c r="AU504" s="20" t="s">
        <v>105</v>
      </c>
    </row>
    <row r="505" s="15" customFormat="1">
      <c r="A505" s="15"/>
      <c r="B505" s="256"/>
      <c r="C505" s="257"/>
      <c r="D505" s="235" t="s">
        <v>174</v>
      </c>
      <c r="E505" s="258" t="s">
        <v>19</v>
      </c>
      <c r="F505" s="259" t="s">
        <v>258</v>
      </c>
      <c r="G505" s="257"/>
      <c r="H505" s="258" t="s">
        <v>19</v>
      </c>
      <c r="I505" s="260"/>
      <c r="J505" s="257"/>
      <c r="K505" s="257"/>
      <c r="L505" s="261"/>
      <c r="M505" s="262"/>
      <c r="N505" s="263"/>
      <c r="O505" s="263"/>
      <c r="P505" s="263"/>
      <c r="Q505" s="263"/>
      <c r="R505" s="263"/>
      <c r="S505" s="263"/>
      <c r="T505" s="264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5" t="s">
        <v>174</v>
      </c>
      <c r="AU505" s="265" t="s">
        <v>105</v>
      </c>
      <c r="AV505" s="15" t="s">
        <v>85</v>
      </c>
      <c r="AW505" s="15" t="s">
        <v>37</v>
      </c>
      <c r="AX505" s="15" t="s">
        <v>77</v>
      </c>
      <c r="AY505" s="265" t="s">
        <v>164</v>
      </c>
    </row>
    <row r="506" s="13" customFormat="1">
      <c r="A506" s="13"/>
      <c r="B506" s="233"/>
      <c r="C506" s="234"/>
      <c r="D506" s="235" t="s">
        <v>174</v>
      </c>
      <c r="E506" s="236" t="s">
        <v>19</v>
      </c>
      <c r="F506" s="237" t="s">
        <v>599</v>
      </c>
      <c r="G506" s="234"/>
      <c r="H506" s="238">
        <v>10</v>
      </c>
      <c r="I506" s="239"/>
      <c r="J506" s="234"/>
      <c r="K506" s="234"/>
      <c r="L506" s="240"/>
      <c r="M506" s="241"/>
      <c r="N506" s="242"/>
      <c r="O506" s="242"/>
      <c r="P506" s="242"/>
      <c r="Q506" s="242"/>
      <c r="R506" s="242"/>
      <c r="S506" s="242"/>
      <c r="T506" s="24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4" t="s">
        <v>174</v>
      </c>
      <c r="AU506" s="244" t="s">
        <v>105</v>
      </c>
      <c r="AV506" s="13" t="s">
        <v>87</v>
      </c>
      <c r="AW506" s="13" t="s">
        <v>37</v>
      </c>
      <c r="AX506" s="13" t="s">
        <v>77</v>
      </c>
      <c r="AY506" s="244" t="s">
        <v>164</v>
      </c>
    </row>
    <row r="507" s="13" customFormat="1">
      <c r="A507" s="13"/>
      <c r="B507" s="233"/>
      <c r="C507" s="234"/>
      <c r="D507" s="235" t="s">
        <v>174</v>
      </c>
      <c r="E507" s="236" t="s">
        <v>19</v>
      </c>
      <c r="F507" s="237" t="s">
        <v>600</v>
      </c>
      <c r="G507" s="234"/>
      <c r="H507" s="238">
        <v>8.4000000000000004</v>
      </c>
      <c r="I507" s="239"/>
      <c r="J507" s="234"/>
      <c r="K507" s="234"/>
      <c r="L507" s="240"/>
      <c r="M507" s="241"/>
      <c r="N507" s="242"/>
      <c r="O507" s="242"/>
      <c r="P507" s="242"/>
      <c r="Q507" s="242"/>
      <c r="R507" s="242"/>
      <c r="S507" s="242"/>
      <c r="T507" s="24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4" t="s">
        <v>174</v>
      </c>
      <c r="AU507" s="244" t="s">
        <v>105</v>
      </c>
      <c r="AV507" s="13" t="s">
        <v>87</v>
      </c>
      <c r="AW507" s="13" t="s">
        <v>37</v>
      </c>
      <c r="AX507" s="13" t="s">
        <v>77</v>
      </c>
      <c r="AY507" s="244" t="s">
        <v>164</v>
      </c>
    </row>
    <row r="508" s="13" customFormat="1">
      <c r="A508" s="13"/>
      <c r="B508" s="233"/>
      <c r="C508" s="234"/>
      <c r="D508" s="235" t="s">
        <v>174</v>
      </c>
      <c r="E508" s="236" t="s">
        <v>19</v>
      </c>
      <c r="F508" s="237" t="s">
        <v>601</v>
      </c>
      <c r="G508" s="234"/>
      <c r="H508" s="238">
        <v>0.90000000000000002</v>
      </c>
      <c r="I508" s="239"/>
      <c r="J508" s="234"/>
      <c r="K508" s="234"/>
      <c r="L508" s="240"/>
      <c r="M508" s="241"/>
      <c r="N508" s="242"/>
      <c r="O508" s="242"/>
      <c r="P508" s="242"/>
      <c r="Q508" s="242"/>
      <c r="R508" s="242"/>
      <c r="S508" s="242"/>
      <c r="T508" s="24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4" t="s">
        <v>174</v>
      </c>
      <c r="AU508" s="244" t="s">
        <v>105</v>
      </c>
      <c r="AV508" s="13" t="s">
        <v>87</v>
      </c>
      <c r="AW508" s="13" t="s">
        <v>37</v>
      </c>
      <c r="AX508" s="13" t="s">
        <v>77</v>
      </c>
      <c r="AY508" s="244" t="s">
        <v>164</v>
      </c>
    </row>
    <row r="509" s="13" customFormat="1">
      <c r="A509" s="13"/>
      <c r="B509" s="233"/>
      <c r="C509" s="234"/>
      <c r="D509" s="235" t="s">
        <v>174</v>
      </c>
      <c r="E509" s="236" t="s">
        <v>19</v>
      </c>
      <c r="F509" s="237" t="s">
        <v>602</v>
      </c>
      <c r="G509" s="234"/>
      <c r="H509" s="238">
        <v>0.90000000000000002</v>
      </c>
      <c r="I509" s="239"/>
      <c r="J509" s="234"/>
      <c r="K509" s="234"/>
      <c r="L509" s="240"/>
      <c r="M509" s="241"/>
      <c r="N509" s="242"/>
      <c r="O509" s="242"/>
      <c r="P509" s="242"/>
      <c r="Q509" s="242"/>
      <c r="R509" s="242"/>
      <c r="S509" s="242"/>
      <c r="T509" s="24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4" t="s">
        <v>174</v>
      </c>
      <c r="AU509" s="244" t="s">
        <v>105</v>
      </c>
      <c r="AV509" s="13" t="s">
        <v>87</v>
      </c>
      <c r="AW509" s="13" t="s">
        <v>37</v>
      </c>
      <c r="AX509" s="13" t="s">
        <v>77</v>
      </c>
      <c r="AY509" s="244" t="s">
        <v>164</v>
      </c>
    </row>
    <row r="510" s="13" customFormat="1">
      <c r="A510" s="13"/>
      <c r="B510" s="233"/>
      <c r="C510" s="234"/>
      <c r="D510" s="235" t="s">
        <v>174</v>
      </c>
      <c r="E510" s="236" t="s">
        <v>19</v>
      </c>
      <c r="F510" s="237" t="s">
        <v>603</v>
      </c>
      <c r="G510" s="234"/>
      <c r="H510" s="238">
        <v>10.109999999999999</v>
      </c>
      <c r="I510" s="239"/>
      <c r="J510" s="234"/>
      <c r="K510" s="234"/>
      <c r="L510" s="240"/>
      <c r="M510" s="241"/>
      <c r="N510" s="242"/>
      <c r="O510" s="242"/>
      <c r="P510" s="242"/>
      <c r="Q510" s="242"/>
      <c r="R510" s="242"/>
      <c r="S510" s="242"/>
      <c r="T510" s="24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4" t="s">
        <v>174</v>
      </c>
      <c r="AU510" s="244" t="s">
        <v>105</v>
      </c>
      <c r="AV510" s="13" t="s">
        <v>87</v>
      </c>
      <c r="AW510" s="13" t="s">
        <v>37</v>
      </c>
      <c r="AX510" s="13" t="s">
        <v>77</v>
      </c>
      <c r="AY510" s="244" t="s">
        <v>164</v>
      </c>
    </row>
    <row r="511" s="14" customFormat="1">
      <c r="A511" s="14"/>
      <c r="B511" s="245"/>
      <c r="C511" s="246"/>
      <c r="D511" s="235" t="s">
        <v>174</v>
      </c>
      <c r="E511" s="247" t="s">
        <v>19</v>
      </c>
      <c r="F511" s="248" t="s">
        <v>176</v>
      </c>
      <c r="G511" s="246"/>
      <c r="H511" s="249">
        <v>30.309999999999995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5" t="s">
        <v>174</v>
      </c>
      <c r="AU511" s="255" t="s">
        <v>105</v>
      </c>
      <c r="AV511" s="14" t="s">
        <v>108</v>
      </c>
      <c r="AW511" s="14" t="s">
        <v>37</v>
      </c>
      <c r="AX511" s="14" t="s">
        <v>85</v>
      </c>
      <c r="AY511" s="255" t="s">
        <v>164</v>
      </c>
    </row>
    <row r="512" s="2" customFormat="1" ht="24.15" customHeight="1">
      <c r="A512" s="41"/>
      <c r="B512" s="42"/>
      <c r="C512" s="215" t="s">
        <v>417</v>
      </c>
      <c r="D512" s="215" t="s">
        <v>166</v>
      </c>
      <c r="E512" s="216" t="s">
        <v>604</v>
      </c>
      <c r="F512" s="217" t="s">
        <v>605</v>
      </c>
      <c r="G512" s="218" t="s">
        <v>359</v>
      </c>
      <c r="H512" s="219">
        <v>30.309999999999999</v>
      </c>
      <c r="I512" s="220"/>
      <c r="J512" s="221">
        <f>ROUND(I512*H512,2)</f>
        <v>0</v>
      </c>
      <c r="K512" s="217" t="s">
        <v>170</v>
      </c>
      <c r="L512" s="47"/>
      <c r="M512" s="222" t="s">
        <v>19</v>
      </c>
      <c r="N512" s="223" t="s">
        <v>48</v>
      </c>
      <c r="O512" s="87"/>
      <c r="P512" s="224">
        <f>O512*H512</f>
        <v>0</v>
      </c>
      <c r="Q512" s="224">
        <v>0.00021000000000000001</v>
      </c>
      <c r="R512" s="224">
        <f>Q512*H512</f>
        <v>0.0063651000000000003</v>
      </c>
      <c r="S512" s="224">
        <v>0</v>
      </c>
      <c r="T512" s="225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26" t="s">
        <v>108</v>
      </c>
      <c r="AT512" s="226" t="s">
        <v>166</v>
      </c>
      <c r="AU512" s="226" t="s">
        <v>105</v>
      </c>
      <c r="AY512" s="20" t="s">
        <v>164</v>
      </c>
      <c r="BE512" s="227">
        <f>IF(N512="základní",J512,0)</f>
        <v>0</v>
      </c>
      <c r="BF512" s="227">
        <f>IF(N512="snížená",J512,0)</f>
        <v>0</v>
      </c>
      <c r="BG512" s="227">
        <f>IF(N512="zákl. přenesená",J512,0)</f>
        <v>0</v>
      </c>
      <c r="BH512" s="227">
        <f>IF(N512="sníž. přenesená",J512,0)</f>
        <v>0</v>
      </c>
      <c r="BI512" s="227">
        <f>IF(N512="nulová",J512,0)</f>
        <v>0</v>
      </c>
      <c r="BJ512" s="20" t="s">
        <v>85</v>
      </c>
      <c r="BK512" s="227">
        <f>ROUND(I512*H512,2)</f>
        <v>0</v>
      </c>
      <c r="BL512" s="20" t="s">
        <v>108</v>
      </c>
      <c r="BM512" s="226" t="s">
        <v>606</v>
      </c>
    </row>
    <row r="513" s="2" customFormat="1">
      <c r="A513" s="41"/>
      <c r="B513" s="42"/>
      <c r="C513" s="43"/>
      <c r="D513" s="228" t="s">
        <v>172</v>
      </c>
      <c r="E513" s="43"/>
      <c r="F513" s="229" t="s">
        <v>607</v>
      </c>
      <c r="G513" s="43"/>
      <c r="H513" s="43"/>
      <c r="I513" s="230"/>
      <c r="J513" s="43"/>
      <c r="K513" s="43"/>
      <c r="L513" s="47"/>
      <c r="M513" s="231"/>
      <c r="N513" s="232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172</v>
      </c>
      <c r="AU513" s="20" t="s">
        <v>105</v>
      </c>
    </row>
    <row r="514" s="15" customFormat="1">
      <c r="A514" s="15"/>
      <c r="B514" s="256"/>
      <c r="C514" s="257"/>
      <c r="D514" s="235" t="s">
        <v>174</v>
      </c>
      <c r="E514" s="258" t="s">
        <v>19</v>
      </c>
      <c r="F514" s="259" t="s">
        <v>258</v>
      </c>
      <c r="G514" s="257"/>
      <c r="H514" s="258" t="s">
        <v>19</v>
      </c>
      <c r="I514" s="260"/>
      <c r="J514" s="257"/>
      <c r="K514" s="257"/>
      <c r="L514" s="261"/>
      <c r="M514" s="262"/>
      <c r="N514" s="263"/>
      <c r="O514" s="263"/>
      <c r="P514" s="263"/>
      <c r="Q514" s="263"/>
      <c r="R514" s="263"/>
      <c r="S514" s="263"/>
      <c r="T514" s="26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5" t="s">
        <v>174</v>
      </c>
      <c r="AU514" s="265" t="s">
        <v>105</v>
      </c>
      <c r="AV514" s="15" t="s">
        <v>85</v>
      </c>
      <c r="AW514" s="15" t="s">
        <v>37</v>
      </c>
      <c r="AX514" s="15" t="s">
        <v>77</v>
      </c>
      <c r="AY514" s="265" t="s">
        <v>164</v>
      </c>
    </row>
    <row r="515" s="13" customFormat="1">
      <c r="A515" s="13"/>
      <c r="B515" s="233"/>
      <c r="C515" s="234"/>
      <c r="D515" s="235" t="s">
        <v>174</v>
      </c>
      <c r="E515" s="236" t="s">
        <v>19</v>
      </c>
      <c r="F515" s="237" t="s">
        <v>599</v>
      </c>
      <c r="G515" s="234"/>
      <c r="H515" s="238">
        <v>10</v>
      </c>
      <c r="I515" s="239"/>
      <c r="J515" s="234"/>
      <c r="K515" s="234"/>
      <c r="L515" s="240"/>
      <c r="M515" s="241"/>
      <c r="N515" s="242"/>
      <c r="O515" s="242"/>
      <c r="P515" s="242"/>
      <c r="Q515" s="242"/>
      <c r="R515" s="242"/>
      <c r="S515" s="242"/>
      <c r="T515" s="24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4" t="s">
        <v>174</v>
      </c>
      <c r="AU515" s="244" t="s">
        <v>105</v>
      </c>
      <c r="AV515" s="13" t="s">
        <v>87</v>
      </c>
      <c r="AW515" s="13" t="s">
        <v>37</v>
      </c>
      <c r="AX515" s="13" t="s">
        <v>77</v>
      </c>
      <c r="AY515" s="244" t="s">
        <v>164</v>
      </c>
    </row>
    <row r="516" s="13" customFormat="1">
      <c r="A516" s="13"/>
      <c r="B516" s="233"/>
      <c r="C516" s="234"/>
      <c r="D516" s="235" t="s">
        <v>174</v>
      </c>
      <c r="E516" s="236" t="s">
        <v>19</v>
      </c>
      <c r="F516" s="237" t="s">
        <v>600</v>
      </c>
      <c r="G516" s="234"/>
      <c r="H516" s="238">
        <v>8.4000000000000004</v>
      </c>
      <c r="I516" s="239"/>
      <c r="J516" s="234"/>
      <c r="K516" s="234"/>
      <c r="L516" s="240"/>
      <c r="M516" s="241"/>
      <c r="N516" s="242"/>
      <c r="O516" s="242"/>
      <c r="P516" s="242"/>
      <c r="Q516" s="242"/>
      <c r="R516" s="242"/>
      <c r="S516" s="242"/>
      <c r="T516" s="24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4" t="s">
        <v>174</v>
      </c>
      <c r="AU516" s="244" t="s">
        <v>105</v>
      </c>
      <c r="AV516" s="13" t="s">
        <v>87</v>
      </c>
      <c r="AW516" s="13" t="s">
        <v>37</v>
      </c>
      <c r="AX516" s="13" t="s">
        <v>77</v>
      </c>
      <c r="AY516" s="244" t="s">
        <v>164</v>
      </c>
    </row>
    <row r="517" s="13" customFormat="1">
      <c r="A517" s="13"/>
      <c r="B517" s="233"/>
      <c r="C517" s="234"/>
      <c r="D517" s="235" t="s">
        <v>174</v>
      </c>
      <c r="E517" s="236" t="s">
        <v>19</v>
      </c>
      <c r="F517" s="237" t="s">
        <v>601</v>
      </c>
      <c r="G517" s="234"/>
      <c r="H517" s="238">
        <v>0.90000000000000002</v>
      </c>
      <c r="I517" s="239"/>
      <c r="J517" s="234"/>
      <c r="K517" s="234"/>
      <c r="L517" s="240"/>
      <c r="M517" s="241"/>
      <c r="N517" s="242"/>
      <c r="O517" s="242"/>
      <c r="P517" s="242"/>
      <c r="Q517" s="242"/>
      <c r="R517" s="242"/>
      <c r="S517" s="242"/>
      <c r="T517" s="24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4" t="s">
        <v>174</v>
      </c>
      <c r="AU517" s="244" t="s">
        <v>105</v>
      </c>
      <c r="AV517" s="13" t="s">
        <v>87</v>
      </c>
      <c r="AW517" s="13" t="s">
        <v>37</v>
      </c>
      <c r="AX517" s="13" t="s">
        <v>77</v>
      </c>
      <c r="AY517" s="244" t="s">
        <v>164</v>
      </c>
    </row>
    <row r="518" s="13" customFormat="1">
      <c r="A518" s="13"/>
      <c r="B518" s="233"/>
      <c r="C518" s="234"/>
      <c r="D518" s="235" t="s">
        <v>174</v>
      </c>
      <c r="E518" s="236" t="s">
        <v>19</v>
      </c>
      <c r="F518" s="237" t="s">
        <v>602</v>
      </c>
      <c r="G518" s="234"/>
      <c r="H518" s="238">
        <v>0.90000000000000002</v>
      </c>
      <c r="I518" s="239"/>
      <c r="J518" s="234"/>
      <c r="K518" s="234"/>
      <c r="L518" s="240"/>
      <c r="M518" s="241"/>
      <c r="N518" s="242"/>
      <c r="O518" s="242"/>
      <c r="P518" s="242"/>
      <c r="Q518" s="242"/>
      <c r="R518" s="242"/>
      <c r="S518" s="242"/>
      <c r="T518" s="24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4" t="s">
        <v>174</v>
      </c>
      <c r="AU518" s="244" t="s">
        <v>105</v>
      </c>
      <c r="AV518" s="13" t="s">
        <v>87</v>
      </c>
      <c r="AW518" s="13" t="s">
        <v>37</v>
      </c>
      <c r="AX518" s="13" t="s">
        <v>77</v>
      </c>
      <c r="AY518" s="244" t="s">
        <v>164</v>
      </c>
    </row>
    <row r="519" s="13" customFormat="1">
      <c r="A519" s="13"/>
      <c r="B519" s="233"/>
      <c r="C519" s="234"/>
      <c r="D519" s="235" t="s">
        <v>174</v>
      </c>
      <c r="E519" s="236" t="s">
        <v>19</v>
      </c>
      <c r="F519" s="237" t="s">
        <v>603</v>
      </c>
      <c r="G519" s="234"/>
      <c r="H519" s="238">
        <v>10.109999999999999</v>
      </c>
      <c r="I519" s="239"/>
      <c r="J519" s="234"/>
      <c r="K519" s="234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174</v>
      </c>
      <c r="AU519" s="244" t="s">
        <v>105</v>
      </c>
      <c r="AV519" s="13" t="s">
        <v>87</v>
      </c>
      <c r="AW519" s="13" t="s">
        <v>37</v>
      </c>
      <c r="AX519" s="13" t="s">
        <v>77</v>
      </c>
      <c r="AY519" s="244" t="s">
        <v>164</v>
      </c>
    </row>
    <row r="520" s="14" customFormat="1">
      <c r="A520" s="14"/>
      <c r="B520" s="245"/>
      <c r="C520" s="246"/>
      <c r="D520" s="235" t="s">
        <v>174</v>
      </c>
      <c r="E520" s="247" t="s">
        <v>19</v>
      </c>
      <c r="F520" s="248" t="s">
        <v>176</v>
      </c>
      <c r="G520" s="246"/>
      <c r="H520" s="249">
        <v>30.309999999999995</v>
      </c>
      <c r="I520" s="250"/>
      <c r="J520" s="246"/>
      <c r="K520" s="246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174</v>
      </c>
      <c r="AU520" s="255" t="s">
        <v>105</v>
      </c>
      <c r="AV520" s="14" t="s">
        <v>108</v>
      </c>
      <c r="AW520" s="14" t="s">
        <v>37</v>
      </c>
      <c r="AX520" s="14" t="s">
        <v>85</v>
      </c>
      <c r="AY520" s="255" t="s">
        <v>164</v>
      </c>
    </row>
    <row r="521" s="2" customFormat="1" ht="37.8" customHeight="1">
      <c r="A521" s="41"/>
      <c r="B521" s="42"/>
      <c r="C521" s="215" t="s">
        <v>496</v>
      </c>
      <c r="D521" s="215" t="s">
        <v>166</v>
      </c>
      <c r="E521" s="216" t="s">
        <v>608</v>
      </c>
      <c r="F521" s="217" t="s">
        <v>609</v>
      </c>
      <c r="G521" s="218" t="s">
        <v>359</v>
      </c>
      <c r="H521" s="219">
        <v>87.579999999999998</v>
      </c>
      <c r="I521" s="220"/>
      <c r="J521" s="221">
        <f>ROUND(I521*H521,2)</f>
        <v>0</v>
      </c>
      <c r="K521" s="217" t="s">
        <v>170</v>
      </c>
      <c r="L521" s="47"/>
      <c r="M521" s="222" t="s">
        <v>19</v>
      </c>
      <c r="N521" s="223" t="s">
        <v>48</v>
      </c>
      <c r="O521" s="87"/>
      <c r="P521" s="224">
        <f>O521*H521</f>
        <v>0</v>
      </c>
      <c r="Q521" s="224">
        <v>2.0000000000000002E-05</v>
      </c>
      <c r="R521" s="224">
        <f>Q521*H521</f>
        <v>0.0017516000000000001</v>
      </c>
      <c r="S521" s="224">
        <v>0</v>
      </c>
      <c r="T521" s="225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26" t="s">
        <v>108</v>
      </c>
      <c r="AT521" s="226" t="s">
        <v>166</v>
      </c>
      <c r="AU521" s="226" t="s">
        <v>105</v>
      </c>
      <c r="AY521" s="20" t="s">
        <v>164</v>
      </c>
      <c r="BE521" s="227">
        <f>IF(N521="základní",J521,0)</f>
        <v>0</v>
      </c>
      <c r="BF521" s="227">
        <f>IF(N521="snížená",J521,0)</f>
        <v>0</v>
      </c>
      <c r="BG521" s="227">
        <f>IF(N521="zákl. přenesená",J521,0)</f>
        <v>0</v>
      </c>
      <c r="BH521" s="227">
        <f>IF(N521="sníž. přenesená",J521,0)</f>
        <v>0</v>
      </c>
      <c r="BI521" s="227">
        <f>IF(N521="nulová",J521,0)</f>
        <v>0</v>
      </c>
      <c r="BJ521" s="20" t="s">
        <v>85</v>
      </c>
      <c r="BK521" s="227">
        <f>ROUND(I521*H521,2)</f>
        <v>0</v>
      </c>
      <c r="BL521" s="20" t="s">
        <v>108</v>
      </c>
      <c r="BM521" s="226" t="s">
        <v>610</v>
      </c>
    </row>
    <row r="522" s="2" customFormat="1">
      <c r="A522" s="41"/>
      <c r="B522" s="42"/>
      <c r="C522" s="43"/>
      <c r="D522" s="228" t="s">
        <v>172</v>
      </c>
      <c r="E522" s="43"/>
      <c r="F522" s="229" t="s">
        <v>611</v>
      </c>
      <c r="G522" s="43"/>
      <c r="H522" s="43"/>
      <c r="I522" s="230"/>
      <c r="J522" s="43"/>
      <c r="K522" s="43"/>
      <c r="L522" s="47"/>
      <c r="M522" s="231"/>
      <c r="N522" s="232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172</v>
      </c>
      <c r="AU522" s="20" t="s">
        <v>105</v>
      </c>
    </row>
    <row r="523" s="15" customFormat="1">
      <c r="A523" s="15"/>
      <c r="B523" s="256"/>
      <c r="C523" s="257"/>
      <c r="D523" s="235" t="s">
        <v>174</v>
      </c>
      <c r="E523" s="258" t="s">
        <v>19</v>
      </c>
      <c r="F523" s="259" t="s">
        <v>258</v>
      </c>
      <c r="G523" s="257"/>
      <c r="H523" s="258" t="s">
        <v>19</v>
      </c>
      <c r="I523" s="260"/>
      <c r="J523" s="257"/>
      <c r="K523" s="257"/>
      <c r="L523" s="261"/>
      <c r="M523" s="262"/>
      <c r="N523" s="263"/>
      <c r="O523" s="263"/>
      <c r="P523" s="263"/>
      <c r="Q523" s="263"/>
      <c r="R523" s="263"/>
      <c r="S523" s="263"/>
      <c r="T523" s="26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5" t="s">
        <v>174</v>
      </c>
      <c r="AU523" s="265" t="s">
        <v>105</v>
      </c>
      <c r="AV523" s="15" t="s">
        <v>85</v>
      </c>
      <c r="AW523" s="15" t="s">
        <v>37</v>
      </c>
      <c r="AX523" s="15" t="s">
        <v>77</v>
      </c>
      <c r="AY523" s="265" t="s">
        <v>164</v>
      </c>
    </row>
    <row r="524" s="13" customFormat="1">
      <c r="A524" s="13"/>
      <c r="B524" s="233"/>
      <c r="C524" s="234"/>
      <c r="D524" s="235" t="s">
        <v>174</v>
      </c>
      <c r="E524" s="236" t="s">
        <v>19</v>
      </c>
      <c r="F524" s="237" t="s">
        <v>612</v>
      </c>
      <c r="G524" s="234"/>
      <c r="H524" s="238">
        <v>23</v>
      </c>
      <c r="I524" s="239"/>
      <c r="J524" s="234"/>
      <c r="K524" s="234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174</v>
      </c>
      <c r="AU524" s="244" t="s">
        <v>105</v>
      </c>
      <c r="AV524" s="13" t="s">
        <v>87</v>
      </c>
      <c r="AW524" s="13" t="s">
        <v>37</v>
      </c>
      <c r="AX524" s="13" t="s">
        <v>77</v>
      </c>
      <c r="AY524" s="244" t="s">
        <v>164</v>
      </c>
    </row>
    <row r="525" s="13" customFormat="1">
      <c r="A525" s="13"/>
      <c r="B525" s="233"/>
      <c r="C525" s="234"/>
      <c r="D525" s="235" t="s">
        <v>174</v>
      </c>
      <c r="E525" s="236" t="s">
        <v>19</v>
      </c>
      <c r="F525" s="237" t="s">
        <v>613</v>
      </c>
      <c r="G525" s="234"/>
      <c r="H525" s="238">
        <v>20.100000000000001</v>
      </c>
      <c r="I525" s="239"/>
      <c r="J525" s="234"/>
      <c r="K525" s="234"/>
      <c r="L525" s="240"/>
      <c r="M525" s="241"/>
      <c r="N525" s="242"/>
      <c r="O525" s="242"/>
      <c r="P525" s="242"/>
      <c r="Q525" s="242"/>
      <c r="R525" s="242"/>
      <c r="S525" s="242"/>
      <c r="T525" s="24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4" t="s">
        <v>174</v>
      </c>
      <c r="AU525" s="244" t="s">
        <v>105</v>
      </c>
      <c r="AV525" s="13" t="s">
        <v>87</v>
      </c>
      <c r="AW525" s="13" t="s">
        <v>37</v>
      </c>
      <c r="AX525" s="13" t="s">
        <v>77</v>
      </c>
      <c r="AY525" s="244" t="s">
        <v>164</v>
      </c>
    </row>
    <row r="526" s="13" customFormat="1">
      <c r="A526" s="13"/>
      <c r="B526" s="233"/>
      <c r="C526" s="234"/>
      <c r="D526" s="235" t="s">
        <v>174</v>
      </c>
      <c r="E526" s="236" t="s">
        <v>19</v>
      </c>
      <c r="F526" s="237" t="s">
        <v>614</v>
      </c>
      <c r="G526" s="234"/>
      <c r="H526" s="238">
        <v>8.7899999999999991</v>
      </c>
      <c r="I526" s="239"/>
      <c r="J526" s="234"/>
      <c r="K526" s="234"/>
      <c r="L526" s="240"/>
      <c r="M526" s="241"/>
      <c r="N526" s="242"/>
      <c r="O526" s="242"/>
      <c r="P526" s="242"/>
      <c r="Q526" s="242"/>
      <c r="R526" s="242"/>
      <c r="S526" s="242"/>
      <c r="T526" s="24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4" t="s">
        <v>174</v>
      </c>
      <c r="AU526" s="244" t="s">
        <v>105</v>
      </c>
      <c r="AV526" s="13" t="s">
        <v>87</v>
      </c>
      <c r="AW526" s="13" t="s">
        <v>37</v>
      </c>
      <c r="AX526" s="13" t="s">
        <v>77</v>
      </c>
      <c r="AY526" s="244" t="s">
        <v>164</v>
      </c>
    </row>
    <row r="527" s="13" customFormat="1">
      <c r="A527" s="13"/>
      <c r="B527" s="233"/>
      <c r="C527" s="234"/>
      <c r="D527" s="235" t="s">
        <v>174</v>
      </c>
      <c r="E527" s="236" t="s">
        <v>19</v>
      </c>
      <c r="F527" s="237" t="s">
        <v>615</v>
      </c>
      <c r="G527" s="234"/>
      <c r="H527" s="238">
        <v>12.6</v>
      </c>
      <c r="I527" s="239"/>
      <c r="J527" s="234"/>
      <c r="K527" s="234"/>
      <c r="L527" s="240"/>
      <c r="M527" s="241"/>
      <c r="N527" s="242"/>
      <c r="O527" s="242"/>
      <c r="P527" s="242"/>
      <c r="Q527" s="242"/>
      <c r="R527" s="242"/>
      <c r="S527" s="242"/>
      <c r="T527" s="24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4" t="s">
        <v>174</v>
      </c>
      <c r="AU527" s="244" t="s">
        <v>105</v>
      </c>
      <c r="AV527" s="13" t="s">
        <v>87</v>
      </c>
      <c r="AW527" s="13" t="s">
        <v>37</v>
      </c>
      <c r="AX527" s="13" t="s">
        <v>77</v>
      </c>
      <c r="AY527" s="244" t="s">
        <v>164</v>
      </c>
    </row>
    <row r="528" s="13" customFormat="1">
      <c r="A528" s="13"/>
      <c r="B528" s="233"/>
      <c r="C528" s="234"/>
      <c r="D528" s="235" t="s">
        <v>174</v>
      </c>
      <c r="E528" s="236" t="s">
        <v>19</v>
      </c>
      <c r="F528" s="237" t="s">
        <v>616</v>
      </c>
      <c r="G528" s="234"/>
      <c r="H528" s="238">
        <v>23.09</v>
      </c>
      <c r="I528" s="239"/>
      <c r="J528" s="234"/>
      <c r="K528" s="234"/>
      <c r="L528" s="240"/>
      <c r="M528" s="241"/>
      <c r="N528" s="242"/>
      <c r="O528" s="242"/>
      <c r="P528" s="242"/>
      <c r="Q528" s="242"/>
      <c r="R528" s="242"/>
      <c r="S528" s="242"/>
      <c r="T528" s="24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4" t="s">
        <v>174</v>
      </c>
      <c r="AU528" s="244" t="s">
        <v>105</v>
      </c>
      <c r="AV528" s="13" t="s">
        <v>87</v>
      </c>
      <c r="AW528" s="13" t="s">
        <v>37</v>
      </c>
      <c r="AX528" s="13" t="s">
        <v>77</v>
      </c>
      <c r="AY528" s="244" t="s">
        <v>164</v>
      </c>
    </row>
    <row r="529" s="14" customFormat="1">
      <c r="A529" s="14"/>
      <c r="B529" s="245"/>
      <c r="C529" s="246"/>
      <c r="D529" s="235" t="s">
        <v>174</v>
      </c>
      <c r="E529" s="247" t="s">
        <v>19</v>
      </c>
      <c r="F529" s="248" t="s">
        <v>176</v>
      </c>
      <c r="G529" s="246"/>
      <c r="H529" s="249">
        <v>87.579999999999998</v>
      </c>
      <c r="I529" s="250"/>
      <c r="J529" s="246"/>
      <c r="K529" s="246"/>
      <c r="L529" s="251"/>
      <c r="M529" s="252"/>
      <c r="N529" s="253"/>
      <c r="O529" s="253"/>
      <c r="P529" s="253"/>
      <c r="Q529" s="253"/>
      <c r="R529" s="253"/>
      <c r="S529" s="253"/>
      <c r="T529" s="25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5" t="s">
        <v>174</v>
      </c>
      <c r="AU529" s="255" t="s">
        <v>105</v>
      </c>
      <c r="AV529" s="14" t="s">
        <v>108</v>
      </c>
      <c r="AW529" s="14" t="s">
        <v>37</v>
      </c>
      <c r="AX529" s="14" t="s">
        <v>85</v>
      </c>
      <c r="AY529" s="255" t="s">
        <v>164</v>
      </c>
    </row>
    <row r="530" s="12" customFormat="1" ht="22.8" customHeight="1">
      <c r="A530" s="12"/>
      <c r="B530" s="199"/>
      <c r="C530" s="200"/>
      <c r="D530" s="201" t="s">
        <v>76</v>
      </c>
      <c r="E530" s="213" t="s">
        <v>227</v>
      </c>
      <c r="F530" s="213" t="s">
        <v>617</v>
      </c>
      <c r="G530" s="200"/>
      <c r="H530" s="200"/>
      <c r="I530" s="203"/>
      <c r="J530" s="214">
        <f>BK530</f>
        <v>0</v>
      </c>
      <c r="K530" s="200"/>
      <c r="L530" s="205"/>
      <c r="M530" s="206"/>
      <c r="N530" s="207"/>
      <c r="O530" s="207"/>
      <c r="P530" s="208">
        <f>P531+P568+P580+P645+P706</f>
        <v>0</v>
      </c>
      <c r="Q530" s="207"/>
      <c r="R530" s="208">
        <f>R531+R568+R580+R645+R706</f>
        <v>80.09644320000001</v>
      </c>
      <c r="S530" s="207"/>
      <c r="T530" s="209">
        <f>T531+T568+T580+T645+T706</f>
        <v>194.15927450000001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10" t="s">
        <v>85</v>
      </c>
      <c r="AT530" s="211" t="s">
        <v>76</v>
      </c>
      <c r="AU530" s="211" t="s">
        <v>85</v>
      </c>
      <c r="AY530" s="210" t="s">
        <v>164</v>
      </c>
      <c r="BK530" s="212">
        <f>BK531+BK568+BK580+BK645+BK706</f>
        <v>0</v>
      </c>
    </row>
    <row r="531" s="12" customFormat="1" ht="20.88" customHeight="1">
      <c r="A531" s="12"/>
      <c r="B531" s="199"/>
      <c r="C531" s="200"/>
      <c r="D531" s="201" t="s">
        <v>76</v>
      </c>
      <c r="E531" s="213" t="s">
        <v>618</v>
      </c>
      <c r="F531" s="213" t="s">
        <v>619</v>
      </c>
      <c r="G531" s="200"/>
      <c r="H531" s="200"/>
      <c r="I531" s="203"/>
      <c r="J531" s="214">
        <f>BK531</f>
        <v>0</v>
      </c>
      <c r="K531" s="200"/>
      <c r="L531" s="205"/>
      <c r="M531" s="206"/>
      <c r="N531" s="207"/>
      <c r="O531" s="207"/>
      <c r="P531" s="208">
        <f>SUM(P532:P567)</f>
        <v>0</v>
      </c>
      <c r="Q531" s="207"/>
      <c r="R531" s="208">
        <f>SUM(R532:R567)</f>
        <v>0</v>
      </c>
      <c r="S531" s="207"/>
      <c r="T531" s="209">
        <f>SUM(T532:T567)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10" t="s">
        <v>85</v>
      </c>
      <c r="AT531" s="211" t="s">
        <v>76</v>
      </c>
      <c r="AU531" s="211" t="s">
        <v>87</v>
      </c>
      <c r="AY531" s="210" t="s">
        <v>164</v>
      </c>
      <c r="BK531" s="212">
        <f>SUM(BK532:BK567)</f>
        <v>0</v>
      </c>
    </row>
    <row r="532" s="2" customFormat="1" ht="44.25" customHeight="1">
      <c r="A532" s="41"/>
      <c r="B532" s="42"/>
      <c r="C532" s="215" t="s">
        <v>562</v>
      </c>
      <c r="D532" s="215" t="s">
        <v>166</v>
      </c>
      <c r="E532" s="216" t="s">
        <v>620</v>
      </c>
      <c r="F532" s="217" t="s">
        <v>621</v>
      </c>
      <c r="G532" s="218" t="s">
        <v>169</v>
      </c>
      <c r="H532" s="219">
        <v>262.69999999999999</v>
      </c>
      <c r="I532" s="220"/>
      <c r="J532" s="221">
        <f>ROUND(I532*H532,2)</f>
        <v>0</v>
      </c>
      <c r="K532" s="217" t="s">
        <v>170</v>
      </c>
      <c r="L532" s="47"/>
      <c r="M532" s="222" t="s">
        <v>19</v>
      </c>
      <c r="N532" s="223" t="s">
        <v>48</v>
      </c>
      <c r="O532" s="87"/>
      <c r="P532" s="224">
        <f>O532*H532</f>
        <v>0</v>
      </c>
      <c r="Q532" s="224">
        <v>0</v>
      </c>
      <c r="R532" s="224">
        <f>Q532*H532</f>
        <v>0</v>
      </c>
      <c r="S532" s="224">
        <v>0</v>
      </c>
      <c r="T532" s="225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26" t="s">
        <v>108</v>
      </c>
      <c r="AT532" s="226" t="s">
        <v>166</v>
      </c>
      <c r="AU532" s="226" t="s">
        <v>105</v>
      </c>
      <c r="AY532" s="20" t="s">
        <v>164</v>
      </c>
      <c r="BE532" s="227">
        <f>IF(N532="základní",J532,0)</f>
        <v>0</v>
      </c>
      <c r="BF532" s="227">
        <f>IF(N532="snížená",J532,0)</f>
        <v>0</v>
      </c>
      <c r="BG532" s="227">
        <f>IF(N532="zákl. přenesená",J532,0)</f>
        <v>0</v>
      </c>
      <c r="BH532" s="227">
        <f>IF(N532="sníž. přenesená",J532,0)</f>
        <v>0</v>
      </c>
      <c r="BI532" s="227">
        <f>IF(N532="nulová",J532,0)</f>
        <v>0</v>
      </c>
      <c r="BJ532" s="20" t="s">
        <v>85</v>
      </c>
      <c r="BK532" s="227">
        <f>ROUND(I532*H532,2)</f>
        <v>0</v>
      </c>
      <c r="BL532" s="20" t="s">
        <v>108</v>
      </c>
      <c r="BM532" s="226" t="s">
        <v>622</v>
      </c>
    </row>
    <row r="533" s="2" customFormat="1">
      <c r="A533" s="41"/>
      <c r="B533" s="42"/>
      <c r="C533" s="43"/>
      <c r="D533" s="228" t="s">
        <v>172</v>
      </c>
      <c r="E533" s="43"/>
      <c r="F533" s="229" t="s">
        <v>623</v>
      </c>
      <c r="G533" s="43"/>
      <c r="H533" s="43"/>
      <c r="I533" s="230"/>
      <c r="J533" s="43"/>
      <c r="K533" s="43"/>
      <c r="L533" s="47"/>
      <c r="M533" s="231"/>
      <c r="N533" s="232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172</v>
      </c>
      <c r="AU533" s="20" t="s">
        <v>105</v>
      </c>
    </row>
    <row r="534" s="13" customFormat="1">
      <c r="A534" s="13"/>
      <c r="B534" s="233"/>
      <c r="C534" s="234"/>
      <c r="D534" s="235" t="s">
        <v>174</v>
      </c>
      <c r="E534" s="236" t="s">
        <v>19</v>
      </c>
      <c r="F534" s="237" t="s">
        <v>624</v>
      </c>
      <c r="G534" s="234"/>
      <c r="H534" s="238">
        <v>213.90000000000001</v>
      </c>
      <c r="I534" s="239"/>
      <c r="J534" s="234"/>
      <c r="K534" s="234"/>
      <c r="L534" s="240"/>
      <c r="M534" s="241"/>
      <c r="N534" s="242"/>
      <c r="O534" s="242"/>
      <c r="P534" s="242"/>
      <c r="Q534" s="242"/>
      <c r="R534" s="242"/>
      <c r="S534" s="242"/>
      <c r="T534" s="24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4" t="s">
        <v>174</v>
      </c>
      <c r="AU534" s="244" t="s">
        <v>105</v>
      </c>
      <c r="AV534" s="13" t="s">
        <v>87</v>
      </c>
      <c r="AW534" s="13" t="s">
        <v>37</v>
      </c>
      <c r="AX534" s="13" t="s">
        <v>77</v>
      </c>
      <c r="AY534" s="244" t="s">
        <v>164</v>
      </c>
    </row>
    <row r="535" s="13" customFormat="1">
      <c r="A535" s="13"/>
      <c r="B535" s="233"/>
      <c r="C535" s="234"/>
      <c r="D535" s="235" t="s">
        <v>174</v>
      </c>
      <c r="E535" s="236" t="s">
        <v>19</v>
      </c>
      <c r="F535" s="237" t="s">
        <v>625</v>
      </c>
      <c r="G535" s="234"/>
      <c r="H535" s="238">
        <v>48.799999999999997</v>
      </c>
      <c r="I535" s="239"/>
      <c r="J535" s="234"/>
      <c r="K535" s="234"/>
      <c r="L535" s="240"/>
      <c r="M535" s="241"/>
      <c r="N535" s="242"/>
      <c r="O535" s="242"/>
      <c r="P535" s="242"/>
      <c r="Q535" s="242"/>
      <c r="R535" s="242"/>
      <c r="S535" s="242"/>
      <c r="T535" s="24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4" t="s">
        <v>174</v>
      </c>
      <c r="AU535" s="244" t="s">
        <v>105</v>
      </c>
      <c r="AV535" s="13" t="s">
        <v>87</v>
      </c>
      <c r="AW535" s="13" t="s">
        <v>37</v>
      </c>
      <c r="AX535" s="13" t="s">
        <v>77</v>
      </c>
      <c r="AY535" s="244" t="s">
        <v>164</v>
      </c>
    </row>
    <row r="536" s="14" customFormat="1">
      <c r="A536" s="14"/>
      <c r="B536" s="245"/>
      <c r="C536" s="246"/>
      <c r="D536" s="235" t="s">
        <v>174</v>
      </c>
      <c r="E536" s="247" t="s">
        <v>19</v>
      </c>
      <c r="F536" s="248" t="s">
        <v>176</v>
      </c>
      <c r="G536" s="246"/>
      <c r="H536" s="249">
        <v>262.69999999999999</v>
      </c>
      <c r="I536" s="250"/>
      <c r="J536" s="246"/>
      <c r="K536" s="246"/>
      <c r="L536" s="251"/>
      <c r="M536" s="252"/>
      <c r="N536" s="253"/>
      <c r="O536" s="253"/>
      <c r="P536" s="253"/>
      <c r="Q536" s="253"/>
      <c r="R536" s="253"/>
      <c r="S536" s="253"/>
      <c r="T536" s="25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5" t="s">
        <v>174</v>
      </c>
      <c r="AU536" s="255" t="s">
        <v>105</v>
      </c>
      <c r="AV536" s="14" t="s">
        <v>108</v>
      </c>
      <c r="AW536" s="14" t="s">
        <v>37</v>
      </c>
      <c r="AX536" s="14" t="s">
        <v>85</v>
      </c>
      <c r="AY536" s="255" t="s">
        <v>164</v>
      </c>
    </row>
    <row r="537" s="2" customFormat="1" ht="49.05" customHeight="1">
      <c r="A537" s="41"/>
      <c r="B537" s="42"/>
      <c r="C537" s="215" t="s">
        <v>626</v>
      </c>
      <c r="D537" s="215" t="s">
        <v>166</v>
      </c>
      <c r="E537" s="216" t="s">
        <v>627</v>
      </c>
      <c r="F537" s="217" t="s">
        <v>628</v>
      </c>
      <c r="G537" s="218" t="s">
        <v>169</v>
      </c>
      <c r="H537" s="219">
        <v>39405</v>
      </c>
      <c r="I537" s="220"/>
      <c r="J537" s="221">
        <f>ROUND(I537*H537,2)</f>
        <v>0</v>
      </c>
      <c r="K537" s="217" t="s">
        <v>170</v>
      </c>
      <c r="L537" s="47"/>
      <c r="M537" s="222" t="s">
        <v>19</v>
      </c>
      <c r="N537" s="223" t="s">
        <v>48</v>
      </c>
      <c r="O537" s="87"/>
      <c r="P537" s="224">
        <f>O537*H537</f>
        <v>0</v>
      </c>
      <c r="Q537" s="224">
        <v>0</v>
      </c>
      <c r="R537" s="224">
        <f>Q537*H537</f>
        <v>0</v>
      </c>
      <c r="S537" s="224">
        <v>0</v>
      </c>
      <c r="T537" s="225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26" t="s">
        <v>108</v>
      </c>
      <c r="AT537" s="226" t="s">
        <v>166</v>
      </c>
      <c r="AU537" s="226" t="s">
        <v>105</v>
      </c>
      <c r="AY537" s="20" t="s">
        <v>164</v>
      </c>
      <c r="BE537" s="227">
        <f>IF(N537="základní",J537,0)</f>
        <v>0</v>
      </c>
      <c r="BF537" s="227">
        <f>IF(N537="snížená",J537,0)</f>
        <v>0</v>
      </c>
      <c r="BG537" s="227">
        <f>IF(N537="zákl. přenesená",J537,0)</f>
        <v>0</v>
      </c>
      <c r="BH537" s="227">
        <f>IF(N537="sníž. přenesená",J537,0)</f>
        <v>0</v>
      </c>
      <c r="BI537" s="227">
        <f>IF(N537="nulová",J537,0)</f>
        <v>0</v>
      </c>
      <c r="BJ537" s="20" t="s">
        <v>85</v>
      </c>
      <c r="BK537" s="227">
        <f>ROUND(I537*H537,2)</f>
        <v>0</v>
      </c>
      <c r="BL537" s="20" t="s">
        <v>108</v>
      </c>
      <c r="BM537" s="226" t="s">
        <v>629</v>
      </c>
    </row>
    <row r="538" s="2" customFormat="1">
      <c r="A538" s="41"/>
      <c r="B538" s="42"/>
      <c r="C538" s="43"/>
      <c r="D538" s="228" t="s">
        <v>172</v>
      </c>
      <c r="E538" s="43"/>
      <c r="F538" s="229" t="s">
        <v>630</v>
      </c>
      <c r="G538" s="43"/>
      <c r="H538" s="43"/>
      <c r="I538" s="230"/>
      <c r="J538" s="43"/>
      <c r="K538" s="43"/>
      <c r="L538" s="47"/>
      <c r="M538" s="231"/>
      <c r="N538" s="232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T538" s="20" t="s">
        <v>172</v>
      </c>
      <c r="AU538" s="20" t="s">
        <v>105</v>
      </c>
    </row>
    <row r="539" s="13" customFormat="1">
      <c r="A539" s="13"/>
      <c r="B539" s="233"/>
      <c r="C539" s="234"/>
      <c r="D539" s="235" t="s">
        <v>174</v>
      </c>
      <c r="E539" s="236" t="s">
        <v>19</v>
      </c>
      <c r="F539" s="237" t="s">
        <v>631</v>
      </c>
      <c r="G539" s="234"/>
      <c r="H539" s="238">
        <v>262.69999999999999</v>
      </c>
      <c r="I539" s="239"/>
      <c r="J539" s="234"/>
      <c r="K539" s="234"/>
      <c r="L539" s="240"/>
      <c r="M539" s="241"/>
      <c r="N539" s="242"/>
      <c r="O539" s="242"/>
      <c r="P539" s="242"/>
      <c r="Q539" s="242"/>
      <c r="R539" s="242"/>
      <c r="S539" s="242"/>
      <c r="T539" s="24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4" t="s">
        <v>174</v>
      </c>
      <c r="AU539" s="244" t="s">
        <v>105</v>
      </c>
      <c r="AV539" s="13" t="s">
        <v>87</v>
      </c>
      <c r="AW539" s="13" t="s">
        <v>37</v>
      </c>
      <c r="AX539" s="13" t="s">
        <v>85</v>
      </c>
      <c r="AY539" s="244" t="s">
        <v>164</v>
      </c>
    </row>
    <row r="540" s="13" customFormat="1">
      <c r="A540" s="13"/>
      <c r="B540" s="233"/>
      <c r="C540" s="234"/>
      <c r="D540" s="235" t="s">
        <v>174</v>
      </c>
      <c r="E540" s="234"/>
      <c r="F540" s="237" t="s">
        <v>632</v>
      </c>
      <c r="G540" s="234"/>
      <c r="H540" s="238">
        <v>39405</v>
      </c>
      <c r="I540" s="239"/>
      <c r="J540" s="234"/>
      <c r="K540" s="234"/>
      <c r="L540" s="240"/>
      <c r="M540" s="241"/>
      <c r="N540" s="242"/>
      <c r="O540" s="242"/>
      <c r="P540" s="242"/>
      <c r="Q540" s="242"/>
      <c r="R540" s="242"/>
      <c r="S540" s="242"/>
      <c r="T540" s="24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4" t="s">
        <v>174</v>
      </c>
      <c r="AU540" s="244" t="s">
        <v>105</v>
      </c>
      <c r="AV540" s="13" t="s">
        <v>87</v>
      </c>
      <c r="AW540" s="13" t="s">
        <v>4</v>
      </c>
      <c r="AX540" s="13" t="s">
        <v>85</v>
      </c>
      <c r="AY540" s="244" t="s">
        <v>164</v>
      </c>
    </row>
    <row r="541" s="2" customFormat="1" ht="44.25" customHeight="1">
      <c r="A541" s="41"/>
      <c r="B541" s="42"/>
      <c r="C541" s="215" t="s">
        <v>633</v>
      </c>
      <c r="D541" s="215" t="s">
        <v>166</v>
      </c>
      <c r="E541" s="216" t="s">
        <v>634</v>
      </c>
      <c r="F541" s="217" t="s">
        <v>635</v>
      </c>
      <c r="G541" s="218" t="s">
        <v>169</v>
      </c>
      <c r="H541" s="219">
        <v>262.69999999999999</v>
      </c>
      <c r="I541" s="220"/>
      <c r="J541" s="221">
        <f>ROUND(I541*H541,2)</f>
        <v>0</v>
      </c>
      <c r="K541" s="217" t="s">
        <v>170</v>
      </c>
      <c r="L541" s="47"/>
      <c r="M541" s="222" t="s">
        <v>19</v>
      </c>
      <c r="N541" s="223" t="s">
        <v>48</v>
      </c>
      <c r="O541" s="87"/>
      <c r="P541" s="224">
        <f>O541*H541</f>
        <v>0</v>
      </c>
      <c r="Q541" s="224">
        <v>0</v>
      </c>
      <c r="R541" s="224">
        <f>Q541*H541</f>
        <v>0</v>
      </c>
      <c r="S541" s="224">
        <v>0</v>
      </c>
      <c r="T541" s="225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26" t="s">
        <v>108</v>
      </c>
      <c r="AT541" s="226" t="s">
        <v>166</v>
      </c>
      <c r="AU541" s="226" t="s">
        <v>105</v>
      </c>
      <c r="AY541" s="20" t="s">
        <v>164</v>
      </c>
      <c r="BE541" s="227">
        <f>IF(N541="základní",J541,0)</f>
        <v>0</v>
      </c>
      <c r="BF541" s="227">
        <f>IF(N541="snížená",J541,0)</f>
        <v>0</v>
      </c>
      <c r="BG541" s="227">
        <f>IF(N541="zákl. přenesená",J541,0)</f>
        <v>0</v>
      </c>
      <c r="BH541" s="227">
        <f>IF(N541="sníž. přenesená",J541,0)</f>
        <v>0</v>
      </c>
      <c r="BI541" s="227">
        <f>IF(N541="nulová",J541,0)</f>
        <v>0</v>
      </c>
      <c r="BJ541" s="20" t="s">
        <v>85</v>
      </c>
      <c r="BK541" s="227">
        <f>ROUND(I541*H541,2)</f>
        <v>0</v>
      </c>
      <c r="BL541" s="20" t="s">
        <v>108</v>
      </c>
      <c r="BM541" s="226" t="s">
        <v>636</v>
      </c>
    </row>
    <row r="542" s="2" customFormat="1">
      <c r="A542" s="41"/>
      <c r="B542" s="42"/>
      <c r="C542" s="43"/>
      <c r="D542" s="228" t="s">
        <v>172</v>
      </c>
      <c r="E542" s="43"/>
      <c r="F542" s="229" t="s">
        <v>637</v>
      </c>
      <c r="G542" s="43"/>
      <c r="H542" s="43"/>
      <c r="I542" s="230"/>
      <c r="J542" s="43"/>
      <c r="K542" s="43"/>
      <c r="L542" s="47"/>
      <c r="M542" s="231"/>
      <c r="N542" s="232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172</v>
      </c>
      <c r="AU542" s="20" t="s">
        <v>105</v>
      </c>
    </row>
    <row r="543" s="13" customFormat="1">
      <c r="A543" s="13"/>
      <c r="B543" s="233"/>
      <c r="C543" s="234"/>
      <c r="D543" s="235" t="s">
        <v>174</v>
      </c>
      <c r="E543" s="236" t="s">
        <v>19</v>
      </c>
      <c r="F543" s="237" t="s">
        <v>624</v>
      </c>
      <c r="G543" s="234"/>
      <c r="H543" s="238">
        <v>213.90000000000001</v>
      </c>
      <c r="I543" s="239"/>
      <c r="J543" s="234"/>
      <c r="K543" s="234"/>
      <c r="L543" s="240"/>
      <c r="M543" s="241"/>
      <c r="N543" s="242"/>
      <c r="O543" s="242"/>
      <c r="P543" s="242"/>
      <c r="Q543" s="242"/>
      <c r="R543" s="242"/>
      <c r="S543" s="242"/>
      <c r="T543" s="24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4" t="s">
        <v>174</v>
      </c>
      <c r="AU543" s="244" t="s">
        <v>105</v>
      </c>
      <c r="AV543" s="13" t="s">
        <v>87</v>
      </c>
      <c r="AW543" s="13" t="s">
        <v>37</v>
      </c>
      <c r="AX543" s="13" t="s">
        <v>77</v>
      </c>
      <c r="AY543" s="244" t="s">
        <v>164</v>
      </c>
    </row>
    <row r="544" s="13" customFormat="1">
      <c r="A544" s="13"/>
      <c r="B544" s="233"/>
      <c r="C544" s="234"/>
      <c r="D544" s="235" t="s">
        <v>174</v>
      </c>
      <c r="E544" s="236" t="s">
        <v>19</v>
      </c>
      <c r="F544" s="237" t="s">
        <v>625</v>
      </c>
      <c r="G544" s="234"/>
      <c r="H544" s="238">
        <v>48.799999999999997</v>
      </c>
      <c r="I544" s="239"/>
      <c r="J544" s="234"/>
      <c r="K544" s="234"/>
      <c r="L544" s="240"/>
      <c r="M544" s="241"/>
      <c r="N544" s="242"/>
      <c r="O544" s="242"/>
      <c r="P544" s="242"/>
      <c r="Q544" s="242"/>
      <c r="R544" s="242"/>
      <c r="S544" s="242"/>
      <c r="T544" s="24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4" t="s">
        <v>174</v>
      </c>
      <c r="AU544" s="244" t="s">
        <v>105</v>
      </c>
      <c r="AV544" s="13" t="s">
        <v>87</v>
      </c>
      <c r="AW544" s="13" t="s">
        <v>37</v>
      </c>
      <c r="AX544" s="13" t="s">
        <v>77</v>
      </c>
      <c r="AY544" s="244" t="s">
        <v>164</v>
      </c>
    </row>
    <row r="545" s="14" customFormat="1">
      <c r="A545" s="14"/>
      <c r="B545" s="245"/>
      <c r="C545" s="246"/>
      <c r="D545" s="235" t="s">
        <v>174</v>
      </c>
      <c r="E545" s="247" t="s">
        <v>19</v>
      </c>
      <c r="F545" s="248" t="s">
        <v>176</v>
      </c>
      <c r="G545" s="246"/>
      <c r="H545" s="249">
        <v>262.69999999999999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5" t="s">
        <v>174</v>
      </c>
      <c r="AU545" s="255" t="s">
        <v>105</v>
      </c>
      <c r="AV545" s="14" t="s">
        <v>108</v>
      </c>
      <c r="AW545" s="14" t="s">
        <v>37</v>
      </c>
      <c r="AX545" s="14" t="s">
        <v>85</v>
      </c>
      <c r="AY545" s="255" t="s">
        <v>164</v>
      </c>
    </row>
    <row r="546" s="2" customFormat="1" ht="24.15" customHeight="1">
      <c r="A546" s="41"/>
      <c r="B546" s="42"/>
      <c r="C546" s="215" t="s">
        <v>638</v>
      </c>
      <c r="D546" s="215" t="s">
        <v>166</v>
      </c>
      <c r="E546" s="216" t="s">
        <v>639</v>
      </c>
      <c r="F546" s="217" t="s">
        <v>640</v>
      </c>
      <c r="G546" s="218" t="s">
        <v>169</v>
      </c>
      <c r="H546" s="219">
        <v>262.69999999999999</v>
      </c>
      <c r="I546" s="220"/>
      <c r="J546" s="221">
        <f>ROUND(I546*H546,2)</f>
        <v>0</v>
      </c>
      <c r="K546" s="217" t="s">
        <v>170</v>
      </c>
      <c r="L546" s="47"/>
      <c r="M546" s="222" t="s">
        <v>19</v>
      </c>
      <c r="N546" s="223" t="s">
        <v>48</v>
      </c>
      <c r="O546" s="87"/>
      <c r="P546" s="224">
        <f>O546*H546</f>
        <v>0</v>
      </c>
      <c r="Q546" s="224">
        <v>0</v>
      </c>
      <c r="R546" s="224">
        <f>Q546*H546</f>
        <v>0</v>
      </c>
      <c r="S546" s="224">
        <v>0</v>
      </c>
      <c r="T546" s="225">
        <f>S546*H546</f>
        <v>0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26" t="s">
        <v>108</v>
      </c>
      <c r="AT546" s="226" t="s">
        <v>166</v>
      </c>
      <c r="AU546" s="226" t="s">
        <v>105</v>
      </c>
      <c r="AY546" s="20" t="s">
        <v>164</v>
      </c>
      <c r="BE546" s="227">
        <f>IF(N546="základní",J546,0)</f>
        <v>0</v>
      </c>
      <c r="BF546" s="227">
        <f>IF(N546="snížená",J546,0)</f>
        <v>0</v>
      </c>
      <c r="BG546" s="227">
        <f>IF(N546="zákl. přenesená",J546,0)</f>
        <v>0</v>
      </c>
      <c r="BH546" s="227">
        <f>IF(N546="sníž. přenesená",J546,0)</f>
        <v>0</v>
      </c>
      <c r="BI546" s="227">
        <f>IF(N546="nulová",J546,0)</f>
        <v>0</v>
      </c>
      <c r="BJ546" s="20" t="s">
        <v>85</v>
      </c>
      <c r="BK546" s="227">
        <f>ROUND(I546*H546,2)</f>
        <v>0</v>
      </c>
      <c r="BL546" s="20" t="s">
        <v>108</v>
      </c>
      <c r="BM546" s="226" t="s">
        <v>641</v>
      </c>
    </row>
    <row r="547" s="2" customFormat="1">
      <c r="A547" s="41"/>
      <c r="B547" s="42"/>
      <c r="C547" s="43"/>
      <c r="D547" s="228" t="s">
        <v>172</v>
      </c>
      <c r="E547" s="43"/>
      <c r="F547" s="229" t="s">
        <v>642</v>
      </c>
      <c r="G547" s="43"/>
      <c r="H547" s="43"/>
      <c r="I547" s="230"/>
      <c r="J547" s="43"/>
      <c r="K547" s="43"/>
      <c r="L547" s="47"/>
      <c r="M547" s="231"/>
      <c r="N547" s="232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172</v>
      </c>
      <c r="AU547" s="20" t="s">
        <v>105</v>
      </c>
    </row>
    <row r="548" s="13" customFormat="1">
      <c r="A548" s="13"/>
      <c r="B548" s="233"/>
      <c r="C548" s="234"/>
      <c r="D548" s="235" t="s">
        <v>174</v>
      </c>
      <c r="E548" s="236" t="s">
        <v>19</v>
      </c>
      <c r="F548" s="237" t="s">
        <v>624</v>
      </c>
      <c r="G548" s="234"/>
      <c r="H548" s="238">
        <v>213.90000000000001</v>
      </c>
      <c r="I548" s="239"/>
      <c r="J548" s="234"/>
      <c r="K548" s="234"/>
      <c r="L548" s="240"/>
      <c r="M548" s="241"/>
      <c r="N548" s="242"/>
      <c r="O548" s="242"/>
      <c r="P548" s="242"/>
      <c r="Q548" s="242"/>
      <c r="R548" s="242"/>
      <c r="S548" s="242"/>
      <c r="T548" s="24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4" t="s">
        <v>174</v>
      </c>
      <c r="AU548" s="244" t="s">
        <v>105</v>
      </c>
      <c r="AV548" s="13" t="s">
        <v>87</v>
      </c>
      <c r="AW548" s="13" t="s">
        <v>37</v>
      </c>
      <c r="AX548" s="13" t="s">
        <v>77</v>
      </c>
      <c r="AY548" s="244" t="s">
        <v>164</v>
      </c>
    </row>
    <row r="549" s="13" customFormat="1">
      <c r="A549" s="13"/>
      <c r="B549" s="233"/>
      <c r="C549" s="234"/>
      <c r="D549" s="235" t="s">
        <v>174</v>
      </c>
      <c r="E549" s="236" t="s">
        <v>19</v>
      </c>
      <c r="F549" s="237" t="s">
        <v>625</v>
      </c>
      <c r="G549" s="234"/>
      <c r="H549" s="238">
        <v>48.799999999999997</v>
      </c>
      <c r="I549" s="239"/>
      <c r="J549" s="234"/>
      <c r="K549" s="234"/>
      <c r="L549" s="240"/>
      <c r="M549" s="241"/>
      <c r="N549" s="242"/>
      <c r="O549" s="242"/>
      <c r="P549" s="242"/>
      <c r="Q549" s="242"/>
      <c r="R549" s="242"/>
      <c r="S549" s="242"/>
      <c r="T549" s="24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4" t="s">
        <v>174</v>
      </c>
      <c r="AU549" s="244" t="s">
        <v>105</v>
      </c>
      <c r="AV549" s="13" t="s">
        <v>87</v>
      </c>
      <c r="AW549" s="13" t="s">
        <v>37</v>
      </c>
      <c r="AX549" s="13" t="s">
        <v>77</v>
      </c>
      <c r="AY549" s="244" t="s">
        <v>164</v>
      </c>
    </row>
    <row r="550" s="14" customFormat="1">
      <c r="A550" s="14"/>
      <c r="B550" s="245"/>
      <c r="C550" s="246"/>
      <c r="D550" s="235" t="s">
        <v>174</v>
      </c>
      <c r="E550" s="247" t="s">
        <v>19</v>
      </c>
      <c r="F550" s="248" t="s">
        <v>176</v>
      </c>
      <c r="G550" s="246"/>
      <c r="H550" s="249">
        <v>262.69999999999999</v>
      </c>
      <c r="I550" s="250"/>
      <c r="J550" s="246"/>
      <c r="K550" s="246"/>
      <c r="L550" s="251"/>
      <c r="M550" s="252"/>
      <c r="N550" s="253"/>
      <c r="O550" s="253"/>
      <c r="P550" s="253"/>
      <c r="Q550" s="253"/>
      <c r="R550" s="253"/>
      <c r="S550" s="253"/>
      <c r="T550" s="25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5" t="s">
        <v>174</v>
      </c>
      <c r="AU550" s="255" t="s">
        <v>105</v>
      </c>
      <c r="AV550" s="14" t="s">
        <v>108</v>
      </c>
      <c r="AW550" s="14" t="s">
        <v>37</v>
      </c>
      <c r="AX550" s="14" t="s">
        <v>85</v>
      </c>
      <c r="AY550" s="255" t="s">
        <v>164</v>
      </c>
    </row>
    <row r="551" s="2" customFormat="1" ht="24.15" customHeight="1">
      <c r="A551" s="41"/>
      <c r="B551" s="42"/>
      <c r="C551" s="215" t="s">
        <v>643</v>
      </c>
      <c r="D551" s="215" t="s">
        <v>166</v>
      </c>
      <c r="E551" s="216" t="s">
        <v>644</v>
      </c>
      <c r="F551" s="217" t="s">
        <v>645</v>
      </c>
      <c r="G551" s="218" t="s">
        <v>169</v>
      </c>
      <c r="H551" s="219">
        <v>39405</v>
      </c>
      <c r="I551" s="220"/>
      <c r="J551" s="221">
        <f>ROUND(I551*H551,2)</f>
        <v>0</v>
      </c>
      <c r="K551" s="217" t="s">
        <v>170</v>
      </c>
      <c r="L551" s="47"/>
      <c r="M551" s="222" t="s">
        <v>19</v>
      </c>
      <c r="N551" s="223" t="s">
        <v>48</v>
      </c>
      <c r="O551" s="87"/>
      <c r="P551" s="224">
        <f>O551*H551</f>
        <v>0</v>
      </c>
      <c r="Q551" s="224">
        <v>0</v>
      </c>
      <c r="R551" s="224">
        <f>Q551*H551</f>
        <v>0</v>
      </c>
      <c r="S551" s="224">
        <v>0</v>
      </c>
      <c r="T551" s="225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26" t="s">
        <v>108</v>
      </c>
      <c r="AT551" s="226" t="s">
        <v>166</v>
      </c>
      <c r="AU551" s="226" t="s">
        <v>105</v>
      </c>
      <c r="AY551" s="20" t="s">
        <v>164</v>
      </c>
      <c r="BE551" s="227">
        <f>IF(N551="základní",J551,0)</f>
        <v>0</v>
      </c>
      <c r="BF551" s="227">
        <f>IF(N551="snížená",J551,0)</f>
        <v>0</v>
      </c>
      <c r="BG551" s="227">
        <f>IF(N551="zákl. přenesená",J551,0)</f>
        <v>0</v>
      </c>
      <c r="BH551" s="227">
        <f>IF(N551="sníž. přenesená",J551,0)</f>
        <v>0</v>
      </c>
      <c r="BI551" s="227">
        <f>IF(N551="nulová",J551,0)</f>
        <v>0</v>
      </c>
      <c r="BJ551" s="20" t="s">
        <v>85</v>
      </c>
      <c r="BK551" s="227">
        <f>ROUND(I551*H551,2)</f>
        <v>0</v>
      </c>
      <c r="BL551" s="20" t="s">
        <v>108</v>
      </c>
      <c r="BM551" s="226" t="s">
        <v>646</v>
      </c>
    </row>
    <row r="552" s="2" customFormat="1">
      <c r="A552" s="41"/>
      <c r="B552" s="42"/>
      <c r="C552" s="43"/>
      <c r="D552" s="228" t="s">
        <v>172</v>
      </c>
      <c r="E552" s="43"/>
      <c r="F552" s="229" t="s">
        <v>647</v>
      </c>
      <c r="G552" s="43"/>
      <c r="H552" s="43"/>
      <c r="I552" s="230"/>
      <c r="J552" s="43"/>
      <c r="K552" s="43"/>
      <c r="L552" s="47"/>
      <c r="M552" s="231"/>
      <c r="N552" s="232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172</v>
      </c>
      <c r="AU552" s="20" t="s">
        <v>105</v>
      </c>
    </row>
    <row r="553" s="13" customFormat="1">
      <c r="A553" s="13"/>
      <c r="B553" s="233"/>
      <c r="C553" s="234"/>
      <c r="D553" s="235" t="s">
        <v>174</v>
      </c>
      <c r="E553" s="236" t="s">
        <v>19</v>
      </c>
      <c r="F553" s="237" t="s">
        <v>631</v>
      </c>
      <c r="G553" s="234"/>
      <c r="H553" s="238">
        <v>262.69999999999999</v>
      </c>
      <c r="I553" s="239"/>
      <c r="J553" s="234"/>
      <c r="K553" s="234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174</v>
      </c>
      <c r="AU553" s="244" t="s">
        <v>105</v>
      </c>
      <c r="AV553" s="13" t="s">
        <v>87</v>
      </c>
      <c r="AW553" s="13" t="s">
        <v>37</v>
      </c>
      <c r="AX553" s="13" t="s">
        <v>85</v>
      </c>
      <c r="AY553" s="244" t="s">
        <v>164</v>
      </c>
    </row>
    <row r="554" s="13" customFormat="1">
      <c r="A554" s="13"/>
      <c r="B554" s="233"/>
      <c r="C554" s="234"/>
      <c r="D554" s="235" t="s">
        <v>174</v>
      </c>
      <c r="E554" s="234"/>
      <c r="F554" s="237" t="s">
        <v>632</v>
      </c>
      <c r="G554" s="234"/>
      <c r="H554" s="238">
        <v>39405</v>
      </c>
      <c r="I554" s="239"/>
      <c r="J554" s="234"/>
      <c r="K554" s="234"/>
      <c r="L554" s="240"/>
      <c r="M554" s="241"/>
      <c r="N554" s="242"/>
      <c r="O554" s="242"/>
      <c r="P554" s="242"/>
      <c r="Q554" s="242"/>
      <c r="R554" s="242"/>
      <c r="S554" s="242"/>
      <c r="T554" s="24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4" t="s">
        <v>174</v>
      </c>
      <c r="AU554" s="244" t="s">
        <v>105</v>
      </c>
      <c r="AV554" s="13" t="s">
        <v>87</v>
      </c>
      <c r="AW554" s="13" t="s">
        <v>4</v>
      </c>
      <c r="AX554" s="13" t="s">
        <v>85</v>
      </c>
      <c r="AY554" s="244" t="s">
        <v>164</v>
      </c>
    </row>
    <row r="555" s="2" customFormat="1" ht="24.15" customHeight="1">
      <c r="A555" s="41"/>
      <c r="B555" s="42"/>
      <c r="C555" s="215" t="s">
        <v>648</v>
      </c>
      <c r="D555" s="215" t="s">
        <v>166</v>
      </c>
      <c r="E555" s="216" t="s">
        <v>649</v>
      </c>
      <c r="F555" s="217" t="s">
        <v>650</v>
      </c>
      <c r="G555" s="218" t="s">
        <v>169</v>
      </c>
      <c r="H555" s="219">
        <v>262.69999999999999</v>
      </c>
      <c r="I555" s="220"/>
      <c r="J555" s="221">
        <f>ROUND(I555*H555,2)</f>
        <v>0</v>
      </c>
      <c r="K555" s="217" t="s">
        <v>170</v>
      </c>
      <c r="L555" s="47"/>
      <c r="M555" s="222" t="s">
        <v>19</v>
      </c>
      <c r="N555" s="223" t="s">
        <v>48</v>
      </c>
      <c r="O555" s="87"/>
      <c r="P555" s="224">
        <f>O555*H555</f>
        <v>0</v>
      </c>
      <c r="Q555" s="224">
        <v>0</v>
      </c>
      <c r="R555" s="224">
        <f>Q555*H555</f>
        <v>0</v>
      </c>
      <c r="S555" s="224">
        <v>0</v>
      </c>
      <c r="T555" s="225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26" t="s">
        <v>108</v>
      </c>
      <c r="AT555" s="226" t="s">
        <v>166</v>
      </c>
      <c r="AU555" s="226" t="s">
        <v>105</v>
      </c>
      <c r="AY555" s="20" t="s">
        <v>164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20" t="s">
        <v>85</v>
      </c>
      <c r="BK555" s="227">
        <f>ROUND(I555*H555,2)</f>
        <v>0</v>
      </c>
      <c r="BL555" s="20" t="s">
        <v>108</v>
      </c>
      <c r="BM555" s="226" t="s">
        <v>651</v>
      </c>
    </row>
    <row r="556" s="2" customFormat="1">
      <c r="A556" s="41"/>
      <c r="B556" s="42"/>
      <c r="C556" s="43"/>
      <c r="D556" s="228" t="s">
        <v>172</v>
      </c>
      <c r="E556" s="43"/>
      <c r="F556" s="229" t="s">
        <v>652</v>
      </c>
      <c r="G556" s="43"/>
      <c r="H556" s="43"/>
      <c r="I556" s="230"/>
      <c r="J556" s="43"/>
      <c r="K556" s="43"/>
      <c r="L556" s="47"/>
      <c r="M556" s="231"/>
      <c r="N556" s="232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172</v>
      </c>
      <c r="AU556" s="20" t="s">
        <v>105</v>
      </c>
    </row>
    <row r="557" s="13" customFormat="1">
      <c r="A557" s="13"/>
      <c r="B557" s="233"/>
      <c r="C557" s="234"/>
      <c r="D557" s="235" t="s">
        <v>174</v>
      </c>
      <c r="E557" s="236" t="s">
        <v>19</v>
      </c>
      <c r="F557" s="237" t="s">
        <v>624</v>
      </c>
      <c r="G557" s="234"/>
      <c r="H557" s="238">
        <v>213.90000000000001</v>
      </c>
      <c r="I557" s="239"/>
      <c r="J557" s="234"/>
      <c r="K557" s="234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174</v>
      </c>
      <c r="AU557" s="244" t="s">
        <v>105</v>
      </c>
      <c r="AV557" s="13" t="s">
        <v>87</v>
      </c>
      <c r="AW557" s="13" t="s">
        <v>37</v>
      </c>
      <c r="AX557" s="13" t="s">
        <v>77</v>
      </c>
      <c r="AY557" s="244" t="s">
        <v>164</v>
      </c>
    </row>
    <row r="558" s="13" customFormat="1">
      <c r="A558" s="13"/>
      <c r="B558" s="233"/>
      <c r="C558" s="234"/>
      <c r="D558" s="235" t="s">
        <v>174</v>
      </c>
      <c r="E558" s="236" t="s">
        <v>19</v>
      </c>
      <c r="F558" s="237" t="s">
        <v>625</v>
      </c>
      <c r="G558" s="234"/>
      <c r="H558" s="238">
        <v>48.799999999999997</v>
      </c>
      <c r="I558" s="239"/>
      <c r="J558" s="234"/>
      <c r="K558" s="234"/>
      <c r="L558" s="240"/>
      <c r="M558" s="241"/>
      <c r="N558" s="242"/>
      <c r="O558" s="242"/>
      <c r="P558" s="242"/>
      <c r="Q558" s="242"/>
      <c r="R558" s="242"/>
      <c r="S558" s="242"/>
      <c r="T558" s="24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4" t="s">
        <v>174</v>
      </c>
      <c r="AU558" s="244" t="s">
        <v>105</v>
      </c>
      <c r="AV558" s="13" t="s">
        <v>87</v>
      </c>
      <c r="AW558" s="13" t="s">
        <v>37</v>
      </c>
      <c r="AX558" s="13" t="s">
        <v>77</v>
      </c>
      <c r="AY558" s="244" t="s">
        <v>164</v>
      </c>
    </row>
    <row r="559" s="14" customFormat="1">
      <c r="A559" s="14"/>
      <c r="B559" s="245"/>
      <c r="C559" s="246"/>
      <c r="D559" s="235" t="s">
        <v>174</v>
      </c>
      <c r="E559" s="247" t="s">
        <v>19</v>
      </c>
      <c r="F559" s="248" t="s">
        <v>176</v>
      </c>
      <c r="G559" s="246"/>
      <c r="H559" s="249">
        <v>262.69999999999999</v>
      </c>
      <c r="I559" s="250"/>
      <c r="J559" s="246"/>
      <c r="K559" s="246"/>
      <c r="L559" s="251"/>
      <c r="M559" s="252"/>
      <c r="N559" s="253"/>
      <c r="O559" s="253"/>
      <c r="P559" s="253"/>
      <c r="Q559" s="253"/>
      <c r="R559" s="253"/>
      <c r="S559" s="253"/>
      <c r="T559" s="25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5" t="s">
        <v>174</v>
      </c>
      <c r="AU559" s="255" t="s">
        <v>105</v>
      </c>
      <c r="AV559" s="14" t="s">
        <v>108</v>
      </c>
      <c r="AW559" s="14" t="s">
        <v>37</v>
      </c>
      <c r="AX559" s="14" t="s">
        <v>85</v>
      </c>
      <c r="AY559" s="255" t="s">
        <v>164</v>
      </c>
    </row>
    <row r="560" s="2" customFormat="1" ht="37.8" customHeight="1">
      <c r="A560" s="41"/>
      <c r="B560" s="42"/>
      <c r="C560" s="215" t="s">
        <v>653</v>
      </c>
      <c r="D560" s="215" t="s">
        <v>166</v>
      </c>
      <c r="E560" s="216" t="s">
        <v>654</v>
      </c>
      <c r="F560" s="217" t="s">
        <v>655</v>
      </c>
      <c r="G560" s="218" t="s">
        <v>169</v>
      </c>
      <c r="H560" s="219">
        <v>81.670000000000002</v>
      </c>
      <c r="I560" s="220"/>
      <c r="J560" s="221">
        <f>ROUND(I560*H560,2)</f>
        <v>0</v>
      </c>
      <c r="K560" s="217" t="s">
        <v>170</v>
      </c>
      <c r="L560" s="47"/>
      <c r="M560" s="222" t="s">
        <v>19</v>
      </c>
      <c r="N560" s="223" t="s">
        <v>48</v>
      </c>
      <c r="O560" s="87"/>
      <c r="P560" s="224">
        <f>O560*H560</f>
        <v>0</v>
      </c>
      <c r="Q560" s="224">
        <v>0</v>
      </c>
      <c r="R560" s="224">
        <f>Q560*H560</f>
        <v>0</v>
      </c>
      <c r="S560" s="224">
        <v>0</v>
      </c>
      <c r="T560" s="225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26" t="s">
        <v>108</v>
      </c>
      <c r="AT560" s="226" t="s">
        <v>166</v>
      </c>
      <c r="AU560" s="226" t="s">
        <v>105</v>
      </c>
      <c r="AY560" s="20" t="s">
        <v>164</v>
      </c>
      <c r="BE560" s="227">
        <f>IF(N560="základní",J560,0)</f>
        <v>0</v>
      </c>
      <c r="BF560" s="227">
        <f>IF(N560="snížená",J560,0)</f>
        <v>0</v>
      </c>
      <c r="BG560" s="227">
        <f>IF(N560="zákl. přenesená",J560,0)</f>
        <v>0</v>
      </c>
      <c r="BH560" s="227">
        <f>IF(N560="sníž. přenesená",J560,0)</f>
        <v>0</v>
      </c>
      <c r="BI560" s="227">
        <f>IF(N560="nulová",J560,0)</f>
        <v>0</v>
      </c>
      <c r="BJ560" s="20" t="s">
        <v>85</v>
      </c>
      <c r="BK560" s="227">
        <f>ROUND(I560*H560,2)</f>
        <v>0</v>
      </c>
      <c r="BL560" s="20" t="s">
        <v>108</v>
      </c>
      <c r="BM560" s="226" t="s">
        <v>656</v>
      </c>
    </row>
    <row r="561" s="2" customFormat="1">
      <c r="A561" s="41"/>
      <c r="B561" s="42"/>
      <c r="C561" s="43"/>
      <c r="D561" s="228" t="s">
        <v>172</v>
      </c>
      <c r="E561" s="43"/>
      <c r="F561" s="229" t="s">
        <v>657</v>
      </c>
      <c r="G561" s="43"/>
      <c r="H561" s="43"/>
      <c r="I561" s="230"/>
      <c r="J561" s="43"/>
      <c r="K561" s="43"/>
      <c r="L561" s="47"/>
      <c r="M561" s="231"/>
      <c r="N561" s="232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172</v>
      </c>
      <c r="AU561" s="20" t="s">
        <v>105</v>
      </c>
    </row>
    <row r="562" s="13" customFormat="1">
      <c r="A562" s="13"/>
      <c r="B562" s="233"/>
      <c r="C562" s="234"/>
      <c r="D562" s="235" t="s">
        <v>174</v>
      </c>
      <c r="E562" s="236" t="s">
        <v>19</v>
      </c>
      <c r="F562" s="237" t="s">
        <v>259</v>
      </c>
      <c r="G562" s="234"/>
      <c r="H562" s="238">
        <v>25.489999999999998</v>
      </c>
      <c r="I562" s="239"/>
      <c r="J562" s="234"/>
      <c r="K562" s="234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174</v>
      </c>
      <c r="AU562" s="244" t="s">
        <v>105</v>
      </c>
      <c r="AV562" s="13" t="s">
        <v>87</v>
      </c>
      <c r="AW562" s="13" t="s">
        <v>37</v>
      </c>
      <c r="AX562" s="13" t="s">
        <v>77</v>
      </c>
      <c r="AY562" s="244" t="s">
        <v>164</v>
      </c>
    </row>
    <row r="563" s="13" customFormat="1">
      <c r="A563" s="13"/>
      <c r="B563" s="233"/>
      <c r="C563" s="234"/>
      <c r="D563" s="235" t="s">
        <v>174</v>
      </c>
      <c r="E563" s="236" t="s">
        <v>19</v>
      </c>
      <c r="F563" s="237" t="s">
        <v>260</v>
      </c>
      <c r="G563" s="234"/>
      <c r="H563" s="238">
        <v>20.09</v>
      </c>
      <c r="I563" s="239"/>
      <c r="J563" s="234"/>
      <c r="K563" s="234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174</v>
      </c>
      <c r="AU563" s="244" t="s">
        <v>105</v>
      </c>
      <c r="AV563" s="13" t="s">
        <v>87</v>
      </c>
      <c r="AW563" s="13" t="s">
        <v>37</v>
      </c>
      <c r="AX563" s="13" t="s">
        <v>77</v>
      </c>
      <c r="AY563" s="244" t="s">
        <v>164</v>
      </c>
    </row>
    <row r="564" s="13" customFormat="1">
      <c r="A564" s="13"/>
      <c r="B564" s="233"/>
      <c r="C564" s="234"/>
      <c r="D564" s="235" t="s">
        <v>174</v>
      </c>
      <c r="E564" s="236" t="s">
        <v>19</v>
      </c>
      <c r="F564" s="237" t="s">
        <v>261</v>
      </c>
      <c r="G564" s="234"/>
      <c r="H564" s="238">
        <v>6.0599999999999996</v>
      </c>
      <c r="I564" s="239"/>
      <c r="J564" s="234"/>
      <c r="K564" s="234"/>
      <c r="L564" s="240"/>
      <c r="M564" s="241"/>
      <c r="N564" s="242"/>
      <c r="O564" s="242"/>
      <c r="P564" s="242"/>
      <c r="Q564" s="242"/>
      <c r="R564" s="242"/>
      <c r="S564" s="242"/>
      <c r="T564" s="24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4" t="s">
        <v>174</v>
      </c>
      <c r="AU564" s="244" t="s">
        <v>105</v>
      </c>
      <c r="AV564" s="13" t="s">
        <v>87</v>
      </c>
      <c r="AW564" s="13" t="s">
        <v>37</v>
      </c>
      <c r="AX564" s="13" t="s">
        <v>77</v>
      </c>
      <c r="AY564" s="244" t="s">
        <v>164</v>
      </c>
    </row>
    <row r="565" s="13" customFormat="1">
      <c r="A565" s="13"/>
      <c r="B565" s="233"/>
      <c r="C565" s="234"/>
      <c r="D565" s="235" t="s">
        <v>174</v>
      </c>
      <c r="E565" s="236" t="s">
        <v>19</v>
      </c>
      <c r="F565" s="237" t="s">
        <v>262</v>
      </c>
      <c r="G565" s="234"/>
      <c r="H565" s="238">
        <v>8.5999999999999996</v>
      </c>
      <c r="I565" s="239"/>
      <c r="J565" s="234"/>
      <c r="K565" s="234"/>
      <c r="L565" s="240"/>
      <c r="M565" s="241"/>
      <c r="N565" s="242"/>
      <c r="O565" s="242"/>
      <c r="P565" s="242"/>
      <c r="Q565" s="242"/>
      <c r="R565" s="242"/>
      <c r="S565" s="242"/>
      <c r="T565" s="24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4" t="s">
        <v>174</v>
      </c>
      <c r="AU565" s="244" t="s">
        <v>105</v>
      </c>
      <c r="AV565" s="13" t="s">
        <v>87</v>
      </c>
      <c r="AW565" s="13" t="s">
        <v>37</v>
      </c>
      <c r="AX565" s="13" t="s">
        <v>77</v>
      </c>
      <c r="AY565" s="244" t="s">
        <v>164</v>
      </c>
    </row>
    <row r="566" s="13" customFormat="1">
      <c r="A566" s="13"/>
      <c r="B566" s="233"/>
      <c r="C566" s="234"/>
      <c r="D566" s="235" t="s">
        <v>174</v>
      </c>
      <c r="E566" s="236" t="s">
        <v>19</v>
      </c>
      <c r="F566" s="237" t="s">
        <v>263</v>
      </c>
      <c r="G566" s="234"/>
      <c r="H566" s="238">
        <v>21.43</v>
      </c>
      <c r="I566" s="239"/>
      <c r="J566" s="234"/>
      <c r="K566" s="234"/>
      <c r="L566" s="240"/>
      <c r="M566" s="241"/>
      <c r="N566" s="242"/>
      <c r="O566" s="242"/>
      <c r="P566" s="242"/>
      <c r="Q566" s="242"/>
      <c r="R566" s="242"/>
      <c r="S566" s="242"/>
      <c r="T566" s="24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4" t="s">
        <v>174</v>
      </c>
      <c r="AU566" s="244" t="s">
        <v>105</v>
      </c>
      <c r="AV566" s="13" t="s">
        <v>87</v>
      </c>
      <c r="AW566" s="13" t="s">
        <v>37</v>
      </c>
      <c r="AX566" s="13" t="s">
        <v>77</v>
      </c>
      <c r="AY566" s="244" t="s">
        <v>164</v>
      </c>
    </row>
    <row r="567" s="14" customFormat="1">
      <c r="A567" s="14"/>
      <c r="B567" s="245"/>
      <c r="C567" s="246"/>
      <c r="D567" s="235" t="s">
        <v>174</v>
      </c>
      <c r="E567" s="247" t="s">
        <v>19</v>
      </c>
      <c r="F567" s="248" t="s">
        <v>176</v>
      </c>
      <c r="G567" s="246"/>
      <c r="H567" s="249">
        <v>81.670000000000002</v>
      </c>
      <c r="I567" s="250"/>
      <c r="J567" s="246"/>
      <c r="K567" s="246"/>
      <c r="L567" s="251"/>
      <c r="M567" s="252"/>
      <c r="N567" s="253"/>
      <c r="O567" s="253"/>
      <c r="P567" s="253"/>
      <c r="Q567" s="253"/>
      <c r="R567" s="253"/>
      <c r="S567" s="253"/>
      <c r="T567" s="25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5" t="s">
        <v>174</v>
      </c>
      <c r="AU567" s="255" t="s">
        <v>105</v>
      </c>
      <c r="AV567" s="14" t="s">
        <v>108</v>
      </c>
      <c r="AW567" s="14" t="s">
        <v>37</v>
      </c>
      <c r="AX567" s="14" t="s">
        <v>85</v>
      </c>
      <c r="AY567" s="255" t="s">
        <v>164</v>
      </c>
    </row>
    <row r="568" s="12" customFormat="1" ht="20.88" customHeight="1">
      <c r="A568" s="12"/>
      <c r="B568" s="199"/>
      <c r="C568" s="200"/>
      <c r="D568" s="201" t="s">
        <v>76</v>
      </c>
      <c r="E568" s="213" t="s">
        <v>658</v>
      </c>
      <c r="F568" s="213" t="s">
        <v>659</v>
      </c>
      <c r="G568" s="200"/>
      <c r="H568" s="200"/>
      <c r="I568" s="203"/>
      <c r="J568" s="214">
        <f>BK568</f>
        <v>0</v>
      </c>
      <c r="K568" s="200"/>
      <c r="L568" s="205"/>
      <c r="M568" s="206"/>
      <c r="N568" s="207"/>
      <c r="O568" s="207"/>
      <c r="P568" s="208">
        <f>SUM(P569:P579)</f>
        <v>0</v>
      </c>
      <c r="Q568" s="207"/>
      <c r="R568" s="208">
        <f>SUM(R569:R579)</f>
        <v>0.0032668000000000003</v>
      </c>
      <c r="S568" s="207"/>
      <c r="T568" s="209">
        <f>SUM(T569:T579)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10" t="s">
        <v>85</v>
      </c>
      <c r="AT568" s="211" t="s">
        <v>76</v>
      </c>
      <c r="AU568" s="211" t="s">
        <v>87</v>
      </c>
      <c r="AY568" s="210" t="s">
        <v>164</v>
      </c>
      <c r="BK568" s="212">
        <f>SUM(BK569:BK579)</f>
        <v>0</v>
      </c>
    </row>
    <row r="569" s="2" customFormat="1" ht="37.8" customHeight="1">
      <c r="A569" s="41"/>
      <c r="B569" s="42"/>
      <c r="C569" s="215" t="s">
        <v>660</v>
      </c>
      <c r="D569" s="215" t="s">
        <v>166</v>
      </c>
      <c r="E569" s="216" t="s">
        <v>661</v>
      </c>
      <c r="F569" s="217" t="s">
        <v>662</v>
      </c>
      <c r="G569" s="218" t="s">
        <v>169</v>
      </c>
      <c r="H569" s="219">
        <v>81.670000000000002</v>
      </c>
      <c r="I569" s="220"/>
      <c r="J569" s="221">
        <f>ROUND(I569*H569,2)</f>
        <v>0</v>
      </c>
      <c r="K569" s="217" t="s">
        <v>170</v>
      </c>
      <c r="L569" s="47"/>
      <c r="M569" s="222" t="s">
        <v>19</v>
      </c>
      <c r="N569" s="223" t="s">
        <v>48</v>
      </c>
      <c r="O569" s="87"/>
      <c r="P569" s="224">
        <f>O569*H569</f>
        <v>0</v>
      </c>
      <c r="Q569" s="224">
        <v>4.0000000000000003E-05</v>
      </c>
      <c r="R569" s="224">
        <f>Q569*H569</f>
        <v>0.0032668000000000003</v>
      </c>
      <c r="S569" s="224">
        <v>0</v>
      </c>
      <c r="T569" s="225">
        <f>S569*H569</f>
        <v>0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26" t="s">
        <v>108</v>
      </c>
      <c r="AT569" s="226" t="s">
        <v>166</v>
      </c>
      <c r="AU569" s="226" t="s">
        <v>105</v>
      </c>
      <c r="AY569" s="20" t="s">
        <v>164</v>
      </c>
      <c r="BE569" s="227">
        <f>IF(N569="základní",J569,0)</f>
        <v>0</v>
      </c>
      <c r="BF569" s="227">
        <f>IF(N569="snížená",J569,0)</f>
        <v>0</v>
      </c>
      <c r="BG569" s="227">
        <f>IF(N569="zákl. přenesená",J569,0)</f>
        <v>0</v>
      </c>
      <c r="BH569" s="227">
        <f>IF(N569="sníž. přenesená",J569,0)</f>
        <v>0</v>
      </c>
      <c r="BI569" s="227">
        <f>IF(N569="nulová",J569,0)</f>
        <v>0</v>
      </c>
      <c r="BJ569" s="20" t="s">
        <v>85</v>
      </c>
      <c r="BK569" s="227">
        <f>ROUND(I569*H569,2)</f>
        <v>0</v>
      </c>
      <c r="BL569" s="20" t="s">
        <v>108</v>
      </c>
      <c r="BM569" s="226" t="s">
        <v>663</v>
      </c>
    </row>
    <row r="570" s="2" customFormat="1">
      <c r="A570" s="41"/>
      <c r="B570" s="42"/>
      <c r="C570" s="43"/>
      <c r="D570" s="228" t="s">
        <v>172</v>
      </c>
      <c r="E570" s="43"/>
      <c r="F570" s="229" t="s">
        <v>664</v>
      </c>
      <c r="G570" s="43"/>
      <c r="H570" s="43"/>
      <c r="I570" s="230"/>
      <c r="J570" s="43"/>
      <c r="K570" s="43"/>
      <c r="L570" s="47"/>
      <c r="M570" s="231"/>
      <c r="N570" s="232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20" t="s">
        <v>172</v>
      </c>
      <c r="AU570" s="20" t="s">
        <v>105</v>
      </c>
    </row>
    <row r="571" s="13" customFormat="1">
      <c r="A571" s="13"/>
      <c r="B571" s="233"/>
      <c r="C571" s="234"/>
      <c r="D571" s="235" t="s">
        <v>174</v>
      </c>
      <c r="E571" s="236" t="s">
        <v>19</v>
      </c>
      <c r="F571" s="237" t="s">
        <v>259</v>
      </c>
      <c r="G571" s="234"/>
      <c r="H571" s="238">
        <v>25.489999999999998</v>
      </c>
      <c r="I571" s="239"/>
      <c r="J571" s="234"/>
      <c r="K571" s="234"/>
      <c r="L571" s="240"/>
      <c r="M571" s="241"/>
      <c r="N571" s="242"/>
      <c r="O571" s="242"/>
      <c r="P571" s="242"/>
      <c r="Q571" s="242"/>
      <c r="R571" s="242"/>
      <c r="S571" s="242"/>
      <c r="T571" s="24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4" t="s">
        <v>174</v>
      </c>
      <c r="AU571" s="244" t="s">
        <v>105</v>
      </c>
      <c r="AV571" s="13" t="s">
        <v>87</v>
      </c>
      <c r="AW571" s="13" t="s">
        <v>37</v>
      </c>
      <c r="AX571" s="13" t="s">
        <v>77</v>
      </c>
      <c r="AY571" s="244" t="s">
        <v>164</v>
      </c>
    </row>
    <row r="572" s="13" customFormat="1">
      <c r="A572" s="13"/>
      <c r="B572" s="233"/>
      <c r="C572" s="234"/>
      <c r="D572" s="235" t="s">
        <v>174</v>
      </c>
      <c r="E572" s="236" t="s">
        <v>19</v>
      </c>
      <c r="F572" s="237" t="s">
        <v>260</v>
      </c>
      <c r="G572" s="234"/>
      <c r="H572" s="238">
        <v>20.09</v>
      </c>
      <c r="I572" s="239"/>
      <c r="J572" s="234"/>
      <c r="K572" s="234"/>
      <c r="L572" s="240"/>
      <c r="M572" s="241"/>
      <c r="N572" s="242"/>
      <c r="O572" s="242"/>
      <c r="P572" s="242"/>
      <c r="Q572" s="242"/>
      <c r="R572" s="242"/>
      <c r="S572" s="242"/>
      <c r="T572" s="24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4" t="s">
        <v>174</v>
      </c>
      <c r="AU572" s="244" t="s">
        <v>105</v>
      </c>
      <c r="AV572" s="13" t="s">
        <v>87</v>
      </c>
      <c r="AW572" s="13" t="s">
        <v>37</v>
      </c>
      <c r="AX572" s="13" t="s">
        <v>77</v>
      </c>
      <c r="AY572" s="244" t="s">
        <v>164</v>
      </c>
    </row>
    <row r="573" s="13" customFormat="1">
      <c r="A573" s="13"/>
      <c r="B573" s="233"/>
      <c r="C573" s="234"/>
      <c r="D573" s="235" t="s">
        <v>174</v>
      </c>
      <c r="E573" s="236" t="s">
        <v>19</v>
      </c>
      <c r="F573" s="237" t="s">
        <v>261</v>
      </c>
      <c r="G573" s="234"/>
      <c r="H573" s="238">
        <v>6.0599999999999996</v>
      </c>
      <c r="I573" s="239"/>
      <c r="J573" s="234"/>
      <c r="K573" s="234"/>
      <c r="L573" s="240"/>
      <c r="M573" s="241"/>
      <c r="N573" s="242"/>
      <c r="O573" s="242"/>
      <c r="P573" s="242"/>
      <c r="Q573" s="242"/>
      <c r="R573" s="242"/>
      <c r="S573" s="242"/>
      <c r="T573" s="24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4" t="s">
        <v>174</v>
      </c>
      <c r="AU573" s="244" t="s">
        <v>105</v>
      </c>
      <c r="AV573" s="13" t="s">
        <v>87</v>
      </c>
      <c r="AW573" s="13" t="s">
        <v>37</v>
      </c>
      <c r="AX573" s="13" t="s">
        <v>77</v>
      </c>
      <c r="AY573" s="244" t="s">
        <v>164</v>
      </c>
    </row>
    <row r="574" s="13" customFormat="1">
      <c r="A574" s="13"/>
      <c r="B574" s="233"/>
      <c r="C574" s="234"/>
      <c r="D574" s="235" t="s">
        <v>174</v>
      </c>
      <c r="E574" s="236" t="s">
        <v>19</v>
      </c>
      <c r="F574" s="237" t="s">
        <v>262</v>
      </c>
      <c r="G574" s="234"/>
      <c r="H574" s="238">
        <v>8.5999999999999996</v>
      </c>
      <c r="I574" s="239"/>
      <c r="J574" s="234"/>
      <c r="K574" s="234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174</v>
      </c>
      <c r="AU574" s="244" t="s">
        <v>105</v>
      </c>
      <c r="AV574" s="13" t="s">
        <v>87</v>
      </c>
      <c r="AW574" s="13" t="s">
        <v>37</v>
      </c>
      <c r="AX574" s="13" t="s">
        <v>77</v>
      </c>
      <c r="AY574" s="244" t="s">
        <v>164</v>
      </c>
    </row>
    <row r="575" s="13" customFormat="1">
      <c r="A575" s="13"/>
      <c r="B575" s="233"/>
      <c r="C575" s="234"/>
      <c r="D575" s="235" t="s">
        <v>174</v>
      </c>
      <c r="E575" s="236" t="s">
        <v>19</v>
      </c>
      <c r="F575" s="237" t="s">
        <v>263</v>
      </c>
      <c r="G575" s="234"/>
      <c r="H575" s="238">
        <v>21.43</v>
      </c>
      <c r="I575" s="239"/>
      <c r="J575" s="234"/>
      <c r="K575" s="234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174</v>
      </c>
      <c r="AU575" s="244" t="s">
        <v>105</v>
      </c>
      <c r="AV575" s="13" t="s">
        <v>87</v>
      </c>
      <c r="AW575" s="13" t="s">
        <v>37</v>
      </c>
      <c r="AX575" s="13" t="s">
        <v>77</v>
      </c>
      <c r="AY575" s="244" t="s">
        <v>164</v>
      </c>
    </row>
    <row r="576" s="14" customFormat="1">
      <c r="A576" s="14"/>
      <c r="B576" s="245"/>
      <c r="C576" s="246"/>
      <c r="D576" s="235" t="s">
        <v>174</v>
      </c>
      <c r="E576" s="247" t="s">
        <v>19</v>
      </c>
      <c r="F576" s="248" t="s">
        <v>176</v>
      </c>
      <c r="G576" s="246"/>
      <c r="H576" s="249">
        <v>81.670000000000002</v>
      </c>
      <c r="I576" s="250"/>
      <c r="J576" s="246"/>
      <c r="K576" s="246"/>
      <c r="L576" s="251"/>
      <c r="M576" s="252"/>
      <c r="N576" s="253"/>
      <c r="O576" s="253"/>
      <c r="P576" s="253"/>
      <c r="Q576" s="253"/>
      <c r="R576" s="253"/>
      <c r="S576" s="253"/>
      <c r="T576" s="25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5" t="s">
        <v>174</v>
      </c>
      <c r="AU576" s="255" t="s">
        <v>105</v>
      </c>
      <c r="AV576" s="14" t="s">
        <v>108</v>
      </c>
      <c r="AW576" s="14" t="s">
        <v>37</v>
      </c>
      <c r="AX576" s="14" t="s">
        <v>85</v>
      </c>
      <c r="AY576" s="255" t="s">
        <v>164</v>
      </c>
    </row>
    <row r="577" s="2" customFormat="1" ht="16.5" customHeight="1">
      <c r="A577" s="41"/>
      <c r="B577" s="42"/>
      <c r="C577" s="215" t="s">
        <v>665</v>
      </c>
      <c r="D577" s="215" t="s">
        <v>166</v>
      </c>
      <c r="E577" s="216" t="s">
        <v>666</v>
      </c>
      <c r="F577" s="217" t="s">
        <v>667</v>
      </c>
      <c r="G577" s="218" t="s">
        <v>279</v>
      </c>
      <c r="H577" s="219">
        <v>1</v>
      </c>
      <c r="I577" s="220"/>
      <c r="J577" s="221">
        <f>ROUND(I577*H577,2)</f>
        <v>0</v>
      </c>
      <c r="K577" s="217" t="s">
        <v>19</v>
      </c>
      <c r="L577" s="47"/>
      <c r="M577" s="222" t="s">
        <v>19</v>
      </c>
      <c r="N577" s="223" t="s">
        <v>48</v>
      </c>
      <c r="O577" s="87"/>
      <c r="P577" s="224">
        <f>O577*H577</f>
        <v>0</v>
      </c>
      <c r="Q577" s="224">
        <v>0</v>
      </c>
      <c r="R577" s="224">
        <f>Q577*H577</f>
        <v>0</v>
      </c>
      <c r="S577" s="224">
        <v>0</v>
      </c>
      <c r="T577" s="225">
        <f>S577*H577</f>
        <v>0</v>
      </c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R577" s="226" t="s">
        <v>108</v>
      </c>
      <c r="AT577" s="226" t="s">
        <v>166</v>
      </c>
      <c r="AU577" s="226" t="s">
        <v>105</v>
      </c>
      <c r="AY577" s="20" t="s">
        <v>164</v>
      </c>
      <c r="BE577" s="227">
        <f>IF(N577="základní",J577,0)</f>
        <v>0</v>
      </c>
      <c r="BF577" s="227">
        <f>IF(N577="snížená",J577,0)</f>
        <v>0</v>
      </c>
      <c r="BG577" s="227">
        <f>IF(N577="zákl. přenesená",J577,0)</f>
        <v>0</v>
      </c>
      <c r="BH577" s="227">
        <f>IF(N577="sníž. přenesená",J577,0)</f>
        <v>0</v>
      </c>
      <c r="BI577" s="227">
        <f>IF(N577="nulová",J577,0)</f>
        <v>0</v>
      </c>
      <c r="BJ577" s="20" t="s">
        <v>85</v>
      </c>
      <c r="BK577" s="227">
        <f>ROUND(I577*H577,2)</f>
        <v>0</v>
      </c>
      <c r="BL577" s="20" t="s">
        <v>108</v>
      </c>
      <c r="BM577" s="226" t="s">
        <v>668</v>
      </c>
    </row>
    <row r="578" s="13" customFormat="1">
      <c r="A578" s="13"/>
      <c r="B578" s="233"/>
      <c r="C578" s="234"/>
      <c r="D578" s="235" t="s">
        <v>174</v>
      </c>
      <c r="E578" s="236" t="s">
        <v>19</v>
      </c>
      <c r="F578" s="237" t="s">
        <v>85</v>
      </c>
      <c r="G578" s="234"/>
      <c r="H578" s="238">
        <v>1</v>
      </c>
      <c r="I578" s="239"/>
      <c r="J578" s="234"/>
      <c r="K578" s="234"/>
      <c r="L578" s="240"/>
      <c r="M578" s="241"/>
      <c r="N578" s="242"/>
      <c r="O578" s="242"/>
      <c r="P578" s="242"/>
      <c r="Q578" s="242"/>
      <c r="R578" s="242"/>
      <c r="S578" s="242"/>
      <c r="T578" s="24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4" t="s">
        <v>174</v>
      </c>
      <c r="AU578" s="244" t="s">
        <v>105</v>
      </c>
      <c r="AV578" s="13" t="s">
        <v>87</v>
      </c>
      <c r="AW578" s="13" t="s">
        <v>37</v>
      </c>
      <c r="AX578" s="13" t="s">
        <v>77</v>
      </c>
      <c r="AY578" s="244" t="s">
        <v>164</v>
      </c>
    </row>
    <row r="579" s="14" customFormat="1">
      <c r="A579" s="14"/>
      <c r="B579" s="245"/>
      <c r="C579" s="246"/>
      <c r="D579" s="235" t="s">
        <v>174</v>
      </c>
      <c r="E579" s="247" t="s">
        <v>19</v>
      </c>
      <c r="F579" s="248" t="s">
        <v>176</v>
      </c>
      <c r="G579" s="246"/>
      <c r="H579" s="249">
        <v>1</v>
      </c>
      <c r="I579" s="250"/>
      <c r="J579" s="246"/>
      <c r="K579" s="246"/>
      <c r="L579" s="251"/>
      <c r="M579" s="252"/>
      <c r="N579" s="253"/>
      <c r="O579" s="253"/>
      <c r="P579" s="253"/>
      <c r="Q579" s="253"/>
      <c r="R579" s="253"/>
      <c r="S579" s="253"/>
      <c r="T579" s="25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5" t="s">
        <v>174</v>
      </c>
      <c r="AU579" s="255" t="s">
        <v>105</v>
      </c>
      <c r="AV579" s="14" t="s">
        <v>108</v>
      </c>
      <c r="AW579" s="14" t="s">
        <v>37</v>
      </c>
      <c r="AX579" s="14" t="s">
        <v>85</v>
      </c>
      <c r="AY579" s="255" t="s">
        <v>164</v>
      </c>
    </row>
    <row r="580" s="12" customFormat="1" ht="20.88" customHeight="1">
      <c r="A580" s="12"/>
      <c r="B580" s="199"/>
      <c r="C580" s="200"/>
      <c r="D580" s="201" t="s">
        <v>76</v>
      </c>
      <c r="E580" s="213" t="s">
        <v>669</v>
      </c>
      <c r="F580" s="213" t="s">
        <v>670</v>
      </c>
      <c r="G580" s="200"/>
      <c r="H580" s="200"/>
      <c r="I580" s="203"/>
      <c r="J580" s="214">
        <f>BK580</f>
        <v>0</v>
      </c>
      <c r="K580" s="200"/>
      <c r="L580" s="205"/>
      <c r="M580" s="206"/>
      <c r="N580" s="207"/>
      <c r="O580" s="207"/>
      <c r="P580" s="208">
        <f>SUM(P581:P644)</f>
        <v>0</v>
      </c>
      <c r="Q580" s="207"/>
      <c r="R580" s="208">
        <f>SUM(R581:R644)</f>
        <v>0</v>
      </c>
      <c r="S580" s="207"/>
      <c r="T580" s="209">
        <f>SUM(T581:T644)</f>
        <v>63.899788999999998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10" t="s">
        <v>85</v>
      </c>
      <c r="AT580" s="211" t="s">
        <v>76</v>
      </c>
      <c r="AU580" s="211" t="s">
        <v>87</v>
      </c>
      <c r="AY580" s="210" t="s">
        <v>164</v>
      </c>
      <c r="BK580" s="212">
        <f>SUM(BK581:BK644)</f>
        <v>0</v>
      </c>
    </row>
    <row r="581" s="2" customFormat="1" ht="24.15" customHeight="1">
      <c r="A581" s="41"/>
      <c r="B581" s="42"/>
      <c r="C581" s="215" t="s">
        <v>671</v>
      </c>
      <c r="D581" s="215" t="s">
        <v>166</v>
      </c>
      <c r="E581" s="216" t="s">
        <v>672</v>
      </c>
      <c r="F581" s="217" t="s">
        <v>673</v>
      </c>
      <c r="G581" s="218" t="s">
        <v>169</v>
      </c>
      <c r="H581" s="219">
        <v>3.7010000000000001</v>
      </c>
      <c r="I581" s="220"/>
      <c r="J581" s="221">
        <f>ROUND(I581*H581,2)</f>
        <v>0</v>
      </c>
      <c r="K581" s="217" t="s">
        <v>170</v>
      </c>
      <c r="L581" s="47"/>
      <c r="M581" s="222" t="s">
        <v>19</v>
      </c>
      <c r="N581" s="223" t="s">
        <v>48</v>
      </c>
      <c r="O581" s="87"/>
      <c r="P581" s="224">
        <f>O581*H581</f>
        <v>0</v>
      </c>
      <c r="Q581" s="224">
        <v>0</v>
      </c>
      <c r="R581" s="224">
        <f>Q581*H581</f>
        <v>0</v>
      </c>
      <c r="S581" s="224">
        <v>0.20799999999999999</v>
      </c>
      <c r="T581" s="225">
        <f>S581*H581</f>
        <v>0.76980799999999994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26" t="s">
        <v>108</v>
      </c>
      <c r="AT581" s="226" t="s">
        <v>166</v>
      </c>
      <c r="AU581" s="226" t="s">
        <v>105</v>
      </c>
      <c r="AY581" s="20" t="s">
        <v>164</v>
      </c>
      <c r="BE581" s="227">
        <f>IF(N581="základní",J581,0)</f>
        <v>0</v>
      </c>
      <c r="BF581" s="227">
        <f>IF(N581="snížená",J581,0)</f>
        <v>0</v>
      </c>
      <c r="BG581" s="227">
        <f>IF(N581="zákl. přenesená",J581,0)</f>
        <v>0</v>
      </c>
      <c r="BH581" s="227">
        <f>IF(N581="sníž. přenesená",J581,0)</f>
        <v>0</v>
      </c>
      <c r="BI581" s="227">
        <f>IF(N581="nulová",J581,0)</f>
        <v>0</v>
      </c>
      <c r="BJ581" s="20" t="s">
        <v>85</v>
      </c>
      <c r="BK581" s="227">
        <f>ROUND(I581*H581,2)</f>
        <v>0</v>
      </c>
      <c r="BL581" s="20" t="s">
        <v>108</v>
      </c>
      <c r="BM581" s="226" t="s">
        <v>674</v>
      </c>
    </row>
    <row r="582" s="2" customFormat="1">
      <c r="A582" s="41"/>
      <c r="B582" s="42"/>
      <c r="C582" s="43"/>
      <c r="D582" s="228" t="s">
        <v>172</v>
      </c>
      <c r="E582" s="43"/>
      <c r="F582" s="229" t="s">
        <v>675</v>
      </c>
      <c r="G582" s="43"/>
      <c r="H582" s="43"/>
      <c r="I582" s="230"/>
      <c r="J582" s="43"/>
      <c r="K582" s="43"/>
      <c r="L582" s="47"/>
      <c r="M582" s="231"/>
      <c r="N582" s="232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172</v>
      </c>
      <c r="AU582" s="20" t="s">
        <v>105</v>
      </c>
    </row>
    <row r="583" s="13" customFormat="1">
      <c r="A583" s="13"/>
      <c r="B583" s="233"/>
      <c r="C583" s="234"/>
      <c r="D583" s="235" t="s">
        <v>174</v>
      </c>
      <c r="E583" s="236" t="s">
        <v>19</v>
      </c>
      <c r="F583" s="237" t="s">
        <v>676</v>
      </c>
      <c r="G583" s="234"/>
      <c r="H583" s="238">
        <v>6.8899999999999997</v>
      </c>
      <c r="I583" s="239"/>
      <c r="J583" s="234"/>
      <c r="K583" s="234"/>
      <c r="L583" s="240"/>
      <c r="M583" s="241"/>
      <c r="N583" s="242"/>
      <c r="O583" s="242"/>
      <c r="P583" s="242"/>
      <c r="Q583" s="242"/>
      <c r="R583" s="242"/>
      <c r="S583" s="242"/>
      <c r="T583" s="24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4" t="s">
        <v>174</v>
      </c>
      <c r="AU583" s="244" t="s">
        <v>105</v>
      </c>
      <c r="AV583" s="13" t="s">
        <v>87</v>
      </c>
      <c r="AW583" s="13" t="s">
        <v>37</v>
      </c>
      <c r="AX583" s="13" t="s">
        <v>77</v>
      </c>
      <c r="AY583" s="244" t="s">
        <v>164</v>
      </c>
    </row>
    <row r="584" s="13" customFormat="1">
      <c r="A584" s="13"/>
      <c r="B584" s="233"/>
      <c r="C584" s="234"/>
      <c r="D584" s="235" t="s">
        <v>174</v>
      </c>
      <c r="E584" s="236" t="s">
        <v>19</v>
      </c>
      <c r="F584" s="237" t="s">
        <v>677</v>
      </c>
      <c r="G584" s="234"/>
      <c r="H584" s="238">
        <v>-3.1890000000000001</v>
      </c>
      <c r="I584" s="239"/>
      <c r="J584" s="234"/>
      <c r="K584" s="234"/>
      <c r="L584" s="240"/>
      <c r="M584" s="241"/>
      <c r="N584" s="242"/>
      <c r="O584" s="242"/>
      <c r="P584" s="242"/>
      <c r="Q584" s="242"/>
      <c r="R584" s="242"/>
      <c r="S584" s="242"/>
      <c r="T584" s="24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4" t="s">
        <v>174</v>
      </c>
      <c r="AU584" s="244" t="s">
        <v>105</v>
      </c>
      <c r="AV584" s="13" t="s">
        <v>87</v>
      </c>
      <c r="AW584" s="13" t="s">
        <v>37</v>
      </c>
      <c r="AX584" s="13" t="s">
        <v>77</v>
      </c>
      <c r="AY584" s="244" t="s">
        <v>164</v>
      </c>
    </row>
    <row r="585" s="14" customFormat="1">
      <c r="A585" s="14"/>
      <c r="B585" s="245"/>
      <c r="C585" s="246"/>
      <c r="D585" s="235" t="s">
        <v>174</v>
      </c>
      <c r="E585" s="247" t="s">
        <v>19</v>
      </c>
      <c r="F585" s="248" t="s">
        <v>176</v>
      </c>
      <c r="G585" s="246"/>
      <c r="H585" s="249">
        <v>3.7009999999999996</v>
      </c>
      <c r="I585" s="250"/>
      <c r="J585" s="246"/>
      <c r="K585" s="246"/>
      <c r="L585" s="251"/>
      <c r="M585" s="252"/>
      <c r="N585" s="253"/>
      <c r="O585" s="253"/>
      <c r="P585" s="253"/>
      <c r="Q585" s="253"/>
      <c r="R585" s="253"/>
      <c r="S585" s="253"/>
      <c r="T585" s="25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5" t="s">
        <v>174</v>
      </c>
      <c r="AU585" s="255" t="s">
        <v>105</v>
      </c>
      <c r="AV585" s="14" t="s">
        <v>108</v>
      </c>
      <c r="AW585" s="14" t="s">
        <v>37</v>
      </c>
      <c r="AX585" s="14" t="s">
        <v>85</v>
      </c>
      <c r="AY585" s="255" t="s">
        <v>164</v>
      </c>
    </row>
    <row r="586" s="2" customFormat="1" ht="49.05" customHeight="1">
      <c r="A586" s="41"/>
      <c r="B586" s="42"/>
      <c r="C586" s="215" t="s">
        <v>678</v>
      </c>
      <c r="D586" s="215" t="s">
        <v>166</v>
      </c>
      <c r="E586" s="216" t="s">
        <v>679</v>
      </c>
      <c r="F586" s="217" t="s">
        <v>680</v>
      </c>
      <c r="G586" s="218" t="s">
        <v>179</v>
      </c>
      <c r="H586" s="219">
        <v>11.154999999999999</v>
      </c>
      <c r="I586" s="220"/>
      <c r="J586" s="221">
        <f>ROUND(I586*H586,2)</f>
        <v>0</v>
      </c>
      <c r="K586" s="217" t="s">
        <v>170</v>
      </c>
      <c r="L586" s="47"/>
      <c r="M586" s="222" t="s">
        <v>19</v>
      </c>
      <c r="N586" s="223" t="s">
        <v>48</v>
      </c>
      <c r="O586" s="87"/>
      <c r="P586" s="224">
        <f>O586*H586</f>
        <v>0</v>
      </c>
      <c r="Q586" s="224">
        <v>0</v>
      </c>
      <c r="R586" s="224">
        <f>Q586*H586</f>
        <v>0</v>
      </c>
      <c r="S586" s="224">
        <v>1.8</v>
      </c>
      <c r="T586" s="225">
        <f>S586*H586</f>
        <v>20.079000000000001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26" t="s">
        <v>108</v>
      </c>
      <c r="AT586" s="226" t="s">
        <v>166</v>
      </c>
      <c r="AU586" s="226" t="s">
        <v>105</v>
      </c>
      <c r="AY586" s="20" t="s">
        <v>164</v>
      </c>
      <c r="BE586" s="227">
        <f>IF(N586="základní",J586,0)</f>
        <v>0</v>
      </c>
      <c r="BF586" s="227">
        <f>IF(N586="snížená",J586,0)</f>
        <v>0</v>
      </c>
      <c r="BG586" s="227">
        <f>IF(N586="zákl. přenesená",J586,0)</f>
        <v>0</v>
      </c>
      <c r="BH586" s="227">
        <f>IF(N586="sníž. přenesená",J586,0)</f>
        <v>0</v>
      </c>
      <c r="BI586" s="227">
        <f>IF(N586="nulová",J586,0)</f>
        <v>0</v>
      </c>
      <c r="BJ586" s="20" t="s">
        <v>85</v>
      </c>
      <c r="BK586" s="227">
        <f>ROUND(I586*H586,2)</f>
        <v>0</v>
      </c>
      <c r="BL586" s="20" t="s">
        <v>108</v>
      </c>
      <c r="BM586" s="226" t="s">
        <v>681</v>
      </c>
    </row>
    <row r="587" s="2" customFormat="1">
      <c r="A587" s="41"/>
      <c r="B587" s="42"/>
      <c r="C587" s="43"/>
      <c r="D587" s="228" t="s">
        <v>172</v>
      </c>
      <c r="E587" s="43"/>
      <c r="F587" s="229" t="s">
        <v>682</v>
      </c>
      <c r="G587" s="43"/>
      <c r="H587" s="43"/>
      <c r="I587" s="230"/>
      <c r="J587" s="43"/>
      <c r="K587" s="43"/>
      <c r="L587" s="47"/>
      <c r="M587" s="231"/>
      <c r="N587" s="232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172</v>
      </c>
      <c r="AU587" s="20" t="s">
        <v>105</v>
      </c>
    </row>
    <row r="588" s="15" customFormat="1">
      <c r="A588" s="15"/>
      <c r="B588" s="256"/>
      <c r="C588" s="257"/>
      <c r="D588" s="235" t="s">
        <v>174</v>
      </c>
      <c r="E588" s="258" t="s">
        <v>19</v>
      </c>
      <c r="F588" s="259" t="s">
        <v>683</v>
      </c>
      <c r="G588" s="257"/>
      <c r="H588" s="258" t="s">
        <v>19</v>
      </c>
      <c r="I588" s="260"/>
      <c r="J588" s="257"/>
      <c r="K588" s="257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174</v>
      </c>
      <c r="AU588" s="265" t="s">
        <v>105</v>
      </c>
      <c r="AV588" s="15" t="s">
        <v>85</v>
      </c>
      <c r="AW588" s="15" t="s">
        <v>37</v>
      </c>
      <c r="AX588" s="15" t="s">
        <v>77</v>
      </c>
      <c r="AY588" s="265" t="s">
        <v>164</v>
      </c>
    </row>
    <row r="589" s="13" customFormat="1">
      <c r="A589" s="13"/>
      <c r="B589" s="233"/>
      <c r="C589" s="234"/>
      <c r="D589" s="235" t="s">
        <v>174</v>
      </c>
      <c r="E589" s="236" t="s">
        <v>19</v>
      </c>
      <c r="F589" s="237" t="s">
        <v>684</v>
      </c>
      <c r="G589" s="234"/>
      <c r="H589" s="238">
        <v>2.5430000000000001</v>
      </c>
      <c r="I589" s="239"/>
      <c r="J589" s="234"/>
      <c r="K589" s="234"/>
      <c r="L589" s="240"/>
      <c r="M589" s="241"/>
      <c r="N589" s="242"/>
      <c r="O589" s="242"/>
      <c r="P589" s="242"/>
      <c r="Q589" s="242"/>
      <c r="R589" s="242"/>
      <c r="S589" s="242"/>
      <c r="T589" s="24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4" t="s">
        <v>174</v>
      </c>
      <c r="AU589" s="244" t="s">
        <v>105</v>
      </c>
      <c r="AV589" s="13" t="s">
        <v>87</v>
      </c>
      <c r="AW589" s="13" t="s">
        <v>37</v>
      </c>
      <c r="AX589" s="13" t="s">
        <v>77</v>
      </c>
      <c r="AY589" s="244" t="s">
        <v>164</v>
      </c>
    </row>
    <row r="590" s="13" customFormat="1">
      <c r="A590" s="13"/>
      <c r="B590" s="233"/>
      <c r="C590" s="234"/>
      <c r="D590" s="235" t="s">
        <v>174</v>
      </c>
      <c r="E590" s="236" t="s">
        <v>19</v>
      </c>
      <c r="F590" s="237" t="s">
        <v>685</v>
      </c>
      <c r="G590" s="234"/>
      <c r="H590" s="238">
        <v>8.6120000000000001</v>
      </c>
      <c r="I590" s="239"/>
      <c r="J590" s="234"/>
      <c r="K590" s="234"/>
      <c r="L590" s="240"/>
      <c r="M590" s="241"/>
      <c r="N590" s="242"/>
      <c r="O590" s="242"/>
      <c r="P590" s="242"/>
      <c r="Q590" s="242"/>
      <c r="R590" s="242"/>
      <c r="S590" s="242"/>
      <c r="T590" s="24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4" t="s">
        <v>174</v>
      </c>
      <c r="AU590" s="244" t="s">
        <v>105</v>
      </c>
      <c r="AV590" s="13" t="s">
        <v>87</v>
      </c>
      <c r="AW590" s="13" t="s">
        <v>37</v>
      </c>
      <c r="AX590" s="13" t="s">
        <v>77</v>
      </c>
      <c r="AY590" s="244" t="s">
        <v>164</v>
      </c>
    </row>
    <row r="591" s="14" customFormat="1">
      <c r="A591" s="14"/>
      <c r="B591" s="245"/>
      <c r="C591" s="246"/>
      <c r="D591" s="235" t="s">
        <v>174</v>
      </c>
      <c r="E591" s="247" t="s">
        <v>19</v>
      </c>
      <c r="F591" s="248" t="s">
        <v>176</v>
      </c>
      <c r="G591" s="246"/>
      <c r="H591" s="249">
        <v>11.155000000000001</v>
      </c>
      <c r="I591" s="250"/>
      <c r="J591" s="246"/>
      <c r="K591" s="246"/>
      <c r="L591" s="251"/>
      <c r="M591" s="252"/>
      <c r="N591" s="253"/>
      <c r="O591" s="253"/>
      <c r="P591" s="253"/>
      <c r="Q591" s="253"/>
      <c r="R591" s="253"/>
      <c r="S591" s="253"/>
      <c r="T591" s="25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5" t="s">
        <v>174</v>
      </c>
      <c r="AU591" s="255" t="s">
        <v>105</v>
      </c>
      <c r="AV591" s="14" t="s">
        <v>108</v>
      </c>
      <c r="AW591" s="14" t="s">
        <v>37</v>
      </c>
      <c r="AX591" s="14" t="s">
        <v>85</v>
      </c>
      <c r="AY591" s="255" t="s">
        <v>164</v>
      </c>
    </row>
    <row r="592" s="2" customFormat="1" ht="24.15" customHeight="1">
      <c r="A592" s="41"/>
      <c r="B592" s="42"/>
      <c r="C592" s="215" t="s">
        <v>686</v>
      </c>
      <c r="D592" s="215" t="s">
        <v>166</v>
      </c>
      <c r="E592" s="216" t="s">
        <v>687</v>
      </c>
      <c r="F592" s="217" t="s">
        <v>688</v>
      </c>
      <c r="G592" s="218" t="s">
        <v>179</v>
      </c>
      <c r="H592" s="219">
        <v>8.1509999999999998</v>
      </c>
      <c r="I592" s="220"/>
      <c r="J592" s="221">
        <f>ROUND(I592*H592,2)</f>
        <v>0</v>
      </c>
      <c r="K592" s="217" t="s">
        <v>170</v>
      </c>
      <c r="L592" s="47"/>
      <c r="M592" s="222" t="s">
        <v>19</v>
      </c>
      <c r="N592" s="223" t="s">
        <v>48</v>
      </c>
      <c r="O592" s="87"/>
      <c r="P592" s="224">
        <f>O592*H592</f>
        <v>0</v>
      </c>
      <c r="Q592" s="224">
        <v>0</v>
      </c>
      <c r="R592" s="224">
        <f>Q592*H592</f>
        <v>0</v>
      </c>
      <c r="S592" s="224">
        <v>2.2000000000000002</v>
      </c>
      <c r="T592" s="225">
        <f>S592*H592</f>
        <v>17.932200000000002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6" t="s">
        <v>108</v>
      </c>
      <c r="AT592" s="226" t="s">
        <v>166</v>
      </c>
      <c r="AU592" s="226" t="s">
        <v>105</v>
      </c>
      <c r="AY592" s="20" t="s">
        <v>164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20" t="s">
        <v>85</v>
      </c>
      <c r="BK592" s="227">
        <f>ROUND(I592*H592,2)</f>
        <v>0</v>
      </c>
      <c r="BL592" s="20" t="s">
        <v>108</v>
      </c>
      <c r="BM592" s="226" t="s">
        <v>689</v>
      </c>
    </row>
    <row r="593" s="2" customFormat="1">
      <c r="A593" s="41"/>
      <c r="B593" s="42"/>
      <c r="C593" s="43"/>
      <c r="D593" s="228" t="s">
        <v>172</v>
      </c>
      <c r="E593" s="43"/>
      <c r="F593" s="229" t="s">
        <v>690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172</v>
      </c>
      <c r="AU593" s="20" t="s">
        <v>105</v>
      </c>
    </row>
    <row r="594" s="15" customFormat="1">
      <c r="A594" s="15"/>
      <c r="B594" s="256"/>
      <c r="C594" s="257"/>
      <c r="D594" s="235" t="s">
        <v>174</v>
      </c>
      <c r="E594" s="258" t="s">
        <v>19</v>
      </c>
      <c r="F594" s="259" t="s">
        <v>182</v>
      </c>
      <c r="G594" s="257"/>
      <c r="H594" s="258" t="s">
        <v>19</v>
      </c>
      <c r="I594" s="260"/>
      <c r="J594" s="257"/>
      <c r="K594" s="257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174</v>
      </c>
      <c r="AU594" s="265" t="s">
        <v>105</v>
      </c>
      <c r="AV594" s="15" t="s">
        <v>85</v>
      </c>
      <c r="AW594" s="15" t="s">
        <v>37</v>
      </c>
      <c r="AX594" s="15" t="s">
        <v>77</v>
      </c>
      <c r="AY594" s="265" t="s">
        <v>164</v>
      </c>
    </row>
    <row r="595" s="13" customFormat="1">
      <c r="A595" s="13"/>
      <c r="B595" s="233"/>
      <c r="C595" s="234"/>
      <c r="D595" s="235" t="s">
        <v>174</v>
      </c>
      <c r="E595" s="236" t="s">
        <v>19</v>
      </c>
      <c r="F595" s="237" t="s">
        <v>327</v>
      </c>
      <c r="G595" s="234"/>
      <c r="H595" s="238">
        <v>2.5489999999999999</v>
      </c>
      <c r="I595" s="239"/>
      <c r="J595" s="234"/>
      <c r="K595" s="234"/>
      <c r="L595" s="240"/>
      <c r="M595" s="241"/>
      <c r="N595" s="242"/>
      <c r="O595" s="242"/>
      <c r="P595" s="242"/>
      <c r="Q595" s="242"/>
      <c r="R595" s="242"/>
      <c r="S595" s="242"/>
      <c r="T595" s="24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4" t="s">
        <v>174</v>
      </c>
      <c r="AU595" s="244" t="s">
        <v>105</v>
      </c>
      <c r="AV595" s="13" t="s">
        <v>87</v>
      </c>
      <c r="AW595" s="13" t="s">
        <v>37</v>
      </c>
      <c r="AX595" s="13" t="s">
        <v>77</v>
      </c>
      <c r="AY595" s="244" t="s">
        <v>164</v>
      </c>
    </row>
    <row r="596" s="13" customFormat="1">
      <c r="A596" s="13"/>
      <c r="B596" s="233"/>
      <c r="C596" s="234"/>
      <c r="D596" s="235" t="s">
        <v>174</v>
      </c>
      <c r="E596" s="236" t="s">
        <v>19</v>
      </c>
      <c r="F596" s="237" t="s">
        <v>691</v>
      </c>
      <c r="G596" s="234"/>
      <c r="H596" s="238">
        <v>1.9950000000000001</v>
      </c>
      <c r="I596" s="239"/>
      <c r="J596" s="234"/>
      <c r="K596" s="234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174</v>
      </c>
      <c r="AU596" s="244" t="s">
        <v>105</v>
      </c>
      <c r="AV596" s="13" t="s">
        <v>87</v>
      </c>
      <c r="AW596" s="13" t="s">
        <v>37</v>
      </c>
      <c r="AX596" s="13" t="s">
        <v>77</v>
      </c>
      <c r="AY596" s="244" t="s">
        <v>164</v>
      </c>
    </row>
    <row r="597" s="13" customFormat="1">
      <c r="A597" s="13"/>
      <c r="B597" s="233"/>
      <c r="C597" s="234"/>
      <c r="D597" s="235" t="s">
        <v>174</v>
      </c>
      <c r="E597" s="236" t="s">
        <v>19</v>
      </c>
      <c r="F597" s="237" t="s">
        <v>692</v>
      </c>
      <c r="G597" s="234"/>
      <c r="H597" s="238">
        <v>0.52400000000000002</v>
      </c>
      <c r="I597" s="239"/>
      <c r="J597" s="234"/>
      <c r="K597" s="234"/>
      <c r="L597" s="240"/>
      <c r="M597" s="241"/>
      <c r="N597" s="242"/>
      <c r="O597" s="242"/>
      <c r="P597" s="242"/>
      <c r="Q597" s="242"/>
      <c r="R597" s="242"/>
      <c r="S597" s="242"/>
      <c r="T597" s="24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4" t="s">
        <v>174</v>
      </c>
      <c r="AU597" s="244" t="s">
        <v>105</v>
      </c>
      <c r="AV597" s="13" t="s">
        <v>87</v>
      </c>
      <c r="AW597" s="13" t="s">
        <v>37</v>
      </c>
      <c r="AX597" s="13" t="s">
        <v>77</v>
      </c>
      <c r="AY597" s="244" t="s">
        <v>164</v>
      </c>
    </row>
    <row r="598" s="13" customFormat="1">
      <c r="A598" s="13"/>
      <c r="B598" s="233"/>
      <c r="C598" s="234"/>
      <c r="D598" s="235" t="s">
        <v>174</v>
      </c>
      <c r="E598" s="236" t="s">
        <v>19</v>
      </c>
      <c r="F598" s="237" t="s">
        <v>693</v>
      </c>
      <c r="G598" s="234"/>
      <c r="H598" s="238">
        <v>0.93999999999999995</v>
      </c>
      <c r="I598" s="239"/>
      <c r="J598" s="234"/>
      <c r="K598" s="234"/>
      <c r="L598" s="240"/>
      <c r="M598" s="241"/>
      <c r="N598" s="242"/>
      <c r="O598" s="242"/>
      <c r="P598" s="242"/>
      <c r="Q598" s="242"/>
      <c r="R598" s="242"/>
      <c r="S598" s="242"/>
      <c r="T598" s="24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4" t="s">
        <v>174</v>
      </c>
      <c r="AU598" s="244" t="s">
        <v>105</v>
      </c>
      <c r="AV598" s="13" t="s">
        <v>87</v>
      </c>
      <c r="AW598" s="13" t="s">
        <v>37</v>
      </c>
      <c r="AX598" s="13" t="s">
        <v>77</v>
      </c>
      <c r="AY598" s="244" t="s">
        <v>164</v>
      </c>
    </row>
    <row r="599" s="13" customFormat="1">
      <c r="A599" s="13"/>
      <c r="B599" s="233"/>
      <c r="C599" s="234"/>
      <c r="D599" s="235" t="s">
        <v>174</v>
      </c>
      <c r="E599" s="236" t="s">
        <v>19</v>
      </c>
      <c r="F599" s="237" t="s">
        <v>331</v>
      </c>
      <c r="G599" s="234"/>
      <c r="H599" s="238">
        <v>2.1429999999999998</v>
      </c>
      <c r="I599" s="239"/>
      <c r="J599" s="234"/>
      <c r="K599" s="234"/>
      <c r="L599" s="240"/>
      <c r="M599" s="241"/>
      <c r="N599" s="242"/>
      <c r="O599" s="242"/>
      <c r="P599" s="242"/>
      <c r="Q599" s="242"/>
      <c r="R599" s="242"/>
      <c r="S599" s="242"/>
      <c r="T599" s="24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4" t="s">
        <v>174</v>
      </c>
      <c r="AU599" s="244" t="s">
        <v>105</v>
      </c>
      <c r="AV599" s="13" t="s">
        <v>87</v>
      </c>
      <c r="AW599" s="13" t="s">
        <v>37</v>
      </c>
      <c r="AX599" s="13" t="s">
        <v>77</v>
      </c>
      <c r="AY599" s="244" t="s">
        <v>164</v>
      </c>
    </row>
    <row r="600" s="14" customFormat="1">
      <c r="A600" s="14"/>
      <c r="B600" s="245"/>
      <c r="C600" s="246"/>
      <c r="D600" s="235" t="s">
        <v>174</v>
      </c>
      <c r="E600" s="247" t="s">
        <v>19</v>
      </c>
      <c r="F600" s="248" t="s">
        <v>176</v>
      </c>
      <c r="G600" s="246"/>
      <c r="H600" s="249">
        <v>8.1509999999999998</v>
      </c>
      <c r="I600" s="250"/>
      <c r="J600" s="246"/>
      <c r="K600" s="246"/>
      <c r="L600" s="251"/>
      <c r="M600" s="252"/>
      <c r="N600" s="253"/>
      <c r="O600" s="253"/>
      <c r="P600" s="253"/>
      <c r="Q600" s="253"/>
      <c r="R600" s="253"/>
      <c r="S600" s="253"/>
      <c r="T600" s="25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5" t="s">
        <v>174</v>
      </c>
      <c r="AU600" s="255" t="s">
        <v>105</v>
      </c>
      <c r="AV600" s="14" t="s">
        <v>108</v>
      </c>
      <c r="AW600" s="14" t="s">
        <v>37</v>
      </c>
      <c r="AX600" s="14" t="s">
        <v>85</v>
      </c>
      <c r="AY600" s="255" t="s">
        <v>164</v>
      </c>
    </row>
    <row r="601" s="2" customFormat="1" ht="33" customHeight="1">
      <c r="A601" s="41"/>
      <c r="B601" s="42"/>
      <c r="C601" s="215" t="s">
        <v>694</v>
      </c>
      <c r="D601" s="215" t="s">
        <v>166</v>
      </c>
      <c r="E601" s="216" t="s">
        <v>695</v>
      </c>
      <c r="F601" s="217" t="s">
        <v>696</v>
      </c>
      <c r="G601" s="218" t="s">
        <v>179</v>
      </c>
      <c r="H601" s="219">
        <v>8.1509999999999998</v>
      </c>
      <c r="I601" s="220"/>
      <c r="J601" s="221">
        <f>ROUND(I601*H601,2)</f>
        <v>0</v>
      </c>
      <c r="K601" s="217" t="s">
        <v>170</v>
      </c>
      <c r="L601" s="47"/>
      <c r="M601" s="222" t="s">
        <v>19</v>
      </c>
      <c r="N601" s="223" t="s">
        <v>48</v>
      </c>
      <c r="O601" s="87"/>
      <c r="P601" s="224">
        <f>O601*H601</f>
        <v>0</v>
      </c>
      <c r="Q601" s="224">
        <v>0</v>
      </c>
      <c r="R601" s="224">
        <f>Q601*H601</f>
        <v>0</v>
      </c>
      <c r="S601" s="224">
        <v>0.043999999999999997</v>
      </c>
      <c r="T601" s="225">
        <f>S601*H601</f>
        <v>0.35864399999999996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26" t="s">
        <v>108</v>
      </c>
      <c r="AT601" s="226" t="s">
        <v>166</v>
      </c>
      <c r="AU601" s="226" t="s">
        <v>105</v>
      </c>
      <c r="AY601" s="20" t="s">
        <v>164</v>
      </c>
      <c r="BE601" s="227">
        <f>IF(N601="základní",J601,0)</f>
        <v>0</v>
      </c>
      <c r="BF601" s="227">
        <f>IF(N601="snížená",J601,0)</f>
        <v>0</v>
      </c>
      <c r="BG601" s="227">
        <f>IF(N601="zákl. přenesená",J601,0)</f>
        <v>0</v>
      </c>
      <c r="BH601" s="227">
        <f>IF(N601="sníž. přenesená",J601,0)</f>
        <v>0</v>
      </c>
      <c r="BI601" s="227">
        <f>IF(N601="nulová",J601,0)</f>
        <v>0</v>
      </c>
      <c r="BJ601" s="20" t="s">
        <v>85</v>
      </c>
      <c r="BK601" s="227">
        <f>ROUND(I601*H601,2)</f>
        <v>0</v>
      </c>
      <c r="BL601" s="20" t="s">
        <v>108</v>
      </c>
      <c r="BM601" s="226" t="s">
        <v>697</v>
      </c>
    </row>
    <row r="602" s="2" customFormat="1">
      <c r="A602" s="41"/>
      <c r="B602" s="42"/>
      <c r="C602" s="43"/>
      <c r="D602" s="228" t="s">
        <v>172</v>
      </c>
      <c r="E602" s="43"/>
      <c r="F602" s="229" t="s">
        <v>698</v>
      </c>
      <c r="G602" s="43"/>
      <c r="H602" s="43"/>
      <c r="I602" s="230"/>
      <c r="J602" s="43"/>
      <c r="K602" s="43"/>
      <c r="L602" s="47"/>
      <c r="M602" s="231"/>
      <c r="N602" s="232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172</v>
      </c>
      <c r="AU602" s="20" t="s">
        <v>105</v>
      </c>
    </row>
    <row r="603" s="15" customFormat="1">
      <c r="A603" s="15"/>
      <c r="B603" s="256"/>
      <c r="C603" s="257"/>
      <c r="D603" s="235" t="s">
        <v>174</v>
      </c>
      <c r="E603" s="258" t="s">
        <v>19</v>
      </c>
      <c r="F603" s="259" t="s">
        <v>182</v>
      </c>
      <c r="G603" s="257"/>
      <c r="H603" s="258" t="s">
        <v>19</v>
      </c>
      <c r="I603" s="260"/>
      <c r="J603" s="257"/>
      <c r="K603" s="257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174</v>
      </c>
      <c r="AU603" s="265" t="s">
        <v>105</v>
      </c>
      <c r="AV603" s="15" t="s">
        <v>85</v>
      </c>
      <c r="AW603" s="15" t="s">
        <v>37</v>
      </c>
      <c r="AX603" s="15" t="s">
        <v>77</v>
      </c>
      <c r="AY603" s="265" t="s">
        <v>164</v>
      </c>
    </row>
    <row r="604" s="13" customFormat="1">
      <c r="A604" s="13"/>
      <c r="B604" s="233"/>
      <c r="C604" s="234"/>
      <c r="D604" s="235" t="s">
        <v>174</v>
      </c>
      <c r="E604" s="236" t="s">
        <v>19</v>
      </c>
      <c r="F604" s="237" t="s">
        <v>327</v>
      </c>
      <c r="G604" s="234"/>
      <c r="H604" s="238">
        <v>2.5489999999999999</v>
      </c>
      <c r="I604" s="239"/>
      <c r="J604" s="234"/>
      <c r="K604" s="234"/>
      <c r="L604" s="240"/>
      <c r="M604" s="241"/>
      <c r="N604" s="242"/>
      <c r="O604" s="242"/>
      <c r="P604" s="242"/>
      <c r="Q604" s="242"/>
      <c r="R604" s="242"/>
      <c r="S604" s="242"/>
      <c r="T604" s="24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4" t="s">
        <v>174</v>
      </c>
      <c r="AU604" s="244" t="s">
        <v>105</v>
      </c>
      <c r="AV604" s="13" t="s">
        <v>87</v>
      </c>
      <c r="AW604" s="13" t="s">
        <v>37</v>
      </c>
      <c r="AX604" s="13" t="s">
        <v>77</v>
      </c>
      <c r="AY604" s="244" t="s">
        <v>164</v>
      </c>
    </row>
    <row r="605" s="13" customFormat="1">
      <c r="A605" s="13"/>
      <c r="B605" s="233"/>
      <c r="C605" s="234"/>
      <c r="D605" s="235" t="s">
        <v>174</v>
      </c>
      <c r="E605" s="236" t="s">
        <v>19</v>
      </c>
      <c r="F605" s="237" t="s">
        <v>691</v>
      </c>
      <c r="G605" s="234"/>
      <c r="H605" s="238">
        <v>1.9950000000000001</v>
      </c>
      <c r="I605" s="239"/>
      <c r="J605" s="234"/>
      <c r="K605" s="234"/>
      <c r="L605" s="240"/>
      <c r="M605" s="241"/>
      <c r="N605" s="242"/>
      <c r="O605" s="242"/>
      <c r="P605" s="242"/>
      <c r="Q605" s="242"/>
      <c r="R605" s="242"/>
      <c r="S605" s="242"/>
      <c r="T605" s="24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4" t="s">
        <v>174</v>
      </c>
      <c r="AU605" s="244" t="s">
        <v>105</v>
      </c>
      <c r="AV605" s="13" t="s">
        <v>87</v>
      </c>
      <c r="AW605" s="13" t="s">
        <v>37</v>
      </c>
      <c r="AX605" s="13" t="s">
        <v>77</v>
      </c>
      <c r="AY605" s="244" t="s">
        <v>164</v>
      </c>
    </row>
    <row r="606" s="13" customFormat="1">
      <c r="A606" s="13"/>
      <c r="B606" s="233"/>
      <c r="C606" s="234"/>
      <c r="D606" s="235" t="s">
        <v>174</v>
      </c>
      <c r="E606" s="236" t="s">
        <v>19</v>
      </c>
      <c r="F606" s="237" t="s">
        <v>692</v>
      </c>
      <c r="G606" s="234"/>
      <c r="H606" s="238">
        <v>0.52400000000000002</v>
      </c>
      <c r="I606" s="239"/>
      <c r="J606" s="234"/>
      <c r="K606" s="234"/>
      <c r="L606" s="240"/>
      <c r="M606" s="241"/>
      <c r="N606" s="242"/>
      <c r="O606" s="242"/>
      <c r="P606" s="242"/>
      <c r="Q606" s="242"/>
      <c r="R606" s="242"/>
      <c r="S606" s="242"/>
      <c r="T606" s="24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4" t="s">
        <v>174</v>
      </c>
      <c r="AU606" s="244" t="s">
        <v>105</v>
      </c>
      <c r="AV606" s="13" t="s">
        <v>87</v>
      </c>
      <c r="AW606" s="13" t="s">
        <v>37</v>
      </c>
      <c r="AX606" s="13" t="s">
        <v>77</v>
      </c>
      <c r="AY606" s="244" t="s">
        <v>164</v>
      </c>
    </row>
    <row r="607" s="13" customFormat="1">
      <c r="A607" s="13"/>
      <c r="B607" s="233"/>
      <c r="C607" s="234"/>
      <c r="D607" s="235" t="s">
        <v>174</v>
      </c>
      <c r="E607" s="236" t="s">
        <v>19</v>
      </c>
      <c r="F607" s="237" t="s">
        <v>693</v>
      </c>
      <c r="G607" s="234"/>
      <c r="H607" s="238">
        <v>0.93999999999999995</v>
      </c>
      <c r="I607" s="239"/>
      <c r="J607" s="234"/>
      <c r="K607" s="234"/>
      <c r="L607" s="240"/>
      <c r="M607" s="241"/>
      <c r="N607" s="242"/>
      <c r="O607" s="242"/>
      <c r="P607" s="242"/>
      <c r="Q607" s="242"/>
      <c r="R607" s="242"/>
      <c r="S607" s="242"/>
      <c r="T607" s="24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4" t="s">
        <v>174</v>
      </c>
      <c r="AU607" s="244" t="s">
        <v>105</v>
      </c>
      <c r="AV607" s="13" t="s">
        <v>87</v>
      </c>
      <c r="AW607" s="13" t="s">
        <v>37</v>
      </c>
      <c r="AX607" s="13" t="s">
        <v>77</v>
      </c>
      <c r="AY607" s="244" t="s">
        <v>164</v>
      </c>
    </row>
    <row r="608" s="13" customFormat="1">
      <c r="A608" s="13"/>
      <c r="B608" s="233"/>
      <c r="C608" s="234"/>
      <c r="D608" s="235" t="s">
        <v>174</v>
      </c>
      <c r="E608" s="236" t="s">
        <v>19</v>
      </c>
      <c r="F608" s="237" t="s">
        <v>331</v>
      </c>
      <c r="G608" s="234"/>
      <c r="H608" s="238">
        <v>2.1429999999999998</v>
      </c>
      <c r="I608" s="239"/>
      <c r="J608" s="234"/>
      <c r="K608" s="234"/>
      <c r="L608" s="240"/>
      <c r="M608" s="241"/>
      <c r="N608" s="242"/>
      <c r="O608" s="242"/>
      <c r="P608" s="242"/>
      <c r="Q608" s="242"/>
      <c r="R608" s="242"/>
      <c r="S608" s="242"/>
      <c r="T608" s="24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4" t="s">
        <v>174</v>
      </c>
      <c r="AU608" s="244" t="s">
        <v>105</v>
      </c>
      <c r="AV608" s="13" t="s">
        <v>87</v>
      </c>
      <c r="AW608" s="13" t="s">
        <v>37</v>
      </c>
      <c r="AX608" s="13" t="s">
        <v>77</v>
      </c>
      <c r="AY608" s="244" t="s">
        <v>164</v>
      </c>
    </row>
    <row r="609" s="14" customFormat="1">
      <c r="A609" s="14"/>
      <c r="B609" s="245"/>
      <c r="C609" s="246"/>
      <c r="D609" s="235" t="s">
        <v>174</v>
      </c>
      <c r="E609" s="247" t="s">
        <v>19</v>
      </c>
      <c r="F609" s="248" t="s">
        <v>176</v>
      </c>
      <c r="G609" s="246"/>
      <c r="H609" s="249">
        <v>8.1509999999999998</v>
      </c>
      <c r="I609" s="250"/>
      <c r="J609" s="246"/>
      <c r="K609" s="246"/>
      <c r="L609" s="251"/>
      <c r="M609" s="252"/>
      <c r="N609" s="253"/>
      <c r="O609" s="253"/>
      <c r="P609" s="253"/>
      <c r="Q609" s="253"/>
      <c r="R609" s="253"/>
      <c r="S609" s="253"/>
      <c r="T609" s="25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5" t="s">
        <v>174</v>
      </c>
      <c r="AU609" s="255" t="s">
        <v>105</v>
      </c>
      <c r="AV609" s="14" t="s">
        <v>108</v>
      </c>
      <c r="AW609" s="14" t="s">
        <v>37</v>
      </c>
      <c r="AX609" s="14" t="s">
        <v>85</v>
      </c>
      <c r="AY609" s="255" t="s">
        <v>164</v>
      </c>
    </row>
    <row r="610" s="2" customFormat="1" ht="16.5" customHeight="1">
      <c r="A610" s="41"/>
      <c r="B610" s="42"/>
      <c r="C610" s="215" t="s">
        <v>699</v>
      </c>
      <c r="D610" s="215" t="s">
        <v>166</v>
      </c>
      <c r="E610" s="216" t="s">
        <v>700</v>
      </c>
      <c r="F610" s="217" t="s">
        <v>701</v>
      </c>
      <c r="G610" s="218" t="s">
        <v>179</v>
      </c>
      <c r="H610" s="219">
        <v>9.782</v>
      </c>
      <c r="I610" s="220"/>
      <c r="J610" s="221">
        <f>ROUND(I610*H610,2)</f>
        <v>0</v>
      </c>
      <c r="K610" s="217" t="s">
        <v>170</v>
      </c>
      <c r="L610" s="47"/>
      <c r="M610" s="222" t="s">
        <v>19</v>
      </c>
      <c r="N610" s="223" t="s">
        <v>48</v>
      </c>
      <c r="O610" s="87"/>
      <c r="P610" s="224">
        <f>O610*H610</f>
        <v>0</v>
      </c>
      <c r="Q610" s="224">
        <v>0</v>
      </c>
      <c r="R610" s="224">
        <f>Q610*H610</f>
        <v>0</v>
      </c>
      <c r="S610" s="224">
        <v>2.3999999999999999</v>
      </c>
      <c r="T610" s="225">
        <f>S610*H610</f>
        <v>23.476800000000001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6" t="s">
        <v>108</v>
      </c>
      <c r="AT610" s="226" t="s">
        <v>166</v>
      </c>
      <c r="AU610" s="226" t="s">
        <v>105</v>
      </c>
      <c r="AY610" s="20" t="s">
        <v>164</v>
      </c>
      <c r="BE610" s="227">
        <f>IF(N610="základní",J610,0)</f>
        <v>0</v>
      </c>
      <c r="BF610" s="227">
        <f>IF(N610="snížená",J610,0)</f>
        <v>0</v>
      </c>
      <c r="BG610" s="227">
        <f>IF(N610="zákl. přenesená",J610,0)</f>
        <v>0</v>
      </c>
      <c r="BH610" s="227">
        <f>IF(N610="sníž. přenesená",J610,0)</f>
        <v>0</v>
      </c>
      <c r="BI610" s="227">
        <f>IF(N610="nulová",J610,0)</f>
        <v>0</v>
      </c>
      <c r="BJ610" s="20" t="s">
        <v>85</v>
      </c>
      <c r="BK610" s="227">
        <f>ROUND(I610*H610,2)</f>
        <v>0</v>
      </c>
      <c r="BL610" s="20" t="s">
        <v>108</v>
      </c>
      <c r="BM610" s="226" t="s">
        <v>702</v>
      </c>
    </row>
    <row r="611" s="2" customFormat="1">
      <c r="A611" s="41"/>
      <c r="B611" s="42"/>
      <c r="C611" s="43"/>
      <c r="D611" s="228" t="s">
        <v>172</v>
      </c>
      <c r="E611" s="43"/>
      <c r="F611" s="229" t="s">
        <v>703</v>
      </c>
      <c r="G611" s="43"/>
      <c r="H611" s="43"/>
      <c r="I611" s="230"/>
      <c r="J611" s="43"/>
      <c r="K611" s="43"/>
      <c r="L611" s="47"/>
      <c r="M611" s="231"/>
      <c r="N611" s="23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172</v>
      </c>
      <c r="AU611" s="20" t="s">
        <v>105</v>
      </c>
    </row>
    <row r="612" s="15" customFormat="1">
      <c r="A612" s="15"/>
      <c r="B612" s="256"/>
      <c r="C612" s="257"/>
      <c r="D612" s="235" t="s">
        <v>174</v>
      </c>
      <c r="E612" s="258" t="s">
        <v>19</v>
      </c>
      <c r="F612" s="259" t="s">
        <v>182</v>
      </c>
      <c r="G612" s="257"/>
      <c r="H612" s="258" t="s">
        <v>19</v>
      </c>
      <c r="I612" s="260"/>
      <c r="J612" s="257"/>
      <c r="K612" s="257"/>
      <c r="L612" s="261"/>
      <c r="M612" s="262"/>
      <c r="N612" s="263"/>
      <c r="O612" s="263"/>
      <c r="P612" s="263"/>
      <c r="Q612" s="263"/>
      <c r="R612" s="263"/>
      <c r="S612" s="263"/>
      <c r="T612" s="264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5" t="s">
        <v>174</v>
      </c>
      <c r="AU612" s="265" t="s">
        <v>105</v>
      </c>
      <c r="AV612" s="15" t="s">
        <v>85</v>
      </c>
      <c r="AW612" s="15" t="s">
        <v>37</v>
      </c>
      <c r="AX612" s="15" t="s">
        <v>77</v>
      </c>
      <c r="AY612" s="265" t="s">
        <v>164</v>
      </c>
    </row>
    <row r="613" s="13" customFormat="1">
      <c r="A613" s="13"/>
      <c r="B613" s="233"/>
      <c r="C613" s="234"/>
      <c r="D613" s="235" t="s">
        <v>174</v>
      </c>
      <c r="E613" s="236" t="s">
        <v>19</v>
      </c>
      <c r="F613" s="237" t="s">
        <v>704</v>
      </c>
      <c r="G613" s="234"/>
      <c r="H613" s="238">
        <v>3.0590000000000002</v>
      </c>
      <c r="I613" s="239"/>
      <c r="J613" s="234"/>
      <c r="K613" s="234"/>
      <c r="L613" s="240"/>
      <c r="M613" s="241"/>
      <c r="N613" s="242"/>
      <c r="O613" s="242"/>
      <c r="P613" s="242"/>
      <c r="Q613" s="242"/>
      <c r="R613" s="242"/>
      <c r="S613" s="242"/>
      <c r="T613" s="24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4" t="s">
        <v>174</v>
      </c>
      <c r="AU613" s="244" t="s">
        <v>105</v>
      </c>
      <c r="AV613" s="13" t="s">
        <v>87</v>
      </c>
      <c r="AW613" s="13" t="s">
        <v>37</v>
      </c>
      <c r="AX613" s="13" t="s">
        <v>77</v>
      </c>
      <c r="AY613" s="244" t="s">
        <v>164</v>
      </c>
    </row>
    <row r="614" s="13" customFormat="1">
      <c r="A614" s="13"/>
      <c r="B614" s="233"/>
      <c r="C614" s="234"/>
      <c r="D614" s="235" t="s">
        <v>174</v>
      </c>
      <c r="E614" s="236" t="s">
        <v>19</v>
      </c>
      <c r="F614" s="237" t="s">
        <v>705</v>
      </c>
      <c r="G614" s="234"/>
      <c r="H614" s="238">
        <v>2.3940000000000001</v>
      </c>
      <c r="I614" s="239"/>
      <c r="J614" s="234"/>
      <c r="K614" s="234"/>
      <c r="L614" s="240"/>
      <c r="M614" s="241"/>
      <c r="N614" s="242"/>
      <c r="O614" s="242"/>
      <c r="P614" s="242"/>
      <c r="Q614" s="242"/>
      <c r="R614" s="242"/>
      <c r="S614" s="242"/>
      <c r="T614" s="24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4" t="s">
        <v>174</v>
      </c>
      <c r="AU614" s="244" t="s">
        <v>105</v>
      </c>
      <c r="AV614" s="13" t="s">
        <v>87</v>
      </c>
      <c r="AW614" s="13" t="s">
        <v>37</v>
      </c>
      <c r="AX614" s="13" t="s">
        <v>77</v>
      </c>
      <c r="AY614" s="244" t="s">
        <v>164</v>
      </c>
    </row>
    <row r="615" s="13" customFormat="1">
      <c r="A615" s="13"/>
      <c r="B615" s="233"/>
      <c r="C615" s="234"/>
      <c r="D615" s="235" t="s">
        <v>174</v>
      </c>
      <c r="E615" s="236" t="s">
        <v>19</v>
      </c>
      <c r="F615" s="237" t="s">
        <v>706</v>
      </c>
      <c r="G615" s="234"/>
      <c r="H615" s="238">
        <v>0.629</v>
      </c>
      <c r="I615" s="239"/>
      <c r="J615" s="234"/>
      <c r="K615" s="234"/>
      <c r="L615" s="240"/>
      <c r="M615" s="241"/>
      <c r="N615" s="242"/>
      <c r="O615" s="242"/>
      <c r="P615" s="242"/>
      <c r="Q615" s="242"/>
      <c r="R615" s="242"/>
      <c r="S615" s="242"/>
      <c r="T615" s="24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4" t="s">
        <v>174</v>
      </c>
      <c r="AU615" s="244" t="s">
        <v>105</v>
      </c>
      <c r="AV615" s="13" t="s">
        <v>87</v>
      </c>
      <c r="AW615" s="13" t="s">
        <v>37</v>
      </c>
      <c r="AX615" s="13" t="s">
        <v>77</v>
      </c>
      <c r="AY615" s="244" t="s">
        <v>164</v>
      </c>
    </row>
    <row r="616" s="13" customFormat="1">
      <c r="A616" s="13"/>
      <c r="B616" s="233"/>
      <c r="C616" s="234"/>
      <c r="D616" s="235" t="s">
        <v>174</v>
      </c>
      <c r="E616" s="236" t="s">
        <v>19</v>
      </c>
      <c r="F616" s="237" t="s">
        <v>707</v>
      </c>
      <c r="G616" s="234"/>
      <c r="H616" s="238">
        <v>1.1279999999999999</v>
      </c>
      <c r="I616" s="239"/>
      <c r="J616" s="234"/>
      <c r="K616" s="234"/>
      <c r="L616" s="240"/>
      <c r="M616" s="241"/>
      <c r="N616" s="242"/>
      <c r="O616" s="242"/>
      <c r="P616" s="242"/>
      <c r="Q616" s="242"/>
      <c r="R616" s="242"/>
      <c r="S616" s="242"/>
      <c r="T616" s="24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4" t="s">
        <v>174</v>
      </c>
      <c r="AU616" s="244" t="s">
        <v>105</v>
      </c>
      <c r="AV616" s="13" t="s">
        <v>87</v>
      </c>
      <c r="AW616" s="13" t="s">
        <v>37</v>
      </c>
      <c r="AX616" s="13" t="s">
        <v>77</v>
      </c>
      <c r="AY616" s="244" t="s">
        <v>164</v>
      </c>
    </row>
    <row r="617" s="13" customFormat="1">
      <c r="A617" s="13"/>
      <c r="B617" s="233"/>
      <c r="C617" s="234"/>
      <c r="D617" s="235" t="s">
        <v>174</v>
      </c>
      <c r="E617" s="236" t="s">
        <v>19</v>
      </c>
      <c r="F617" s="237" t="s">
        <v>708</v>
      </c>
      <c r="G617" s="234"/>
      <c r="H617" s="238">
        <v>2.5720000000000001</v>
      </c>
      <c r="I617" s="239"/>
      <c r="J617" s="234"/>
      <c r="K617" s="234"/>
      <c r="L617" s="240"/>
      <c r="M617" s="241"/>
      <c r="N617" s="242"/>
      <c r="O617" s="242"/>
      <c r="P617" s="242"/>
      <c r="Q617" s="242"/>
      <c r="R617" s="242"/>
      <c r="S617" s="242"/>
      <c r="T617" s="24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4" t="s">
        <v>174</v>
      </c>
      <c r="AU617" s="244" t="s">
        <v>105</v>
      </c>
      <c r="AV617" s="13" t="s">
        <v>87</v>
      </c>
      <c r="AW617" s="13" t="s">
        <v>37</v>
      </c>
      <c r="AX617" s="13" t="s">
        <v>77</v>
      </c>
      <c r="AY617" s="244" t="s">
        <v>164</v>
      </c>
    </row>
    <row r="618" s="14" customFormat="1">
      <c r="A618" s="14"/>
      <c r="B618" s="245"/>
      <c r="C618" s="246"/>
      <c r="D618" s="235" t="s">
        <v>174</v>
      </c>
      <c r="E618" s="247" t="s">
        <v>19</v>
      </c>
      <c r="F618" s="248" t="s">
        <v>176</v>
      </c>
      <c r="G618" s="246"/>
      <c r="H618" s="249">
        <v>9.782</v>
      </c>
      <c r="I618" s="250"/>
      <c r="J618" s="246"/>
      <c r="K618" s="246"/>
      <c r="L618" s="251"/>
      <c r="M618" s="252"/>
      <c r="N618" s="253"/>
      <c r="O618" s="253"/>
      <c r="P618" s="253"/>
      <c r="Q618" s="253"/>
      <c r="R618" s="253"/>
      <c r="S618" s="253"/>
      <c r="T618" s="25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5" t="s">
        <v>174</v>
      </c>
      <c r="AU618" s="255" t="s">
        <v>105</v>
      </c>
      <c r="AV618" s="14" t="s">
        <v>108</v>
      </c>
      <c r="AW618" s="14" t="s">
        <v>37</v>
      </c>
      <c r="AX618" s="14" t="s">
        <v>85</v>
      </c>
      <c r="AY618" s="255" t="s">
        <v>164</v>
      </c>
    </row>
    <row r="619" s="2" customFormat="1" ht="44.25" customHeight="1">
      <c r="A619" s="41"/>
      <c r="B619" s="42"/>
      <c r="C619" s="215" t="s">
        <v>709</v>
      </c>
      <c r="D619" s="215" t="s">
        <v>166</v>
      </c>
      <c r="E619" s="216" t="s">
        <v>710</v>
      </c>
      <c r="F619" s="217" t="s">
        <v>711</v>
      </c>
      <c r="G619" s="218" t="s">
        <v>169</v>
      </c>
      <c r="H619" s="219">
        <v>8.1259999999999994</v>
      </c>
      <c r="I619" s="220"/>
      <c r="J619" s="221">
        <f>ROUND(I619*H619,2)</f>
        <v>0</v>
      </c>
      <c r="K619" s="217" t="s">
        <v>170</v>
      </c>
      <c r="L619" s="47"/>
      <c r="M619" s="222" t="s">
        <v>19</v>
      </c>
      <c r="N619" s="223" t="s">
        <v>48</v>
      </c>
      <c r="O619" s="87"/>
      <c r="P619" s="224">
        <f>O619*H619</f>
        <v>0</v>
      </c>
      <c r="Q619" s="224">
        <v>0</v>
      </c>
      <c r="R619" s="224">
        <f>Q619*H619</f>
        <v>0</v>
      </c>
      <c r="S619" s="224">
        <v>0.037999999999999999</v>
      </c>
      <c r="T619" s="225">
        <f>S619*H619</f>
        <v>0.30878799999999995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26" t="s">
        <v>108</v>
      </c>
      <c r="AT619" s="226" t="s">
        <v>166</v>
      </c>
      <c r="AU619" s="226" t="s">
        <v>105</v>
      </c>
      <c r="AY619" s="20" t="s">
        <v>164</v>
      </c>
      <c r="BE619" s="227">
        <f>IF(N619="základní",J619,0)</f>
        <v>0</v>
      </c>
      <c r="BF619" s="227">
        <f>IF(N619="snížená",J619,0)</f>
        <v>0</v>
      </c>
      <c r="BG619" s="227">
        <f>IF(N619="zákl. přenesená",J619,0)</f>
        <v>0</v>
      </c>
      <c r="BH619" s="227">
        <f>IF(N619="sníž. přenesená",J619,0)</f>
        <v>0</v>
      </c>
      <c r="BI619" s="227">
        <f>IF(N619="nulová",J619,0)</f>
        <v>0</v>
      </c>
      <c r="BJ619" s="20" t="s">
        <v>85</v>
      </c>
      <c r="BK619" s="227">
        <f>ROUND(I619*H619,2)</f>
        <v>0</v>
      </c>
      <c r="BL619" s="20" t="s">
        <v>108</v>
      </c>
      <c r="BM619" s="226" t="s">
        <v>712</v>
      </c>
    </row>
    <row r="620" s="2" customFormat="1">
      <c r="A620" s="41"/>
      <c r="B620" s="42"/>
      <c r="C620" s="43"/>
      <c r="D620" s="228" t="s">
        <v>172</v>
      </c>
      <c r="E620" s="43"/>
      <c r="F620" s="229" t="s">
        <v>713</v>
      </c>
      <c r="G620" s="43"/>
      <c r="H620" s="43"/>
      <c r="I620" s="230"/>
      <c r="J620" s="43"/>
      <c r="K620" s="43"/>
      <c r="L620" s="47"/>
      <c r="M620" s="231"/>
      <c r="N620" s="232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172</v>
      </c>
      <c r="AU620" s="20" t="s">
        <v>105</v>
      </c>
    </row>
    <row r="621" s="13" customFormat="1">
      <c r="A621" s="13"/>
      <c r="B621" s="233"/>
      <c r="C621" s="234"/>
      <c r="D621" s="235" t="s">
        <v>174</v>
      </c>
      <c r="E621" s="236" t="s">
        <v>19</v>
      </c>
      <c r="F621" s="237" t="s">
        <v>714</v>
      </c>
      <c r="G621" s="234"/>
      <c r="H621" s="238">
        <v>1.3089999999999999</v>
      </c>
      <c r="I621" s="239"/>
      <c r="J621" s="234"/>
      <c r="K621" s="234"/>
      <c r="L621" s="240"/>
      <c r="M621" s="241"/>
      <c r="N621" s="242"/>
      <c r="O621" s="242"/>
      <c r="P621" s="242"/>
      <c r="Q621" s="242"/>
      <c r="R621" s="242"/>
      <c r="S621" s="242"/>
      <c r="T621" s="24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4" t="s">
        <v>174</v>
      </c>
      <c r="AU621" s="244" t="s">
        <v>105</v>
      </c>
      <c r="AV621" s="13" t="s">
        <v>87</v>
      </c>
      <c r="AW621" s="13" t="s">
        <v>37</v>
      </c>
      <c r="AX621" s="13" t="s">
        <v>77</v>
      </c>
      <c r="AY621" s="244" t="s">
        <v>164</v>
      </c>
    </row>
    <row r="622" s="13" customFormat="1">
      <c r="A622" s="13"/>
      <c r="B622" s="233"/>
      <c r="C622" s="234"/>
      <c r="D622" s="235" t="s">
        <v>174</v>
      </c>
      <c r="E622" s="236" t="s">
        <v>19</v>
      </c>
      <c r="F622" s="237" t="s">
        <v>715</v>
      </c>
      <c r="G622" s="234"/>
      <c r="H622" s="238">
        <v>1.3580000000000001</v>
      </c>
      <c r="I622" s="239"/>
      <c r="J622" s="234"/>
      <c r="K622" s="234"/>
      <c r="L622" s="240"/>
      <c r="M622" s="241"/>
      <c r="N622" s="242"/>
      <c r="O622" s="242"/>
      <c r="P622" s="242"/>
      <c r="Q622" s="242"/>
      <c r="R622" s="242"/>
      <c r="S622" s="242"/>
      <c r="T622" s="24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4" t="s">
        <v>174</v>
      </c>
      <c r="AU622" s="244" t="s">
        <v>105</v>
      </c>
      <c r="AV622" s="13" t="s">
        <v>87</v>
      </c>
      <c r="AW622" s="13" t="s">
        <v>37</v>
      </c>
      <c r="AX622" s="13" t="s">
        <v>77</v>
      </c>
      <c r="AY622" s="244" t="s">
        <v>164</v>
      </c>
    </row>
    <row r="623" s="13" customFormat="1">
      <c r="A623" s="13"/>
      <c r="B623" s="233"/>
      <c r="C623" s="234"/>
      <c r="D623" s="235" t="s">
        <v>174</v>
      </c>
      <c r="E623" s="236" t="s">
        <v>19</v>
      </c>
      <c r="F623" s="237" t="s">
        <v>716</v>
      </c>
      <c r="G623" s="234"/>
      <c r="H623" s="238">
        <v>1.034</v>
      </c>
      <c r="I623" s="239"/>
      <c r="J623" s="234"/>
      <c r="K623" s="234"/>
      <c r="L623" s="240"/>
      <c r="M623" s="241"/>
      <c r="N623" s="242"/>
      <c r="O623" s="242"/>
      <c r="P623" s="242"/>
      <c r="Q623" s="242"/>
      <c r="R623" s="242"/>
      <c r="S623" s="242"/>
      <c r="T623" s="24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4" t="s">
        <v>174</v>
      </c>
      <c r="AU623" s="244" t="s">
        <v>105</v>
      </c>
      <c r="AV623" s="13" t="s">
        <v>87</v>
      </c>
      <c r="AW623" s="13" t="s">
        <v>37</v>
      </c>
      <c r="AX623" s="13" t="s">
        <v>77</v>
      </c>
      <c r="AY623" s="244" t="s">
        <v>164</v>
      </c>
    </row>
    <row r="624" s="13" customFormat="1">
      <c r="A624" s="13"/>
      <c r="B624" s="233"/>
      <c r="C624" s="234"/>
      <c r="D624" s="235" t="s">
        <v>174</v>
      </c>
      <c r="E624" s="236" t="s">
        <v>19</v>
      </c>
      <c r="F624" s="237" t="s">
        <v>717</v>
      </c>
      <c r="G624" s="234"/>
      <c r="H624" s="238">
        <v>1.329</v>
      </c>
      <c r="I624" s="239"/>
      <c r="J624" s="234"/>
      <c r="K624" s="234"/>
      <c r="L624" s="240"/>
      <c r="M624" s="241"/>
      <c r="N624" s="242"/>
      <c r="O624" s="242"/>
      <c r="P624" s="242"/>
      <c r="Q624" s="242"/>
      <c r="R624" s="242"/>
      <c r="S624" s="242"/>
      <c r="T624" s="24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4" t="s">
        <v>174</v>
      </c>
      <c r="AU624" s="244" t="s">
        <v>105</v>
      </c>
      <c r="AV624" s="13" t="s">
        <v>87</v>
      </c>
      <c r="AW624" s="13" t="s">
        <v>37</v>
      </c>
      <c r="AX624" s="13" t="s">
        <v>77</v>
      </c>
      <c r="AY624" s="244" t="s">
        <v>164</v>
      </c>
    </row>
    <row r="625" s="13" customFormat="1">
      <c r="A625" s="13"/>
      <c r="B625" s="233"/>
      <c r="C625" s="234"/>
      <c r="D625" s="235" t="s">
        <v>174</v>
      </c>
      <c r="E625" s="236" t="s">
        <v>19</v>
      </c>
      <c r="F625" s="237" t="s">
        <v>718</v>
      </c>
      <c r="G625" s="234"/>
      <c r="H625" s="238">
        <v>1.548</v>
      </c>
      <c r="I625" s="239"/>
      <c r="J625" s="234"/>
      <c r="K625" s="234"/>
      <c r="L625" s="240"/>
      <c r="M625" s="241"/>
      <c r="N625" s="242"/>
      <c r="O625" s="242"/>
      <c r="P625" s="242"/>
      <c r="Q625" s="242"/>
      <c r="R625" s="242"/>
      <c r="S625" s="242"/>
      <c r="T625" s="24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4" t="s">
        <v>174</v>
      </c>
      <c r="AU625" s="244" t="s">
        <v>105</v>
      </c>
      <c r="AV625" s="13" t="s">
        <v>87</v>
      </c>
      <c r="AW625" s="13" t="s">
        <v>37</v>
      </c>
      <c r="AX625" s="13" t="s">
        <v>77</v>
      </c>
      <c r="AY625" s="244" t="s">
        <v>164</v>
      </c>
    </row>
    <row r="626" s="13" customFormat="1">
      <c r="A626" s="13"/>
      <c r="B626" s="233"/>
      <c r="C626" s="234"/>
      <c r="D626" s="235" t="s">
        <v>174</v>
      </c>
      <c r="E626" s="236" t="s">
        <v>19</v>
      </c>
      <c r="F626" s="237" t="s">
        <v>718</v>
      </c>
      <c r="G626" s="234"/>
      <c r="H626" s="238">
        <v>1.548</v>
      </c>
      <c r="I626" s="239"/>
      <c r="J626" s="234"/>
      <c r="K626" s="234"/>
      <c r="L626" s="240"/>
      <c r="M626" s="241"/>
      <c r="N626" s="242"/>
      <c r="O626" s="242"/>
      <c r="P626" s="242"/>
      <c r="Q626" s="242"/>
      <c r="R626" s="242"/>
      <c r="S626" s="242"/>
      <c r="T626" s="24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4" t="s">
        <v>174</v>
      </c>
      <c r="AU626" s="244" t="s">
        <v>105</v>
      </c>
      <c r="AV626" s="13" t="s">
        <v>87</v>
      </c>
      <c r="AW626" s="13" t="s">
        <v>37</v>
      </c>
      <c r="AX626" s="13" t="s">
        <v>77</v>
      </c>
      <c r="AY626" s="244" t="s">
        <v>164</v>
      </c>
    </row>
    <row r="627" s="14" customFormat="1">
      <c r="A627" s="14"/>
      <c r="B627" s="245"/>
      <c r="C627" s="246"/>
      <c r="D627" s="235" t="s">
        <v>174</v>
      </c>
      <c r="E627" s="247" t="s">
        <v>19</v>
      </c>
      <c r="F627" s="248" t="s">
        <v>176</v>
      </c>
      <c r="G627" s="246"/>
      <c r="H627" s="249">
        <v>8.1259999999999994</v>
      </c>
      <c r="I627" s="250"/>
      <c r="J627" s="246"/>
      <c r="K627" s="246"/>
      <c r="L627" s="251"/>
      <c r="M627" s="252"/>
      <c r="N627" s="253"/>
      <c r="O627" s="253"/>
      <c r="P627" s="253"/>
      <c r="Q627" s="253"/>
      <c r="R627" s="253"/>
      <c r="S627" s="253"/>
      <c r="T627" s="25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5" t="s">
        <v>174</v>
      </c>
      <c r="AU627" s="255" t="s">
        <v>105</v>
      </c>
      <c r="AV627" s="14" t="s">
        <v>108</v>
      </c>
      <c r="AW627" s="14" t="s">
        <v>37</v>
      </c>
      <c r="AX627" s="14" t="s">
        <v>85</v>
      </c>
      <c r="AY627" s="255" t="s">
        <v>164</v>
      </c>
    </row>
    <row r="628" s="2" customFormat="1" ht="37.8" customHeight="1">
      <c r="A628" s="41"/>
      <c r="B628" s="42"/>
      <c r="C628" s="215" t="s">
        <v>719</v>
      </c>
      <c r="D628" s="215" t="s">
        <v>166</v>
      </c>
      <c r="E628" s="216" t="s">
        <v>720</v>
      </c>
      <c r="F628" s="217" t="s">
        <v>721</v>
      </c>
      <c r="G628" s="218" t="s">
        <v>169</v>
      </c>
      <c r="H628" s="219">
        <v>9.4619999999999997</v>
      </c>
      <c r="I628" s="220"/>
      <c r="J628" s="221">
        <f>ROUND(I628*H628,2)</f>
        <v>0</v>
      </c>
      <c r="K628" s="217" t="s">
        <v>170</v>
      </c>
      <c r="L628" s="47"/>
      <c r="M628" s="222" t="s">
        <v>19</v>
      </c>
      <c r="N628" s="223" t="s">
        <v>48</v>
      </c>
      <c r="O628" s="87"/>
      <c r="P628" s="224">
        <f>O628*H628</f>
        <v>0</v>
      </c>
      <c r="Q628" s="224">
        <v>0</v>
      </c>
      <c r="R628" s="224">
        <f>Q628*H628</f>
        <v>0</v>
      </c>
      <c r="S628" s="224">
        <v>0.067000000000000004</v>
      </c>
      <c r="T628" s="225">
        <f>S628*H628</f>
        <v>0.63395400000000002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6" t="s">
        <v>108</v>
      </c>
      <c r="AT628" s="226" t="s">
        <v>166</v>
      </c>
      <c r="AU628" s="226" t="s">
        <v>105</v>
      </c>
      <c r="AY628" s="20" t="s">
        <v>164</v>
      </c>
      <c r="BE628" s="227">
        <f>IF(N628="základní",J628,0)</f>
        <v>0</v>
      </c>
      <c r="BF628" s="227">
        <f>IF(N628="snížená",J628,0)</f>
        <v>0</v>
      </c>
      <c r="BG628" s="227">
        <f>IF(N628="zákl. přenesená",J628,0)</f>
        <v>0</v>
      </c>
      <c r="BH628" s="227">
        <f>IF(N628="sníž. přenesená",J628,0)</f>
        <v>0</v>
      </c>
      <c r="BI628" s="227">
        <f>IF(N628="nulová",J628,0)</f>
        <v>0</v>
      </c>
      <c r="BJ628" s="20" t="s">
        <v>85</v>
      </c>
      <c r="BK628" s="227">
        <f>ROUND(I628*H628,2)</f>
        <v>0</v>
      </c>
      <c r="BL628" s="20" t="s">
        <v>108</v>
      </c>
      <c r="BM628" s="226" t="s">
        <v>722</v>
      </c>
    </row>
    <row r="629" s="2" customFormat="1">
      <c r="A629" s="41"/>
      <c r="B629" s="42"/>
      <c r="C629" s="43"/>
      <c r="D629" s="228" t="s">
        <v>172</v>
      </c>
      <c r="E629" s="43"/>
      <c r="F629" s="229" t="s">
        <v>723</v>
      </c>
      <c r="G629" s="43"/>
      <c r="H629" s="43"/>
      <c r="I629" s="230"/>
      <c r="J629" s="43"/>
      <c r="K629" s="43"/>
      <c r="L629" s="47"/>
      <c r="M629" s="231"/>
      <c r="N629" s="232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172</v>
      </c>
      <c r="AU629" s="20" t="s">
        <v>105</v>
      </c>
    </row>
    <row r="630" s="13" customFormat="1">
      <c r="A630" s="13"/>
      <c r="B630" s="233"/>
      <c r="C630" s="234"/>
      <c r="D630" s="235" t="s">
        <v>174</v>
      </c>
      <c r="E630" s="236" t="s">
        <v>19</v>
      </c>
      <c r="F630" s="237" t="s">
        <v>724</v>
      </c>
      <c r="G630" s="234"/>
      <c r="H630" s="238">
        <v>3.2530000000000001</v>
      </c>
      <c r="I630" s="239"/>
      <c r="J630" s="234"/>
      <c r="K630" s="234"/>
      <c r="L630" s="240"/>
      <c r="M630" s="241"/>
      <c r="N630" s="242"/>
      <c r="O630" s="242"/>
      <c r="P630" s="242"/>
      <c r="Q630" s="242"/>
      <c r="R630" s="242"/>
      <c r="S630" s="242"/>
      <c r="T630" s="24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4" t="s">
        <v>174</v>
      </c>
      <c r="AU630" s="244" t="s">
        <v>105</v>
      </c>
      <c r="AV630" s="13" t="s">
        <v>87</v>
      </c>
      <c r="AW630" s="13" t="s">
        <v>37</v>
      </c>
      <c r="AX630" s="13" t="s">
        <v>77</v>
      </c>
      <c r="AY630" s="244" t="s">
        <v>164</v>
      </c>
    </row>
    <row r="631" s="13" customFormat="1">
      <c r="A631" s="13"/>
      <c r="B631" s="233"/>
      <c r="C631" s="234"/>
      <c r="D631" s="235" t="s">
        <v>174</v>
      </c>
      <c r="E631" s="236" t="s">
        <v>19</v>
      </c>
      <c r="F631" s="237" t="s">
        <v>725</v>
      </c>
      <c r="G631" s="234"/>
      <c r="H631" s="238">
        <v>3.27</v>
      </c>
      <c r="I631" s="239"/>
      <c r="J631" s="234"/>
      <c r="K631" s="234"/>
      <c r="L631" s="240"/>
      <c r="M631" s="241"/>
      <c r="N631" s="242"/>
      <c r="O631" s="242"/>
      <c r="P631" s="242"/>
      <c r="Q631" s="242"/>
      <c r="R631" s="242"/>
      <c r="S631" s="242"/>
      <c r="T631" s="24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4" t="s">
        <v>174</v>
      </c>
      <c r="AU631" s="244" t="s">
        <v>105</v>
      </c>
      <c r="AV631" s="13" t="s">
        <v>87</v>
      </c>
      <c r="AW631" s="13" t="s">
        <v>37</v>
      </c>
      <c r="AX631" s="13" t="s">
        <v>77</v>
      </c>
      <c r="AY631" s="244" t="s">
        <v>164</v>
      </c>
    </row>
    <row r="632" s="13" customFormat="1">
      <c r="A632" s="13"/>
      <c r="B632" s="233"/>
      <c r="C632" s="234"/>
      <c r="D632" s="235" t="s">
        <v>174</v>
      </c>
      <c r="E632" s="236" t="s">
        <v>19</v>
      </c>
      <c r="F632" s="237" t="s">
        <v>726</v>
      </c>
      <c r="G632" s="234"/>
      <c r="H632" s="238">
        <v>2.9390000000000001</v>
      </c>
      <c r="I632" s="239"/>
      <c r="J632" s="234"/>
      <c r="K632" s="234"/>
      <c r="L632" s="240"/>
      <c r="M632" s="241"/>
      <c r="N632" s="242"/>
      <c r="O632" s="242"/>
      <c r="P632" s="242"/>
      <c r="Q632" s="242"/>
      <c r="R632" s="242"/>
      <c r="S632" s="242"/>
      <c r="T632" s="24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4" t="s">
        <v>174</v>
      </c>
      <c r="AU632" s="244" t="s">
        <v>105</v>
      </c>
      <c r="AV632" s="13" t="s">
        <v>87</v>
      </c>
      <c r="AW632" s="13" t="s">
        <v>37</v>
      </c>
      <c r="AX632" s="13" t="s">
        <v>77</v>
      </c>
      <c r="AY632" s="244" t="s">
        <v>164</v>
      </c>
    </row>
    <row r="633" s="14" customFormat="1">
      <c r="A633" s="14"/>
      <c r="B633" s="245"/>
      <c r="C633" s="246"/>
      <c r="D633" s="235" t="s">
        <v>174</v>
      </c>
      <c r="E633" s="247" t="s">
        <v>19</v>
      </c>
      <c r="F633" s="248" t="s">
        <v>176</v>
      </c>
      <c r="G633" s="246"/>
      <c r="H633" s="249">
        <v>9.4619999999999997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5" t="s">
        <v>174</v>
      </c>
      <c r="AU633" s="255" t="s">
        <v>105</v>
      </c>
      <c r="AV633" s="14" t="s">
        <v>108</v>
      </c>
      <c r="AW633" s="14" t="s">
        <v>37</v>
      </c>
      <c r="AX633" s="14" t="s">
        <v>85</v>
      </c>
      <c r="AY633" s="255" t="s">
        <v>164</v>
      </c>
    </row>
    <row r="634" s="2" customFormat="1" ht="37.8" customHeight="1">
      <c r="A634" s="41"/>
      <c r="B634" s="42"/>
      <c r="C634" s="215" t="s">
        <v>727</v>
      </c>
      <c r="D634" s="215" t="s">
        <v>166</v>
      </c>
      <c r="E634" s="216" t="s">
        <v>728</v>
      </c>
      <c r="F634" s="217" t="s">
        <v>729</v>
      </c>
      <c r="G634" s="218" t="s">
        <v>169</v>
      </c>
      <c r="H634" s="219">
        <v>1.8380000000000001</v>
      </c>
      <c r="I634" s="220"/>
      <c r="J634" s="221">
        <f>ROUND(I634*H634,2)</f>
        <v>0</v>
      </c>
      <c r="K634" s="217" t="s">
        <v>170</v>
      </c>
      <c r="L634" s="47"/>
      <c r="M634" s="222" t="s">
        <v>19</v>
      </c>
      <c r="N634" s="223" t="s">
        <v>48</v>
      </c>
      <c r="O634" s="87"/>
      <c r="P634" s="224">
        <f>O634*H634</f>
        <v>0</v>
      </c>
      <c r="Q634" s="224">
        <v>0</v>
      </c>
      <c r="R634" s="224">
        <f>Q634*H634</f>
        <v>0</v>
      </c>
      <c r="S634" s="224">
        <v>0.075999999999999998</v>
      </c>
      <c r="T634" s="225">
        <f>S634*H634</f>
        <v>0.13968800000000001</v>
      </c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R634" s="226" t="s">
        <v>108</v>
      </c>
      <c r="AT634" s="226" t="s">
        <v>166</v>
      </c>
      <c r="AU634" s="226" t="s">
        <v>105</v>
      </c>
      <c r="AY634" s="20" t="s">
        <v>164</v>
      </c>
      <c r="BE634" s="227">
        <f>IF(N634="základní",J634,0)</f>
        <v>0</v>
      </c>
      <c r="BF634" s="227">
        <f>IF(N634="snížená",J634,0)</f>
        <v>0</v>
      </c>
      <c r="BG634" s="227">
        <f>IF(N634="zákl. přenesená",J634,0)</f>
        <v>0</v>
      </c>
      <c r="BH634" s="227">
        <f>IF(N634="sníž. přenesená",J634,0)</f>
        <v>0</v>
      </c>
      <c r="BI634" s="227">
        <f>IF(N634="nulová",J634,0)</f>
        <v>0</v>
      </c>
      <c r="BJ634" s="20" t="s">
        <v>85</v>
      </c>
      <c r="BK634" s="227">
        <f>ROUND(I634*H634,2)</f>
        <v>0</v>
      </c>
      <c r="BL634" s="20" t="s">
        <v>108</v>
      </c>
      <c r="BM634" s="226" t="s">
        <v>730</v>
      </c>
    </row>
    <row r="635" s="2" customFormat="1">
      <c r="A635" s="41"/>
      <c r="B635" s="42"/>
      <c r="C635" s="43"/>
      <c r="D635" s="228" t="s">
        <v>172</v>
      </c>
      <c r="E635" s="43"/>
      <c r="F635" s="229" t="s">
        <v>731</v>
      </c>
      <c r="G635" s="43"/>
      <c r="H635" s="43"/>
      <c r="I635" s="230"/>
      <c r="J635" s="43"/>
      <c r="K635" s="43"/>
      <c r="L635" s="47"/>
      <c r="M635" s="231"/>
      <c r="N635" s="232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172</v>
      </c>
      <c r="AU635" s="20" t="s">
        <v>105</v>
      </c>
    </row>
    <row r="636" s="13" customFormat="1">
      <c r="A636" s="13"/>
      <c r="B636" s="233"/>
      <c r="C636" s="234"/>
      <c r="D636" s="235" t="s">
        <v>174</v>
      </c>
      <c r="E636" s="236" t="s">
        <v>19</v>
      </c>
      <c r="F636" s="237" t="s">
        <v>732</v>
      </c>
      <c r="G636" s="234"/>
      <c r="H636" s="238">
        <v>1.8380000000000001</v>
      </c>
      <c r="I636" s="239"/>
      <c r="J636" s="234"/>
      <c r="K636" s="234"/>
      <c r="L636" s="240"/>
      <c r="M636" s="241"/>
      <c r="N636" s="242"/>
      <c r="O636" s="242"/>
      <c r="P636" s="242"/>
      <c r="Q636" s="242"/>
      <c r="R636" s="242"/>
      <c r="S636" s="242"/>
      <c r="T636" s="24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4" t="s">
        <v>174</v>
      </c>
      <c r="AU636" s="244" t="s">
        <v>105</v>
      </c>
      <c r="AV636" s="13" t="s">
        <v>87</v>
      </c>
      <c r="AW636" s="13" t="s">
        <v>37</v>
      </c>
      <c r="AX636" s="13" t="s">
        <v>77</v>
      </c>
      <c r="AY636" s="244" t="s">
        <v>164</v>
      </c>
    </row>
    <row r="637" s="14" customFormat="1">
      <c r="A637" s="14"/>
      <c r="B637" s="245"/>
      <c r="C637" s="246"/>
      <c r="D637" s="235" t="s">
        <v>174</v>
      </c>
      <c r="E637" s="247" t="s">
        <v>19</v>
      </c>
      <c r="F637" s="248" t="s">
        <v>176</v>
      </c>
      <c r="G637" s="246"/>
      <c r="H637" s="249">
        <v>1.8380000000000001</v>
      </c>
      <c r="I637" s="250"/>
      <c r="J637" s="246"/>
      <c r="K637" s="246"/>
      <c r="L637" s="251"/>
      <c r="M637" s="252"/>
      <c r="N637" s="253"/>
      <c r="O637" s="253"/>
      <c r="P637" s="253"/>
      <c r="Q637" s="253"/>
      <c r="R637" s="253"/>
      <c r="S637" s="253"/>
      <c r="T637" s="25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5" t="s">
        <v>174</v>
      </c>
      <c r="AU637" s="255" t="s">
        <v>105</v>
      </c>
      <c r="AV637" s="14" t="s">
        <v>108</v>
      </c>
      <c r="AW637" s="14" t="s">
        <v>37</v>
      </c>
      <c r="AX637" s="14" t="s">
        <v>85</v>
      </c>
      <c r="AY637" s="255" t="s">
        <v>164</v>
      </c>
    </row>
    <row r="638" s="2" customFormat="1" ht="37.8" customHeight="1">
      <c r="A638" s="41"/>
      <c r="B638" s="42"/>
      <c r="C638" s="215" t="s">
        <v>733</v>
      </c>
      <c r="D638" s="215" t="s">
        <v>166</v>
      </c>
      <c r="E638" s="216" t="s">
        <v>734</v>
      </c>
      <c r="F638" s="217" t="s">
        <v>735</v>
      </c>
      <c r="G638" s="218" t="s">
        <v>169</v>
      </c>
      <c r="H638" s="219">
        <v>3.1890000000000001</v>
      </c>
      <c r="I638" s="220"/>
      <c r="J638" s="221">
        <f>ROUND(I638*H638,2)</f>
        <v>0</v>
      </c>
      <c r="K638" s="217" t="s">
        <v>170</v>
      </c>
      <c r="L638" s="47"/>
      <c r="M638" s="222" t="s">
        <v>19</v>
      </c>
      <c r="N638" s="223" t="s">
        <v>48</v>
      </c>
      <c r="O638" s="87"/>
      <c r="P638" s="224">
        <f>O638*H638</f>
        <v>0</v>
      </c>
      <c r="Q638" s="224">
        <v>0</v>
      </c>
      <c r="R638" s="224">
        <f>Q638*H638</f>
        <v>0</v>
      </c>
      <c r="S638" s="224">
        <v>0.063</v>
      </c>
      <c r="T638" s="225">
        <f>S638*H638</f>
        <v>0.200907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26" t="s">
        <v>108</v>
      </c>
      <c r="AT638" s="226" t="s">
        <v>166</v>
      </c>
      <c r="AU638" s="226" t="s">
        <v>105</v>
      </c>
      <c r="AY638" s="20" t="s">
        <v>164</v>
      </c>
      <c r="BE638" s="227">
        <f>IF(N638="základní",J638,0)</f>
        <v>0</v>
      </c>
      <c r="BF638" s="227">
        <f>IF(N638="snížená",J638,0)</f>
        <v>0</v>
      </c>
      <c r="BG638" s="227">
        <f>IF(N638="zákl. přenesená",J638,0)</f>
        <v>0</v>
      </c>
      <c r="BH638" s="227">
        <f>IF(N638="sníž. přenesená",J638,0)</f>
        <v>0</v>
      </c>
      <c r="BI638" s="227">
        <f>IF(N638="nulová",J638,0)</f>
        <v>0</v>
      </c>
      <c r="BJ638" s="20" t="s">
        <v>85</v>
      </c>
      <c r="BK638" s="227">
        <f>ROUND(I638*H638,2)</f>
        <v>0</v>
      </c>
      <c r="BL638" s="20" t="s">
        <v>108</v>
      </c>
      <c r="BM638" s="226" t="s">
        <v>736</v>
      </c>
    </row>
    <row r="639" s="2" customFormat="1">
      <c r="A639" s="41"/>
      <c r="B639" s="42"/>
      <c r="C639" s="43"/>
      <c r="D639" s="228" t="s">
        <v>172</v>
      </c>
      <c r="E639" s="43"/>
      <c r="F639" s="229" t="s">
        <v>737</v>
      </c>
      <c r="G639" s="43"/>
      <c r="H639" s="43"/>
      <c r="I639" s="230"/>
      <c r="J639" s="43"/>
      <c r="K639" s="43"/>
      <c r="L639" s="47"/>
      <c r="M639" s="231"/>
      <c r="N639" s="232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172</v>
      </c>
      <c r="AU639" s="20" t="s">
        <v>105</v>
      </c>
    </row>
    <row r="640" s="13" customFormat="1">
      <c r="A640" s="13"/>
      <c r="B640" s="233"/>
      <c r="C640" s="234"/>
      <c r="D640" s="235" t="s">
        <v>174</v>
      </c>
      <c r="E640" s="236" t="s">
        <v>19</v>
      </c>
      <c r="F640" s="237" t="s">
        <v>738</v>
      </c>
      <c r="G640" s="234"/>
      <c r="H640" s="238">
        <v>3.1890000000000001</v>
      </c>
      <c r="I640" s="239"/>
      <c r="J640" s="234"/>
      <c r="K640" s="234"/>
      <c r="L640" s="240"/>
      <c r="M640" s="241"/>
      <c r="N640" s="242"/>
      <c r="O640" s="242"/>
      <c r="P640" s="242"/>
      <c r="Q640" s="242"/>
      <c r="R640" s="242"/>
      <c r="S640" s="242"/>
      <c r="T640" s="24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4" t="s">
        <v>174</v>
      </c>
      <c r="AU640" s="244" t="s">
        <v>105</v>
      </c>
      <c r="AV640" s="13" t="s">
        <v>87</v>
      </c>
      <c r="AW640" s="13" t="s">
        <v>37</v>
      </c>
      <c r="AX640" s="13" t="s">
        <v>77</v>
      </c>
      <c r="AY640" s="244" t="s">
        <v>164</v>
      </c>
    </row>
    <row r="641" s="14" customFormat="1">
      <c r="A641" s="14"/>
      <c r="B641" s="245"/>
      <c r="C641" s="246"/>
      <c r="D641" s="235" t="s">
        <v>174</v>
      </c>
      <c r="E641" s="247" t="s">
        <v>19</v>
      </c>
      <c r="F641" s="248" t="s">
        <v>176</v>
      </c>
      <c r="G641" s="246"/>
      <c r="H641" s="249">
        <v>3.1890000000000001</v>
      </c>
      <c r="I641" s="250"/>
      <c r="J641" s="246"/>
      <c r="K641" s="246"/>
      <c r="L641" s="251"/>
      <c r="M641" s="252"/>
      <c r="N641" s="253"/>
      <c r="O641" s="253"/>
      <c r="P641" s="253"/>
      <c r="Q641" s="253"/>
      <c r="R641" s="253"/>
      <c r="S641" s="253"/>
      <c r="T641" s="25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5" t="s">
        <v>174</v>
      </c>
      <c r="AU641" s="255" t="s">
        <v>105</v>
      </c>
      <c r="AV641" s="14" t="s">
        <v>108</v>
      </c>
      <c r="AW641" s="14" t="s">
        <v>37</v>
      </c>
      <c r="AX641" s="14" t="s">
        <v>85</v>
      </c>
      <c r="AY641" s="255" t="s">
        <v>164</v>
      </c>
    </row>
    <row r="642" s="2" customFormat="1" ht="16.5" customHeight="1">
      <c r="A642" s="41"/>
      <c r="B642" s="42"/>
      <c r="C642" s="215" t="s">
        <v>739</v>
      </c>
      <c r="D642" s="215" t="s">
        <v>166</v>
      </c>
      <c r="E642" s="216" t="s">
        <v>740</v>
      </c>
      <c r="F642" s="217" t="s">
        <v>741</v>
      </c>
      <c r="G642" s="218" t="s">
        <v>279</v>
      </c>
      <c r="H642" s="219">
        <v>1</v>
      </c>
      <c r="I642" s="220"/>
      <c r="J642" s="221">
        <f>ROUND(I642*H642,2)</f>
        <v>0</v>
      </c>
      <c r="K642" s="217" t="s">
        <v>19</v>
      </c>
      <c r="L642" s="47"/>
      <c r="M642" s="222" t="s">
        <v>19</v>
      </c>
      <c r="N642" s="223" t="s">
        <v>48</v>
      </c>
      <c r="O642" s="87"/>
      <c r="P642" s="224">
        <f>O642*H642</f>
        <v>0</v>
      </c>
      <c r="Q642" s="224">
        <v>0</v>
      </c>
      <c r="R642" s="224">
        <f>Q642*H642</f>
        <v>0</v>
      </c>
      <c r="S642" s="224">
        <v>0</v>
      </c>
      <c r="T642" s="225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26" t="s">
        <v>108</v>
      </c>
      <c r="AT642" s="226" t="s">
        <v>166</v>
      </c>
      <c r="AU642" s="226" t="s">
        <v>105</v>
      </c>
      <c r="AY642" s="20" t="s">
        <v>164</v>
      </c>
      <c r="BE642" s="227">
        <f>IF(N642="základní",J642,0)</f>
        <v>0</v>
      </c>
      <c r="BF642" s="227">
        <f>IF(N642="snížená",J642,0)</f>
        <v>0</v>
      </c>
      <c r="BG642" s="227">
        <f>IF(N642="zákl. přenesená",J642,0)</f>
        <v>0</v>
      </c>
      <c r="BH642" s="227">
        <f>IF(N642="sníž. přenesená",J642,0)</f>
        <v>0</v>
      </c>
      <c r="BI642" s="227">
        <f>IF(N642="nulová",J642,0)</f>
        <v>0</v>
      </c>
      <c r="BJ642" s="20" t="s">
        <v>85</v>
      </c>
      <c r="BK642" s="227">
        <f>ROUND(I642*H642,2)</f>
        <v>0</v>
      </c>
      <c r="BL642" s="20" t="s">
        <v>108</v>
      </c>
      <c r="BM642" s="226" t="s">
        <v>742</v>
      </c>
    </row>
    <row r="643" s="13" customFormat="1">
      <c r="A643" s="13"/>
      <c r="B643" s="233"/>
      <c r="C643" s="234"/>
      <c r="D643" s="235" t="s">
        <v>174</v>
      </c>
      <c r="E643" s="236" t="s">
        <v>19</v>
      </c>
      <c r="F643" s="237" t="s">
        <v>85</v>
      </c>
      <c r="G643" s="234"/>
      <c r="H643" s="238">
        <v>1</v>
      </c>
      <c r="I643" s="239"/>
      <c r="J643" s="234"/>
      <c r="K643" s="234"/>
      <c r="L643" s="240"/>
      <c r="M643" s="241"/>
      <c r="N643" s="242"/>
      <c r="O643" s="242"/>
      <c r="P643" s="242"/>
      <c r="Q643" s="242"/>
      <c r="R643" s="242"/>
      <c r="S643" s="242"/>
      <c r="T643" s="24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4" t="s">
        <v>174</v>
      </c>
      <c r="AU643" s="244" t="s">
        <v>105</v>
      </c>
      <c r="AV643" s="13" t="s">
        <v>87</v>
      </c>
      <c r="AW643" s="13" t="s">
        <v>37</v>
      </c>
      <c r="AX643" s="13" t="s">
        <v>77</v>
      </c>
      <c r="AY643" s="244" t="s">
        <v>164</v>
      </c>
    </row>
    <row r="644" s="14" customFormat="1">
      <c r="A644" s="14"/>
      <c r="B644" s="245"/>
      <c r="C644" s="246"/>
      <c r="D644" s="235" t="s">
        <v>174</v>
      </c>
      <c r="E644" s="247" t="s">
        <v>19</v>
      </c>
      <c r="F644" s="248" t="s">
        <v>176</v>
      </c>
      <c r="G644" s="246"/>
      <c r="H644" s="249">
        <v>1</v>
      </c>
      <c r="I644" s="250"/>
      <c r="J644" s="246"/>
      <c r="K644" s="246"/>
      <c r="L644" s="251"/>
      <c r="M644" s="252"/>
      <c r="N644" s="253"/>
      <c r="O644" s="253"/>
      <c r="P644" s="253"/>
      <c r="Q644" s="253"/>
      <c r="R644" s="253"/>
      <c r="S644" s="253"/>
      <c r="T644" s="25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5" t="s">
        <v>174</v>
      </c>
      <c r="AU644" s="255" t="s">
        <v>105</v>
      </c>
      <c r="AV644" s="14" t="s">
        <v>108</v>
      </c>
      <c r="AW644" s="14" t="s">
        <v>37</v>
      </c>
      <c r="AX644" s="14" t="s">
        <v>85</v>
      </c>
      <c r="AY644" s="255" t="s">
        <v>164</v>
      </c>
    </row>
    <row r="645" s="12" customFormat="1" ht="20.88" customHeight="1">
      <c r="A645" s="12"/>
      <c r="B645" s="199"/>
      <c r="C645" s="200"/>
      <c r="D645" s="201" t="s">
        <v>76</v>
      </c>
      <c r="E645" s="213" t="s">
        <v>743</v>
      </c>
      <c r="F645" s="213" t="s">
        <v>744</v>
      </c>
      <c r="G645" s="200"/>
      <c r="H645" s="200"/>
      <c r="I645" s="203"/>
      <c r="J645" s="214">
        <f>BK645</f>
        <v>0</v>
      </c>
      <c r="K645" s="200"/>
      <c r="L645" s="205"/>
      <c r="M645" s="206"/>
      <c r="N645" s="207"/>
      <c r="O645" s="207"/>
      <c r="P645" s="208">
        <f>SUM(P646:P705)</f>
        <v>0</v>
      </c>
      <c r="Q645" s="207"/>
      <c r="R645" s="208">
        <f>SUM(R646:R705)</f>
        <v>0</v>
      </c>
      <c r="S645" s="207"/>
      <c r="T645" s="209">
        <f>SUM(T646:T705)</f>
        <v>37.829372999999997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R645" s="210" t="s">
        <v>85</v>
      </c>
      <c r="AT645" s="211" t="s">
        <v>76</v>
      </c>
      <c r="AU645" s="211" t="s">
        <v>87</v>
      </c>
      <c r="AY645" s="210" t="s">
        <v>164</v>
      </c>
      <c r="BK645" s="212">
        <f>SUM(BK646:BK705)</f>
        <v>0</v>
      </c>
    </row>
    <row r="646" s="2" customFormat="1" ht="37.8" customHeight="1">
      <c r="A646" s="41"/>
      <c r="B646" s="42"/>
      <c r="C646" s="215" t="s">
        <v>745</v>
      </c>
      <c r="D646" s="215" t="s">
        <v>166</v>
      </c>
      <c r="E646" s="216" t="s">
        <v>746</v>
      </c>
      <c r="F646" s="217" t="s">
        <v>747</v>
      </c>
      <c r="G646" s="218" t="s">
        <v>179</v>
      </c>
      <c r="H646" s="219">
        <v>1.0229999999999999</v>
      </c>
      <c r="I646" s="220"/>
      <c r="J646" s="221">
        <f>ROUND(I646*H646,2)</f>
        <v>0</v>
      </c>
      <c r="K646" s="217" t="s">
        <v>170</v>
      </c>
      <c r="L646" s="47"/>
      <c r="M646" s="222" t="s">
        <v>19</v>
      </c>
      <c r="N646" s="223" t="s">
        <v>48</v>
      </c>
      <c r="O646" s="87"/>
      <c r="P646" s="224">
        <f>O646*H646</f>
        <v>0</v>
      </c>
      <c r="Q646" s="224">
        <v>0</v>
      </c>
      <c r="R646" s="224">
        <f>Q646*H646</f>
        <v>0</v>
      </c>
      <c r="S646" s="224">
        <v>2</v>
      </c>
      <c r="T646" s="225">
        <f>S646*H646</f>
        <v>2.0459999999999998</v>
      </c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R646" s="226" t="s">
        <v>108</v>
      </c>
      <c r="AT646" s="226" t="s">
        <v>166</v>
      </c>
      <c r="AU646" s="226" t="s">
        <v>105</v>
      </c>
      <c r="AY646" s="20" t="s">
        <v>164</v>
      </c>
      <c r="BE646" s="227">
        <f>IF(N646="základní",J646,0)</f>
        <v>0</v>
      </c>
      <c r="BF646" s="227">
        <f>IF(N646="snížená",J646,0)</f>
        <v>0</v>
      </c>
      <c r="BG646" s="227">
        <f>IF(N646="zákl. přenesená",J646,0)</f>
        <v>0</v>
      </c>
      <c r="BH646" s="227">
        <f>IF(N646="sníž. přenesená",J646,0)</f>
        <v>0</v>
      </c>
      <c r="BI646" s="227">
        <f>IF(N646="nulová",J646,0)</f>
        <v>0</v>
      </c>
      <c r="BJ646" s="20" t="s">
        <v>85</v>
      </c>
      <c r="BK646" s="227">
        <f>ROUND(I646*H646,2)</f>
        <v>0</v>
      </c>
      <c r="BL646" s="20" t="s">
        <v>108</v>
      </c>
      <c r="BM646" s="226" t="s">
        <v>748</v>
      </c>
    </row>
    <row r="647" s="2" customFormat="1">
      <c r="A647" s="41"/>
      <c r="B647" s="42"/>
      <c r="C647" s="43"/>
      <c r="D647" s="228" t="s">
        <v>172</v>
      </c>
      <c r="E647" s="43"/>
      <c r="F647" s="229" t="s">
        <v>749</v>
      </c>
      <c r="G647" s="43"/>
      <c r="H647" s="43"/>
      <c r="I647" s="230"/>
      <c r="J647" s="43"/>
      <c r="K647" s="43"/>
      <c r="L647" s="47"/>
      <c r="M647" s="231"/>
      <c r="N647" s="232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172</v>
      </c>
      <c r="AU647" s="20" t="s">
        <v>105</v>
      </c>
    </row>
    <row r="648" s="13" customFormat="1">
      <c r="A648" s="13"/>
      <c r="B648" s="233"/>
      <c r="C648" s="234"/>
      <c r="D648" s="235" t="s">
        <v>174</v>
      </c>
      <c r="E648" s="236" t="s">
        <v>19</v>
      </c>
      <c r="F648" s="237" t="s">
        <v>750</v>
      </c>
      <c r="G648" s="234"/>
      <c r="H648" s="238">
        <v>1.0229999999999999</v>
      </c>
      <c r="I648" s="239"/>
      <c r="J648" s="234"/>
      <c r="K648" s="234"/>
      <c r="L648" s="240"/>
      <c r="M648" s="241"/>
      <c r="N648" s="242"/>
      <c r="O648" s="242"/>
      <c r="P648" s="242"/>
      <c r="Q648" s="242"/>
      <c r="R648" s="242"/>
      <c r="S648" s="242"/>
      <c r="T648" s="24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4" t="s">
        <v>174</v>
      </c>
      <c r="AU648" s="244" t="s">
        <v>105</v>
      </c>
      <c r="AV648" s="13" t="s">
        <v>87</v>
      </c>
      <c r="AW648" s="13" t="s">
        <v>37</v>
      </c>
      <c r="AX648" s="13" t="s">
        <v>77</v>
      </c>
      <c r="AY648" s="244" t="s">
        <v>164</v>
      </c>
    </row>
    <row r="649" s="14" customFormat="1">
      <c r="A649" s="14"/>
      <c r="B649" s="245"/>
      <c r="C649" s="246"/>
      <c r="D649" s="235" t="s">
        <v>174</v>
      </c>
      <c r="E649" s="247" t="s">
        <v>19</v>
      </c>
      <c r="F649" s="248" t="s">
        <v>176</v>
      </c>
      <c r="G649" s="246"/>
      <c r="H649" s="249">
        <v>1.0229999999999999</v>
      </c>
      <c r="I649" s="250"/>
      <c r="J649" s="246"/>
      <c r="K649" s="246"/>
      <c r="L649" s="251"/>
      <c r="M649" s="252"/>
      <c r="N649" s="253"/>
      <c r="O649" s="253"/>
      <c r="P649" s="253"/>
      <c r="Q649" s="253"/>
      <c r="R649" s="253"/>
      <c r="S649" s="253"/>
      <c r="T649" s="25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5" t="s">
        <v>174</v>
      </c>
      <c r="AU649" s="255" t="s">
        <v>105</v>
      </c>
      <c r="AV649" s="14" t="s">
        <v>108</v>
      </c>
      <c r="AW649" s="14" t="s">
        <v>37</v>
      </c>
      <c r="AX649" s="14" t="s">
        <v>85</v>
      </c>
      <c r="AY649" s="255" t="s">
        <v>164</v>
      </c>
    </row>
    <row r="650" s="2" customFormat="1" ht="44.25" customHeight="1">
      <c r="A650" s="41"/>
      <c r="B650" s="42"/>
      <c r="C650" s="215" t="s">
        <v>751</v>
      </c>
      <c r="D650" s="215" t="s">
        <v>166</v>
      </c>
      <c r="E650" s="216" t="s">
        <v>752</v>
      </c>
      <c r="F650" s="217" t="s">
        <v>753</v>
      </c>
      <c r="G650" s="218" t="s">
        <v>272</v>
      </c>
      <c r="H650" s="219">
        <v>3</v>
      </c>
      <c r="I650" s="220"/>
      <c r="J650" s="221">
        <f>ROUND(I650*H650,2)</f>
        <v>0</v>
      </c>
      <c r="K650" s="217" t="s">
        <v>170</v>
      </c>
      <c r="L650" s="47"/>
      <c r="M650" s="222" t="s">
        <v>19</v>
      </c>
      <c r="N650" s="223" t="s">
        <v>48</v>
      </c>
      <c r="O650" s="87"/>
      <c r="P650" s="224">
        <f>O650*H650</f>
        <v>0</v>
      </c>
      <c r="Q650" s="224">
        <v>0</v>
      </c>
      <c r="R650" s="224">
        <f>Q650*H650</f>
        <v>0</v>
      </c>
      <c r="S650" s="224">
        <v>0.38100000000000001</v>
      </c>
      <c r="T650" s="225">
        <f>S650*H650</f>
        <v>1.143</v>
      </c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R650" s="226" t="s">
        <v>108</v>
      </c>
      <c r="AT650" s="226" t="s">
        <v>166</v>
      </c>
      <c r="AU650" s="226" t="s">
        <v>105</v>
      </c>
      <c r="AY650" s="20" t="s">
        <v>164</v>
      </c>
      <c r="BE650" s="227">
        <f>IF(N650="základní",J650,0)</f>
        <v>0</v>
      </c>
      <c r="BF650" s="227">
        <f>IF(N650="snížená",J650,0)</f>
        <v>0</v>
      </c>
      <c r="BG650" s="227">
        <f>IF(N650="zákl. přenesená",J650,0)</f>
        <v>0</v>
      </c>
      <c r="BH650" s="227">
        <f>IF(N650="sníž. přenesená",J650,0)</f>
        <v>0</v>
      </c>
      <c r="BI650" s="227">
        <f>IF(N650="nulová",J650,0)</f>
        <v>0</v>
      </c>
      <c r="BJ650" s="20" t="s">
        <v>85</v>
      </c>
      <c r="BK650" s="227">
        <f>ROUND(I650*H650,2)</f>
        <v>0</v>
      </c>
      <c r="BL650" s="20" t="s">
        <v>108</v>
      </c>
      <c r="BM650" s="226" t="s">
        <v>754</v>
      </c>
    </row>
    <row r="651" s="2" customFormat="1">
      <c r="A651" s="41"/>
      <c r="B651" s="42"/>
      <c r="C651" s="43"/>
      <c r="D651" s="228" t="s">
        <v>172</v>
      </c>
      <c r="E651" s="43"/>
      <c r="F651" s="229" t="s">
        <v>755</v>
      </c>
      <c r="G651" s="43"/>
      <c r="H651" s="43"/>
      <c r="I651" s="230"/>
      <c r="J651" s="43"/>
      <c r="K651" s="43"/>
      <c r="L651" s="47"/>
      <c r="M651" s="231"/>
      <c r="N651" s="232"/>
      <c r="O651" s="87"/>
      <c r="P651" s="87"/>
      <c r="Q651" s="87"/>
      <c r="R651" s="87"/>
      <c r="S651" s="87"/>
      <c r="T651" s="88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T651" s="20" t="s">
        <v>172</v>
      </c>
      <c r="AU651" s="20" t="s">
        <v>105</v>
      </c>
    </row>
    <row r="652" s="13" customFormat="1">
      <c r="A652" s="13"/>
      <c r="B652" s="233"/>
      <c r="C652" s="234"/>
      <c r="D652" s="235" t="s">
        <v>174</v>
      </c>
      <c r="E652" s="236" t="s">
        <v>19</v>
      </c>
      <c r="F652" s="237" t="s">
        <v>105</v>
      </c>
      <c r="G652" s="234"/>
      <c r="H652" s="238">
        <v>3</v>
      </c>
      <c r="I652" s="239"/>
      <c r="J652" s="234"/>
      <c r="K652" s="234"/>
      <c r="L652" s="240"/>
      <c r="M652" s="241"/>
      <c r="N652" s="242"/>
      <c r="O652" s="242"/>
      <c r="P652" s="242"/>
      <c r="Q652" s="242"/>
      <c r="R652" s="242"/>
      <c r="S652" s="242"/>
      <c r="T652" s="24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4" t="s">
        <v>174</v>
      </c>
      <c r="AU652" s="244" t="s">
        <v>105</v>
      </c>
      <c r="AV652" s="13" t="s">
        <v>87</v>
      </c>
      <c r="AW652" s="13" t="s">
        <v>37</v>
      </c>
      <c r="AX652" s="13" t="s">
        <v>77</v>
      </c>
      <c r="AY652" s="244" t="s">
        <v>164</v>
      </c>
    </row>
    <row r="653" s="14" customFormat="1">
      <c r="A653" s="14"/>
      <c r="B653" s="245"/>
      <c r="C653" s="246"/>
      <c r="D653" s="235" t="s">
        <v>174</v>
      </c>
      <c r="E653" s="247" t="s">
        <v>19</v>
      </c>
      <c r="F653" s="248" t="s">
        <v>176</v>
      </c>
      <c r="G653" s="246"/>
      <c r="H653" s="249">
        <v>3</v>
      </c>
      <c r="I653" s="250"/>
      <c r="J653" s="246"/>
      <c r="K653" s="246"/>
      <c r="L653" s="251"/>
      <c r="M653" s="252"/>
      <c r="N653" s="253"/>
      <c r="O653" s="253"/>
      <c r="P653" s="253"/>
      <c r="Q653" s="253"/>
      <c r="R653" s="253"/>
      <c r="S653" s="253"/>
      <c r="T653" s="25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5" t="s">
        <v>174</v>
      </c>
      <c r="AU653" s="255" t="s">
        <v>105</v>
      </c>
      <c r="AV653" s="14" t="s">
        <v>108</v>
      </c>
      <c r="AW653" s="14" t="s">
        <v>37</v>
      </c>
      <c r="AX653" s="14" t="s">
        <v>85</v>
      </c>
      <c r="AY653" s="255" t="s">
        <v>164</v>
      </c>
    </row>
    <row r="654" s="2" customFormat="1" ht="49.05" customHeight="1">
      <c r="A654" s="41"/>
      <c r="B654" s="42"/>
      <c r="C654" s="215" t="s">
        <v>756</v>
      </c>
      <c r="D654" s="215" t="s">
        <v>166</v>
      </c>
      <c r="E654" s="216" t="s">
        <v>757</v>
      </c>
      <c r="F654" s="217" t="s">
        <v>758</v>
      </c>
      <c r="G654" s="218" t="s">
        <v>359</v>
      </c>
      <c r="H654" s="219">
        <v>9.4399999999999995</v>
      </c>
      <c r="I654" s="220"/>
      <c r="J654" s="221">
        <f>ROUND(I654*H654,2)</f>
        <v>0</v>
      </c>
      <c r="K654" s="217" t="s">
        <v>170</v>
      </c>
      <c r="L654" s="47"/>
      <c r="M654" s="222" t="s">
        <v>19</v>
      </c>
      <c r="N654" s="223" t="s">
        <v>48</v>
      </c>
      <c r="O654" s="87"/>
      <c r="P654" s="224">
        <f>O654*H654</f>
        <v>0</v>
      </c>
      <c r="Q654" s="224">
        <v>0</v>
      </c>
      <c r="R654" s="224">
        <f>Q654*H654</f>
        <v>0</v>
      </c>
      <c r="S654" s="224">
        <v>0.065000000000000002</v>
      </c>
      <c r="T654" s="225">
        <f>S654*H654</f>
        <v>0.61360000000000003</v>
      </c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R654" s="226" t="s">
        <v>108</v>
      </c>
      <c r="AT654" s="226" t="s">
        <v>166</v>
      </c>
      <c r="AU654" s="226" t="s">
        <v>105</v>
      </c>
      <c r="AY654" s="20" t="s">
        <v>164</v>
      </c>
      <c r="BE654" s="227">
        <f>IF(N654="základní",J654,0)</f>
        <v>0</v>
      </c>
      <c r="BF654" s="227">
        <f>IF(N654="snížená",J654,0)</f>
        <v>0</v>
      </c>
      <c r="BG654" s="227">
        <f>IF(N654="zákl. přenesená",J654,0)</f>
        <v>0</v>
      </c>
      <c r="BH654" s="227">
        <f>IF(N654="sníž. přenesená",J654,0)</f>
        <v>0</v>
      </c>
      <c r="BI654" s="227">
        <f>IF(N654="nulová",J654,0)</f>
        <v>0</v>
      </c>
      <c r="BJ654" s="20" t="s">
        <v>85</v>
      </c>
      <c r="BK654" s="227">
        <f>ROUND(I654*H654,2)</f>
        <v>0</v>
      </c>
      <c r="BL654" s="20" t="s">
        <v>108</v>
      </c>
      <c r="BM654" s="226" t="s">
        <v>759</v>
      </c>
    </row>
    <row r="655" s="2" customFormat="1">
      <c r="A655" s="41"/>
      <c r="B655" s="42"/>
      <c r="C655" s="43"/>
      <c r="D655" s="228" t="s">
        <v>172</v>
      </c>
      <c r="E655" s="43"/>
      <c r="F655" s="229" t="s">
        <v>760</v>
      </c>
      <c r="G655" s="43"/>
      <c r="H655" s="43"/>
      <c r="I655" s="230"/>
      <c r="J655" s="43"/>
      <c r="K655" s="43"/>
      <c r="L655" s="47"/>
      <c r="M655" s="231"/>
      <c r="N655" s="232"/>
      <c r="O655" s="87"/>
      <c r="P655" s="87"/>
      <c r="Q655" s="87"/>
      <c r="R655" s="87"/>
      <c r="S655" s="87"/>
      <c r="T655" s="88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T655" s="20" t="s">
        <v>172</v>
      </c>
      <c r="AU655" s="20" t="s">
        <v>105</v>
      </c>
    </row>
    <row r="656" s="13" customFormat="1">
      <c r="A656" s="13"/>
      <c r="B656" s="233"/>
      <c r="C656" s="234"/>
      <c r="D656" s="235" t="s">
        <v>174</v>
      </c>
      <c r="E656" s="236" t="s">
        <v>19</v>
      </c>
      <c r="F656" s="237" t="s">
        <v>761</v>
      </c>
      <c r="G656" s="234"/>
      <c r="H656" s="238">
        <v>2.1400000000000001</v>
      </c>
      <c r="I656" s="239"/>
      <c r="J656" s="234"/>
      <c r="K656" s="234"/>
      <c r="L656" s="240"/>
      <c r="M656" s="241"/>
      <c r="N656" s="242"/>
      <c r="O656" s="242"/>
      <c r="P656" s="242"/>
      <c r="Q656" s="242"/>
      <c r="R656" s="242"/>
      <c r="S656" s="242"/>
      <c r="T656" s="24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4" t="s">
        <v>174</v>
      </c>
      <c r="AU656" s="244" t="s">
        <v>105</v>
      </c>
      <c r="AV656" s="13" t="s">
        <v>87</v>
      </c>
      <c r="AW656" s="13" t="s">
        <v>37</v>
      </c>
      <c r="AX656" s="13" t="s">
        <v>77</v>
      </c>
      <c r="AY656" s="244" t="s">
        <v>164</v>
      </c>
    </row>
    <row r="657" s="13" customFormat="1">
      <c r="A657" s="13"/>
      <c r="B657" s="233"/>
      <c r="C657" s="234"/>
      <c r="D657" s="235" t="s">
        <v>174</v>
      </c>
      <c r="E657" s="236" t="s">
        <v>19</v>
      </c>
      <c r="F657" s="237" t="s">
        <v>762</v>
      </c>
      <c r="G657" s="234"/>
      <c r="H657" s="238">
        <v>1.3</v>
      </c>
      <c r="I657" s="239"/>
      <c r="J657" s="234"/>
      <c r="K657" s="234"/>
      <c r="L657" s="240"/>
      <c r="M657" s="241"/>
      <c r="N657" s="242"/>
      <c r="O657" s="242"/>
      <c r="P657" s="242"/>
      <c r="Q657" s="242"/>
      <c r="R657" s="242"/>
      <c r="S657" s="242"/>
      <c r="T657" s="24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4" t="s">
        <v>174</v>
      </c>
      <c r="AU657" s="244" t="s">
        <v>105</v>
      </c>
      <c r="AV657" s="13" t="s">
        <v>87</v>
      </c>
      <c r="AW657" s="13" t="s">
        <v>37</v>
      </c>
      <c r="AX657" s="13" t="s">
        <v>77</v>
      </c>
      <c r="AY657" s="244" t="s">
        <v>164</v>
      </c>
    </row>
    <row r="658" s="13" customFormat="1">
      <c r="A658" s="13"/>
      <c r="B658" s="233"/>
      <c r="C658" s="234"/>
      <c r="D658" s="235" t="s">
        <v>174</v>
      </c>
      <c r="E658" s="236" t="s">
        <v>19</v>
      </c>
      <c r="F658" s="237" t="s">
        <v>763</v>
      </c>
      <c r="G658" s="234"/>
      <c r="H658" s="238">
        <v>6</v>
      </c>
      <c r="I658" s="239"/>
      <c r="J658" s="234"/>
      <c r="K658" s="234"/>
      <c r="L658" s="240"/>
      <c r="M658" s="241"/>
      <c r="N658" s="242"/>
      <c r="O658" s="242"/>
      <c r="P658" s="242"/>
      <c r="Q658" s="242"/>
      <c r="R658" s="242"/>
      <c r="S658" s="242"/>
      <c r="T658" s="24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4" t="s">
        <v>174</v>
      </c>
      <c r="AU658" s="244" t="s">
        <v>105</v>
      </c>
      <c r="AV658" s="13" t="s">
        <v>87</v>
      </c>
      <c r="AW658" s="13" t="s">
        <v>37</v>
      </c>
      <c r="AX658" s="13" t="s">
        <v>77</v>
      </c>
      <c r="AY658" s="244" t="s">
        <v>164</v>
      </c>
    </row>
    <row r="659" s="14" customFormat="1">
      <c r="A659" s="14"/>
      <c r="B659" s="245"/>
      <c r="C659" s="246"/>
      <c r="D659" s="235" t="s">
        <v>174</v>
      </c>
      <c r="E659" s="247" t="s">
        <v>19</v>
      </c>
      <c r="F659" s="248" t="s">
        <v>176</v>
      </c>
      <c r="G659" s="246"/>
      <c r="H659" s="249">
        <v>9.4400000000000013</v>
      </c>
      <c r="I659" s="250"/>
      <c r="J659" s="246"/>
      <c r="K659" s="246"/>
      <c r="L659" s="251"/>
      <c r="M659" s="252"/>
      <c r="N659" s="253"/>
      <c r="O659" s="253"/>
      <c r="P659" s="253"/>
      <c r="Q659" s="253"/>
      <c r="R659" s="253"/>
      <c r="S659" s="253"/>
      <c r="T659" s="25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5" t="s">
        <v>174</v>
      </c>
      <c r="AU659" s="255" t="s">
        <v>105</v>
      </c>
      <c r="AV659" s="14" t="s">
        <v>108</v>
      </c>
      <c r="AW659" s="14" t="s">
        <v>37</v>
      </c>
      <c r="AX659" s="14" t="s">
        <v>85</v>
      </c>
      <c r="AY659" s="255" t="s">
        <v>164</v>
      </c>
    </row>
    <row r="660" s="2" customFormat="1" ht="33" customHeight="1">
      <c r="A660" s="41"/>
      <c r="B660" s="42"/>
      <c r="C660" s="215" t="s">
        <v>764</v>
      </c>
      <c r="D660" s="215" t="s">
        <v>166</v>
      </c>
      <c r="E660" s="216" t="s">
        <v>765</v>
      </c>
      <c r="F660" s="217" t="s">
        <v>766</v>
      </c>
      <c r="G660" s="218" t="s">
        <v>169</v>
      </c>
      <c r="H660" s="219">
        <v>122.52</v>
      </c>
      <c r="I660" s="220"/>
      <c r="J660" s="221">
        <f>ROUND(I660*H660,2)</f>
        <v>0</v>
      </c>
      <c r="K660" s="217" t="s">
        <v>170</v>
      </c>
      <c r="L660" s="47"/>
      <c r="M660" s="222" t="s">
        <v>19</v>
      </c>
      <c r="N660" s="223" t="s">
        <v>48</v>
      </c>
      <c r="O660" s="87"/>
      <c r="P660" s="224">
        <f>O660*H660</f>
        <v>0</v>
      </c>
      <c r="Q660" s="224">
        <v>0</v>
      </c>
      <c r="R660" s="224">
        <f>Q660*H660</f>
        <v>0</v>
      </c>
      <c r="S660" s="224">
        <v>0.050000000000000003</v>
      </c>
      <c r="T660" s="225">
        <f>S660*H660</f>
        <v>6.1260000000000003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26" t="s">
        <v>108</v>
      </c>
      <c r="AT660" s="226" t="s">
        <v>166</v>
      </c>
      <c r="AU660" s="226" t="s">
        <v>105</v>
      </c>
      <c r="AY660" s="20" t="s">
        <v>164</v>
      </c>
      <c r="BE660" s="227">
        <f>IF(N660="základní",J660,0)</f>
        <v>0</v>
      </c>
      <c r="BF660" s="227">
        <f>IF(N660="snížená",J660,0)</f>
        <v>0</v>
      </c>
      <c r="BG660" s="227">
        <f>IF(N660="zákl. přenesená",J660,0)</f>
        <v>0</v>
      </c>
      <c r="BH660" s="227">
        <f>IF(N660="sníž. přenesená",J660,0)</f>
        <v>0</v>
      </c>
      <c r="BI660" s="227">
        <f>IF(N660="nulová",J660,0)</f>
        <v>0</v>
      </c>
      <c r="BJ660" s="20" t="s">
        <v>85</v>
      </c>
      <c r="BK660" s="227">
        <f>ROUND(I660*H660,2)</f>
        <v>0</v>
      </c>
      <c r="BL660" s="20" t="s">
        <v>108</v>
      </c>
      <c r="BM660" s="226" t="s">
        <v>767</v>
      </c>
    </row>
    <row r="661" s="2" customFormat="1">
      <c r="A661" s="41"/>
      <c r="B661" s="42"/>
      <c r="C661" s="43"/>
      <c r="D661" s="228" t="s">
        <v>172</v>
      </c>
      <c r="E661" s="43"/>
      <c r="F661" s="229" t="s">
        <v>768</v>
      </c>
      <c r="G661" s="43"/>
      <c r="H661" s="43"/>
      <c r="I661" s="230"/>
      <c r="J661" s="43"/>
      <c r="K661" s="43"/>
      <c r="L661" s="47"/>
      <c r="M661" s="231"/>
      <c r="N661" s="232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172</v>
      </c>
      <c r="AU661" s="20" t="s">
        <v>105</v>
      </c>
    </row>
    <row r="662" s="15" customFormat="1">
      <c r="A662" s="15"/>
      <c r="B662" s="256"/>
      <c r="C662" s="257"/>
      <c r="D662" s="235" t="s">
        <v>174</v>
      </c>
      <c r="E662" s="258" t="s">
        <v>19</v>
      </c>
      <c r="F662" s="259" t="s">
        <v>424</v>
      </c>
      <c r="G662" s="257"/>
      <c r="H662" s="258" t="s">
        <v>19</v>
      </c>
      <c r="I662" s="260"/>
      <c r="J662" s="257"/>
      <c r="K662" s="257"/>
      <c r="L662" s="261"/>
      <c r="M662" s="262"/>
      <c r="N662" s="263"/>
      <c r="O662" s="263"/>
      <c r="P662" s="263"/>
      <c r="Q662" s="263"/>
      <c r="R662" s="263"/>
      <c r="S662" s="263"/>
      <c r="T662" s="264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5" t="s">
        <v>174</v>
      </c>
      <c r="AU662" s="265" t="s">
        <v>105</v>
      </c>
      <c r="AV662" s="15" t="s">
        <v>85</v>
      </c>
      <c r="AW662" s="15" t="s">
        <v>37</v>
      </c>
      <c r="AX662" s="15" t="s">
        <v>77</v>
      </c>
      <c r="AY662" s="265" t="s">
        <v>164</v>
      </c>
    </row>
    <row r="663" s="13" customFormat="1">
      <c r="A663" s="13"/>
      <c r="B663" s="233"/>
      <c r="C663" s="234"/>
      <c r="D663" s="235" t="s">
        <v>174</v>
      </c>
      <c r="E663" s="236" t="s">
        <v>19</v>
      </c>
      <c r="F663" s="237" t="s">
        <v>425</v>
      </c>
      <c r="G663" s="234"/>
      <c r="H663" s="238">
        <v>38.240000000000002</v>
      </c>
      <c r="I663" s="239"/>
      <c r="J663" s="234"/>
      <c r="K663" s="234"/>
      <c r="L663" s="240"/>
      <c r="M663" s="241"/>
      <c r="N663" s="242"/>
      <c r="O663" s="242"/>
      <c r="P663" s="242"/>
      <c r="Q663" s="242"/>
      <c r="R663" s="242"/>
      <c r="S663" s="242"/>
      <c r="T663" s="24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4" t="s">
        <v>174</v>
      </c>
      <c r="AU663" s="244" t="s">
        <v>105</v>
      </c>
      <c r="AV663" s="13" t="s">
        <v>87</v>
      </c>
      <c r="AW663" s="13" t="s">
        <v>37</v>
      </c>
      <c r="AX663" s="13" t="s">
        <v>77</v>
      </c>
      <c r="AY663" s="244" t="s">
        <v>164</v>
      </c>
    </row>
    <row r="664" s="13" customFormat="1">
      <c r="A664" s="13"/>
      <c r="B664" s="233"/>
      <c r="C664" s="234"/>
      <c r="D664" s="235" t="s">
        <v>174</v>
      </c>
      <c r="E664" s="236" t="s">
        <v>19</v>
      </c>
      <c r="F664" s="237" t="s">
        <v>426</v>
      </c>
      <c r="G664" s="234"/>
      <c r="H664" s="238">
        <v>30.140000000000001</v>
      </c>
      <c r="I664" s="239"/>
      <c r="J664" s="234"/>
      <c r="K664" s="234"/>
      <c r="L664" s="240"/>
      <c r="M664" s="241"/>
      <c r="N664" s="242"/>
      <c r="O664" s="242"/>
      <c r="P664" s="242"/>
      <c r="Q664" s="242"/>
      <c r="R664" s="242"/>
      <c r="S664" s="242"/>
      <c r="T664" s="24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4" t="s">
        <v>174</v>
      </c>
      <c r="AU664" s="244" t="s">
        <v>105</v>
      </c>
      <c r="AV664" s="13" t="s">
        <v>87</v>
      </c>
      <c r="AW664" s="13" t="s">
        <v>37</v>
      </c>
      <c r="AX664" s="13" t="s">
        <v>77</v>
      </c>
      <c r="AY664" s="244" t="s">
        <v>164</v>
      </c>
    </row>
    <row r="665" s="13" customFormat="1">
      <c r="A665" s="13"/>
      <c r="B665" s="233"/>
      <c r="C665" s="234"/>
      <c r="D665" s="235" t="s">
        <v>174</v>
      </c>
      <c r="E665" s="236" t="s">
        <v>19</v>
      </c>
      <c r="F665" s="237" t="s">
        <v>427</v>
      </c>
      <c r="G665" s="234"/>
      <c r="H665" s="238">
        <v>9.0899999999999999</v>
      </c>
      <c r="I665" s="239"/>
      <c r="J665" s="234"/>
      <c r="K665" s="234"/>
      <c r="L665" s="240"/>
      <c r="M665" s="241"/>
      <c r="N665" s="242"/>
      <c r="O665" s="242"/>
      <c r="P665" s="242"/>
      <c r="Q665" s="242"/>
      <c r="R665" s="242"/>
      <c r="S665" s="242"/>
      <c r="T665" s="24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4" t="s">
        <v>174</v>
      </c>
      <c r="AU665" s="244" t="s">
        <v>105</v>
      </c>
      <c r="AV665" s="13" t="s">
        <v>87</v>
      </c>
      <c r="AW665" s="13" t="s">
        <v>37</v>
      </c>
      <c r="AX665" s="13" t="s">
        <v>77</v>
      </c>
      <c r="AY665" s="244" t="s">
        <v>164</v>
      </c>
    </row>
    <row r="666" s="13" customFormat="1">
      <c r="A666" s="13"/>
      <c r="B666" s="233"/>
      <c r="C666" s="234"/>
      <c r="D666" s="235" t="s">
        <v>174</v>
      </c>
      <c r="E666" s="236" t="s">
        <v>19</v>
      </c>
      <c r="F666" s="237" t="s">
        <v>428</v>
      </c>
      <c r="G666" s="234"/>
      <c r="H666" s="238">
        <v>12.9</v>
      </c>
      <c r="I666" s="239"/>
      <c r="J666" s="234"/>
      <c r="K666" s="234"/>
      <c r="L666" s="240"/>
      <c r="M666" s="241"/>
      <c r="N666" s="242"/>
      <c r="O666" s="242"/>
      <c r="P666" s="242"/>
      <c r="Q666" s="242"/>
      <c r="R666" s="242"/>
      <c r="S666" s="242"/>
      <c r="T666" s="24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4" t="s">
        <v>174</v>
      </c>
      <c r="AU666" s="244" t="s">
        <v>105</v>
      </c>
      <c r="AV666" s="13" t="s">
        <v>87</v>
      </c>
      <c r="AW666" s="13" t="s">
        <v>37</v>
      </c>
      <c r="AX666" s="13" t="s">
        <v>77</v>
      </c>
      <c r="AY666" s="244" t="s">
        <v>164</v>
      </c>
    </row>
    <row r="667" s="13" customFormat="1">
      <c r="A667" s="13"/>
      <c r="B667" s="233"/>
      <c r="C667" s="234"/>
      <c r="D667" s="235" t="s">
        <v>174</v>
      </c>
      <c r="E667" s="236" t="s">
        <v>19</v>
      </c>
      <c r="F667" s="237" t="s">
        <v>429</v>
      </c>
      <c r="G667" s="234"/>
      <c r="H667" s="238">
        <v>32.149999999999999</v>
      </c>
      <c r="I667" s="239"/>
      <c r="J667" s="234"/>
      <c r="K667" s="234"/>
      <c r="L667" s="240"/>
      <c r="M667" s="241"/>
      <c r="N667" s="242"/>
      <c r="O667" s="242"/>
      <c r="P667" s="242"/>
      <c r="Q667" s="242"/>
      <c r="R667" s="242"/>
      <c r="S667" s="242"/>
      <c r="T667" s="24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4" t="s">
        <v>174</v>
      </c>
      <c r="AU667" s="244" t="s">
        <v>105</v>
      </c>
      <c r="AV667" s="13" t="s">
        <v>87</v>
      </c>
      <c r="AW667" s="13" t="s">
        <v>37</v>
      </c>
      <c r="AX667" s="13" t="s">
        <v>77</v>
      </c>
      <c r="AY667" s="244" t="s">
        <v>164</v>
      </c>
    </row>
    <row r="668" s="14" customFormat="1">
      <c r="A668" s="14"/>
      <c r="B668" s="245"/>
      <c r="C668" s="246"/>
      <c r="D668" s="235" t="s">
        <v>174</v>
      </c>
      <c r="E668" s="247" t="s">
        <v>19</v>
      </c>
      <c r="F668" s="248" t="s">
        <v>176</v>
      </c>
      <c r="G668" s="246"/>
      <c r="H668" s="249">
        <v>122.52000000000001</v>
      </c>
      <c r="I668" s="250"/>
      <c r="J668" s="246"/>
      <c r="K668" s="246"/>
      <c r="L668" s="251"/>
      <c r="M668" s="252"/>
      <c r="N668" s="253"/>
      <c r="O668" s="253"/>
      <c r="P668" s="253"/>
      <c r="Q668" s="253"/>
      <c r="R668" s="253"/>
      <c r="S668" s="253"/>
      <c r="T668" s="25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5" t="s">
        <v>174</v>
      </c>
      <c r="AU668" s="255" t="s">
        <v>105</v>
      </c>
      <c r="AV668" s="14" t="s">
        <v>108</v>
      </c>
      <c r="AW668" s="14" t="s">
        <v>37</v>
      </c>
      <c r="AX668" s="14" t="s">
        <v>85</v>
      </c>
      <c r="AY668" s="255" t="s">
        <v>164</v>
      </c>
    </row>
    <row r="669" s="2" customFormat="1" ht="44.25" customHeight="1">
      <c r="A669" s="41"/>
      <c r="B669" s="42"/>
      <c r="C669" s="215" t="s">
        <v>769</v>
      </c>
      <c r="D669" s="215" t="s">
        <v>166</v>
      </c>
      <c r="E669" s="216" t="s">
        <v>770</v>
      </c>
      <c r="F669" s="217" t="s">
        <v>771</v>
      </c>
      <c r="G669" s="218" t="s">
        <v>169</v>
      </c>
      <c r="H669" s="219">
        <v>273</v>
      </c>
      <c r="I669" s="220"/>
      <c r="J669" s="221">
        <f>ROUND(I669*H669,2)</f>
        <v>0</v>
      </c>
      <c r="K669" s="217" t="s">
        <v>170</v>
      </c>
      <c r="L669" s="47"/>
      <c r="M669" s="222" t="s">
        <v>19</v>
      </c>
      <c r="N669" s="223" t="s">
        <v>48</v>
      </c>
      <c r="O669" s="87"/>
      <c r="P669" s="224">
        <f>O669*H669</f>
        <v>0</v>
      </c>
      <c r="Q669" s="224">
        <v>0</v>
      </c>
      <c r="R669" s="224">
        <f>Q669*H669</f>
        <v>0</v>
      </c>
      <c r="S669" s="224">
        <v>0.045999999999999999</v>
      </c>
      <c r="T669" s="225">
        <f>S669*H669</f>
        <v>12.558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26" t="s">
        <v>108</v>
      </c>
      <c r="AT669" s="226" t="s">
        <v>166</v>
      </c>
      <c r="AU669" s="226" t="s">
        <v>105</v>
      </c>
      <c r="AY669" s="20" t="s">
        <v>164</v>
      </c>
      <c r="BE669" s="227">
        <f>IF(N669="základní",J669,0)</f>
        <v>0</v>
      </c>
      <c r="BF669" s="227">
        <f>IF(N669="snížená",J669,0)</f>
        <v>0</v>
      </c>
      <c r="BG669" s="227">
        <f>IF(N669="zákl. přenesená",J669,0)</f>
        <v>0</v>
      </c>
      <c r="BH669" s="227">
        <f>IF(N669="sníž. přenesená",J669,0)</f>
        <v>0</v>
      </c>
      <c r="BI669" s="227">
        <f>IF(N669="nulová",J669,0)</f>
        <v>0</v>
      </c>
      <c r="BJ669" s="20" t="s">
        <v>85</v>
      </c>
      <c r="BK669" s="227">
        <f>ROUND(I669*H669,2)</f>
        <v>0</v>
      </c>
      <c r="BL669" s="20" t="s">
        <v>108</v>
      </c>
      <c r="BM669" s="226" t="s">
        <v>772</v>
      </c>
    </row>
    <row r="670" s="2" customFormat="1">
      <c r="A670" s="41"/>
      <c r="B670" s="42"/>
      <c r="C670" s="43"/>
      <c r="D670" s="228" t="s">
        <v>172</v>
      </c>
      <c r="E670" s="43"/>
      <c r="F670" s="229" t="s">
        <v>773</v>
      </c>
      <c r="G670" s="43"/>
      <c r="H670" s="43"/>
      <c r="I670" s="230"/>
      <c r="J670" s="43"/>
      <c r="K670" s="43"/>
      <c r="L670" s="47"/>
      <c r="M670" s="231"/>
      <c r="N670" s="232"/>
      <c r="O670" s="87"/>
      <c r="P670" s="87"/>
      <c r="Q670" s="87"/>
      <c r="R670" s="87"/>
      <c r="S670" s="87"/>
      <c r="T670" s="88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T670" s="20" t="s">
        <v>172</v>
      </c>
      <c r="AU670" s="20" t="s">
        <v>105</v>
      </c>
    </row>
    <row r="671" s="15" customFormat="1">
      <c r="A671" s="15"/>
      <c r="B671" s="256"/>
      <c r="C671" s="257"/>
      <c r="D671" s="235" t="s">
        <v>174</v>
      </c>
      <c r="E671" s="258" t="s">
        <v>19</v>
      </c>
      <c r="F671" s="259" t="s">
        <v>467</v>
      </c>
      <c r="G671" s="257"/>
      <c r="H671" s="258" t="s">
        <v>19</v>
      </c>
      <c r="I671" s="260"/>
      <c r="J671" s="257"/>
      <c r="K671" s="257"/>
      <c r="L671" s="261"/>
      <c r="M671" s="262"/>
      <c r="N671" s="263"/>
      <c r="O671" s="263"/>
      <c r="P671" s="263"/>
      <c r="Q671" s="263"/>
      <c r="R671" s="263"/>
      <c r="S671" s="263"/>
      <c r="T671" s="264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65" t="s">
        <v>174</v>
      </c>
      <c r="AU671" s="265" t="s">
        <v>105</v>
      </c>
      <c r="AV671" s="15" t="s">
        <v>85</v>
      </c>
      <c r="AW671" s="15" t="s">
        <v>37</v>
      </c>
      <c r="AX671" s="15" t="s">
        <v>77</v>
      </c>
      <c r="AY671" s="265" t="s">
        <v>164</v>
      </c>
    </row>
    <row r="672" s="13" customFormat="1">
      <c r="A672" s="13"/>
      <c r="B672" s="233"/>
      <c r="C672" s="234"/>
      <c r="D672" s="235" t="s">
        <v>174</v>
      </c>
      <c r="E672" s="236" t="s">
        <v>19</v>
      </c>
      <c r="F672" s="237" t="s">
        <v>468</v>
      </c>
      <c r="G672" s="234"/>
      <c r="H672" s="238">
        <v>45.5</v>
      </c>
      <c r="I672" s="239"/>
      <c r="J672" s="234"/>
      <c r="K672" s="234"/>
      <c r="L672" s="240"/>
      <c r="M672" s="241"/>
      <c r="N672" s="242"/>
      <c r="O672" s="242"/>
      <c r="P672" s="242"/>
      <c r="Q672" s="242"/>
      <c r="R672" s="242"/>
      <c r="S672" s="242"/>
      <c r="T672" s="24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4" t="s">
        <v>174</v>
      </c>
      <c r="AU672" s="244" t="s">
        <v>105</v>
      </c>
      <c r="AV672" s="13" t="s">
        <v>87</v>
      </c>
      <c r="AW672" s="13" t="s">
        <v>37</v>
      </c>
      <c r="AX672" s="13" t="s">
        <v>77</v>
      </c>
      <c r="AY672" s="244" t="s">
        <v>164</v>
      </c>
    </row>
    <row r="673" s="16" customFormat="1">
      <c r="A673" s="16"/>
      <c r="B673" s="277"/>
      <c r="C673" s="278"/>
      <c r="D673" s="235" t="s">
        <v>174</v>
      </c>
      <c r="E673" s="279" t="s">
        <v>19</v>
      </c>
      <c r="F673" s="280" t="s">
        <v>469</v>
      </c>
      <c r="G673" s="278"/>
      <c r="H673" s="281">
        <v>45.5</v>
      </c>
      <c r="I673" s="282"/>
      <c r="J673" s="278"/>
      <c r="K673" s="278"/>
      <c r="L673" s="283"/>
      <c r="M673" s="284"/>
      <c r="N673" s="285"/>
      <c r="O673" s="285"/>
      <c r="P673" s="285"/>
      <c r="Q673" s="285"/>
      <c r="R673" s="285"/>
      <c r="S673" s="285"/>
      <c r="T673" s="28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87" t="s">
        <v>174</v>
      </c>
      <c r="AU673" s="287" t="s">
        <v>105</v>
      </c>
      <c r="AV673" s="16" t="s">
        <v>105</v>
      </c>
      <c r="AW673" s="16" t="s">
        <v>37</v>
      </c>
      <c r="AX673" s="16" t="s">
        <v>77</v>
      </c>
      <c r="AY673" s="287" t="s">
        <v>164</v>
      </c>
    </row>
    <row r="674" s="15" customFormat="1">
      <c r="A674" s="15"/>
      <c r="B674" s="256"/>
      <c r="C674" s="257"/>
      <c r="D674" s="235" t="s">
        <v>174</v>
      </c>
      <c r="E674" s="258" t="s">
        <v>19</v>
      </c>
      <c r="F674" s="259" t="s">
        <v>470</v>
      </c>
      <c r="G674" s="257"/>
      <c r="H674" s="258" t="s">
        <v>19</v>
      </c>
      <c r="I674" s="260"/>
      <c r="J674" s="257"/>
      <c r="K674" s="257"/>
      <c r="L674" s="261"/>
      <c r="M674" s="262"/>
      <c r="N674" s="263"/>
      <c r="O674" s="263"/>
      <c r="P674" s="263"/>
      <c r="Q674" s="263"/>
      <c r="R674" s="263"/>
      <c r="S674" s="263"/>
      <c r="T674" s="264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65" t="s">
        <v>174</v>
      </c>
      <c r="AU674" s="265" t="s">
        <v>105</v>
      </c>
      <c r="AV674" s="15" t="s">
        <v>85</v>
      </c>
      <c r="AW674" s="15" t="s">
        <v>37</v>
      </c>
      <c r="AX674" s="15" t="s">
        <v>77</v>
      </c>
      <c r="AY674" s="265" t="s">
        <v>164</v>
      </c>
    </row>
    <row r="675" s="13" customFormat="1">
      <c r="A675" s="13"/>
      <c r="B675" s="233"/>
      <c r="C675" s="234"/>
      <c r="D675" s="235" t="s">
        <v>174</v>
      </c>
      <c r="E675" s="236" t="s">
        <v>19</v>
      </c>
      <c r="F675" s="237" t="s">
        <v>471</v>
      </c>
      <c r="G675" s="234"/>
      <c r="H675" s="238">
        <v>15.300000000000001</v>
      </c>
      <c r="I675" s="239"/>
      <c r="J675" s="234"/>
      <c r="K675" s="234"/>
      <c r="L675" s="240"/>
      <c r="M675" s="241"/>
      <c r="N675" s="242"/>
      <c r="O675" s="242"/>
      <c r="P675" s="242"/>
      <c r="Q675" s="242"/>
      <c r="R675" s="242"/>
      <c r="S675" s="242"/>
      <c r="T675" s="24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4" t="s">
        <v>174</v>
      </c>
      <c r="AU675" s="244" t="s">
        <v>105</v>
      </c>
      <c r="AV675" s="13" t="s">
        <v>87</v>
      </c>
      <c r="AW675" s="13" t="s">
        <v>37</v>
      </c>
      <c r="AX675" s="13" t="s">
        <v>77</v>
      </c>
      <c r="AY675" s="244" t="s">
        <v>164</v>
      </c>
    </row>
    <row r="676" s="16" customFormat="1">
      <c r="A676" s="16"/>
      <c r="B676" s="277"/>
      <c r="C676" s="278"/>
      <c r="D676" s="235" t="s">
        <v>174</v>
      </c>
      <c r="E676" s="279" t="s">
        <v>19</v>
      </c>
      <c r="F676" s="280" t="s">
        <v>469</v>
      </c>
      <c r="G676" s="278"/>
      <c r="H676" s="281">
        <v>15.300000000000001</v>
      </c>
      <c r="I676" s="282"/>
      <c r="J676" s="278"/>
      <c r="K676" s="278"/>
      <c r="L676" s="283"/>
      <c r="M676" s="284"/>
      <c r="N676" s="285"/>
      <c r="O676" s="285"/>
      <c r="P676" s="285"/>
      <c r="Q676" s="285"/>
      <c r="R676" s="285"/>
      <c r="S676" s="285"/>
      <c r="T676" s="28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T676" s="287" t="s">
        <v>174</v>
      </c>
      <c r="AU676" s="287" t="s">
        <v>105</v>
      </c>
      <c r="AV676" s="16" t="s">
        <v>105</v>
      </c>
      <c r="AW676" s="16" t="s">
        <v>37</v>
      </c>
      <c r="AX676" s="16" t="s">
        <v>77</v>
      </c>
      <c r="AY676" s="287" t="s">
        <v>164</v>
      </c>
    </row>
    <row r="677" s="15" customFormat="1">
      <c r="A677" s="15"/>
      <c r="B677" s="256"/>
      <c r="C677" s="257"/>
      <c r="D677" s="235" t="s">
        <v>174</v>
      </c>
      <c r="E677" s="258" t="s">
        <v>19</v>
      </c>
      <c r="F677" s="259" t="s">
        <v>472</v>
      </c>
      <c r="G677" s="257"/>
      <c r="H677" s="258" t="s">
        <v>19</v>
      </c>
      <c r="I677" s="260"/>
      <c r="J677" s="257"/>
      <c r="K677" s="257"/>
      <c r="L677" s="261"/>
      <c r="M677" s="262"/>
      <c r="N677" s="263"/>
      <c r="O677" s="263"/>
      <c r="P677" s="263"/>
      <c r="Q677" s="263"/>
      <c r="R677" s="263"/>
      <c r="S677" s="263"/>
      <c r="T677" s="264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5" t="s">
        <v>174</v>
      </c>
      <c r="AU677" s="265" t="s">
        <v>105</v>
      </c>
      <c r="AV677" s="15" t="s">
        <v>85</v>
      </c>
      <c r="AW677" s="15" t="s">
        <v>37</v>
      </c>
      <c r="AX677" s="15" t="s">
        <v>77</v>
      </c>
      <c r="AY677" s="265" t="s">
        <v>164</v>
      </c>
    </row>
    <row r="678" s="13" customFormat="1">
      <c r="A678" s="13"/>
      <c r="B678" s="233"/>
      <c r="C678" s="234"/>
      <c r="D678" s="235" t="s">
        <v>174</v>
      </c>
      <c r="E678" s="236" t="s">
        <v>19</v>
      </c>
      <c r="F678" s="237" t="s">
        <v>473</v>
      </c>
      <c r="G678" s="234"/>
      <c r="H678" s="238">
        <v>12</v>
      </c>
      <c r="I678" s="239"/>
      <c r="J678" s="234"/>
      <c r="K678" s="234"/>
      <c r="L678" s="240"/>
      <c r="M678" s="241"/>
      <c r="N678" s="242"/>
      <c r="O678" s="242"/>
      <c r="P678" s="242"/>
      <c r="Q678" s="242"/>
      <c r="R678" s="242"/>
      <c r="S678" s="242"/>
      <c r="T678" s="24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4" t="s">
        <v>174</v>
      </c>
      <c r="AU678" s="244" t="s">
        <v>105</v>
      </c>
      <c r="AV678" s="13" t="s">
        <v>87</v>
      </c>
      <c r="AW678" s="13" t="s">
        <v>37</v>
      </c>
      <c r="AX678" s="13" t="s">
        <v>77</v>
      </c>
      <c r="AY678" s="244" t="s">
        <v>164</v>
      </c>
    </row>
    <row r="679" s="16" customFormat="1">
      <c r="A679" s="16"/>
      <c r="B679" s="277"/>
      <c r="C679" s="278"/>
      <c r="D679" s="235" t="s">
        <v>174</v>
      </c>
      <c r="E679" s="279" t="s">
        <v>19</v>
      </c>
      <c r="F679" s="280" t="s">
        <v>469</v>
      </c>
      <c r="G679" s="278"/>
      <c r="H679" s="281">
        <v>12</v>
      </c>
      <c r="I679" s="282"/>
      <c r="J679" s="278"/>
      <c r="K679" s="278"/>
      <c r="L679" s="283"/>
      <c r="M679" s="284"/>
      <c r="N679" s="285"/>
      <c r="O679" s="285"/>
      <c r="P679" s="285"/>
      <c r="Q679" s="285"/>
      <c r="R679" s="285"/>
      <c r="S679" s="285"/>
      <c r="T679" s="28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T679" s="287" t="s">
        <v>174</v>
      </c>
      <c r="AU679" s="287" t="s">
        <v>105</v>
      </c>
      <c r="AV679" s="16" t="s">
        <v>105</v>
      </c>
      <c r="AW679" s="16" t="s">
        <v>37</v>
      </c>
      <c r="AX679" s="16" t="s">
        <v>77</v>
      </c>
      <c r="AY679" s="287" t="s">
        <v>164</v>
      </c>
    </row>
    <row r="680" s="15" customFormat="1">
      <c r="A680" s="15"/>
      <c r="B680" s="256"/>
      <c r="C680" s="257"/>
      <c r="D680" s="235" t="s">
        <v>174</v>
      </c>
      <c r="E680" s="258" t="s">
        <v>19</v>
      </c>
      <c r="F680" s="259" t="s">
        <v>450</v>
      </c>
      <c r="G680" s="257"/>
      <c r="H680" s="258" t="s">
        <v>19</v>
      </c>
      <c r="I680" s="260"/>
      <c r="J680" s="257"/>
      <c r="K680" s="257"/>
      <c r="L680" s="261"/>
      <c r="M680" s="262"/>
      <c r="N680" s="263"/>
      <c r="O680" s="263"/>
      <c r="P680" s="263"/>
      <c r="Q680" s="263"/>
      <c r="R680" s="263"/>
      <c r="S680" s="263"/>
      <c r="T680" s="264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65" t="s">
        <v>174</v>
      </c>
      <c r="AU680" s="265" t="s">
        <v>105</v>
      </c>
      <c r="AV680" s="15" t="s">
        <v>85</v>
      </c>
      <c r="AW680" s="15" t="s">
        <v>37</v>
      </c>
      <c r="AX680" s="15" t="s">
        <v>77</v>
      </c>
      <c r="AY680" s="265" t="s">
        <v>164</v>
      </c>
    </row>
    <row r="681" s="13" customFormat="1">
      <c r="A681" s="13"/>
      <c r="B681" s="233"/>
      <c r="C681" s="234"/>
      <c r="D681" s="235" t="s">
        <v>174</v>
      </c>
      <c r="E681" s="236" t="s">
        <v>19</v>
      </c>
      <c r="F681" s="237" t="s">
        <v>451</v>
      </c>
      <c r="G681" s="234"/>
      <c r="H681" s="238">
        <v>200.19999999999999</v>
      </c>
      <c r="I681" s="239"/>
      <c r="J681" s="234"/>
      <c r="K681" s="234"/>
      <c r="L681" s="240"/>
      <c r="M681" s="241"/>
      <c r="N681" s="242"/>
      <c r="O681" s="242"/>
      <c r="P681" s="242"/>
      <c r="Q681" s="242"/>
      <c r="R681" s="242"/>
      <c r="S681" s="242"/>
      <c r="T681" s="24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4" t="s">
        <v>174</v>
      </c>
      <c r="AU681" s="244" t="s">
        <v>105</v>
      </c>
      <c r="AV681" s="13" t="s">
        <v>87</v>
      </c>
      <c r="AW681" s="13" t="s">
        <v>37</v>
      </c>
      <c r="AX681" s="13" t="s">
        <v>77</v>
      </c>
      <c r="AY681" s="244" t="s">
        <v>164</v>
      </c>
    </row>
    <row r="682" s="16" customFormat="1">
      <c r="A682" s="16"/>
      <c r="B682" s="277"/>
      <c r="C682" s="278"/>
      <c r="D682" s="235" t="s">
        <v>174</v>
      </c>
      <c r="E682" s="279" t="s">
        <v>19</v>
      </c>
      <c r="F682" s="280" t="s">
        <v>469</v>
      </c>
      <c r="G682" s="278"/>
      <c r="H682" s="281">
        <v>200.19999999999999</v>
      </c>
      <c r="I682" s="282"/>
      <c r="J682" s="278"/>
      <c r="K682" s="278"/>
      <c r="L682" s="283"/>
      <c r="M682" s="284"/>
      <c r="N682" s="285"/>
      <c r="O682" s="285"/>
      <c r="P682" s="285"/>
      <c r="Q682" s="285"/>
      <c r="R682" s="285"/>
      <c r="S682" s="285"/>
      <c r="T682" s="28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T682" s="287" t="s">
        <v>174</v>
      </c>
      <c r="AU682" s="287" t="s">
        <v>105</v>
      </c>
      <c r="AV682" s="16" t="s">
        <v>105</v>
      </c>
      <c r="AW682" s="16" t="s">
        <v>37</v>
      </c>
      <c r="AX682" s="16" t="s">
        <v>77</v>
      </c>
      <c r="AY682" s="287" t="s">
        <v>164</v>
      </c>
    </row>
    <row r="683" s="14" customFormat="1">
      <c r="A683" s="14"/>
      <c r="B683" s="245"/>
      <c r="C683" s="246"/>
      <c r="D683" s="235" t="s">
        <v>174</v>
      </c>
      <c r="E683" s="247" t="s">
        <v>19</v>
      </c>
      <c r="F683" s="248" t="s">
        <v>176</v>
      </c>
      <c r="G683" s="246"/>
      <c r="H683" s="249">
        <v>273</v>
      </c>
      <c r="I683" s="250"/>
      <c r="J683" s="246"/>
      <c r="K683" s="246"/>
      <c r="L683" s="251"/>
      <c r="M683" s="252"/>
      <c r="N683" s="253"/>
      <c r="O683" s="253"/>
      <c r="P683" s="253"/>
      <c r="Q683" s="253"/>
      <c r="R683" s="253"/>
      <c r="S683" s="253"/>
      <c r="T683" s="25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5" t="s">
        <v>174</v>
      </c>
      <c r="AU683" s="255" t="s">
        <v>105</v>
      </c>
      <c r="AV683" s="14" t="s">
        <v>108</v>
      </c>
      <c r="AW683" s="14" t="s">
        <v>37</v>
      </c>
      <c r="AX683" s="14" t="s">
        <v>85</v>
      </c>
      <c r="AY683" s="255" t="s">
        <v>164</v>
      </c>
    </row>
    <row r="684" s="2" customFormat="1" ht="44.25" customHeight="1">
      <c r="A684" s="41"/>
      <c r="B684" s="42"/>
      <c r="C684" s="215" t="s">
        <v>774</v>
      </c>
      <c r="D684" s="215" t="s">
        <v>166</v>
      </c>
      <c r="E684" s="216" t="s">
        <v>775</v>
      </c>
      <c r="F684" s="217" t="s">
        <v>776</v>
      </c>
      <c r="G684" s="218" t="s">
        <v>169</v>
      </c>
      <c r="H684" s="219">
        <v>260.04700000000003</v>
      </c>
      <c r="I684" s="220"/>
      <c r="J684" s="221">
        <f>ROUND(I684*H684,2)</f>
        <v>0</v>
      </c>
      <c r="K684" s="217" t="s">
        <v>170</v>
      </c>
      <c r="L684" s="47"/>
      <c r="M684" s="222" t="s">
        <v>19</v>
      </c>
      <c r="N684" s="223" t="s">
        <v>48</v>
      </c>
      <c r="O684" s="87"/>
      <c r="P684" s="224">
        <f>O684*H684</f>
        <v>0</v>
      </c>
      <c r="Q684" s="224">
        <v>0</v>
      </c>
      <c r="R684" s="224">
        <f>Q684*H684</f>
        <v>0</v>
      </c>
      <c r="S684" s="224">
        <v>0.058999999999999997</v>
      </c>
      <c r="T684" s="225">
        <f>S684*H684</f>
        <v>15.342773000000001</v>
      </c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R684" s="226" t="s">
        <v>108</v>
      </c>
      <c r="AT684" s="226" t="s">
        <v>166</v>
      </c>
      <c r="AU684" s="226" t="s">
        <v>105</v>
      </c>
      <c r="AY684" s="20" t="s">
        <v>164</v>
      </c>
      <c r="BE684" s="227">
        <f>IF(N684="základní",J684,0)</f>
        <v>0</v>
      </c>
      <c r="BF684" s="227">
        <f>IF(N684="snížená",J684,0)</f>
        <v>0</v>
      </c>
      <c r="BG684" s="227">
        <f>IF(N684="zákl. přenesená",J684,0)</f>
        <v>0</v>
      </c>
      <c r="BH684" s="227">
        <f>IF(N684="sníž. přenesená",J684,0)</f>
        <v>0</v>
      </c>
      <c r="BI684" s="227">
        <f>IF(N684="nulová",J684,0)</f>
        <v>0</v>
      </c>
      <c r="BJ684" s="20" t="s">
        <v>85</v>
      </c>
      <c r="BK684" s="227">
        <f>ROUND(I684*H684,2)</f>
        <v>0</v>
      </c>
      <c r="BL684" s="20" t="s">
        <v>108</v>
      </c>
      <c r="BM684" s="226" t="s">
        <v>777</v>
      </c>
    </row>
    <row r="685" s="2" customFormat="1">
      <c r="A685" s="41"/>
      <c r="B685" s="42"/>
      <c r="C685" s="43"/>
      <c r="D685" s="228" t="s">
        <v>172</v>
      </c>
      <c r="E685" s="43"/>
      <c r="F685" s="229" t="s">
        <v>778</v>
      </c>
      <c r="G685" s="43"/>
      <c r="H685" s="43"/>
      <c r="I685" s="230"/>
      <c r="J685" s="43"/>
      <c r="K685" s="43"/>
      <c r="L685" s="47"/>
      <c r="M685" s="231"/>
      <c r="N685" s="232"/>
      <c r="O685" s="87"/>
      <c r="P685" s="87"/>
      <c r="Q685" s="87"/>
      <c r="R685" s="87"/>
      <c r="S685" s="87"/>
      <c r="T685" s="88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T685" s="20" t="s">
        <v>172</v>
      </c>
      <c r="AU685" s="20" t="s">
        <v>105</v>
      </c>
    </row>
    <row r="686" s="15" customFormat="1">
      <c r="A686" s="15"/>
      <c r="B686" s="256"/>
      <c r="C686" s="257"/>
      <c r="D686" s="235" t="s">
        <v>174</v>
      </c>
      <c r="E686" s="258" t="s">
        <v>19</v>
      </c>
      <c r="F686" s="259" t="s">
        <v>503</v>
      </c>
      <c r="G686" s="257"/>
      <c r="H686" s="258" t="s">
        <v>19</v>
      </c>
      <c r="I686" s="260"/>
      <c r="J686" s="257"/>
      <c r="K686" s="257"/>
      <c r="L686" s="261"/>
      <c r="M686" s="262"/>
      <c r="N686" s="263"/>
      <c r="O686" s="263"/>
      <c r="P686" s="263"/>
      <c r="Q686" s="263"/>
      <c r="R686" s="263"/>
      <c r="S686" s="263"/>
      <c r="T686" s="264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65" t="s">
        <v>174</v>
      </c>
      <c r="AU686" s="265" t="s">
        <v>105</v>
      </c>
      <c r="AV686" s="15" t="s">
        <v>85</v>
      </c>
      <c r="AW686" s="15" t="s">
        <v>37</v>
      </c>
      <c r="AX686" s="15" t="s">
        <v>77</v>
      </c>
      <c r="AY686" s="265" t="s">
        <v>164</v>
      </c>
    </row>
    <row r="687" s="13" customFormat="1">
      <c r="A687" s="13"/>
      <c r="B687" s="233"/>
      <c r="C687" s="234"/>
      <c r="D687" s="235" t="s">
        <v>174</v>
      </c>
      <c r="E687" s="236" t="s">
        <v>19</v>
      </c>
      <c r="F687" s="237" t="s">
        <v>504</v>
      </c>
      <c r="G687" s="234"/>
      <c r="H687" s="238">
        <v>58.920000000000002</v>
      </c>
      <c r="I687" s="239"/>
      <c r="J687" s="234"/>
      <c r="K687" s="234"/>
      <c r="L687" s="240"/>
      <c r="M687" s="241"/>
      <c r="N687" s="242"/>
      <c r="O687" s="242"/>
      <c r="P687" s="242"/>
      <c r="Q687" s="242"/>
      <c r="R687" s="242"/>
      <c r="S687" s="242"/>
      <c r="T687" s="24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4" t="s">
        <v>174</v>
      </c>
      <c r="AU687" s="244" t="s">
        <v>105</v>
      </c>
      <c r="AV687" s="13" t="s">
        <v>87</v>
      </c>
      <c r="AW687" s="13" t="s">
        <v>37</v>
      </c>
      <c r="AX687" s="13" t="s">
        <v>77</v>
      </c>
      <c r="AY687" s="244" t="s">
        <v>164</v>
      </c>
    </row>
    <row r="688" s="13" customFormat="1">
      <c r="A688" s="13"/>
      <c r="B688" s="233"/>
      <c r="C688" s="234"/>
      <c r="D688" s="235" t="s">
        <v>174</v>
      </c>
      <c r="E688" s="236" t="s">
        <v>19</v>
      </c>
      <c r="F688" s="237" t="s">
        <v>505</v>
      </c>
      <c r="G688" s="234"/>
      <c r="H688" s="238">
        <v>24.649999999999999</v>
      </c>
      <c r="I688" s="239"/>
      <c r="J688" s="234"/>
      <c r="K688" s="234"/>
      <c r="L688" s="240"/>
      <c r="M688" s="241"/>
      <c r="N688" s="242"/>
      <c r="O688" s="242"/>
      <c r="P688" s="242"/>
      <c r="Q688" s="242"/>
      <c r="R688" s="242"/>
      <c r="S688" s="242"/>
      <c r="T688" s="24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4" t="s">
        <v>174</v>
      </c>
      <c r="AU688" s="244" t="s">
        <v>105</v>
      </c>
      <c r="AV688" s="13" t="s">
        <v>87</v>
      </c>
      <c r="AW688" s="13" t="s">
        <v>37</v>
      </c>
      <c r="AX688" s="13" t="s">
        <v>77</v>
      </c>
      <c r="AY688" s="244" t="s">
        <v>164</v>
      </c>
    </row>
    <row r="689" s="13" customFormat="1">
      <c r="A689" s="13"/>
      <c r="B689" s="233"/>
      <c r="C689" s="234"/>
      <c r="D689" s="235" t="s">
        <v>174</v>
      </c>
      <c r="E689" s="236" t="s">
        <v>19</v>
      </c>
      <c r="F689" s="237" t="s">
        <v>506</v>
      </c>
      <c r="G689" s="234"/>
      <c r="H689" s="238">
        <v>53.478000000000002</v>
      </c>
      <c r="I689" s="239"/>
      <c r="J689" s="234"/>
      <c r="K689" s="234"/>
      <c r="L689" s="240"/>
      <c r="M689" s="241"/>
      <c r="N689" s="242"/>
      <c r="O689" s="242"/>
      <c r="P689" s="242"/>
      <c r="Q689" s="242"/>
      <c r="R689" s="242"/>
      <c r="S689" s="242"/>
      <c r="T689" s="24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4" t="s">
        <v>174</v>
      </c>
      <c r="AU689" s="244" t="s">
        <v>105</v>
      </c>
      <c r="AV689" s="13" t="s">
        <v>87</v>
      </c>
      <c r="AW689" s="13" t="s">
        <v>37</v>
      </c>
      <c r="AX689" s="13" t="s">
        <v>77</v>
      </c>
      <c r="AY689" s="244" t="s">
        <v>164</v>
      </c>
    </row>
    <row r="690" s="16" customFormat="1">
      <c r="A690" s="16"/>
      <c r="B690" s="277"/>
      <c r="C690" s="278"/>
      <c r="D690" s="235" t="s">
        <v>174</v>
      </c>
      <c r="E690" s="279" t="s">
        <v>19</v>
      </c>
      <c r="F690" s="280" t="s">
        <v>469</v>
      </c>
      <c r="G690" s="278"/>
      <c r="H690" s="281">
        <v>137.048</v>
      </c>
      <c r="I690" s="282"/>
      <c r="J690" s="278"/>
      <c r="K690" s="278"/>
      <c r="L690" s="283"/>
      <c r="M690" s="284"/>
      <c r="N690" s="285"/>
      <c r="O690" s="285"/>
      <c r="P690" s="285"/>
      <c r="Q690" s="285"/>
      <c r="R690" s="285"/>
      <c r="S690" s="285"/>
      <c r="T690" s="28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T690" s="287" t="s">
        <v>174</v>
      </c>
      <c r="AU690" s="287" t="s">
        <v>105</v>
      </c>
      <c r="AV690" s="16" t="s">
        <v>105</v>
      </c>
      <c r="AW690" s="16" t="s">
        <v>37</v>
      </c>
      <c r="AX690" s="16" t="s">
        <v>77</v>
      </c>
      <c r="AY690" s="287" t="s">
        <v>164</v>
      </c>
    </row>
    <row r="691" s="15" customFormat="1">
      <c r="A691" s="15"/>
      <c r="B691" s="256"/>
      <c r="C691" s="257"/>
      <c r="D691" s="235" t="s">
        <v>174</v>
      </c>
      <c r="E691" s="258" t="s">
        <v>19</v>
      </c>
      <c r="F691" s="259" t="s">
        <v>507</v>
      </c>
      <c r="G691" s="257"/>
      <c r="H691" s="258" t="s">
        <v>19</v>
      </c>
      <c r="I691" s="260"/>
      <c r="J691" s="257"/>
      <c r="K691" s="257"/>
      <c r="L691" s="261"/>
      <c r="M691" s="262"/>
      <c r="N691" s="263"/>
      <c r="O691" s="263"/>
      <c r="P691" s="263"/>
      <c r="Q691" s="263"/>
      <c r="R691" s="263"/>
      <c r="S691" s="263"/>
      <c r="T691" s="264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5" t="s">
        <v>174</v>
      </c>
      <c r="AU691" s="265" t="s">
        <v>105</v>
      </c>
      <c r="AV691" s="15" t="s">
        <v>85</v>
      </c>
      <c r="AW691" s="15" t="s">
        <v>37</v>
      </c>
      <c r="AX691" s="15" t="s">
        <v>77</v>
      </c>
      <c r="AY691" s="265" t="s">
        <v>164</v>
      </c>
    </row>
    <row r="692" s="13" customFormat="1">
      <c r="A692" s="13"/>
      <c r="B692" s="233"/>
      <c r="C692" s="234"/>
      <c r="D692" s="235" t="s">
        <v>174</v>
      </c>
      <c r="E692" s="236" t="s">
        <v>19</v>
      </c>
      <c r="F692" s="237" t="s">
        <v>508</v>
      </c>
      <c r="G692" s="234"/>
      <c r="H692" s="238">
        <v>38.350000000000001</v>
      </c>
      <c r="I692" s="239"/>
      <c r="J692" s="234"/>
      <c r="K692" s="234"/>
      <c r="L692" s="240"/>
      <c r="M692" s="241"/>
      <c r="N692" s="242"/>
      <c r="O692" s="242"/>
      <c r="P692" s="242"/>
      <c r="Q692" s="242"/>
      <c r="R692" s="242"/>
      <c r="S692" s="242"/>
      <c r="T692" s="24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4" t="s">
        <v>174</v>
      </c>
      <c r="AU692" s="244" t="s">
        <v>105</v>
      </c>
      <c r="AV692" s="13" t="s">
        <v>87</v>
      </c>
      <c r="AW692" s="13" t="s">
        <v>37</v>
      </c>
      <c r="AX692" s="13" t="s">
        <v>77</v>
      </c>
      <c r="AY692" s="244" t="s">
        <v>164</v>
      </c>
    </row>
    <row r="693" s="16" customFormat="1">
      <c r="A693" s="16"/>
      <c r="B693" s="277"/>
      <c r="C693" s="278"/>
      <c r="D693" s="235" t="s">
        <v>174</v>
      </c>
      <c r="E693" s="279" t="s">
        <v>19</v>
      </c>
      <c r="F693" s="280" t="s">
        <v>469</v>
      </c>
      <c r="G693" s="278"/>
      <c r="H693" s="281">
        <v>38.350000000000001</v>
      </c>
      <c r="I693" s="282"/>
      <c r="J693" s="278"/>
      <c r="K693" s="278"/>
      <c r="L693" s="283"/>
      <c r="M693" s="284"/>
      <c r="N693" s="285"/>
      <c r="O693" s="285"/>
      <c r="P693" s="285"/>
      <c r="Q693" s="285"/>
      <c r="R693" s="285"/>
      <c r="S693" s="285"/>
      <c r="T693" s="28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T693" s="287" t="s">
        <v>174</v>
      </c>
      <c r="AU693" s="287" t="s">
        <v>105</v>
      </c>
      <c r="AV693" s="16" t="s">
        <v>105</v>
      </c>
      <c r="AW693" s="16" t="s">
        <v>37</v>
      </c>
      <c r="AX693" s="16" t="s">
        <v>77</v>
      </c>
      <c r="AY693" s="287" t="s">
        <v>164</v>
      </c>
    </row>
    <row r="694" s="15" customFormat="1">
      <c r="A694" s="15"/>
      <c r="B694" s="256"/>
      <c r="C694" s="257"/>
      <c r="D694" s="235" t="s">
        <v>174</v>
      </c>
      <c r="E694" s="258" t="s">
        <v>19</v>
      </c>
      <c r="F694" s="259" t="s">
        <v>534</v>
      </c>
      <c r="G694" s="257"/>
      <c r="H694" s="258" t="s">
        <v>19</v>
      </c>
      <c r="I694" s="260"/>
      <c r="J694" s="257"/>
      <c r="K694" s="257"/>
      <c r="L694" s="261"/>
      <c r="M694" s="262"/>
      <c r="N694" s="263"/>
      <c r="O694" s="263"/>
      <c r="P694" s="263"/>
      <c r="Q694" s="263"/>
      <c r="R694" s="263"/>
      <c r="S694" s="263"/>
      <c r="T694" s="264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5" t="s">
        <v>174</v>
      </c>
      <c r="AU694" s="265" t="s">
        <v>105</v>
      </c>
      <c r="AV694" s="15" t="s">
        <v>85</v>
      </c>
      <c r="AW694" s="15" t="s">
        <v>37</v>
      </c>
      <c r="AX694" s="15" t="s">
        <v>77</v>
      </c>
      <c r="AY694" s="265" t="s">
        <v>164</v>
      </c>
    </row>
    <row r="695" s="13" customFormat="1">
      <c r="A695" s="13"/>
      <c r="B695" s="233"/>
      <c r="C695" s="234"/>
      <c r="D695" s="235" t="s">
        <v>174</v>
      </c>
      <c r="E695" s="236" t="s">
        <v>19</v>
      </c>
      <c r="F695" s="237" t="s">
        <v>535</v>
      </c>
      <c r="G695" s="234"/>
      <c r="H695" s="238">
        <v>33.341000000000001</v>
      </c>
      <c r="I695" s="239"/>
      <c r="J695" s="234"/>
      <c r="K695" s="234"/>
      <c r="L695" s="240"/>
      <c r="M695" s="241"/>
      <c r="N695" s="242"/>
      <c r="O695" s="242"/>
      <c r="P695" s="242"/>
      <c r="Q695" s="242"/>
      <c r="R695" s="242"/>
      <c r="S695" s="242"/>
      <c r="T695" s="24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4" t="s">
        <v>174</v>
      </c>
      <c r="AU695" s="244" t="s">
        <v>105</v>
      </c>
      <c r="AV695" s="13" t="s">
        <v>87</v>
      </c>
      <c r="AW695" s="13" t="s">
        <v>37</v>
      </c>
      <c r="AX695" s="13" t="s">
        <v>77</v>
      </c>
      <c r="AY695" s="244" t="s">
        <v>164</v>
      </c>
    </row>
    <row r="696" s="16" customFormat="1">
      <c r="A696" s="16"/>
      <c r="B696" s="277"/>
      <c r="C696" s="278"/>
      <c r="D696" s="235" t="s">
        <v>174</v>
      </c>
      <c r="E696" s="279" t="s">
        <v>19</v>
      </c>
      <c r="F696" s="280" t="s">
        <v>469</v>
      </c>
      <c r="G696" s="278"/>
      <c r="H696" s="281">
        <v>33.341000000000001</v>
      </c>
      <c r="I696" s="282"/>
      <c r="J696" s="278"/>
      <c r="K696" s="278"/>
      <c r="L696" s="283"/>
      <c r="M696" s="284"/>
      <c r="N696" s="285"/>
      <c r="O696" s="285"/>
      <c r="P696" s="285"/>
      <c r="Q696" s="285"/>
      <c r="R696" s="285"/>
      <c r="S696" s="285"/>
      <c r="T696" s="28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T696" s="287" t="s">
        <v>174</v>
      </c>
      <c r="AU696" s="287" t="s">
        <v>105</v>
      </c>
      <c r="AV696" s="16" t="s">
        <v>105</v>
      </c>
      <c r="AW696" s="16" t="s">
        <v>37</v>
      </c>
      <c r="AX696" s="16" t="s">
        <v>77</v>
      </c>
      <c r="AY696" s="287" t="s">
        <v>164</v>
      </c>
    </row>
    <row r="697" s="15" customFormat="1">
      <c r="A697" s="15"/>
      <c r="B697" s="256"/>
      <c r="C697" s="257"/>
      <c r="D697" s="235" t="s">
        <v>174</v>
      </c>
      <c r="E697" s="258" t="s">
        <v>19</v>
      </c>
      <c r="F697" s="259" t="s">
        <v>541</v>
      </c>
      <c r="G697" s="257"/>
      <c r="H697" s="258" t="s">
        <v>19</v>
      </c>
      <c r="I697" s="260"/>
      <c r="J697" s="257"/>
      <c r="K697" s="257"/>
      <c r="L697" s="261"/>
      <c r="M697" s="262"/>
      <c r="N697" s="263"/>
      <c r="O697" s="263"/>
      <c r="P697" s="263"/>
      <c r="Q697" s="263"/>
      <c r="R697" s="263"/>
      <c r="S697" s="263"/>
      <c r="T697" s="264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5" t="s">
        <v>174</v>
      </c>
      <c r="AU697" s="265" t="s">
        <v>105</v>
      </c>
      <c r="AV697" s="15" t="s">
        <v>85</v>
      </c>
      <c r="AW697" s="15" t="s">
        <v>37</v>
      </c>
      <c r="AX697" s="15" t="s">
        <v>77</v>
      </c>
      <c r="AY697" s="265" t="s">
        <v>164</v>
      </c>
    </row>
    <row r="698" s="13" customFormat="1">
      <c r="A698" s="13"/>
      <c r="B698" s="233"/>
      <c r="C698" s="234"/>
      <c r="D698" s="235" t="s">
        <v>174</v>
      </c>
      <c r="E698" s="236" t="s">
        <v>19</v>
      </c>
      <c r="F698" s="237" t="s">
        <v>779</v>
      </c>
      <c r="G698" s="234"/>
      <c r="H698" s="238">
        <v>28.577999999999999</v>
      </c>
      <c r="I698" s="239"/>
      <c r="J698" s="234"/>
      <c r="K698" s="234"/>
      <c r="L698" s="240"/>
      <c r="M698" s="241"/>
      <c r="N698" s="242"/>
      <c r="O698" s="242"/>
      <c r="P698" s="242"/>
      <c r="Q698" s="242"/>
      <c r="R698" s="242"/>
      <c r="S698" s="242"/>
      <c r="T698" s="24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4" t="s">
        <v>174</v>
      </c>
      <c r="AU698" s="244" t="s">
        <v>105</v>
      </c>
      <c r="AV698" s="13" t="s">
        <v>87</v>
      </c>
      <c r="AW698" s="13" t="s">
        <v>37</v>
      </c>
      <c r="AX698" s="13" t="s">
        <v>77</v>
      </c>
      <c r="AY698" s="244" t="s">
        <v>164</v>
      </c>
    </row>
    <row r="699" s="16" customFormat="1">
      <c r="A699" s="16"/>
      <c r="B699" s="277"/>
      <c r="C699" s="278"/>
      <c r="D699" s="235" t="s">
        <v>174</v>
      </c>
      <c r="E699" s="279" t="s">
        <v>19</v>
      </c>
      <c r="F699" s="280" t="s">
        <v>469</v>
      </c>
      <c r="G699" s="278"/>
      <c r="H699" s="281">
        <v>28.577999999999999</v>
      </c>
      <c r="I699" s="282"/>
      <c r="J699" s="278"/>
      <c r="K699" s="278"/>
      <c r="L699" s="283"/>
      <c r="M699" s="284"/>
      <c r="N699" s="285"/>
      <c r="O699" s="285"/>
      <c r="P699" s="285"/>
      <c r="Q699" s="285"/>
      <c r="R699" s="285"/>
      <c r="S699" s="285"/>
      <c r="T699" s="28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T699" s="287" t="s">
        <v>174</v>
      </c>
      <c r="AU699" s="287" t="s">
        <v>105</v>
      </c>
      <c r="AV699" s="16" t="s">
        <v>105</v>
      </c>
      <c r="AW699" s="16" t="s">
        <v>37</v>
      </c>
      <c r="AX699" s="16" t="s">
        <v>77</v>
      </c>
      <c r="AY699" s="287" t="s">
        <v>164</v>
      </c>
    </row>
    <row r="700" s="15" customFormat="1">
      <c r="A700" s="15"/>
      <c r="B700" s="256"/>
      <c r="C700" s="257"/>
      <c r="D700" s="235" t="s">
        <v>174</v>
      </c>
      <c r="E700" s="258" t="s">
        <v>19</v>
      </c>
      <c r="F700" s="259" t="s">
        <v>548</v>
      </c>
      <c r="G700" s="257"/>
      <c r="H700" s="258" t="s">
        <v>19</v>
      </c>
      <c r="I700" s="260"/>
      <c r="J700" s="257"/>
      <c r="K700" s="257"/>
      <c r="L700" s="261"/>
      <c r="M700" s="262"/>
      <c r="N700" s="263"/>
      <c r="O700" s="263"/>
      <c r="P700" s="263"/>
      <c r="Q700" s="263"/>
      <c r="R700" s="263"/>
      <c r="S700" s="263"/>
      <c r="T700" s="264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65" t="s">
        <v>174</v>
      </c>
      <c r="AU700" s="265" t="s">
        <v>105</v>
      </c>
      <c r="AV700" s="15" t="s">
        <v>85</v>
      </c>
      <c r="AW700" s="15" t="s">
        <v>37</v>
      </c>
      <c r="AX700" s="15" t="s">
        <v>77</v>
      </c>
      <c r="AY700" s="265" t="s">
        <v>164</v>
      </c>
    </row>
    <row r="701" s="13" customFormat="1">
      <c r="A701" s="13"/>
      <c r="B701" s="233"/>
      <c r="C701" s="234"/>
      <c r="D701" s="235" t="s">
        <v>174</v>
      </c>
      <c r="E701" s="236" t="s">
        <v>19</v>
      </c>
      <c r="F701" s="237" t="s">
        <v>549</v>
      </c>
      <c r="G701" s="234"/>
      <c r="H701" s="238">
        <v>11.77</v>
      </c>
      <c r="I701" s="239"/>
      <c r="J701" s="234"/>
      <c r="K701" s="234"/>
      <c r="L701" s="240"/>
      <c r="M701" s="241"/>
      <c r="N701" s="242"/>
      <c r="O701" s="242"/>
      <c r="P701" s="242"/>
      <c r="Q701" s="242"/>
      <c r="R701" s="242"/>
      <c r="S701" s="242"/>
      <c r="T701" s="24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4" t="s">
        <v>174</v>
      </c>
      <c r="AU701" s="244" t="s">
        <v>105</v>
      </c>
      <c r="AV701" s="13" t="s">
        <v>87</v>
      </c>
      <c r="AW701" s="13" t="s">
        <v>37</v>
      </c>
      <c r="AX701" s="13" t="s">
        <v>77</v>
      </c>
      <c r="AY701" s="244" t="s">
        <v>164</v>
      </c>
    </row>
    <row r="702" s="13" customFormat="1">
      <c r="A702" s="13"/>
      <c r="B702" s="233"/>
      <c r="C702" s="234"/>
      <c r="D702" s="235" t="s">
        <v>174</v>
      </c>
      <c r="E702" s="236" t="s">
        <v>19</v>
      </c>
      <c r="F702" s="237" t="s">
        <v>550</v>
      </c>
      <c r="G702" s="234"/>
      <c r="H702" s="238">
        <v>3.9199999999999999</v>
      </c>
      <c r="I702" s="239"/>
      <c r="J702" s="234"/>
      <c r="K702" s="234"/>
      <c r="L702" s="240"/>
      <c r="M702" s="241"/>
      <c r="N702" s="242"/>
      <c r="O702" s="242"/>
      <c r="P702" s="242"/>
      <c r="Q702" s="242"/>
      <c r="R702" s="242"/>
      <c r="S702" s="242"/>
      <c r="T702" s="24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4" t="s">
        <v>174</v>
      </c>
      <c r="AU702" s="244" t="s">
        <v>105</v>
      </c>
      <c r="AV702" s="13" t="s">
        <v>87</v>
      </c>
      <c r="AW702" s="13" t="s">
        <v>37</v>
      </c>
      <c r="AX702" s="13" t="s">
        <v>77</v>
      </c>
      <c r="AY702" s="244" t="s">
        <v>164</v>
      </c>
    </row>
    <row r="703" s="13" customFormat="1">
      <c r="A703" s="13"/>
      <c r="B703" s="233"/>
      <c r="C703" s="234"/>
      <c r="D703" s="235" t="s">
        <v>174</v>
      </c>
      <c r="E703" s="236" t="s">
        <v>19</v>
      </c>
      <c r="F703" s="237" t="s">
        <v>551</v>
      </c>
      <c r="G703" s="234"/>
      <c r="H703" s="238">
        <v>7.04</v>
      </c>
      <c r="I703" s="239"/>
      <c r="J703" s="234"/>
      <c r="K703" s="234"/>
      <c r="L703" s="240"/>
      <c r="M703" s="241"/>
      <c r="N703" s="242"/>
      <c r="O703" s="242"/>
      <c r="P703" s="242"/>
      <c r="Q703" s="242"/>
      <c r="R703" s="242"/>
      <c r="S703" s="242"/>
      <c r="T703" s="24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4" t="s">
        <v>174</v>
      </c>
      <c r="AU703" s="244" t="s">
        <v>105</v>
      </c>
      <c r="AV703" s="13" t="s">
        <v>87</v>
      </c>
      <c r="AW703" s="13" t="s">
        <v>37</v>
      </c>
      <c r="AX703" s="13" t="s">
        <v>77</v>
      </c>
      <c r="AY703" s="244" t="s">
        <v>164</v>
      </c>
    </row>
    <row r="704" s="16" customFormat="1">
      <c r="A704" s="16"/>
      <c r="B704" s="277"/>
      <c r="C704" s="278"/>
      <c r="D704" s="235" t="s">
        <v>174</v>
      </c>
      <c r="E704" s="279" t="s">
        <v>19</v>
      </c>
      <c r="F704" s="280" t="s">
        <v>469</v>
      </c>
      <c r="G704" s="278"/>
      <c r="H704" s="281">
        <v>22.73</v>
      </c>
      <c r="I704" s="282"/>
      <c r="J704" s="278"/>
      <c r="K704" s="278"/>
      <c r="L704" s="283"/>
      <c r="M704" s="284"/>
      <c r="N704" s="285"/>
      <c r="O704" s="285"/>
      <c r="P704" s="285"/>
      <c r="Q704" s="285"/>
      <c r="R704" s="285"/>
      <c r="S704" s="285"/>
      <c r="T704" s="28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T704" s="287" t="s">
        <v>174</v>
      </c>
      <c r="AU704" s="287" t="s">
        <v>105</v>
      </c>
      <c r="AV704" s="16" t="s">
        <v>105</v>
      </c>
      <c r="AW704" s="16" t="s">
        <v>37</v>
      </c>
      <c r="AX704" s="16" t="s">
        <v>77</v>
      </c>
      <c r="AY704" s="287" t="s">
        <v>164</v>
      </c>
    </row>
    <row r="705" s="14" customFormat="1">
      <c r="A705" s="14"/>
      <c r="B705" s="245"/>
      <c r="C705" s="246"/>
      <c r="D705" s="235" t="s">
        <v>174</v>
      </c>
      <c r="E705" s="247" t="s">
        <v>19</v>
      </c>
      <c r="F705" s="248" t="s">
        <v>176</v>
      </c>
      <c r="G705" s="246"/>
      <c r="H705" s="249">
        <v>260.04700000000003</v>
      </c>
      <c r="I705" s="250"/>
      <c r="J705" s="246"/>
      <c r="K705" s="246"/>
      <c r="L705" s="251"/>
      <c r="M705" s="252"/>
      <c r="N705" s="253"/>
      <c r="O705" s="253"/>
      <c r="P705" s="253"/>
      <c r="Q705" s="253"/>
      <c r="R705" s="253"/>
      <c r="S705" s="253"/>
      <c r="T705" s="25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5" t="s">
        <v>174</v>
      </c>
      <c r="AU705" s="255" t="s">
        <v>105</v>
      </c>
      <c r="AV705" s="14" t="s">
        <v>108</v>
      </c>
      <c r="AW705" s="14" t="s">
        <v>37</v>
      </c>
      <c r="AX705" s="14" t="s">
        <v>85</v>
      </c>
      <c r="AY705" s="255" t="s">
        <v>164</v>
      </c>
    </row>
    <row r="706" s="12" customFormat="1" ht="20.88" customHeight="1">
      <c r="A706" s="12"/>
      <c r="B706" s="199"/>
      <c r="C706" s="200"/>
      <c r="D706" s="201" t="s">
        <v>76</v>
      </c>
      <c r="E706" s="213" t="s">
        <v>780</v>
      </c>
      <c r="F706" s="213" t="s">
        <v>781</v>
      </c>
      <c r="G706" s="200"/>
      <c r="H706" s="200"/>
      <c r="I706" s="203"/>
      <c r="J706" s="214">
        <f>BK706</f>
        <v>0</v>
      </c>
      <c r="K706" s="200"/>
      <c r="L706" s="205"/>
      <c r="M706" s="206"/>
      <c r="N706" s="207"/>
      <c r="O706" s="207"/>
      <c r="P706" s="208">
        <f>SUM(P707:P849)</f>
        <v>0</v>
      </c>
      <c r="Q706" s="207"/>
      <c r="R706" s="208">
        <f>SUM(R707:R849)</f>
        <v>80.093176400000004</v>
      </c>
      <c r="S706" s="207"/>
      <c r="T706" s="209">
        <f>SUM(T707:T849)</f>
        <v>92.430112500000007</v>
      </c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R706" s="210" t="s">
        <v>85</v>
      </c>
      <c r="AT706" s="211" t="s">
        <v>76</v>
      </c>
      <c r="AU706" s="211" t="s">
        <v>87</v>
      </c>
      <c r="AY706" s="210" t="s">
        <v>164</v>
      </c>
      <c r="BK706" s="212">
        <f>SUM(BK707:BK849)</f>
        <v>0</v>
      </c>
    </row>
    <row r="707" s="2" customFormat="1" ht="24.15" customHeight="1">
      <c r="A707" s="41"/>
      <c r="B707" s="42"/>
      <c r="C707" s="215" t="s">
        <v>782</v>
      </c>
      <c r="D707" s="215" t="s">
        <v>166</v>
      </c>
      <c r="E707" s="216" t="s">
        <v>783</v>
      </c>
      <c r="F707" s="217" t="s">
        <v>784</v>
      </c>
      <c r="G707" s="218" t="s">
        <v>179</v>
      </c>
      <c r="H707" s="219">
        <v>34.792999999999999</v>
      </c>
      <c r="I707" s="220"/>
      <c r="J707" s="221">
        <f>ROUND(I707*H707,2)</f>
        <v>0</v>
      </c>
      <c r="K707" s="217" t="s">
        <v>170</v>
      </c>
      <c r="L707" s="47"/>
      <c r="M707" s="222" t="s">
        <v>19</v>
      </c>
      <c r="N707" s="223" t="s">
        <v>48</v>
      </c>
      <c r="O707" s="87"/>
      <c r="P707" s="224">
        <f>O707*H707</f>
        <v>0</v>
      </c>
      <c r="Q707" s="224">
        <v>0.378</v>
      </c>
      <c r="R707" s="224">
        <f>Q707*H707</f>
        <v>13.151754</v>
      </c>
      <c r="S707" s="224">
        <v>1.95</v>
      </c>
      <c r="T707" s="225">
        <f>S707*H707</f>
        <v>67.846350000000001</v>
      </c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R707" s="226" t="s">
        <v>108</v>
      </c>
      <c r="AT707" s="226" t="s">
        <v>166</v>
      </c>
      <c r="AU707" s="226" t="s">
        <v>105</v>
      </c>
      <c r="AY707" s="20" t="s">
        <v>164</v>
      </c>
      <c r="BE707" s="227">
        <f>IF(N707="základní",J707,0)</f>
        <v>0</v>
      </c>
      <c r="BF707" s="227">
        <f>IF(N707="snížená",J707,0)</f>
        <v>0</v>
      </c>
      <c r="BG707" s="227">
        <f>IF(N707="zákl. přenesená",J707,0)</f>
        <v>0</v>
      </c>
      <c r="BH707" s="227">
        <f>IF(N707="sníž. přenesená",J707,0)</f>
        <v>0</v>
      </c>
      <c r="BI707" s="227">
        <f>IF(N707="nulová",J707,0)</f>
        <v>0</v>
      </c>
      <c r="BJ707" s="20" t="s">
        <v>85</v>
      </c>
      <c r="BK707" s="227">
        <f>ROUND(I707*H707,2)</f>
        <v>0</v>
      </c>
      <c r="BL707" s="20" t="s">
        <v>108</v>
      </c>
      <c r="BM707" s="226" t="s">
        <v>785</v>
      </c>
    </row>
    <row r="708" s="2" customFormat="1">
      <c r="A708" s="41"/>
      <c r="B708" s="42"/>
      <c r="C708" s="43"/>
      <c r="D708" s="228" t="s">
        <v>172</v>
      </c>
      <c r="E708" s="43"/>
      <c r="F708" s="229" t="s">
        <v>786</v>
      </c>
      <c r="G708" s="43"/>
      <c r="H708" s="43"/>
      <c r="I708" s="230"/>
      <c r="J708" s="43"/>
      <c r="K708" s="43"/>
      <c r="L708" s="47"/>
      <c r="M708" s="231"/>
      <c r="N708" s="232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172</v>
      </c>
      <c r="AU708" s="20" t="s">
        <v>105</v>
      </c>
    </row>
    <row r="709" s="15" customFormat="1">
      <c r="A709" s="15"/>
      <c r="B709" s="256"/>
      <c r="C709" s="257"/>
      <c r="D709" s="235" t="s">
        <v>174</v>
      </c>
      <c r="E709" s="258" t="s">
        <v>19</v>
      </c>
      <c r="F709" s="259" t="s">
        <v>534</v>
      </c>
      <c r="G709" s="257"/>
      <c r="H709" s="258" t="s">
        <v>19</v>
      </c>
      <c r="I709" s="260"/>
      <c r="J709" s="257"/>
      <c r="K709" s="257"/>
      <c r="L709" s="261"/>
      <c r="M709" s="262"/>
      <c r="N709" s="263"/>
      <c r="O709" s="263"/>
      <c r="P709" s="263"/>
      <c r="Q709" s="263"/>
      <c r="R709" s="263"/>
      <c r="S709" s="263"/>
      <c r="T709" s="264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5" t="s">
        <v>174</v>
      </c>
      <c r="AU709" s="265" t="s">
        <v>105</v>
      </c>
      <c r="AV709" s="15" t="s">
        <v>85</v>
      </c>
      <c r="AW709" s="15" t="s">
        <v>37</v>
      </c>
      <c r="AX709" s="15" t="s">
        <v>77</v>
      </c>
      <c r="AY709" s="265" t="s">
        <v>164</v>
      </c>
    </row>
    <row r="710" s="13" customFormat="1">
      <c r="A710" s="13"/>
      <c r="B710" s="233"/>
      <c r="C710" s="234"/>
      <c r="D710" s="235" t="s">
        <v>174</v>
      </c>
      <c r="E710" s="236" t="s">
        <v>19</v>
      </c>
      <c r="F710" s="237" t="s">
        <v>787</v>
      </c>
      <c r="G710" s="234"/>
      <c r="H710" s="238">
        <v>3.2509999999999999</v>
      </c>
      <c r="I710" s="239"/>
      <c r="J710" s="234"/>
      <c r="K710" s="234"/>
      <c r="L710" s="240"/>
      <c r="M710" s="241"/>
      <c r="N710" s="242"/>
      <c r="O710" s="242"/>
      <c r="P710" s="242"/>
      <c r="Q710" s="242"/>
      <c r="R710" s="242"/>
      <c r="S710" s="242"/>
      <c r="T710" s="24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4" t="s">
        <v>174</v>
      </c>
      <c r="AU710" s="244" t="s">
        <v>105</v>
      </c>
      <c r="AV710" s="13" t="s">
        <v>87</v>
      </c>
      <c r="AW710" s="13" t="s">
        <v>37</v>
      </c>
      <c r="AX710" s="13" t="s">
        <v>77</v>
      </c>
      <c r="AY710" s="244" t="s">
        <v>164</v>
      </c>
    </row>
    <row r="711" s="16" customFormat="1">
      <c r="A711" s="16"/>
      <c r="B711" s="277"/>
      <c r="C711" s="278"/>
      <c r="D711" s="235" t="s">
        <v>174</v>
      </c>
      <c r="E711" s="279" t="s">
        <v>19</v>
      </c>
      <c r="F711" s="280" t="s">
        <v>469</v>
      </c>
      <c r="G711" s="278"/>
      <c r="H711" s="281">
        <v>3.2509999999999999</v>
      </c>
      <c r="I711" s="282"/>
      <c r="J711" s="278"/>
      <c r="K711" s="278"/>
      <c r="L711" s="283"/>
      <c r="M711" s="284"/>
      <c r="N711" s="285"/>
      <c r="O711" s="285"/>
      <c r="P711" s="285"/>
      <c r="Q711" s="285"/>
      <c r="R711" s="285"/>
      <c r="S711" s="285"/>
      <c r="T711" s="28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T711" s="287" t="s">
        <v>174</v>
      </c>
      <c r="AU711" s="287" t="s">
        <v>105</v>
      </c>
      <c r="AV711" s="16" t="s">
        <v>105</v>
      </c>
      <c r="AW711" s="16" t="s">
        <v>37</v>
      </c>
      <c r="AX711" s="16" t="s">
        <v>77</v>
      </c>
      <c r="AY711" s="287" t="s">
        <v>164</v>
      </c>
    </row>
    <row r="712" s="15" customFormat="1">
      <c r="A712" s="15"/>
      <c r="B712" s="256"/>
      <c r="C712" s="257"/>
      <c r="D712" s="235" t="s">
        <v>174</v>
      </c>
      <c r="E712" s="258" t="s">
        <v>19</v>
      </c>
      <c r="F712" s="259" t="s">
        <v>541</v>
      </c>
      <c r="G712" s="257"/>
      <c r="H712" s="258" t="s">
        <v>19</v>
      </c>
      <c r="I712" s="260"/>
      <c r="J712" s="257"/>
      <c r="K712" s="257"/>
      <c r="L712" s="261"/>
      <c r="M712" s="262"/>
      <c r="N712" s="263"/>
      <c r="O712" s="263"/>
      <c r="P712" s="263"/>
      <c r="Q712" s="263"/>
      <c r="R712" s="263"/>
      <c r="S712" s="263"/>
      <c r="T712" s="264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5" t="s">
        <v>174</v>
      </c>
      <c r="AU712" s="265" t="s">
        <v>105</v>
      </c>
      <c r="AV712" s="15" t="s">
        <v>85</v>
      </c>
      <c r="AW712" s="15" t="s">
        <v>37</v>
      </c>
      <c r="AX712" s="15" t="s">
        <v>77</v>
      </c>
      <c r="AY712" s="265" t="s">
        <v>164</v>
      </c>
    </row>
    <row r="713" s="13" customFormat="1">
      <c r="A713" s="13"/>
      <c r="B713" s="233"/>
      <c r="C713" s="234"/>
      <c r="D713" s="235" t="s">
        <v>174</v>
      </c>
      <c r="E713" s="236" t="s">
        <v>19</v>
      </c>
      <c r="F713" s="237" t="s">
        <v>788</v>
      </c>
      <c r="G713" s="234"/>
      <c r="H713" s="238">
        <v>2.786</v>
      </c>
      <c r="I713" s="239"/>
      <c r="J713" s="234"/>
      <c r="K713" s="234"/>
      <c r="L713" s="240"/>
      <c r="M713" s="241"/>
      <c r="N713" s="242"/>
      <c r="O713" s="242"/>
      <c r="P713" s="242"/>
      <c r="Q713" s="242"/>
      <c r="R713" s="242"/>
      <c r="S713" s="242"/>
      <c r="T713" s="24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4" t="s">
        <v>174</v>
      </c>
      <c r="AU713" s="244" t="s">
        <v>105</v>
      </c>
      <c r="AV713" s="13" t="s">
        <v>87</v>
      </c>
      <c r="AW713" s="13" t="s">
        <v>37</v>
      </c>
      <c r="AX713" s="13" t="s">
        <v>77</v>
      </c>
      <c r="AY713" s="244" t="s">
        <v>164</v>
      </c>
    </row>
    <row r="714" s="16" customFormat="1">
      <c r="A714" s="16"/>
      <c r="B714" s="277"/>
      <c r="C714" s="278"/>
      <c r="D714" s="235" t="s">
        <v>174</v>
      </c>
      <c r="E714" s="279" t="s">
        <v>19</v>
      </c>
      <c r="F714" s="280" t="s">
        <v>469</v>
      </c>
      <c r="G714" s="278"/>
      <c r="H714" s="281">
        <v>2.786</v>
      </c>
      <c r="I714" s="282"/>
      <c r="J714" s="278"/>
      <c r="K714" s="278"/>
      <c r="L714" s="283"/>
      <c r="M714" s="284"/>
      <c r="N714" s="285"/>
      <c r="O714" s="285"/>
      <c r="P714" s="285"/>
      <c r="Q714" s="285"/>
      <c r="R714" s="285"/>
      <c r="S714" s="285"/>
      <c r="T714" s="28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T714" s="287" t="s">
        <v>174</v>
      </c>
      <c r="AU714" s="287" t="s">
        <v>105</v>
      </c>
      <c r="AV714" s="16" t="s">
        <v>105</v>
      </c>
      <c r="AW714" s="16" t="s">
        <v>37</v>
      </c>
      <c r="AX714" s="16" t="s">
        <v>77</v>
      </c>
      <c r="AY714" s="287" t="s">
        <v>164</v>
      </c>
    </row>
    <row r="715" s="15" customFormat="1">
      <c r="A715" s="15"/>
      <c r="B715" s="256"/>
      <c r="C715" s="257"/>
      <c r="D715" s="235" t="s">
        <v>174</v>
      </c>
      <c r="E715" s="258" t="s">
        <v>19</v>
      </c>
      <c r="F715" s="259" t="s">
        <v>548</v>
      </c>
      <c r="G715" s="257"/>
      <c r="H715" s="258" t="s">
        <v>19</v>
      </c>
      <c r="I715" s="260"/>
      <c r="J715" s="257"/>
      <c r="K715" s="257"/>
      <c r="L715" s="261"/>
      <c r="M715" s="262"/>
      <c r="N715" s="263"/>
      <c r="O715" s="263"/>
      <c r="P715" s="263"/>
      <c r="Q715" s="263"/>
      <c r="R715" s="263"/>
      <c r="S715" s="263"/>
      <c r="T715" s="264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5" t="s">
        <v>174</v>
      </c>
      <c r="AU715" s="265" t="s">
        <v>105</v>
      </c>
      <c r="AV715" s="15" t="s">
        <v>85</v>
      </c>
      <c r="AW715" s="15" t="s">
        <v>37</v>
      </c>
      <c r="AX715" s="15" t="s">
        <v>77</v>
      </c>
      <c r="AY715" s="265" t="s">
        <v>164</v>
      </c>
    </row>
    <row r="716" s="13" customFormat="1">
      <c r="A716" s="13"/>
      <c r="B716" s="233"/>
      <c r="C716" s="234"/>
      <c r="D716" s="235" t="s">
        <v>174</v>
      </c>
      <c r="E716" s="236" t="s">
        <v>19</v>
      </c>
      <c r="F716" s="237" t="s">
        <v>789</v>
      </c>
      <c r="G716" s="234"/>
      <c r="H716" s="238">
        <v>1.1479999999999999</v>
      </c>
      <c r="I716" s="239"/>
      <c r="J716" s="234"/>
      <c r="K716" s="234"/>
      <c r="L716" s="240"/>
      <c r="M716" s="241"/>
      <c r="N716" s="242"/>
      <c r="O716" s="242"/>
      <c r="P716" s="242"/>
      <c r="Q716" s="242"/>
      <c r="R716" s="242"/>
      <c r="S716" s="242"/>
      <c r="T716" s="24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4" t="s">
        <v>174</v>
      </c>
      <c r="AU716" s="244" t="s">
        <v>105</v>
      </c>
      <c r="AV716" s="13" t="s">
        <v>87</v>
      </c>
      <c r="AW716" s="13" t="s">
        <v>37</v>
      </c>
      <c r="AX716" s="13" t="s">
        <v>77</v>
      </c>
      <c r="AY716" s="244" t="s">
        <v>164</v>
      </c>
    </row>
    <row r="717" s="13" customFormat="1">
      <c r="A717" s="13"/>
      <c r="B717" s="233"/>
      <c r="C717" s="234"/>
      <c r="D717" s="235" t="s">
        <v>174</v>
      </c>
      <c r="E717" s="236" t="s">
        <v>19</v>
      </c>
      <c r="F717" s="237" t="s">
        <v>790</v>
      </c>
      <c r="G717" s="234"/>
      <c r="H717" s="238">
        <v>0.38200000000000001</v>
      </c>
      <c r="I717" s="239"/>
      <c r="J717" s="234"/>
      <c r="K717" s="234"/>
      <c r="L717" s="240"/>
      <c r="M717" s="241"/>
      <c r="N717" s="242"/>
      <c r="O717" s="242"/>
      <c r="P717" s="242"/>
      <c r="Q717" s="242"/>
      <c r="R717" s="242"/>
      <c r="S717" s="242"/>
      <c r="T717" s="24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4" t="s">
        <v>174</v>
      </c>
      <c r="AU717" s="244" t="s">
        <v>105</v>
      </c>
      <c r="AV717" s="13" t="s">
        <v>87</v>
      </c>
      <c r="AW717" s="13" t="s">
        <v>37</v>
      </c>
      <c r="AX717" s="13" t="s">
        <v>77</v>
      </c>
      <c r="AY717" s="244" t="s">
        <v>164</v>
      </c>
    </row>
    <row r="718" s="13" customFormat="1">
      <c r="A718" s="13"/>
      <c r="B718" s="233"/>
      <c r="C718" s="234"/>
      <c r="D718" s="235" t="s">
        <v>174</v>
      </c>
      <c r="E718" s="236" t="s">
        <v>19</v>
      </c>
      <c r="F718" s="237" t="s">
        <v>791</v>
      </c>
      <c r="G718" s="234"/>
      <c r="H718" s="238">
        <v>0.60799999999999998</v>
      </c>
      <c r="I718" s="239"/>
      <c r="J718" s="234"/>
      <c r="K718" s="234"/>
      <c r="L718" s="240"/>
      <c r="M718" s="241"/>
      <c r="N718" s="242"/>
      <c r="O718" s="242"/>
      <c r="P718" s="242"/>
      <c r="Q718" s="242"/>
      <c r="R718" s="242"/>
      <c r="S718" s="242"/>
      <c r="T718" s="24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4" t="s">
        <v>174</v>
      </c>
      <c r="AU718" s="244" t="s">
        <v>105</v>
      </c>
      <c r="AV718" s="13" t="s">
        <v>87</v>
      </c>
      <c r="AW718" s="13" t="s">
        <v>37</v>
      </c>
      <c r="AX718" s="13" t="s">
        <v>77</v>
      </c>
      <c r="AY718" s="244" t="s">
        <v>164</v>
      </c>
    </row>
    <row r="719" s="16" customFormat="1">
      <c r="A719" s="16"/>
      <c r="B719" s="277"/>
      <c r="C719" s="278"/>
      <c r="D719" s="235" t="s">
        <v>174</v>
      </c>
      <c r="E719" s="279" t="s">
        <v>19</v>
      </c>
      <c r="F719" s="280" t="s">
        <v>469</v>
      </c>
      <c r="G719" s="278"/>
      <c r="H719" s="281">
        <v>2.1379999999999999</v>
      </c>
      <c r="I719" s="282"/>
      <c r="J719" s="278"/>
      <c r="K719" s="278"/>
      <c r="L719" s="283"/>
      <c r="M719" s="284"/>
      <c r="N719" s="285"/>
      <c r="O719" s="285"/>
      <c r="P719" s="285"/>
      <c r="Q719" s="285"/>
      <c r="R719" s="285"/>
      <c r="S719" s="285"/>
      <c r="T719" s="28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T719" s="287" t="s">
        <v>174</v>
      </c>
      <c r="AU719" s="287" t="s">
        <v>105</v>
      </c>
      <c r="AV719" s="16" t="s">
        <v>105</v>
      </c>
      <c r="AW719" s="16" t="s">
        <v>37</v>
      </c>
      <c r="AX719" s="16" t="s">
        <v>77</v>
      </c>
      <c r="AY719" s="287" t="s">
        <v>164</v>
      </c>
    </row>
    <row r="720" s="15" customFormat="1">
      <c r="A720" s="15"/>
      <c r="B720" s="256"/>
      <c r="C720" s="257"/>
      <c r="D720" s="235" t="s">
        <v>174</v>
      </c>
      <c r="E720" s="258" t="s">
        <v>19</v>
      </c>
      <c r="F720" s="259" t="s">
        <v>467</v>
      </c>
      <c r="G720" s="257"/>
      <c r="H720" s="258" t="s">
        <v>19</v>
      </c>
      <c r="I720" s="260"/>
      <c r="J720" s="257"/>
      <c r="K720" s="257"/>
      <c r="L720" s="261"/>
      <c r="M720" s="262"/>
      <c r="N720" s="263"/>
      <c r="O720" s="263"/>
      <c r="P720" s="263"/>
      <c r="Q720" s="263"/>
      <c r="R720" s="263"/>
      <c r="S720" s="263"/>
      <c r="T720" s="264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65" t="s">
        <v>174</v>
      </c>
      <c r="AU720" s="265" t="s">
        <v>105</v>
      </c>
      <c r="AV720" s="15" t="s">
        <v>85</v>
      </c>
      <c r="AW720" s="15" t="s">
        <v>37</v>
      </c>
      <c r="AX720" s="15" t="s">
        <v>77</v>
      </c>
      <c r="AY720" s="265" t="s">
        <v>164</v>
      </c>
    </row>
    <row r="721" s="13" customFormat="1">
      <c r="A721" s="13"/>
      <c r="B721" s="233"/>
      <c r="C721" s="234"/>
      <c r="D721" s="235" t="s">
        <v>174</v>
      </c>
      <c r="E721" s="236" t="s">
        <v>19</v>
      </c>
      <c r="F721" s="237" t="s">
        <v>792</v>
      </c>
      <c r="G721" s="234"/>
      <c r="H721" s="238">
        <v>4.4359999999999999</v>
      </c>
      <c r="I721" s="239"/>
      <c r="J721" s="234"/>
      <c r="K721" s="234"/>
      <c r="L721" s="240"/>
      <c r="M721" s="241"/>
      <c r="N721" s="242"/>
      <c r="O721" s="242"/>
      <c r="P721" s="242"/>
      <c r="Q721" s="242"/>
      <c r="R721" s="242"/>
      <c r="S721" s="242"/>
      <c r="T721" s="24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4" t="s">
        <v>174</v>
      </c>
      <c r="AU721" s="244" t="s">
        <v>105</v>
      </c>
      <c r="AV721" s="13" t="s">
        <v>87</v>
      </c>
      <c r="AW721" s="13" t="s">
        <v>37</v>
      </c>
      <c r="AX721" s="13" t="s">
        <v>77</v>
      </c>
      <c r="AY721" s="244" t="s">
        <v>164</v>
      </c>
    </row>
    <row r="722" s="16" customFormat="1">
      <c r="A722" s="16"/>
      <c r="B722" s="277"/>
      <c r="C722" s="278"/>
      <c r="D722" s="235" t="s">
        <v>174</v>
      </c>
      <c r="E722" s="279" t="s">
        <v>19</v>
      </c>
      <c r="F722" s="280" t="s">
        <v>469</v>
      </c>
      <c r="G722" s="278"/>
      <c r="H722" s="281">
        <v>4.4359999999999999</v>
      </c>
      <c r="I722" s="282"/>
      <c r="J722" s="278"/>
      <c r="K722" s="278"/>
      <c r="L722" s="283"/>
      <c r="M722" s="284"/>
      <c r="N722" s="285"/>
      <c r="O722" s="285"/>
      <c r="P722" s="285"/>
      <c r="Q722" s="285"/>
      <c r="R722" s="285"/>
      <c r="S722" s="285"/>
      <c r="T722" s="28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T722" s="287" t="s">
        <v>174</v>
      </c>
      <c r="AU722" s="287" t="s">
        <v>105</v>
      </c>
      <c r="AV722" s="16" t="s">
        <v>105</v>
      </c>
      <c r="AW722" s="16" t="s">
        <v>37</v>
      </c>
      <c r="AX722" s="16" t="s">
        <v>77</v>
      </c>
      <c r="AY722" s="287" t="s">
        <v>164</v>
      </c>
    </row>
    <row r="723" s="15" customFormat="1">
      <c r="A723" s="15"/>
      <c r="B723" s="256"/>
      <c r="C723" s="257"/>
      <c r="D723" s="235" t="s">
        <v>174</v>
      </c>
      <c r="E723" s="258" t="s">
        <v>19</v>
      </c>
      <c r="F723" s="259" t="s">
        <v>470</v>
      </c>
      <c r="G723" s="257"/>
      <c r="H723" s="258" t="s">
        <v>19</v>
      </c>
      <c r="I723" s="260"/>
      <c r="J723" s="257"/>
      <c r="K723" s="257"/>
      <c r="L723" s="261"/>
      <c r="M723" s="262"/>
      <c r="N723" s="263"/>
      <c r="O723" s="263"/>
      <c r="P723" s="263"/>
      <c r="Q723" s="263"/>
      <c r="R723" s="263"/>
      <c r="S723" s="263"/>
      <c r="T723" s="264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5" t="s">
        <v>174</v>
      </c>
      <c r="AU723" s="265" t="s">
        <v>105</v>
      </c>
      <c r="AV723" s="15" t="s">
        <v>85</v>
      </c>
      <c r="AW723" s="15" t="s">
        <v>37</v>
      </c>
      <c r="AX723" s="15" t="s">
        <v>77</v>
      </c>
      <c r="AY723" s="265" t="s">
        <v>164</v>
      </c>
    </row>
    <row r="724" s="13" customFormat="1">
      <c r="A724" s="13"/>
      <c r="B724" s="233"/>
      <c r="C724" s="234"/>
      <c r="D724" s="235" t="s">
        <v>174</v>
      </c>
      <c r="E724" s="236" t="s">
        <v>19</v>
      </c>
      <c r="F724" s="237" t="s">
        <v>793</v>
      </c>
      <c r="G724" s="234"/>
      <c r="H724" s="238">
        <v>1.492</v>
      </c>
      <c r="I724" s="239"/>
      <c r="J724" s="234"/>
      <c r="K724" s="234"/>
      <c r="L724" s="240"/>
      <c r="M724" s="241"/>
      <c r="N724" s="242"/>
      <c r="O724" s="242"/>
      <c r="P724" s="242"/>
      <c r="Q724" s="242"/>
      <c r="R724" s="242"/>
      <c r="S724" s="242"/>
      <c r="T724" s="24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4" t="s">
        <v>174</v>
      </c>
      <c r="AU724" s="244" t="s">
        <v>105</v>
      </c>
      <c r="AV724" s="13" t="s">
        <v>87</v>
      </c>
      <c r="AW724" s="13" t="s">
        <v>37</v>
      </c>
      <c r="AX724" s="13" t="s">
        <v>77</v>
      </c>
      <c r="AY724" s="244" t="s">
        <v>164</v>
      </c>
    </row>
    <row r="725" s="16" customFormat="1">
      <c r="A725" s="16"/>
      <c r="B725" s="277"/>
      <c r="C725" s="278"/>
      <c r="D725" s="235" t="s">
        <v>174</v>
      </c>
      <c r="E725" s="279" t="s">
        <v>19</v>
      </c>
      <c r="F725" s="280" t="s">
        <v>469</v>
      </c>
      <c r="G725" s="278"/>
      <c r="H725" s="281">
        <v>1.492</v>
      </c>
      <c r="I725" s="282"/>
      <c r="J725" s="278"/>
      <c r="K725" s="278"/>
      <c r="L725" s="283"/>
      <c r="M725" s="284"/>
      <c r="N725" s="285"/>
      <c r="O725" s="285"/>
      <c r="P725" s="285"/>
      <c r="Q725" s="285"/>
      <c r="R725" s="285"/>
      <c r="S725" s="285"/>
      <c r="T725" s="28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T725" s="287" t="s">
        <v>174</v>
      </c>
      <c r="AU725" s="287" t="s">
        <v>105</v>
      </c>
      <c r="AV725" s="16" t="s">
        <v>105</v>
      </c>
      <c r="AW725" s="16" t="s">
        <v>37</v>
      </c>
      <c r="AX725" s="16" t="s">
        <v>77</v>
      </c>
      <c r="AY725" s="287" t="s">
        <v>164</v>
      </c>
    </row>
    <row r="726" s="15" customFormat="1">
      <c r="A726" s="15"/>
      <c r="B726" s="256"/>
      <c r="C726" s="257"/>
      <c r="D726" s="235" t="s">
        <v>174</v>
      </c>
      <c r="E726" s="258" t="s">
        <v>19</v>
      </c>
      <c r="F726" s="259" t="s">
        <v>472</v>
      </c>
      <c r="G726" s="257"/>
      <c r="H726" s="258" t="s">
        <v>19</v>
      </c>
      <c r="I726" s="260"/>
      <c r="J726" s="257"/>
      <c r="K726" s="257"/>
      <c r="L726" s="261"/>
      <c r="M726" s="262"/>
      <c r="N726" s="263"/>
      <c r="O726" s="263"/>
      <c r="P726" s="263"/>
      <c r="Q726" s="263"/>
      <c r="R726" s="263"/>
      <c r="S726" s="263"/>
      <c r="T726" s="264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5" t="s">
        <v>174</v>
      </c>
      <c r="AU726" s="265" t="s">
        <v>105</v>
      </c>
      <c r="AV726" s="15" t="s">
        <v>85</v>
      </c>
      <c r="AW726" s="15" t="s">
        <v>37</v>
      </c>
      <c r="AX726" s="15" t="s">
        <v>77</v>
      </c>
      <c r="AY726" s="265" t="s">
        <v>164</v>
      </c>
    </row>
    <row r="727" s="13" customFormat="1">
      <c r="A727" s="13"/>
      <c r="B727" s="233"/>
      <c r="C727" s="234"/>
      <c r="D727" s="235" t="s">
        <v>174</v>
      </c>
      <c r="E727" s="236" t="s">
        <v>19</v>
      </c>
      <c r="F727" s="237" t="s">
        <v>794</v>
      </c>
      <c r="G727" s="234"/>
      <c r="H727" s="238">
        <v>1.1699999999999999</v>
      </c>
      <c r="I727" s="239"/>
      <c r="J727" s="234"/>
      <c r="K727" s="234"/>
      <c r="L727" s="240"/>
      <c r="M727" s="241"/>
      <c r="N727" s="242"/>
      <c r="O727" s="242"/>
      <c r="P727" s="242"/>
      <c r="Q727" s="242"/>
      <c r="R727" s="242"/>
      <c r="S727" s="242"/>
      <c r="T727" s="24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4" t="s">
        <v>174</v>
      </c>
      <c r="AU727" s="244" t="s">
        <v>105</v>
      </c>
      <c r="AV727" s="13" t="s">
        <v>87</v>
      </c>
      <c r="AW727" s="13" t="s">
        <v>37</v>
      </c>
      <c r="AX727" s="13" t="s">
        <v>77</v>
      </c>
      <c r="AY727" s="244" t="s">
        <v>164</v>
      </c>
    </row>
    <row r="728" s="16" customFormat="1">
      <c r="A728" s="16"/>
      <c r="B728" s="277"/>
      <c r="C728" s="278"/>
      <c r="D728" s="235" t="s">
        <v>174</v>
      </c>
      <c r="E728" s="279" t="s">
        <v>19</v>
      </c>
      <c r="F728" s="280" t="s">
        <v>469</v>
      </c>
      <c r="G728" s="278"/>
      <c r="H728" s="281">
        <v>1.1699999999999999</v>
      </c>
      <c r="I728" s="282"/>
      <c r="J728" s="278"/>
      <c r="K728" s="278"/>
      <c r="L728" s="283"/>
      <c r="M728" s="284"/>
      <c r="N728" s="285"/>
      <c r="O728" s="285"/>
      <c r="P728" s="285"/>
      <c r="Q728" s="285"/>
      <c r="R728" s="285"/>
      <c r="S728" s="285"/>
      <c r="T728" s="28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T728" s="287" t="s">
        <v>174</v>
      </c>
      <c r="AU728" s="287" t="s">
        <v>105</v>
      </c>
      <c r="AV728" s="16" t="s">
        <v>105</v>
      </c>
      <c r="AW728" s="16" t="s">
        <v>37</v>
      </c>
      <c r="AX728" s="16" t="s">
        <v>77</v>
      </c>
      <c r="AY728" s="287" t="s">
        <v>164</v>
      </c>
    </row>
    <row r="729" s="15" customFormat="1">
      <c r="A729" s="15"/>
      <c r="B729" s="256"/>
      <c r="C729" s="257"/>
      <c r="D729" s="235" t="s">
        <v>174</v>
      </c>
      <c r="E729" s="258" t="s">
        <v>19</v>
      </c>
      <c r="F729" s="259" t="s">
        <v>450</v>
      </c>
      <c r="G729" s="257"/>
      <c r="H729" s="258" t="s">
        <v>19</v>
      </c>
      <c r="I729" s="260"/>
      <c r="J729" s="257"/>
      <c r="K729" s="257"/>
      <c r="L729" s="261"/>
      <c r="M729" s="262"/>
      <c r="N729" s="263"/>
      <c r="O729" s="263"/>
      <c r="P729" s="263"/>
      <c r="Q729" s="263"/>
      <c r="R729" s="263"/>
      <c r="S729" s="263"/>
      <c r="T729" s="264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5" t="s">
        <v>174</v>
      </c>
      <c r="AU729" s="265" t="s">
        <v>105</v>
      </c>
      <c r="AV729" s="15" t="s">
        <v>85</v>
      </c>
      <c r="AW729" s="15" t="s">
        <v>37</v>
      </c>
      <c r="AX729" s="15" t="s">
        <v>77</v>
      </c>
      <c r="AY729" s="265" t="s">
        <v>164</v>
      </c>
    </row>
    <row r="730" s="13" customFormat="1">
      <c r="A730" s="13"/>
      <c r="B730" s="233"/>
      <c r="C730" s="234"/>
      <c r="D730" s="235" t="s">
        <v>174</v>
      </c>
      <c r="E730" s="236" t="s">
        <v>19</v>
      </c>
      <c r="F730" s="237" t="s">
        <v>795</v>
      </c>
      <c r="G730" s="234"/>
      <c r="H730" s="238">
        <v>19.52</v>
      </c>
      <c r="I730" s="239"/>
      <c r="J730" s="234"/>
      <c r="K730" s="234"/>
      <c r="L730" s="240"/>
      <c r="M730" s="241"/>
      <c r="N730" s="242"/>
      <c r="O730" s="242"/>
      <c r="P730" s="242"/>
      <c r="Q730" s="242"/>
      <c r="R730" s="242"/>
      <c r="S730" s="242"/>
      <c r="T730" s="24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4" t="s">
        <v>174</v>
      </c>
      <c r="AU730" s="244" t="s">
        <v>105</v>
      </c>
      <c r="AV730" s="13" t="s">
        <v>87</v>
      </c>
      <c r="AW730" s="13" t="s">
        <v>37</v>
      </c>
      <c r="AX730" s="13" t="s">
        <v>77</v>
      </c>
      <c r="AY730" s="244" t="s">
        <v>164</v>
      </c>
    </row>
    <row r="731" s="16" customFormat="1">
      <c r="A731" s="16"/>
      <c r="B731" s="277"/>
      <c r="C731" s="278"/>
      <c r="D731" s="235" t="s">
        <v>174</v>
      </c>
      <c r="E731" s="279" t="s">
        <v>19</v>
      </c>
      <c r="F731" s="280" t="s">
        <v>469</v>
      </c>
      <c r="G731" s="278"/>
      <c r="H731" s="281">
        <v>19.52</v>
      </c>
      <c r="I731" s="282"/>
      <c r="J731" s="278"/>
      <c r="K731" s="278"/>
      <c r="L731" s="283"/>
      <c r="M731" s="284"/>
      <c r="N731" s="285"/>
      <c r="O731" s="285"/>
      <c r="P731" s="285"/>
      <c r="Q731" s="285"/>
      <c r="R731" s="285"/>
      <c r="S731" s="285"/>
      <c r="T731" s="28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T731" s="287" t="s">
        <v>174</v>
      </c>
      <c r="AU731" s="287" t="s">
        <v>105</v>
      </c>
      <c r="AV731" s="16" t="s">
        <v>105</v>
      </c>
      <c r="AW731" s="16" t="s">
        <v>37</v>
      </c>
      <c r="AX731" s="16" t="s">
        <v>77</v>
      </c>
      <c r="AY731" s="287" t="s">
        <v>164</v>
      </c>
    </row>
    <row r="732" s="14" customFormat="1">
      <c r="A732" s="14"/>
      <c r="B732" s="245"/>
      <c r="C732" s="246"/>
      <c r="D732" s="235" t="s">
        <v>174</v>
      </c>
      <c r="E732" s="247" t="s">
        <v>19</v>
      </c>
      <c r="F732" s="248" t="s">
        <v>176</v>
      </c>
      <c r="G732" s="246"/>
      <c r="H732" s="249">
        <v>34.792999999999999</v>
      </c>
      <c r="I732" s="250"/>
      <c r="J732" s="246"/>
      <c r="K732" s="246"/>
      <c r="L732" s="251"/>
      <c r="M732" s="252"/>
      <c r="N732" s="253"/>
      <c r="O732" s="253"/>
      <c r="P732" s="253"/>
      <c r="Q732" s="253"/>
      <c r="R732" s="253"/>
      <c r="S732" s="253"/>
      <c r="T732" s="25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5" t="s">
        <v>174</v>
      </c>
      <c r="AU732" s="255" t="s">
        <v>105</v>
      </c>
      <c r="AV732" s="14" t="s">
        <v>108</v>
      </c>
      <c r="AW732" s="14" t="s">
        <v>37</v>
      </c>
      <c r="AX732" s="14" t="s">
        <v>85</v>
      </c>
      <c r="AY732" s="255" t="s">
        <v>164</v>
      </c>
    </row>
    <row r="733" s="2" customFormat="1" ht="24.15" customHeight="1">
      <c r="A733" s="41"/>
      <c r="B733" s="42"/>
      <c r="C733" s="215" t="s">
        <v>796</v>
      </c>
      <c r="D733" s="215" t="s">
        <v>166</v>
      </c>
      <c r="E733" s="216" t="s">
        <v>797</v>
      </c>
      <c r="F733" s="217" t="s">
        <v>798</v>
      </c>
      <c r="G733" s="218" t="s">
        <v>179</v>
      </c>
      <c r="H733" s="219">
        <v>25.035</v>
      </c>
      <c r="I733" s="220"/>
      <c r="J733" s="221">
        <f>ROUND(I733*H733,2)</f>
        <v>0</v>
      </c>
      <c r="K733" s="217" t="s">
        <v>170</v>
      </c>
      <c r="L733" s="47"/>
      <c r="M733" s="222" t="s">
        <v>19</v>
      </c>
      <c r="N733" s="223" t="s">
        <v>48</v>
      </c>
      <c r="O733" s="87"/>
      <c r="P733" s="224">
        <f>O733*H733</f>
        <v>0</v>
      </c>
      <c r="Q733" s="224">
        <v>0.378</v>
      </c>
      <c r="R733" s="224">
        <f>Q733*H733</f>
        <v>9.4632299999999994</v>
      </c>
      <c r="S733" s="224">
        <v>0</v>
      </c>
      <c r="T733" s="225">
        <f>S733*H733</f>
        <v>0</v>
      </c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R733" s="226" t="s">
        <v>108</v>
      </c>
      <c r="AT733" s="226" t="s">
        <v>166</v>
      </c>
      <c r="AU733" s="226" t="s">
        <v>105</v>
      </c>
      <c r="AY733" s="20" t="s">
        <v>164</v>
      </c>
      <c r="BE733" s="227">
        <f>IF(N733="základní",J733,0)</f>
        <v>0</v>
      </c>
      <c r="BF733" s="227">
        <f>IF(N733="snížená",J733,0)</f>
        <v>0</v>
      </c>
      <c r="BG733" s="227">
        <f>IF(N733="zákl. přenesená",J733,0)</f>
        <v>0</v>
      </c>
      <c r="BH733" s="227">
        <f>IF(N733="sníž. přenesená",J733,0)</f>
        <v>0</v>
      </c>
      <c r="BI733" s="227">
        <f>IF(N733="nulová",J733,0)</f>
        <v>0</v>
      </c>
      <c r="BJ733" s="20" t="s">
        <v>85</v>
      </c>
      <c r="BK733" s="227">
        <f>ROUND(I733*H733,2)</f>
        <v>0</v>
      </c>
      <c r="BL733" s="20" t="s">
        <v>108</v>
      </c>
      <c r="BM733" s="226" t="s">
        <v>799</v>
      </c>
    </row>
    <row r="734" s="2" customFormat="1">
      <c r="A734" s="41"/>
      <c r="B734" s="42"/>
      <c r="C734" s="43"/>
      <c r="D734" s="228" t="s">
        <v>172</v>
      </c>
      <c r="E734" s="43"/>
      <c r="F734" s="229" t="s">
        <v>800</v>
      </c>
      <c r="G734" s="43"/>
      <c r="H734" s="43"/>
      <c r="I734" s="230"/>
      <c r="J734" s="43"/>
      <c r="K734" s="43"/>
      <c r="L734" s="47"/>
      <c r="M734" s="231"/>
      <c r="N734" s="232"/>
      <c r="O734" s="87"/>
      <c r="P734" s="87"/>
      <c r="Q734" s="87"/>
      <c r="R734" s="87"/>
      <c r="S734" s="87"/>
      <c r="T734" s="88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T734" s="20" t="s">
        <v>172</v>
      </c>
      <c r="AU734" s="20" t="s">
        <v>105</v>
      </c>
    </row>
    <row r="735" s="15" customFormat="1">
      <c r="A735" s="15"/>
      <c r="B735" s="256"/>
      <c r="C735" s="257"/>
      <c r="D735" s="235" t="s">
        <v>174</v>
      </c>
      <c r="E735" s="258" t="s">
        <v>19</v>
      </c>
      <c r="F735" s="259" t="s">
        <v>424</v>
      </c>
      <c r="G735" s="257"/>
      <c r="H735" s="258" t="s">
        <v>19</v>
      </c>
      <c r="I735" s="260"/>
      <c r="J735" s="257"/>
      <c r="K735" s="257"/>
      <c r="L735" s="261"/>
      <c r="M735" s="262"/>
      <c r="N735" s="263"/>
      <c r="O735" s="263"/>
      <c r="P735" s="263"/>
      <c r="Q735" s="263"/>
      <c r="R735" s="263"/>
      <c r="S735" s="263"/>
      <c r="T735" s="264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65" t="s">
        <v>174</v>
      </c>
      <c r="AU735" s="265" t="s">
        <v>105</v>
      </c>
      <c r="AV735" s="15" t="s">
        <v>85</v>
      </c>
      <c r="AW735" s="15" t="s">
        <v>37</v>
      </c>
      <c r="AX735" s="15" t="s">
        <v>77</v>
      </c>
      <c r="AY735" s="265" t="s">
        <v>164</v>
      </c>
    </row>
    <row r="736" s="13" customFormat="1">
      <c r="A736" s="13"/>
      <c r="B736" s="233"/>
      <c r="C736" s="234"/>
      <c r="D736" s="235" t="s">
        <v>174</v>
      </c>
      <c r="E736" s="236" t="s">
        <v>19</v>
      </c>
      <c r="F736" s="237" t="s">
        <v>801</v>
      </c>
      <c r="G736" s="234"/>
      <c r="H736" s="238">
        <v>0.57399999999999995</v>
      </c>
      <c r="I736" s="239"/>
      <c r="J736" s="234"/>
      <c r="K736" s="234"/>
      <c r="L736" s="240"/>
      <c r="M736" s="241"/>
      <c r="N736" s="242"/>
      <c r="O736" s="242"/>
      <c r="P736" s="242"/>
      <c r="Q736" s="242"/>
      <c r="R736" s="242"/>
      <c r="S736" s="242"/>
      <c r="T736" s="24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4" t="s">
        <v>174</v>
      </c>
      <c r="AU736" s="244" t="s">
        <v>105</v>
      </c>
      <c r="AV736" s="13" t="s">
        <v>87</v>
      </c>
      <c r="AW736" s="13" t="s">
        <v>37</v>
      </c>
      <c r="AX736" s="13" t="s">
        <v>77</v>
      </c>
      <c r="AY736" s="244" t="s">
        <v>164</v>
      </c>
    </row>
    <row r="737" s="13" customFormat="1">
      <c r="A737" s="13"/>
      <c r="B737" s="233"/>
      <c r="C737" s="234"/>
      <c r="D737" s="235" t="s">
        <v>174</v>
      </c>
      <c r="E737" s="236" t="s">
        <v>19</v>
      </c>
      <c r="F737" s="237" t="s">
        <v>802</v>
      </c>
      <c r="G737" s="234"/>
      <c r="H737" s="238">
        <v>0.45200000000000001</v>
      </c>
      <c r="I737" s="239"/>
      <c r="J737" s="234"/>
      <c r="K737" s="234"/>
      <c r="L737" s="240"/>
      <c r="M737" s="241"/>
      <c r="N737" s="242"/>
      <c r="O737" s="242"/>
      <c r="P737" s="242"/>
      <c r="Q737" s="242"/>
      <c r="R737" s="242"/>
      <c r="S737" s="242"/>
      <c r="T737" s="24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4" t="s">
        <v>174</v>
      </c>
      <c r="AU737" s="244" t="s">
        <v>105</v>
      </c>
      <c r="AV737" s="13" t="s">
        <v>87</v>
      </c>
      <c r="AW737" s="13" t="s">
        <v>37</v>
      </c>
      <c r="AX737" s="13" t="s">
        <v>77</v>
      </c>
      <c r="AY737" s="244" t="s">
        <v>164</v>
      </c>
    </row>
    <row r="738" s="13" customFormat="1">
      <c r="A738" s="13"/>
      <c r="B738" s="233"/>
      <c r="C738" s="234"/>
      <c r="D738" s="235" t="s">
        <v>174</v>
      </c>
      <c r="E738" s="236" t="s">
        <v>19</v>
      </c>
      <c r="F738" s="237" t="s">
        <v>803</v>
      </c>
      <c r="G738" s="234"/>
      <c r="H738" s="238">
        <v>0.13600000000000001</v>
      </c>
      <c r="I738" s="239"/>
      <c r="J738" s="234"/>
      <c r="K738" s="234"/>
      <c r="L738" s="240"/>
      <c r="M738" s="241"/>
      <c r="N738" s="242"/>
      <c r="O738" s="242"/>
      <c r="P738" s="242"/>
      <c r="Q738" s="242"/>
      <c r="R738" s="242"/>
      <c r="S738" s="242"/>
      <c r="T738" s="24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4" t="s">
        <v>174</v>
      </c>
      <c r="AU738" s="244" t="s">
        <v>105</v>
      </c>
      <c r="AV738" s="13" t="s">
        <v>87</v>
      </c>
      <c r="AW738" s="13" t="s">
        <v>37</v>
      </c>
      <c r="AX738" s="13" t="s">
        <v>77</v>
      </c>
      <c r="AY738" s="244" t="s">
        <v>164</v>
      </c>
    </row>
    <row r="739" s="13" customFormat="1">
      <c r="A739" s="13"/>
      <c r="B739" s="233"/>
      <c r="C739" s="234"/>
      <c r="D739" s="235" t="s">
        <v>174</v>
      </c>
      <c r="E739" s="236" t="s">
        <v>19</v>
      </c>
      <c r="F739" s="237" t="s">
        <v>804</v>
      </c>
      <c r="G739" s="234"/>
      <c r="H739" s="238">
        <v>0.19400000000000001</v>
      </c>
      <c r="I739" s="239"/>
      <c r="J739" s="234"/>
      <c r="K739" s="234"/>
      <c r="L739" s="240"/>
      <c r="M739" s="241"/>
      <c r="N739" s="242"/>
      <c r="O739" s="242"/>
      <c r="P739" s="242"/>
      <c r="Q739" s="242"/>
      <c r="R739" s="242"/>
      <c r="S739" s="242"/>
      <c r="T739" s="24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4" t="s">
        <v>174</v>
      </c>
      <c r="AU739" s="244" t="s">
        <v>105</v>
      </c>
      <c r="AV739" s="13" t="s">
        <v>87</v>
      </c>
      <c r="AW739" s="13" t="s">
        <v>37</v>
      </c>
      <c r="AX739" s="13" t="s">
        <v>77</v>
      </c>
      <c r="AY739" s="244" t="s">
        <v>164</v>
      </c>
    </row>
    <row r="740" s="13" customFormat="1">
      <c r="A740" s="13"/>
      <c r="B740" s="233"/>
      <c r="C740" s="234"/>
      <c r="D740" s="235" t="s">
        <v>174</v>
      </c>
      <c r="E740" s="236" t="s">
        <v>19</v>
      </c>
      <c r="F740" s="237" t="s">
        <v>805</v>
      </c>
      <c r="G740" s="234"/>
      <c r="H740" s="238">
        <v>0.48199999999999998</v>
      </c>
      <c r="I740" s="239"/>
      <c r="J740" s="234"/>
      <c r="K740" s="234"/>
      <c r="L740" s="240"/>
      <c r="M740" s="241"/>
      <c r="N740" s="242"/>
      <c r="O740" s="242"/>
      <c r="P740" s="242"/>
      <c r="Q740" s="242"/>
      <c r="R740" s="242"/>
      <c r="S740" s="242"/>
      <c r="T740" s="24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4" t="s">
        <v>174</v>
      </c>
      <c r="AU740" s="244" t="s">
        <v>105</v>
      </c>
      <c r="AV740" s="13" t="s">
        <v>87</v>
      </c>
      <c r="AW740" s="13" t="s">
        <v>37</v>
      </c>
      <c r="AX740" s="13" t="s">
        <v>77</v>
      </c>
      <c r="AY740" s="244" t="s">
        <v>164</v>
      </c>
    </row>
    <row r="741" s="16" customFormat="1">
      <c r="A741" s="16"/>
      <c r="B741" s="277"/>
      <c r="C741" s="278"/>
      <c r="D741" s="235" t="s">
        <v>174</v>
      </c>
      <c r="E741" s="279" t="s">
        <v>19</v>
      </c>
      <c r="F741" s="280" t="s">
        <v>469</v>
      </c>
      <c r="G741" s="278"/>
      <c r="H741" s="281">
        <v>1.8379999999999999</v>
      </c>
      <c r="I741" s="282"/>
      <c r="J741" s="278"/>
      <c r="K741" s="278"/>
      <c r="L741" s="283"/>
      <c r="M741" s="284"/>
      <c r="N741" s="285"/>
      <c r="O741" s="285"/>
      <c r="P741" s="285"/>
      <c r="Q741" s="285"/>
      <c r="R741" s="285"/>
      <c r="S741" s="285"/>
      <c r="T741" s="28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T741" s="287" t="s">
        <v>174</v>
      </c>
      <c r="AU741" s="287" t="s">
        <v>105</v>
      </c>
      <c r="AV741" s="16" t="s">
        <v>105</v>
      </c>
      <c r="AW741" s="16" t="s">
        <v>37</v>
      </c>
      <c r="AX741" s="16" t="s">
        <v>77</v>
      </c>
      <c r="AY741" s="287" t="s">
        <v>164</v>
      </c>
    </row>
    <row r="742" s="15" customFormat="1">
      <c r="A742" s="15"/>
      <c r="B742" s="256"/>
      <c r="C742" s="257"/>
      <c r="D742" s="235" t="s">
        <v>174</v>
      </c>
      <c r="E742" s="258" t="s">
        <v>19</v>
      </c>
      <c r="F742" s="259" t="s">
        <v>534</v>
      </c>
      <c r="G742" s="257"/>
      <c r="H742" s="258" t="s">
        <v>19</v>
      </c>
      <c r="I742" s="260"/>
      <c r="J742" s="257"/>
      <c r="K742" s="257"/>
      <c r="L742" s="261"/>
      <c r="M742" s="262"/>
      <c r="N742" s="263"/>
      <c r="O742" s="263"/>
      <c r="P742" s="263"/>
      <c r="Q742" s="263"/>
      <c r="R742" s="263"/>
      <c r="S742" s="263"/>
      <c r="T742" s="264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65" t="s">
        <v>174</v>
      </c>
      <c r="AU742" s="265" t="s">
        <v>105</v>
      </c>
      <c r="AV742" s="15" t="s">
        <v>85</v>
      </c>
      <c r="AW742" s="15" t="s">
        <v>37</v>
      </c>
      <c r="AX742" s="15" t="s">
        <v>77</v>
      </c>
      <c r="AY742" s="265" t="s">
        <v>164</v>
      </c>
    </row>
    <row r="743" s="13" customFormat="1">
      <c r="A743" s="13"/>
      <c r="B743" s="233"/>
      <c r="C743" s="234"/>
      <c r="D743" s="235" t="s">
        <v>174</v>
      </c>
      <c r="E743" s="236" t="s">
        <v>19</v>
      </c>
      <c r="F743" s="237" t="s">
        <v>806</v>
      </c>
      <c r="G743" s="234"/>
      <c r="H743" s="238">
        <v>2.1669999999999998</v>
      </c>
      <c r="I743" s="239"/>
      <c r="J743" s="234"/>
      <c r="K743" s="234"/>
      <c r="L743" s="240"/>
      <c r="M743" s="241"/>
      <c r="N743" s="242"/>
      <c r="O743" s="242"/>
      <c r="P743" s="242"/>
      <c r="Q743" s="242"/>
      <c r="R743" s="242"/>
      <c r="S743" s="242"/>
      <c r="T743" s="24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4" t="s">
        <v>174</v>
      </c>
      <c r="AU743" s="244" t="s">
        <v>105</v>
      </c>
      <c r="AV743" s="13" t="s">
        <v>87</v>
      </c>
      <c r="AW743" s="13" t="s">
        <v>37</v>
      </c>
      <c r="AX743" s="13" t="s">
        <v>77</v>
      </c>
      <c r="AY743" s="244" t="s">
        <v>164</v>
      </c>
    </row>
    <row r="744" s="16" customFormat="1">
      <c r="A744" s="16"/>
      <c r="B744" s="277"/>
      <c r="C744" s="278"/>
      <c r="D744" s="235" t="s">
        <v>174</v>
      </c>
      <c r="E744" s="279" t="s">
        <v>19</v>
      </c>
      <c r="F744" s="280" t="s">
        <v>469</v>
      </c>
      <c r="G744" s="278"/>
      <c r="H744" s="281">
        <v>2.1669999999999998</v>
      </c>
      <c r="I744" s="282"/>
      <c r="J744" s="278"/>
      <c r="K744" s="278"/>
      <c r="L744" s="283"/>
      <c r="M744" s="284"/>
      <c r="N744" s="285"/>
      <c r="O744" s="285"/>
      <c r="P744" s="285"/>
      <c r="Q744" s="285"/>
      <c r="R744" s="285"/>
      <c r="S744" s="285"/>
      <c r="T744" s="28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T744" s="287" t="s">
        <v>174</v>
      </c>
      <c r="AU744" s="287" t="s">
        <v>105</v>
      </c>
      <c r="AV744" s="16" t="s">
        <v>105</v>
      </c>
      <c r="AW744" s="16" t="s">
        <v>37</v>
      </c>
      <c r="AX744" s="16" t="s">
        <v>77</v>
      </c>
      <c r="AY744" s="287" t="s">
        <v>164</v>
      </c>
    </row>
    <row r="745" s="15" customFormat="1">
      <c r="A745" s="15"/>
      <c r="B745" s="256"/>
      <c r="C745" s="257"/>
      <c r="D745" s="235" t="s">
        <v>174</v>
      </c>
      <c r="E745" s="258" t="s">
        <v>19</v>
      </c>
      <c r="F745" s="259" t="s">
        <v>541</v>
      </c>
      <c r="G745" s="257"/>
      <c r="H745" s="258" t="s">
        <v>19</v>
      </c>
      <c r="I745" s="260"/>
      <c r="J745" s="257"/>
      <c r="K745" s="257"/>
      <c r="L745" s="261"/>
      <c r="M745" s="262"/>
      <c r="N745" s="263"/>
      <c r="O745" s="263"/>
      <c r="P745" s="263"/>
      <c r="Q745" s="263"/>
      <c r="R745" s="263"/>
      <c r="S745" s="263"/>
      <c r="T745" s="264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5" t="s">
        <v>174</v>
      </c>
      <c r="AU745" s="265" t="s">
        <v>105</v>
      </c>
      <c r="AV745" s="15" t="s">
        <v>85</v>
      </c>
      <c r="AW745" s="15" t="s">
        <v>37</v>
      </c>
      <c r="AX745" s="15" t="s">
        <v>77</v>
      </c>
      <c r="AY745" s="265" t="s">
        <v>164</v>
      </c>
    </row>
    <row r="746" s="13" customFormat="1">
      <c r="A746" s="13"/>
      <c r="B746" s="233"/>
      <c r="C746" s="234"/>
      <c r="D746" s="235" t="s">
        <v>174</v>
      </c>
      <c r="E746" s="236" t="s">
        <v>19</v>
      </c>
      <c r="F746" s="237" t="s">
        <v>807</v>
      </c>
      <c r="G746" s="234"/>
      <c r="H746" s="238">
        <v>1.8580000000000001</v>
      </c>
      <c r="I746" s="239"/>
      <c r="J746" s="234"/>
      <c r="K746" s="234"/>
      <c r="L746" s="240"/>
      <c r="M746" s="241"/>
      <c r="N746" s="242"/>
      <c r="O746" s="242"/>
      <c r="P746" s="242"/>
      <c r="Q746" s="242"/>
      <c r="R746" s="242"/>
      <c r="S746" s="242"/>
      <c r="T746" s="24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4" t="s">
        <v>174</v>
      </c>
      <c r="AU746" s="244" t="s">
        <v>105</v>
      </c>
      <c r="AV746" s="13" t="s">
        <v>87</v>
      </c>
      <c r="AW746" s="13" t="s">
        <v>37</v>
      </c>
      <c r="AX746" s="13" t="s">
        <v>77</v>
      </c>
      <c r="AY746" s="244" t="s">
        <v>164</v>
      </c>
    </row>
    <row r="747" s="16" customFormat="1">
      <c r="A747" s="16"/>
      <c r="B747" s="277"/>
      <c r="C747" s="278"/>
      <c r="D747" s="235" t="s">
        <v>174</v>
      </c>
      <c r="E747" s="279" t="s">
        <v>19</v>
      </c>
      <c r="F747" s="280" t="s">
        <v>469</v>
      </c>
      <c r="G747" s="278"/>
      <c r="H747" s="281">
        <v>1.8580000000000001</v>
      </c>
      <c r="I747" s="282"/>
      <c r="J747" s="278"/>
      <c r="K747" s="278"/>
      <c r="L747" s="283"/>
      <c r="M747" s="284"/>
      <c r="N747" s="285"/>
      <c r="O747" s="285"/>
      <c r="P747" s="285"/>
      <c r="Q747" s="285"/>
      <c r="R747" s="285"/>
      <c r="S747" s="285"/>
      <c r="T747" s="28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T747" s="287" t="s">
        <v>174</v>
      </c>
      <c r="AU747" s="287" t="s">
        <v>105</v>
      </c>
      <c r="AV747" s="16" t="s">
        <v>105</v>
      </c>
      <c r="AW747" s="16" t="s">
        <v>37</v>
      </c>
      <c r="AX747" s="16" t="s">
        <v>77</v>
      </c>
      <c r="AY747" s="287" t="s">
        <v>164</v>
      </c>
    </row>
    <row r="748" s="15" customFormat="1">
      <c r="A748" s="15"/>
      <c r="B748" s="256"/>
      <c r="C748" s="257"/>
      <c r="D748" s="235" t="s">
        <v>174</v>
      </c>
      <c r="E748" s="258" t="s">
        <v>19</v>
      </c>
      <c r="F748" s="259" t="s">
        <v>548</v>
      </c>
      <c r="G748" s="257"/>
      <c r="H748" s="258" t="s">
        <v>19</v>
      </c>
      <c r="I748" s="260"/>
      <c r="J748" s="257"/>
      <c r="K748" s="257"/>
      <c r="L748" s="261"/>
      <c r="M748" s="262"/>
      <c r="N748" s="263"/>
      <c r="O748" s="263"/>
      <c r="P748" s="263"/>
      <c r="Q748" s="263"/>
      <c r="R748" s="263"/>
      <c r="S748" s="263"/>
      <c r="T748" s="264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5" t="s">
        <v>174</v>
      </c>
      <c r="AU748" s="265" t="s">
        <v>105</v>
      </c>
      <c r="AV748" s="15" t="s">
        <v>85</v>
      </c>
      <c r="AW748" s="15" t="s">
        <v>37</v>
      </c>
      <c r="AX748" s="15" t="s">
        <v>77</v>
      </c>
      <c r="AY748" s="265" t="s">
        <v>164</v>
      </c>
    </row>
    <row r="749" s="13" customFormat="1">
      <c r="A749" s="13"/>
      <c r="B749" s="233"/>
      <c r="C749" s="234"/>
      <c r="D749" s="235" t="s">
        <v>174</v>
      </c>
      <c r="E749" s="236" t="s">
        <v>19</v>
      </c>
      <c r="F749" s="237" t="s">
        <v>808</v>
      </c>
      <c r="G749" s="234"/>
      <c r="H749" s="238">
        <v>0.76500000000000001</v>
      </c>
      <c r="I749" s="239"/>
      <c r="J749" s="234"/>
      <c r="K749" s="234"/>
      <c r="L749" s="240"/>
      <c r="M749" s="241"/>
      <c r="N749" s="242"/>
      <c r="O749" s="242"/>
      <c r="P749" s="242"/>
      <c r="Q749" s="242"/>
      <c r="R749" s="242"/>
      <c r="S749" s="242"/>
      <c r="T749" s="24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4" t="s">
        <v>174</v>
      </c>
      <c r="AU749" s="244" t="s">
        <v>105</v>
      </c>
      <c r="AV749" s="13" t="s">
        <v>87</v>
      </c>
      <c r="AW749" s="13" t="s">
        <v>37</v>
      </c>
      <c r="AX749" s="13" t="s">
        <v>77</v>
      </c>
      <c r="AY749" s="244" t="s">
        <v>164</v>
      </c>
    </row>
    <row r="750" s="13" customFormat="1">
      <c r="A750" s="13"/>
      <c r="B750" s="233"/>
      <c r="C750" s="234"/>
      <c r="D750" s="235" t="s">
        <v>174</v>
      </c>
      <c r="E750" s="236" t="s">
        <v>19</v>
      </c>
      <c r="F750" s="237" t="s">
        <v>809</v>
      </c>
      <c r="G750" s="234"/>
      <c r="H750" s="238">
        <v>0.255</v>
      </c>
      <c r="I750" s="239"/>
      <c r="J750" s="234"/>
      <c r="K750" s="234"/>
      <c r="L750" s="240"/>
      <c r="M750" s="241"/>
      <c r="N750" s="242"/>
      <c r="O750" s="242"/>
      <c r="P750" s="242"/>
      <c r="Q750" s="242"/>
      <c r="R750" s="242"/>
      <c r="S750" s="242"/>
      <c r="T750" s="24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4" t="s">
        <v>174</v>
      </c>
      <c r="AU750" s="244" t="s">
        <v>105</v>
      </c>
      <c r="AV750" s="13" t="s">
        <v>87</v>
      </c>
      <c r="AW750" s="13" t="s">
        <v>37</v>
      </c>
      <c r="AX750" s="13" t="s">
        <v>77</v>
      </c>
      <c r="AY750" s="244" t="s">
        <v>164</v>
      </c>
    </row>
    <row r="751" s="13" customFormat="1">
      <c r="A751" s="13"/>
      <c r="B751" s="233"/>
      <c r="C751" s="234"/>
      <c r="D751" s="235" t="s">
        <v>174</v>
      </c>
      <c r="E751" s="236" t="s">
        <v>19</v>
      </c>
      <c r="F751" s="237" t="s">
        <v>810</v>
      </c>
      <c r="G751" s="234"/>
      <c r="H751" s="238">
        <v>0.40600000000000003</v>
      </c>
      <c r="I751" s="239"/>
      <c r="J751" s="234"/>
      <c r="K751" s="234"/>
      <c r="L751" s="240"/>
      <c r="M751" s="241"/>
      <c r="N751" s="242"/>
      <c r="O751" s="242"/>
      <c r="P751" s="242"/>
      <c r="Q751" s="242"/>
      <c r="R751" s="242"/>
      <c r="S751" s="242"/>
      <c r="T751" s="24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4" t="s">
        <v>174</v>
      </c>
      <c r="AU751" s="244" t="s">
        <v>105</v>
      </c>
      <c r="AV751" s="13" t="s">
        <v>87</v>
      </c>
      <c r="AW751" s="13" t="s">
        <v>37</v>
      </c>
      <c r="AX751" s="13" t="s">
        <v>77</v>
      </c>
      <c r="AY751" s="244" t="s">
        <v>164</v>
      </c>
    </row>
    <row r="752" s="16" customFormat="1">
      <c r="A752" s="16"/>
      <c r="B752" s="277"/>
      <c r="C752" s="278"/>
      <c r="D752" s="235" t="s">
        <v>174</v>
      </c>
      <c r="E752" s="279" t="s">
        <v>19</v>
      </c>
      <c r="F752" s="280" t="s">
        <v>469</v>
      </c>
      <c r="G752" s="278"/>
      <c r="H752" s="281">
        <v>1.4260000000000002</v>
      </c>
      <c r="I752" s="282"/>
      <c r="J752" s="278"/>
      <c r="K752" s="278"/>
      <c r="L752" s="283"/>
      <c r="M752" s="284"/>
      <c r="N752" s="285"/>
      <c r="O752" s="285"/>
      <c r="P752" s="285"/>
      <c r="Q752" s="285"/>
      <c r="R752" s="285"/>
      <c r="S752" s="285"/>
      <c r="T752" s="28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T752" s="287" t="s">
        <v>174</v>
      </c>
      <c r="AU752" s="287" t="s">
        <v>105</v>
      </c>
      <c r="AV752" s="16" t="s">
        <v>105</v>
      </c>
      <c r="AW752" s="16" t="s">
        <v>37</v>
      </c>
      <c r="AX752" s="16" t="s">
        <v>77</v>
      </c>
      <c r="AY752" s="287" t="s">
        <v>164</v>
      </c>
    </row>
    <row r="753" s="15" customFormat="1">
      <c r="A753" s="15"/>
      <c r="B753" s="256"/>
      <c r="C753" s="257"/>
      <c r="D753" s="235" t="s">
        <v>174</v>
      </c>
      <c r="E753" s="258" t="s">
        <v>19</v>
      </c>
      <c r="F753" s="259" t="s">
        <v>467</v>
      </c>
      <c r="G753" s="257"/>
      <c r="H753" s="258" t="s">
        <v>19</v>
      </c>
      <c r="I753" s="260"/>
      <c r="J753" s="257"/>
      <c r="K753" s="257"/>
      <c r="L753" s="261"/>
      <c r="M753" s="262"/>
      <c r="N753" s="263"/>
      <c r="O753" s="263"/>
      <c r="P753" s="263"/>
      <c r="Q753" s="263"/>
      <c r="R753" s="263"/>
      <c r="S753" s="263"/>
      <c r="T753" s="264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65" t="s">
        <v>174</v>
      </c>
      <c r="AU753" s="265" t="s">
        <v>105</v>
      </c>
      <c r="AV753" s="15" t="s">
        <v>85</v>
      </c>
      <c r="AW753" s="15" t="s">
        <v>37</v>
      </c>
      <c r="AX753" s="15" t="s">
        <v>77</v>
      </c>
      <c r="AY753" s="265" t="s">
        <v>164</v>
      </c>
    </row>
    <row r="754" s="13" customFormat="1">
      <c r="A754" s="13"/>
      <c r="B754" s="233"/>
      <c r="C754" s="234"/>
      <c r="D754" s="235" t="s">
        <v>174</v>
      </c>
      <c r="E754" s="236" t="s">
        <v>19</v>
      </c>
      <c r="F754" s="237" t="s">
        <v>811</v>
      </c>
      <c r="G754" s="234"/>
      <c r="H754" s="238">
        <v>2.9580000000000002</v>
      </c>
      <c r="I754" s="239"/>
      <c r="J754" s="234"/>
      <c r="K754" s="234"/>
      <c r="L754" s="240"/>
      <c r="M754" s="241"/>
      <c r="N754" s="242"/>
      <c r="O754" s="242"/>
      <c r="P754" s="242"/>
      <c r="Q754" s="242"/>
      <c r="R754" s="242"/>
      <c r="S754" s="242"/>
      <c r="T754" s="24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4" t="s">
        <v>174</v>
      </c>
      <c r="AU754" s="244" t="s">
        <v>105</v>
      </c>
      <c r="AV754" s="13" t="s">
        <v>87</v>
      </c>
      <c r="AW754" s="13" t="s">
        <v>37</v>
      </c>
      <c r="AX754" s="13" t="s">
        <v>77</v>
      </c>
      <c r="AY754" s="244" t="s">
        <v>164</v>
      </c>
    </row>
    <row r="755" s="16" customFormat="1">
      <c r="A755" s="16"/>
      <c r="B755" s="277"/>
      <c r="C755" s="278"/>
      <c r="D755" s="235" t="s">
        <v>174</v>
      </c>
      <c r="E755" s="279" t="s">
        <v>19</v>
      </c>
      <c r="F755" s="280" t="s">
        <v>469</v>
      </c>
      <c r="G755" s="278"/>
      <c r="H755" s="281">
        <v>2.9580000000000002</v>
      </c>
      <c r="I755" s="282"/>
      <c r="J755" s="278"/>
      <c r="K755" s="278"/>
      <c r="L755" s="283"/>
      <c r="M755" s="284"/>
      <c r="N755" s="285"/>
      <c r="O755" s="285"/>
      <c r="P755" s="285"/>
      <c r="Q755" s="285"/>
      <c r="R755" s="285"/>
      <c r="S755" s="285"/>
      <c r="T755" s="28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T755" s="287" t="s">
        <v>174</v>
      </c>
      <c r="AU755" s="287" t="s">
        <v>105</v>
      </c>
      <c r="AV755" s="16" t="s">
        <v>105</v>
      </c>
      <c r="AW755" s="16" t="s">
        <v>37</v>
      </c>
      <c r="AX755" s="16" t="s">
        <v>77</v>
      </c>
      <c r="AY755" s="287" t="s">
        <v>164</v>
      </c>
    </row>
    <row r="756" s="15" customFormat="1">
      <c r="A756" s="15"/>
      <c r="B756" s="256"/>
      <c r="C756" s="257"/>
      <c r="D756" s="235" t="s">
        <v>174</v>
      </c>
      <c r="E756" s="258" t="s">
        <v>19</v>
      </c>
      <c r="F756" s="259" t="s">
        <v>470</v>
      </c>
      <c r="G756" s="257"/>
      <c r="H756" s="258" t="s">
        <v>19</v>
      </c>
      <c r="I756" s="260"/>
      <c r="J756" s="257"/>
      <c r="K756" s="257"/>
      <c r="L756" s="261"/>
      <c r="M756" s="262"/>
      <c r="N756" s="263"/>
      <c r="O756" s="263"/>
      <c r="P756" s="263"/>
      <c r="Q756" s="263"/>
      <c r="R756" s="263"/>
      <c r="S756" s="263"/>
      <c r="T756" s="26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5" t="s">
        <v>174</v>
      </c>
      <c r="AU756" s="265" t="s">
        <v>105</v>
      </c>
      <c r="AV756" s="15" t="s">
        <v>85</v>
      </c>
      <c r="AW756" s="15" t="s">
        <v>37</v>
      </c>
      <c r="AX756" s="15" t="s">
        <v>77</v>
      </c>
      <c r="AY756" s="265" t="s">
        <v>164</v>
      </c>
    </row>
    <row r="757" s="13" customFormat="1">
      <c r="A757" s="13"/>
      <c r="B757" s="233"/>
      <c r="C757" s="234"/>
      <c r="D757" s="235" t="s">
        <v>174</v>
      </c>
      <c r="E757" s="236" t="s">
        <v>19</v>
      </c>
      <c r="F757" s="237" t="s">
        <v>812</v>
      </c>
      <c r="G757" s="234"/>
      <c r="H757" s="238">
        <v>0.995</v>
      </c>
      <c r="I757" s="239"/>
      <c r="J757" s="234"/>
      <c r="K757" s="234"/>
      <c r="L757" s="240"/>
      <c r="M757" s="241"/>
      <c r="N757" s="242"/>
      <c r="O757" s="242"/>
      <c r="P757" s="242"/>
      <c r="Q757" s="242"/>
      <c r="R757" s="242"/>
      <c r="S757" s="242"/>
      <c r="T757" s="24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4" t="s">
        <v>174</v>
      </c>
      <c r="AU757" s="244" t="s">
        <v>105</v>
      </c>
      <c r="AV757" s="13" t="s">
        <v>87</v>
      </c>
      <c r="AW757" s="13" t="s">
        <v>37</v>
      </c>
      <c r="AX757" s="13" t="s">
        <v>77</v>
      </c>
      <c r="AY757" s="244" t="s">
        <v>164</v>
      </c>
    </row>
    <row r="758" s="16" customFormat="1">
      <c r="A758" s="16"/>
      <c r="B758" s="277"/>
      <c r="C758" s="278"/>
      <c r="D758" s="235" t="s">
        <v>174</v>
      </c>
      <c r="E758" s="279" t="s">
        <v>19</v>
      </c>
      <c r="F758" s="280" t="s">
        <v>469</v>
      </c>
      <c r="G758" s="278"/>
      <c r="H758" s="281">
        <v>0.995</v>
      </c>
      <c r="I758" s="282"/>
      <c r="J758" s="278"/>
      <c r="K758" s="278"/>
      <c r="L758" s="283"/>
      <c r="M758" s="284"/>
      <c r="N758" s="285"/>
      <c r="O758" s="285"/>
      <c r="P758" s="285"/>
      <c r="Q758" s="285"/>
      <c r="R758" s="285"/>
      <c r="S758" s="285"/>
      <c r="T758" s="28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T758" s="287" t="s">
        <v>174</v>
      </c>
      <c r="AU758" s="287" t="s">
        <v>105</v>
      </c>
      <c r="AV758" s="16" t="s">
        <v>105</v>
      </c>
      <c r="AW758" s="16" t="s">
        <v>37</v>
      </c>
      <c r="AX758" s="16" t="s">
        <v>77</v>
      </c>
      <c r="AY758" s="287" t="s">
        <v>164</v>
      </c>
    </row>
    <row r="759" s="15" customFormat="1">
      <c r="A759" s="15"/>
      <c r="B759" s="256"/>
      <c r="C759" s="257"/>
      <c r="D759" s="235" t="s">
        <v>174</v>
      </c>
      <c r="E759" s="258" t="s">
        <v>19</v>
      </c>
      <c r="F759" s="259" t="s">
        <v>472</v>
      </c>
      <c r="G759" s="257"/>
      <c r="H759" s="258" t="s">
        <v>19</v>
      </c>
      <c r="I759" s="260"/>
      <c r="J759" s="257"/>
      <c r="K759" s="257"/>
      <c r="L759" s="261"/>
      <c r="M759" s="262"/>
      <c r="N759" s="263"/>
      <c r="O759" s="263"/>
      <c r="P759" s="263"/>
      <c r="Q759" s="263"/>
      <c r="R759" s="263"/>
      <c r="S759" s="263"/>
      <c r="T759" s="264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65" t="s">
        <v>174</v>
      </c>
      <c r="AU759" s="265" t="s">
        <v>105</v>
      </c>
      <c r="AV759" s="15" t="s">
        <v>85</v>
      </c>
      <c r="AW759" s="15" t="s">
        <v>37</v>
      </c>
      <c r="AX759" s="15" t="s">
        <v>77</v>
      </c>
      <c r="AY759" s="265" t="s">
        <v>164</v>
      </c>
    </row>
    <row r="760" s="13" customFormat="1">
      <c r="A760" s="13"/>
      <c r="B760" s="233"/>
      <c r="C760" s="234"/>
      <c r="D760" s="235" t="s">
        <v>174</v>
      </c>
      <c r="E760" s="236" t="s">
        <v>19</v>
      </c>
      <c r="F760" s="237" t="s">
        <v>813</v>
      </c>
      <c r="G760" s="234"/>
      <c r="H760" s="238">
        <v>0.78000000000000003</v>
      </c>
      <c r="I760" s="239"/>
      <c r="J760" s="234"/>
      <c r="K760" s="234"/>
      <c r="L760" s="240"/>
      <c r="M760" s="241"/>
      <c r="N760" s="242"/>
      <c r="O760" s="242"/>
      <c r="P760" s="242"/>
      <c r="Q760" s="242"/>
      <c r="R760" s="242"/>
      <c r="S760" s="242"/>
      <c r="T760" s="24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4" t="s">
        <v>174</v>
      </c>
      <c r="AU760" s="244" t="s">
        <v>105</v>
      </c>
      <c r="AV760" s="13" t="s">
        <v>87</v>
      </c>
      <c r="AW760" s="13" t="s">
        <v>37</v>
      </c>
      <c r="AX760" s="13" t="s">
        <v>77</v>
      </c>
      <c r="AY760" s="244" t="s">
        <v>164</v>
      </c>
    </row>
    <row r="761" s="16" customFormat="1">
      <c r="A761" s="16"/>
      <c r="B761" s="277"/>
      <c r="C761" s="278"/>
      <c r="D761" s="235" t="s">
        <v>174</v>
      </c>
      <c r="E761" s="279" t="s">
        <v>19</v>
      </c>
      <c r="F761" s="280" t="s">
        <v>469</v>
      </c>
      <c r="G761" s="278"/>
      <c r="H761" s="281">
        <v>0.78000000000000003</v>
      </c>
      <c r="I761" s="282"/>
      <c r="J761" s="278"/>
      <c r="K761" s="278"/>
      <c r="L761" s="283"/>
      <c r="M761" s="284"/>
      <c r="N761" s="285"/>
      <c r="O761" s="285"/>
      <c r="P761" s="285"/>
      <c r="Q761" s="285"/>
      <c r="R761" s="285"/>
      <c r="S761" s="285"/>
      <c r="T761" s="28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T761" s="287" t="s">
        <v>174</v>
      </c>
      <c r="AU761" s="287" t="s">
        <v>105</v>
      </c>
      <c r="AV761" s="16" t="s">
        <v>105</v>
      </c>
      <c r="AW761" s="16" t="s">
        <v>37</v>
      </c>
      <c r="AX761" s="16" t="s">
        <v>77</v>
      </c>
      <c r="AY761" s="287" t="s">
        <v>164</v>
      </c>
    </row>
    <row r="762" s="15" customFormat="1">
      <c r="A762" s="15"/>
      <c r="B762" s="256"/>
      <c r="C762" s="257"/>
      <c r="D762" s="235" t="s">
        <v>174</v>
      </c>
      <c r="E762" s="258" t="s">
        <v>19</v>
      </c>
      <c r="F762" s="259" t="s">
        <v>450</v>
      </c>
      <c r="G762" s="257"/>
      <c r="H762" s="258" t="s">
        <v>19</v>
      </c>
      <c r="I762" s="260"/>
      <c r="J762" s="257"/>
      <c r="K762" s="257"/>
      <c r="L762" s="261"/>
      <c r="M762" s="262"/>
      <c r="N762" s="263"/>
      <c r="O762" s="263"/>
      <c r="P762" s="263"/>
      <c r="Q762" s="263"/>
      <c r="R762" s="263"/>
      <c r="S762" s="263"/>
      <c r="T762" s="264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5" t="s">
        <v>174</v>
      </c>
      <c r="AU762" s="265" t="s">
        <v>105</v>
      </c>
      <c r="AV762" s="15" t="s">
        <v>85</v>
      </c>
      <c r="AW762" s="15" t="s">
        <v>37</v>
      </c>
      <c r="AX762" s="15" t="s">
        <v>77</v>
      </c>
      <c r="AY762" s="265" t="s">
        <v>164</v>
      </c>
    </row>
    <row r="763" s="13" customFormat="1">
      <c r="A763" s="13"/>
      <c r="B763" s="233"/>
      <c r="C763" s="234"/>
      <c r="D763" s="235" t="s">
        <v>174</v>
      </c>
      <c r="E763" s="236" t="s">
        <v>19</v>
      </c>
      <c r="F763" s="237" t="s">
        <v>814</v>
      </c>
      <c r="G763" s="234"/>
      <c r="H763" s="238">
        <v>13.013</v>
      </c>
      <c r="I763" s="239"/>
      <c r="J763" s="234"/>
      <c r="K763" s="234"/>
      <c r="L763" s="240"/>
      <c r="M763" s="241"/>
      <c r="N763" s="242"/>
      <c r="O763" s="242"/>
      <c r="P763" s="242"/>
      <c r="Q763" s="242"/>
      <c r="R763" s="242"/>
      <c r="S763" s="242"/>
      <c r="T763" s="24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4" t="s">
        <v>174</v>
      </c>
      <c r="AU763" s="244" t="s">
        <v>105</v>
      </c>
      <c r="AV763" s="13" t="s">
        <v>87</v>
      </c>
      <c r="AW763" s="13" t="s">
        <v>37</v>
      </c>
      <c r="AX763" s="13" t="s">
        <v>77</v>
      </c>
      <c r="AY763" s="244" t="s">
        <v>164</v>
      </c>
    </row>
    <row r="764" s="16" customFormat="1">
      <c r="A764" s="16"/>
      <c r="B764" s="277"/>
      <c r="C764" s="278"/>
      <c r="D764" s="235" t="s">
        <v>174</v>
      </c>
      <c r="E764" s="279" t="s">
        <v>19</v>
      </c>
      <c r="F764" s="280" t="s">
        <v>469</v>
      </c>
      <c r="G764" s="278"/>
      <c r="H764" s="281">
        <v>13.013</v>
      </c>
      <c r="I764" s="282"/>
      <c r="J764" s="278"/>
      <c r="K764" s="278"/>
      <c r="L764" s="283"/>
      <c r="M764" s="284"/>
      <c r="N764" s="285"/>
      <c r="O764" s="285"/>
      <c r="P764" s="285"/>
      <c r="Q764" s="285"/>
      <c r="R764" s="285"/>
      <c r="S764" s="285"/>
      <c r="T764" s="28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T764" s="287" t="s">
        <v>174</v>
      </c>
      <c r="AU764" s="287" t="s">
        <v>105</v>
      </c>
      <c r="AV764" s="16" t="s">
        <v>105</v>
      </c>
      <c r="AW764" s="16" t="s">
        <v>37</v>
      </c>
      <c r="AX764" s="16" t="s">
        <v>77</v>
      </c>
      <c r="AY764" s="287" t="s">
        <v>164</v>
      </c>
    </row>
    <row r="765" s="14" customFormat="1">
      <c r="A765" s="14"/>
      <c r="B765" s="245"/>
      <c r="C765" s="246"/>
      <c r="D765" s="235" t="s">
        <v>174</v>
      </c>
      <c r="E765" s="247" t="s">
        <v>19</v>
      </c>
      <c r="F765" s="248" t="s">
        <v>176</v>
      </c>
      <c r="G765" s="246"/>
      <c r="H765" s="249">
        <v>25.034999999999997</v>
      </c>
      <c r="I765" s="250"/>
      <c r="J765" s="246"/>
      <c r="K765" s="246"/>
      <c r="L765" s="251"/>
      <c r="M765" s="252"/>
      <c r="N765" s="253"/>
      <c r="O765" s="253"/>
      <c r="P765" s="253"/>
      <c r="Q765" s="253"/>
      <c r="R765" s="253"/>
      <c r="S765" s="253"/>
      <c r="T765" s="25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5" t="s">
        <v>174</v>
      </c>
      <c r="AU765" s="255" t="s">
        <v>105</v>
      </c>
      <c r="AV765" s="14" t="s">
        <v>108</v>
      </c>
      <c r="AW765" s="14" t="s">
        <v>37</v>
      </c>
      <c r="AX765" s="14" t="s">
        <v>85</v>
      </c>
      <c r="AY765" s="255" t="s">
        <v>164</v>
      </c>
    </row>
    <row r="766" s="2" customFormat="1" ht="16.5" customHeight="1">
      <c r="A766" s="41"/>
      <c r="B766" s="42"/>
      <c r="C766" s="267" t="s">
        <v>815</v>
      </c>
      <c r="D766" s="267" t="s">
        <v>338</v>
      </c>
      <c r="E766" s="268" t="s">
        <v>816</v>
      </c>
      <c r="F766" s="269" t="s">
        <v>817</v>
      </c>
      <c r="G766" s="270" t="s">
        <v>272</v>
      </c>
      <c r="H766" s="271">
        <v>8071</v>
      </c>
      <c r="I766" s="272"/>
      <c r="J766" s="273">
        <f>ROUND(I766*H766,2)</f>
        <v>0</v>
      </c>
      <c r="K766" s="269" t="s">
        <v>818</v>
      </c>
      <c r="L766" s="274"/>
      <c r="M766" s="275" t="s">
        <v>19</v>
      </c>
      <c r="N766" s="276" t="s">
        <v>48</v>
      </c>
      <c r="O766" s="87"/>
      <c r="P766" s="224">
        <f>O766*H766</f>
        <v>0</v>
      </c>
      <c r="Q766" s="224">
        <v>0.0041000000000000003</v>
      </c>
      <c r="R766" s="224">
        <f>Q766*H766</f>
        <v>33.091100000000004</v>
      </c>
      <c r="S766" s="224">
        <v>0</v>
      </c>
      <c r="T766" s="225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6" t="s">
        <v>221</v>
      </c>
      <c r="AT766" s="226" t="s">
        <v>338</v>
      </c>
      <c r="AU766" s="226" t="s">
        <v>105</v>
      </c>
      <c r="AY766" s="20" t="s">
        <v>164</v>
      </c>
      <c r="BE766" s="227">
        <f>IF(N766="základní",J766,0)</f>
        <v>0</v>
      </c>
      <c r="BF766" s="227">
        <f>IF(N766="snížená",J766,0)</f>
        <v>0</v>
      </c>
      <c r="BG766" s="227">
        <f>IF(N766="zákl. přenesená",J766,0)</f>
        <v>0</v>
      </c>
      <c r="BH766" s="227">
        <f>IF(N766="sníž. přenesená",J766,0)</f>
        <v>0</v>
      </c>
      <c r="BI766" s="227">
        <f>IF(N766="nulová",J766,0)</f>
        <v>0</v>
      </c>
      <c r="BJ766" s="20" t="s">
        <v>85</v>
      </c>
      <c r="BK766" s="227">
        <f>ROUND(I766*H766,2)</f>
        <v>0</v>
      </c>
      <c r="BL766" s="20" t="s">
        <v>108</v>
      </c>
      <c r="BM766" s="226" t="s">
        <v>819</v>
      </c>
    </row>
    <row r="767" s="13" customFormat="1">
      <c r="A767" s="13"/>
      <c r="B767" s="233"/>
      <c r="C767" s="234"/>
      <c r="D767" s="235" t="s">
        <v>174</v>
      </c>
      <c r="E767" s="236" t="s">
        <v>19</v>
      </c>
      <c r="F767" s="237" t="s">
        <v>820</v>
      </c>
      <c r="G767" s="234"/>
      <c r="H767" s="238">
        <v>8070.0320000000002</v>
      </c>
      <c r="I767" s="239"/>
      <c r="J767" s="234"/>
      <c r="K767" s="234"/>
      <c r="L767" s="240"/>
      <c r="M767" s="241"/>
      <c r="N767" s="242"/>
      <c r="O767" s="242"/>
      <c r="P767" s="242"/>
      <c r="Q767" s="242"/>
      <c r="R767" s="242"/>
      <c r="S767" s="242"/>
      <c r="T767" s="24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4" t="s">
        <v>174</v>
      </c>
      <c r="AU767" s="244" t="s">
        <v>105</v>
      </c>
      <c r="AV767" s="13" t="s">
        <v>87</v>
      </c>
      <c r="AW767" s="13" t="s">
        <v>37</v>
      </c>
      <c r="AX767" s="13" t="s">
        <v>77</v>
      </c>
      <c r="AY767" s="244" t="s">
        <v>164</v>
      </c>
    </row>
    <row r="768" s="13" customFormat="1">
      <c r="A768" s="13"/>
      <c r="B768" s="233"/>
      <c r="C768" s="234"/>
      <c r="D768" s="235" t="s">
        <v>174</v>
      </c>
      <c r="E768" s="236" t="s">
        <v>19</v>
      </c>
      <c r="F768" s="237" t="s">
        <v>821</v>
      </c>
      <c r="G768" s="234"/>
      <c r="H768" s="238">
        <v>8071</v>
      </c>
      <c r="I768" s="239"/>
      <c r="J768" s="234"/>
      <c r="K768" s="234"/>
      <c r="L768" s="240"/>
      <c r="M768" s="241"/>
      <c r="N768" s="242"/>
      <c r="O768" s="242"/>
      <c r="P768" s="242"/>
      <c r="Q768" s="242"/>
      <c r="R768" s="242"/>
      <c r="S768" s="242"/>
      <c r="T768" s="24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4" t="s">
        <v>174</v>
      </c>
      <c r="AU768" s="244" t="s">
        <v>105</v>
      </c>
      <c r="AV768" s="13" t="s">
        <v>87</v>
      </c>
      <c r="AW768" s="13" t="s">
        <v>37</v>
      </c>
      <c r="AX768" s="13" t="s">
        <v>85</v>
      </c>
      <c r="AY768" s="244" t="s">
        <v>164</v>
      </c>
    </row>
    <row r="769" s="2" customFormat="1" ht="37.8" customHeight="1">
      <c r="A769" s="41"/>
      <c r="B769" s="42"/>
      <c r="C769" s="215" t="s">
        <v>822</v>
      </c>
      <c r="D769" s="215" t="s">
        <v>166</v>
      </c>
      <c r="E769" s="216" t="s">
        <v>823</v>
      </c>
      <c r="F769" s="217" t="s">
        <v>824</v>
      </c>
      <c r="G769" s="218" t="s">
        <v>169</v>
      </c>
      <c r="H769" s="219">
        <v>655.56700000000001</v>
      </c>
      <c r="I769" s="220"/>
      <c r="J769" s="221">
        <f>ROUND(I769*H769,2)</f>
        <v>0</v>
      </c>
      <c r="K769" s="217" t="s">
        <v>170</v>
      </c>
      <c r="L769" s="47"/>
      <c r="M769" s="222" t="s">
        <v>19</v>
      </c>
      <c r="N769" s="223" t="s">
        <v>48</v>
      </c>
      <c r="O769" s="87"/>
      <c r="P769" s="224">
        <f>O769*H769</f>
        <v>0</v>
      </c>
      <c r="Q769" s="224">
        <v>0</v>
      </c>
      <c r="R769" s="224">
        <f>Q769*H769</f>
        <v>0</v>
      </c>
      <c r="S769" s="224">
        <v>0.037499999999999999</v>
      </c>
      <c r="T769" s="225">
        <f>S769*H769</f>
        <v>24.583762499999999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26" t="s">
        <v>108</v>
      </c>
      <c r="AT769" s="226" t="s">
        <v>166</v>
      </c>
      <c r="AU769" s="226" t="s">
        <v>105</v>
      </c>
      <c r="AY769" s="20" t="s">
        <v>164</v>
      </c>
      <c r="BE769" s="227">
        <f>IF(N769="základní",J769,0)</f>
        <v>0</v>
      </c>
      <c r="BF769" s="227">
        <f>IF(N769="snížená",J769,0)</f>
        <v>0</v>
      </c>
      <c r="BG769" s="227">
        <f>IF(N769="zákl. přenesená",J769,0)</f>
        <v>0</v>
      </c>
      <c r="BH769" s="227">
        <f>IF(N769="sníž. přenesená",J769,0)</f>
        <v>0</v>
      </c>
      <c r="BI769" s="227">
        <f>IF(N769="nulová",J769,0)</f>
        <v>0</v>
      </c>
      <c r="BJ769" s="20" t="s">
        <v>85</v>
      </c>
      <c r="BK769" s="227">
        <f>ROUND(I769*H769,2)</f>
        <v>0</v>
      </c>
      <c r="BL769" s="20" t="s">
        <v>108</v>
      </c>
      <c r="BM769" s="226" t="s">
        <v>825</v>
      </c>
    </row>
    <row r="770" s="2" customFormat="1">
      <c r="A770" s="41"/>
      <c r="B770" s="42"/>
      <c r="C770" s="43"/>
      <c r="D770" s="228" t="s">
        <v>172</v>
      </c>
      <c r="E770" s="43"/>
      <c r="F770" s="229" t="s">
        <v>826</v>
      </c>
      <c r="G770" s="43"/>
      <c r="H770" s="43"/>
      <c r="I770" s="230"/>
      <c r="J770" s="43"/>
      <c r="K770" s="43"/>
      <c r="L770" s="47"/>
      <c r="M770" s="231"/>
      <c r="N770" s="232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20" t="s">
        <v>172</v>
      </c>
      <c r="AU770" s="20" t="s">
        <v>105</v>
      </c>
    </row>
    <row r="771" s="15" customFormat="1">
      <c r="A771" s="15"/>
      <c r="B771" s="256"/>
      <c r="C771" s="257"/>
      <c r="D771" s="235" t="s">
        <v>174</v>
      </c>
      <c r="E771" s="258" t="s">
        <v>19</v>
      </c>
      <c r="F771" s="259" t="s">
        <v>503</v>
      </c>
      <c r="G771" s="257"/>
      <c r="H771" s="258" t="s">
        <v>19</v>
      </c>
      <c r="I771" s="260"/>
      <c r="J771" s="257"/>
      <c r="K771" s="257"/>
      <c r="L771" s="261"/>
      <c r="M771" s="262"/>
      <c r="N771" s="263"/>
      <c r="O771" s="263"/>
      <c r="P771" s="263"/>
      <c r="Q771" s="263"/>
      <c r="R771" s="263"/>
      <c r="S771" s="263"/>
      <c r="T771" s="264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65" t="s">
        <v>174</v>
      </c>
      <c r="AU771" s="265" t="s">
        <v>105</v>
      </c>
      <c r="AV771" s="15" t="s">
        <v>85</v>
      </c>
      <c r="AW771" s="15" t="s">
        <v>37</v>
      </c>
      <c r="AX771" s="15" t="s">
        <v>77</v>
      </c>
      <c r="AY771" s="265" t="s">
        <v>164</v>
      </c>
    </row>
    <row r="772" s="13" customFormat="1">
      <c r="A772" s="13"/>
      <c r="B772" s="233"/>
      <c r="C772" s="234"/>
      <c r="D772" s="235" t="s">
        <v>174</v>
      </c>
      <c r="E772" s="236" t="s">
        <v>19</v>
      </c>
      <c r="F772" s="237" t="s">
        <v>504</v>
      </c>
      <c r="G772" s="234"/>
      <c r="H772" s="238">
        <v>58.920000000000002</v>
      </c>
      <c r="I772" s="239"/>
      <c r="J772" s="234"/>
      <c r="K772" s="234"/>
      <c r="L772" s="240"/>
      <c r="M772" s="241"/>
      <c r="N772" s="242"/>
      <c r="O772" s="242"/>
      <c r="P772" s="242"/>
      <c r="Q772" s="242"/>
      <c r="R772" s="242"/>
      <c r="S772" s="242"/>
      <c r="T772" s="24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4" t="s">
        <v>174</v>
      </c>
      <c r="AU772" s="244" t="s">
        <v>105</v>
      </c>
      <c r="AV772" s="13" t="s">
        <v>87</v>
      </c>
      <c r="AW772" s="13" t="s">
        <v>37</v>
      </c>
      <c r="AX772" s="13" t="s">
        <v>77</v>
      </c>
      <c r="AY772" s="244" t="s">
        <v>164</v>
      </c>
    </row>
    <row r="773" s="13" customFormat="1">
      <c r="A773" s="13"/>
      <c r="B773" s="233"/>
      <c r="C773" s="234"/>
      <c r="D773" s="235" t="s">
        <v>174</v>
      </c>
      <c r="E773" s="236" t="s">
        <v>19</v>
      </c>
      <c r="F773" s="237" t="s">
        <v>505</v>
      </c>
      <c r="G773" s="234"/>
      <c r="H773" s="238">
        <v>24.649999999999999</v>
      </c>
      <c r="I773" s="239"/>
      <c r="J773" s="234"/>
      <c r="K773" s="234"/>
      <c r="L773" s="240"/>
      <c r="M773" s="241"/>
      <c r="N773" s="242"/>
      <c r="O773" s="242"/>
      <c r="P773" s="242"/>
      <c r="Q773" s="242"/>
      <c r="R773" s="242"/>
      <c r="S773" s="242"/>
      <c r="T773" s="24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4" t="s">
        <v>174</v>
      </c>
      <c r="AU773" s="244" t="s">
        <v>105</v>
      </c>
      <c r="AV773" s="13" t="s">
        <v>87</v>
      </c>
      <c r="AW773" s="13" t="s">
        <v>37</v>
      </c>
      <c r="AX773" s="13" t="s">
        <v>77</v>
      </c>
      <c r="AY773" s="244" t="s">
        <v>164</v>
      </c>
    </row>
    <row r="774" s="13" customFormat="1">
      <c r="A774" s="13"/>
      <c r="B774" s="233"/>
      <c r="C774" s="234"/>
      <c r="D774" s="235" t="s">
        <v>174</v>
      </c>
      <c r="E774" s="236" t="s">
        <v>19</v>
      </c>
      <c r="F774" s="237" t="s">
        <v>506</v>
      </c>
      <c r="G774" s="234"/>
      <c r="H774" s="238">
        <v>53.478000000000002</v>
      </c>
      <c r="I774" s="239"/>
      <c r="J774" s="234"/>
      <c r="K774" s="234"/>
      <c r="L774" s="240"/>
      <c r="M774" s="241"/>
      <c r="N774" s="242"/>
      <c r="O774" s="242"/>
      <c r="P774" s="242"/>
      <c r="Q774" s="242"/>
      <c r="R774" s="242"/>
      <c r="S774" s="242"/>
      <c r="T774" s="24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4" t="s">
        <v>174</v>
      </c>
      <c r="AU774" s="244" t="s">
        <v>105</v>
      </c>
      <c r="AV774" s="13" t="s">
        <v>87</v>
      </c>
      <c r="AW774" s="13" t="s">
        <v>37</v>
      </c>
      <c r="AX774" s="13" t="s">
        <v>77</v>
      </c>
      <c r="AY774" s="244" t="s">
        <v>164</v>
      </c>
    </row>
    <row r="775" s="16" customFormat="1">
      <c r="A775" s="16"/>
      <c r="B775" s="277"/>
      <c r="C775" s="278"/>
      <c r="D775" s="235" t="s">
        <v>174</v>
      </c>
      <c r="E775" s="279" t="s">
        <v>19</v>
      </c>
      <c r="F775" s="280" t="s">
        <v>469</v>
      </c>
      <c r="G775" s="278"/>
      <c r="H775" s="281">
        <v>137.048</v>
      </c>
      <c r="I775" s="282"/>
      <c r="J775" s="278"/>
      <c r="K775" s="278"/>
      <c r="L775" s="283"/>
      <c r="M775" s="284"/>
      <c r="N775" s="285"/>
      <c r="O775" s="285"/>
      <c r="P775" s="285"/>
      <c r="Q775" s="285"/>
      <c r="R775" s="285"/>
      <c r="S775" s="285"/>
      <c r="T775" s="28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T775" s="287" t="s">
        <v>174</v>
      </c>
      <c r="AU775" s="287" t="s">
        <v>105</v>
      </c>
      <c r="AV775" s="16" t="s">
        <v>105</v>
      </c>
      <c r="AW775" s="16" t="s">
        <v>37</v>
      </c>
      <c r="AX775" s="16" t="s">
        <v>77</v>
      </c>
      <c r="AY775" s="287" t="s">
        <v>164</v>
      </c>
    </row>
    <row r="776" s="15" customFormat="1">
      <c r="A776" s="15"/>
      <c r="B776" s="256"/>
      <c r="C776" s="257"/>
      <c r="D776" s="235" t="s">
        <v>174</v>
      </c>
      <c r="E776" s="258" t="s">
        <v>19</v>
      </c>
      <c r="F776" s="259" t="s">
        <v>507</v>
      </c>
      <c r="G776" s="257"/>
      <c r="H776" s="258" t="s">
        <v>19</v>
      </c>
      <c r="I776" s="260"/>
      <c r="J776" s="257"/>
      <c r="K776" s="257"/>
      <c r="L776" s="261"/>
      <c r="M776" s="262"/>
      <c r="N776" s="263"/>
      <c r="O776" s="263"/>
      <c r="P776" s="263"/>
      <c r="Q776" s="263"/>
      <c r="R776" s="263"/>
      <c r="S776" s="263"/>
      <c r="T776" s="264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65" t="s">
        <v>174</v>
      </c>
      <c r="AU776" s="265" t="s">
        <v>105</v>
      </c>
      <c r="AV776" s="15" t="s">
        <v>85</v>
      </c>
      <c r="AW776" s="15" t="s">
        <v>37</v>
      </c>
      <c r="AX776" s="15" t="s">
        <v>77</v>
      </c>
      <c r="AY776" s="265" t="s">
        <v>164</v>
      </c>
    </row>
    <row r="777" s="13" customFormat="1">
      <c r="A777" s="13"/>
      <c r="B777" s="233"/>
      <c r="C777" s="234"/>
      <c r="D777" s="235" t="s">
        <v>174</v>
      </c>
      <c r="E777" s="236" t="s">
        <v>19</v>
      </c>
      <c r="F777" s="237" t="s">
        <v>508</v>
      </c>
      <c r="G777" s="234"/>
      <c r="H777" s="238">
        <v>38.350000000000001</v>
      </c>
      <c r="I777" s="239"/>
      <c r="J777" s="234"/>
      <c r="K777" s="234"/>
      <c r="L777" s="240"/>
      <c r="M777" s="241"/>
      <c r="N777" s="242"/>
      <c r="O777" s="242"/>
      <c r="P777" s="242"/>
      <c r="Q777" s="242"/>
      <c r="R777" s="242"/>
      <c r="S777" s="242"/>
      <c r="T777" s="24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4" t="s">
        <v>174</v>
      </c>
      <c r="AU777" s="244" t="s">
        <v>105</v>
      </c>
      <c r="AV777" s="13" t="s">
        <v>87</v>
      </c>
      <c r="AW777" s="13" t="s">
        <v>37</v>
      </c>
      <c r="AX777" s="13" t="s">
        <v>77</v>
      </c>
      <c r="AY777" s="244" t="s">
        <v>164</v>
      </c>
    </row>
    <row r="778" s="16" customFormat="1">
      <c r="A778" s="16"/>
      <c r="B778" s="277"/>
      <c r="C778" s="278"/>
      <c r="D778" s="235" t="s">
        <v>174</v>
      </c>
      <c r="E778" s="279" t="s">
        <v>19</v>
      </c>
      <c r="F778" s="280" t="s">
        <v>469</v>
      </c>
      <c r="G778" s="278"/>
      <c r="H778" s="281">
        <v>38.350000000000001</v>
      </c>
      <c r="I778" s="282"/>
      <c r="J778" s="278"/>
      <c r="K778" s="278"/>
      <c r="L778" s="283"/>
      <c r="M778" s="284"/>
      <c r="N778" s="285"/>
      <c r="O778" s="285"/>
      <c r="P778" s="285"/>
      <c r="Q778" s="285"/>
      <c r="R778" s="285"/>
      <c r="S778" s="285"/>
      <c r="T778" s="28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T778" s="287" t="s">
        <v>174</v>
      </c>
      <c r="AU778" s="287" t="s">
        <v>105</v>
      </c>
      <c r="AV778" s="16" t="s">
        <v>105</v>
      </c>
      <c r="AW778" s="16" t="s">
        <v>37</v>
      </c>
      <c r="AX778" s="16" t="s">
        <v>77</v>
      </c>
      <c r="AY778" s="287" t="s">
        <v>164</v>
      </c>
    </row>
    <row r="779" s="15" customFormat="1">
      <c r="A779" s="15"/>
      <c r="B779" s="256"/>
      <c r="C779" s="257"/>
      <c r="D779" s="235" t="s">
        <v>174</v>
      </c>
      <c r="E779" s="258" t="s">
        <v>19</v>
      </c>
      <c r="F779" s="259" t="s">
        <v>424</v>
      </c>
      <c r="G779" s="257"/>
      <c r="H779" s="258" t="s">
        <v>19</v>
      </c>
      <c r="I779" s="260"/>
      <c r="J779" s="257"/>
      <c r="K779" s="257"/>
      <c r="L779" s="261"/>
      <c r="M779" s="262"/>
      <c r="N779" s="263"/>
      <c r="O779" s="263"/>
      <c r="P779" s="263"/>
      <c r="Q779" s="263"/>
      <c r="R779" s="263"/>
      <c r="S779" s="263"/>
      <c r="T779" s="264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5" t="s">
        <v>174</v>
      </c>
      <c r="AU779" s="265" t="s">
        <v>105</v>
      </c>
      <c r="AV779" s="15" t="s">
        <v>85</v>
      </c>
      <c r="AW779" s="15" t="s">
        <v>37</v>
      </c>
      <c r="AX779" s="15" t="s">
        <v>77</v>
      </c>
      <c r="AY779" s="265" t="s">
        <v>164</v>
      </c>
    </row>
    <row r="780" s="13" customFormat="1">
      <c r="A780" s="13"/>
      <c r="B780" s="233"/>
      <c r="C780" s="234"/>
      <c r="D780" s="235" t="s">
        <v>174</v>
      </c>
      <c r="E780" s="236" t="s">
        <v>19</v>
      </c>
      <c r="F780" s="237" t="s">
        <v>425</v>
      </c>
      <c r="G780" s="234"/>
      <c r="H780" s="238">
        <v>38.240000000000002</v>
      </c>
      <c r="I780" s="239"/>
      <c r="J780" s="234"/>
      <c r="K780" s="234"/>
      <c r="L780" s="240"/>
      <c r="M780" s="241"/>
      <c r="N780" s="242"/>
      <c r="O780" s="242"/>
      <c r="P780" s="242"/>
      <c r="Q780" s="242"/>
      <c r="R780" s="242"/>
      <c r="S780" s="242"/>
      <c r="T780" s="24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4" t="s">
        <v>174</v>
      </c>
      <c r="AU780" s="244" t="s">
        <v>105</v>
      </c>
      <c r="AV780" s="13" t="s">
        <v>87</v>
      </c>
      <c r="AW780" s="13" t="s">
        <v>37</v>
      </c>
      <c r="AX780" s="13" t="s">
        <v>77</v>
      </c>
      <c r="AY780" s="244" t="s">
        <v>164</v>
      </c>
    </row>
    <row r="781" s="13" customFormat="1">
      <c r="A781" s="13"/>
      <c r="B781" s="233"/>
      <c r="C781" s="234"/>
      <c r="D781" s="235" t="s">
        <v>174</v>
      </c>
      <c r="E781" s="236" t="s">
        <v>19</v>
      </c>
      <c r="F781" s="237" t="s">
        <v>426</v>
      </c>
      <c r="G781" s="234"/>
      <c r="H781" s="238">
        <v>30.140000000000001</v>
      </c>
      <c r="I781" s="239"/>
      <c r="J781" s="234"/>
      <c r="K781" s="234"/>
      <c r="L781" s="240"/>
      <c r="M781" s="241"/>
      <c r="N781" s="242"/>
      <c r="O781" s="242"/>
      <c r="P781" s="242"/>
      <c r="Q781" s="242"/>
      <c r="R781" s="242"/>
      <c r="S781" s="242"/>
      <c r="T781" s="24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4" t="s">
        <v>174</v>
      </c>
      <c r="AU781" s="244" t="s">
        <v>105</v>
      </c>
      <c r="AV781" s="13" t="s">
        <v>87</v>
      </c>
      <c r="AW781" s="13" t="s">
        <v>37</v>
      </c>
      <c r="AX781" s="13" t="s">
        <v>77</v>
      </c>
      <c r="AY781" s="244" t="s">
        <v>164</v>
      </c>
    </row>
    <row r="782" s="13" customFormat="1">
      <c r="A782" s="13"/>
      <c r="B782" s="233"/>
      <c r="C782" s="234"/>
      <c r="D782" s="235" t="s">
        <v>174</v>
      </c>
      <c r="E782" s="236" t="s">
        <v>19</v>
      </c>
      <c r="F782" s="237" t="s">
        <v>427</v>
      </c>
      <c r="G782" s="234"/>
      <c r="H782" s="238">
        <v>9.0899999999999999</v>
      </c>
      <c r="I782" s="239"/>
      <c r="J782" s="234"/>
      <c r="K782" s="234"/>
      <c r="L782" s="240"/>
      <c r="M782" s="241"/>
      <c r="N782" s="242"/>
      <c r="O782" s="242"/>
      <c r="P782" s="242"/>
      <c r="Q782" s="242"/>
      <c r="R782" s="242"/>
      <c r="S782" s="242"/>
      <c r="T782" s="24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4" t="s">
        <v>174</v>
      </c>
      <c r="AU782" s="244" t="s">
        <v>105</v>
      </c>
      <c r="AV782" s="13" t="s">
        <v>87</v>
      </c>
      <c r="AW782" s="13" t="s">
        <v>37</v>
      </c>
      <c r="AX782" s="13" t="s">
        <v>77</v>
      </c>
      <c r="AY782" s="244" t="s">
        <v>164</v>
      </c>
    </row>
    <row r="783" s="13" customFormat="1">
      <c r="A783" s="13"/>
      <c r="B783" s="233"/>
      <c r="C783" s="234"/>
      <c r="D783" s="235" t="s">
        <v>174</v>
      </c>
      <c r="E783" s="236" t="s">
        <v>19</v>
      </c>
      <c r="F783" s="237" t="s">
        <v>428</v>
      </c>
      <c r="G783" s="234"/>
      <c r="H783" s="238">
        <v>12.9</v>
      </c>
      <c r="I783" s="239"/>
      <c r="J783" s="234"/>
      <c r="K783" s="234"/>
      <c r="L783" s="240"/>
      <c r="M783" s="241"/>
      <c r="N783" s="242"/>
      <c r="O783" s="242"/>
      <c r="P783" s="242"/>
      <c r="Q783" s="242"/>
      <c r="R783" s="242"/>
      <c r="S783" s="242"/>
      <c r="T783" s="24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4" t="s">
        <v>174</v>
      </c>
      <c r="AU783" s="244" t="s">
        <v>105</v>
      </c>
      <c r="AV783" s="13" t="s">
        <v>87</v>
      </c>
      <c r="AW783" s="13" t="s">
        <v>37</v>
      </c>
      <c r="AX783" s="13" t="s">
        <v>77</v>
      </c>
      <c r="AY783" s="244" t="s">
        <v>164</v>
      </c>
    </row>
    <row r="784" s="13" customFormat="1">
      <c r="A784" s="13"/>
      <c r="B784" s="233"/>
      <c r="C784" s="234"/>
      <c r="D784" s="235" t="s">
        <v>174</v>
      </c>
      <c r="E784" s="236" t="s">
        <v>19</v>
      </c>
      <c r="F784" s="237" t="s">
        <v>429</v>
      </c>
      <c r="G784" s="234"/>
      <c r="H784" s="238">
        <v>32.149999999999999</v>
      </c>
      <c r="I784" s="239"/>
      <c r="J784" s="234"/>
      <c r="K784" s="234"/>
      <c r="L784" s="240"/>
      <c r="M784" s="241"/>
      <c r="N784" s="242"/>
      <c r="O784" s="242"/>
      <c r="P784" s="242"/>
      <c r="Q784" s="242"/>
      <c r="R784" s="242"/>
      <c r="S784" s="242"/>
      <c r="T784" s="24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4" t="s">
        <v>174</v>
      </c>
      <c r="AU784" s="244" t="s">
        <v>105</v>
      </c>
      <c r="AV784" s="13" t="s">
        <v>87</v>
      </c>
      <c r="AW784" s="13" t="s">
        <v>37</v>
      </c>
      <c r="AX784" s="13" t="s">
        <v>77</v>
      </c>
      <c r="AY784" s="244" t="s">
        <v>164</v>
      </c>
    </row>
    <row r="785" s="16" customFormat="1">
      <c r="A785" s="16"/>
      <c r="B785" s="277"/>
      <c r="C785" s="278"/>
      <c r="D785" s="235" t="s">
        <v>174</v>
      </c>
      <c r="E785" s="279" t="s">
        <v>19</v>
      </c>
      <c r="F785" s="280" t="s">
        <v>469</v>
      </c>
      <c r="G785" s="278"/>
      <c r="H785" s="281">
        <v>122.52000000000001</v>
      </c>
      <c r="I785" s="282"/>
      <c r="J785" s="278"/>
      <c r="K785" s="278"/>
      <c r="L785" s="283"/>
      <c r="M785" s="284"/>
      <c r="N785" s="285"/>
      <c r="O785" s="285"/>
      <c r="P785" s="285"/>
      <c r="Q785" s="285"/>
      <c r="R785" s="285"/>
      <c r="S785" s="285"/>
      <c r="T785" s="28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T785" s="287" t="s">
        <v>174</v>
      </c>
      <c r="AU785" s="287" t="s">
        <v>105</v>
      </c>
      <c r="AV785" s="16" t="s">
        <v>105</v>
      </c>
      <c r="AW785" s="16" t="s">
        <v>37</v>
      </c>
      <c r="AX785" s="16" t="s">
        <v>77</v>
      </c>
      <c r="AY785" s="287" t="s">
        <v>164</v>
      </c>
    </row>
    <row r="786" s="15" customFormat="1">
      <c r="A786" s="15"/>
      <c r="B786" s="256"/>
      <c r="C786" s="257"/>
      <c r="D786" s="235" t="s">
        <v>174</v>
      </c>
      <c r="E786" s="258" t="s">
        <v>19</v>
      </c>
      <c r="F786" s="259" t="s">
        <v>534</v>
      </c>
      <c r="G786" s="257"/>
      <c r="H786" s="258" t="s">
        <v>19</v>
      </c>
      <c r="I786" s="260"/>
      <c r="J786" s="257"/>
      <c r="K786" s="257"/>
      <c r="L786" s="261"/>
      <c r="M786" s="262"/>
      <c r="N786" s="263"/>
      <c r="O786" s="263"/>
      <c r="P786" s="263"/>
      <c r="Q786" s="263"/>
      <c r="R786" s="263"/>
      <c r="S786" s="263"/>
      <c r="T786" s="264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65" t="s">
        <v>174</v>
      </c>
      <c r="AU786" s="265" t="s">
        <v>105</v>
      </c>
      <c r="AV786" s="15" t="s">
        <v>85</v>
      </c>
      <c r="AW786" s="15" t="s">
        <v>37</v>
      </c>
      <c r="AX786" s="15" t="s">
        <v>77</v>
      </c>
      <c r="AY786" s="265" t="s">
        <v>164</v>
      </c>
    </row>
    <row r="787" s="13" customFormat="1">
      <c r="A787" s="13"/>
      <c r="B787" s="233"/>
      <c r="C787" s="234"/>
      <c r="D787" s="235" t="s">
        <v>174</v>
      </c>
      <c r="E787" s="236" t="s">
        <v>19</v>
      </c>
      <c r="F787" s="237" t="s">
        <v>535</v>
      </c>
      <c r="G787" s="234"/>
      <c r="H787" s="238">
        <v>33.341000000000001</v>
      </c>
      <c r="I787" s="239"/>
      <c r="J787" s="234"/>
      <c r="K787" s="234"/>
      <c r="L787" s="240"/>
      <c r="M787" s="241"/>
      <c r="N787" s="242"/>
      <c r="O787" s="242"/>
      <c r="P787" s="242"/>
      <c r="Q787" s="242"/>
      <c r="R787" s="242"/>
      <c r="S787" s="242"/>
      <c r="T787" s="24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4" t="s">
        <v>174</v>
      </c>
      <c r="AU787" s="244" t="s">
        <v>105</v>
      </c>
      <c r="AV787" s="13" t="s">
        <v>87</v>
      </c>
      <c r="AW787" s="13" t="s">
        <v>37</v>
      </c>
      <c r="AX787" s="13" t="s">
        <v>77</v>
      </c>
      <c r="AY787" s="244" t="s">
        <v>164</v>
      </c>
    </row>
    <row r="788" s="16" customFormat="1">
      <c r="A788" s="16"/>
      <c r="B788" s="277"/>
      <c r="C788" s="278"/>
      <c r="D788" s="235" t="s">
        <v>174</v>
      </c>
      <c r="E788" s="279" t="s">
        <v>19</v>
      </c>
      <c r="F788" s="280" t="s">
        <v>469</v>
      </c>
      <c r="G788" s="278"/>
      <c r="H788" s="281">
        <v>33.341000000000001</v>
      </c>
      <c r="I788" s="282"/>
      <c r="J788" s="278"/>
      <c r="K788" s="278"/>
      <c r="L788" s="283"/>
      <c r="M788" s="284"/>
      <c r="N788" s="285"/>
      <c r="O788" s="285"/>
      <c r="P788" s="285"/>
      <c r="Q788" s="285"/>
      <c r="R788" s="285"/>
      <c r="S788" s="285"/>
      <c r="T788" s="28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T788" s="287" t="s">
        <v>174</v>
      </c>
      <c r="AU788" s="287" t="s">
        <v>105</v>
      </c>
      <c r="AV788" s="16" t="s">
        <v>105</v>
      </c>
      <c r="AW788" s="16" t="s">
        <v>37</v>
      </c>
      <c r="AX788" s="16" t="s">
        <v>77</v>
      </c>
      <c r="AY788" s="287" t="s">
        <v>164</v>
      </c>
    </row>
    <row r="789" s="15" customFormat="1">
      <c r="A789" s="15"/>
      <c r="B789" s="256"/>
      <c r="C789" s="257"/>
      <c r="D789" s="235" t="s">
        <v>174</v>
      </c>
      <c r="E789" s="258" t="s">
        <v>19</v>
      </c>
      <c r="F789" s="259" t="s">
        <v>541</v>
      </c>
      <c r="G789" s="257"/>
      <c r="H789" s="258" t="s">
        <v>19</v>
      </c>
      <c r="I789" s="260"/>
      <c r="J789" s="257"/>
      <c r="K789" s="257"/>
      <c r="L789" s="261"/>
      <c r="M789" s="262"/>
      <c r="N789" s="263"/>
      <c r="O789" s="263"/>
      <c r="P789" s="263"/>
      <c r="Q789" s="263"/>
      <c r="R789" s="263"/>
      <c r="S789" s="263"/>
      <c r="T789" s="264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5" t="s">
        <v>174</v>
      </c>
      <c r="AU789" s="265" t="s">
        <v>105</v>
      </c>
      <c r="AV789" s="15" t="s">
        <v>85</v>
      </c>
      <c r="AW789" s="15" t="s">
        <v>37</v>
      </c>
      <c r="AX789" s="15" t="s">
        <v>77</v>
      </c>
      <c r="AY789" s="265" t="s">
        <v>164</v>
      </c>
    </row>
    <row r="790" s="13" customFormat="1">
      <c r="A790" s="13"/>
      <c r="B790" s="233"/>
      <c r="C790" s="234"/>
      <c r="D790" s="235" t="s">
        <v>174</v>
      </c>
      <c r="E790" s="236" t="s">
        <v>19</v>
      </c>
      <c r="F790" s="237" t="s">
        <v>779</v>
      </c>
      <c r="G790" s="234"/>
      <c r="H790" s="238">
        <v>28.577999999999999</v>
      </c>
      <c r="I790" s="239"/>
      <c r="J790" s="234"/>
      <c r="K790" s="234"/>
      <c r="L790" s="240"/>
      <c r="M790" s="241"/>
      <c r="N790" s="242"/>
      <c r="O790" s="242"/>
      <c r="P790" s="242"/>
      <c r="Q790" s="242"/>
      <c r="R790" s="242"/>
      <c r="S790" s="242"/>
      <c r="T790" s="24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4" t="s">
        <v>174</v>
      </c>
      <c r="AU790" s="244" t="s">
        <v>105</v>
      </c>
      <c r="AV790" s="13" t="s">
        <v>87</v>
      </c>
      <c r="AW790" s="13" t="s">
        <v>37</v>
      </c>
      <c r="AX790" s="13" t="s">
        <v>77</v>
      </c>
      <c r="AY790" s="244" t="s">
        <v>164</v>
      </c>
    </row>
    <row r="791" s="16" customFormat="1">
      <c r="A791" s="16"/>
      <c r="B791" s="277"/>
      <c r="C791" s="278"/>
      <c r="D791" s="235" t="s">
        <v>174</v>
      </c>
      <c r="E791" s="279" t="s">
        <v>19</v>
      </c>
      <c r="F791" s="280" t="s">
        <v>469</v>
      </c>
      <c r="G791" s="278"/>
      <c r="H791" s="281">
        <v>28.577999999999999</v>
      </c>
      <c r="I791" s="282"/>
      <c r="J791" s="278"/>
      <c r="K791" s="278"/>
      <c r="L791" s="283"/>
      <c r="M791" s="284"/>
      <c r="N791" s="285"/>
      <c r="O791" s="285"/>
      <c r="P791" s="285"/>
      <c r="Q791" s="285"/>
      <c r="R791" s="285"/>
      <c r="S791" s="285"/>
      <c r="T791" s="28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T791" s="287" t="s">
        <v>174</v>
      </c>
      <c r="AU791" s="287" t="s">
        <v>105</v>
      </c>
      <c r="AV791" s="16" t="s">
        <v>105</v>
      </c>
      <c r="AW791" s="16" t="s">
        <v>37</v>
      </c>
      <c r="AX791" s="16" t="s">
        <v>77</v>
      </c>
      <c r="AY791" s="287" t="s">
        <v>164</v>
      </c>
    </row>
    <row r="792" s="15" customFormat="1">
      <c r="A792" s="15"/>
      <c r="B792" s="256"/>
      <c r="C792" s="257"/>
      <c r="D792" s="235" t="s">
        <v>174</v>
      </c>
      <c r="E792" s="258" t="s">
        <v>19</v>
      </c>
      <c r="F792" s="259" t="s">
        <v>548</v>
      </c>
      <c r="G792" s="257"/>
      <c r="H792" s="258" t="s">
        <v>19</v>
      </c>
      <c r="I792" s="260"/>
      <c r="J792" s="257"/>
      <c r="K792" s="257"/>
      <c r="L792" s="261"/>
      <c r="M792" s="262"/>
      <c r="N792" s="263"/>
      <c r="O792" s="263"/>
      <c r="P792" s="263"/>
      <c r="Q792" s="263"/>
      <c r="R792" s="263"/>
      <c r="S792" s="263"/>
      <c r="T792" s="264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5" t="s">
        <v>174</v>
      </c>
      <c r="AU792" s="265" t="s">
        <v>105</v>
      </c>
      <c r="AV792" s="15" t="s">
        <v>85</v>
      </c>
      <c r="AW792" s="15" t="s">
        <v>37</v>
      </c>
      <c r="AX792" s="15" t="s">
        <v>77</v>
      </c>
      <c r="AY792" s="265" t="s">
        <v>164</v>
      </c>
    </row>
    <row r="793" s="13" customFormat="1">
      <c r="A793" s="13"/>
      <c r="B793" s="233"/>
      <c r="C793" s="234"/>
      <c r="D793" s="235" t="s">
        <v>174</v>
      </c>
      <c r="E793" s="236" t="s">
        <v>19</v>
      </c>
      <c r="F793" s="237" t="s">
        <v>549</v>
      </c>
      <c r="G793" s="234"/>
      <c r="H793" s="238">
        <v>11.77</v>
      </c>
      <c r="I793" s="239"/>
      <c r="J793" s="234"/>
      <c r="K793" s="234"/>
      <c r="L793" s="240"/>
      <c r="M793" s="241"/>
      <c r="N793" s="242"/>
      <c r="O793" s="242"/>
      <c r="P793" s="242"/>
      <c r="Q793" s="242"/>
      <c r="R793" s="242"/>
      <c r="S793" s="242"/>
      <c r="T793" s="24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4" t="s">
        <v>174</v>
      </c>
      <c r="AU793" s="244" t="s">
        <v>105</v>
      </c>
      <c r="AV793" s="13" t="s">
        <v>87</v>
      </c>
      <c r="AW793" s="13" t="s">
        <v>37</v>
      </c>
      <c r="AX793" s="13" t="s">
        <v>77</v>
      </c>
      <c r="AY793" s="244" t="s">
        <v>164</v>
      </c>
    </row>
    <row r="794" s="13" customFormat="1">
      <c r="A794" s="13"/>
      <c r="B794" s="233"/>
      <c r="C794" s="234"/>
      <c r="D794" s="235" t="s">
        <v>174</v>
      </c>
      <c r="E794" s="236" t="s">
        <v>19</v>
      </c>
      <c r="F794" s="237" t="s">
        <v>550</v>
      </c>
      <c r="G794" s="234"/>
      <c r="H794" s="238">
        <v>3.9199999999999999</v>
      </c>
      <c r="I794" s="239"/>
      <c r="J794" s="234"/>
      <c r="K794" s="234"/>
      <c r="L794" s="240"/>
      <c r="M794" s="241"/>
      <c r="N794" s="242"/>
      <c r="O794" s="242"/>
      <c r="P794" s="242"/>
      <c r="Q794" s="242"/>
      <c r="R794" s="242"/>
      <c r="S794" s="242"/>
      <c r="T794" s="24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4" t="s">
        <v>174</v>
      </c>
      <c r="AU794" s="244" t="s">
        <v>105</v>
      </c>
      <c r="AV794" s="13" t="s">
        <v>87</v>
      </c>
      <c r="AW794" s="13" t="s">
        <v>37</v>
      </c>
      <c r="AX794" s="13" t="s">
        <v>77</v>
      </c>
      <c r="AY794" s="244" t="s">
        <v>164</v>
      </c>
    </row>
    <row r="795" s="13" customFormat="1">
      <c r="A795" s="13"/>
      <c r="B795" s="233"/>
      <c r="C795" s="234"/>
      <c r="D795" s="235" t="s">
        <v>174</v>
      </c>
      <c r="E795" s="236" t="s">
        <v>19</v>
      </c>
      <c r="F795" s="237" t="s">
        <v>551</v>
      </c>
      <c r="G795" s="234"/>
      <c r="H795" s="238">
        <v>7.04</v>
      </c>
      <c r="I795" s="239"/>
      <c r="J795" s="234"/>
      <c r="K795" s="234"/>
      <c r="L795" s="240"/>
      <c r="M795" s="241"/>
      <c r="N795" s="242"/>
      <c r="O795" s="242"/>
      <c r="P795" s="242"/>
      <c r="Q795" s="242"/>
      <c r="R795" s="242"/>
      <c r="S795" s="242"/>
      <c r="T795" s="24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4" t="s">
        <v>174</v>
      </c>
      <c r="AU795" s="244" t="s">
        <v>105</v>
      </c>
      <c r="AV795" s="13" t="s">
        <v>87</v>
      </c>
      <c r="AW795" s="13" t="s">
        <v>37</v>
      </c>
      <c r="AX795" s="13" t="s">
        <v>77</v>
      </c>
      <c r="AY795" s="244" t="s">
        <v>164</v>
      </c>
    </row>
    <row r="796" s="16" customFormat="1">
      <c r="A796" s="16"/>
      <c r="B796" s="277"/>
      <c r="C796" s="278"/>
      <c r="D796" s="235" t="s">
        <v>174</v>
      </c>
      <c r="E796" s="279" t="s">
        <v>19</v>
      </c>
      <c r="F796" s="280" t="s">
        <v>469</v>
      </c>
      <c r="G796" s="278"/>
      <c r="H796" s="281">
        <v>22.73</v>
      </c>
      <c r="I796" s="282"/>
      <c r="J796" s="278"/>
      <c r="K796" s="278"/>
      <c r="L796" s="283"/>
      <c r="M796" s="284"/>
      <c r="N796" s="285"/>
      <c r="O796" s="285"/>
      <c r="P796" s="285"/>
      <c r="Q796" s="285"/>
      <c r="R796" s="285"/>
      <c r="S796" s="285"/>
      <c r="T796" s="28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T796" s="287" t="s">
        <v>174</v>
      </c>
      <c r="AU796" s="287" t="s">
        <v>105</v>
      </c>
      <c r="AV796" s="16" t="s">
        <v>105</v>
      </c>
      <c r="AW796" s="16" t="s">
        <v>37</v>
      </c>
      <c r="AX796" s="16" t="s">
        <v>77</v>
      </c>
      <c r="AY796" s="287" t="s">
        <v>164</v>
      </c>
    </row>
    <row r="797" s="15" customFormat="1">
      <c r="A797" s="15"/>
      <c r="B797" s="256"/>
      <c r="C797" s="257"/>
      <c r="D797" s="235" t="s">
        <v>174</v>
      </c>
      <c r="E797" s="258" t="s">
        <v>19</v>
      </c>
      <c r="F797" s="259" t="s">
        <v>467</v>
      </c>
      <c r="G797" s="257"/>
      <c r="H797" s="258" t="s">
        <v>19</v>
      </c>
      <c r="I797" s="260"/>
      <c r="J797" s="257"/>
      <c r="K797" s="257"/>
      <c r="L797" s="261"/>
      <c r="M797" s="262"/>
      <c r="N797" s="263"/>
      <c r="O797" s="263"/>
      <c r="P797" s="263"/>
      <c r="Q797" s="263"/>
      <c r="R797" s="263"/>
      <c r="S797" s="263"/>
      <c r="T797" s="264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65" t="s">
        <v>174</v>
      </c>
      <c r="AU797" s="265" t="s">
        <v>105</v>
      </c>
      <c r="AV797" s="15" t="s">
        <v>85</v>
      </c>
      <c r="AW797" s="15" t="s">
        <v>37</v>
      </c>
      <c r="AX797" s="15" t="s">
        <v>77</v>
      </c>
      <c r="AY797" s="265" t="s">
        <v>164</v>
      </c>
    </row>
    <row r="798" s="13" customFormat="1">
      <c r="A798" s="13"/>
      <c r="B798" s="233"/>
      <c r="C798" s="234"/>
      <c r="D798" s="235" t="s">
        <v>174</v>
      </c>
      <c r="E798" s="236" t="s">
        <v>19</v>
      </c>
      <c r="F798" s="237" t="s">
        <v>468</v>
      </c>
      <c r="G798" s="234"/>
      <c r="H798" s="238">
        <v>45.5</v>
      </c>
      <c r="I798" s="239"/>
      <c r="J798" s="234"/>
      <c r="K798" s="234"/>
      <c r="L798" s="240"/>
      <c r="M798" s="241"/>
      <c r="N798" s="242"/>
      <c r="O798" s="242"/>
      <c r="P798" s="242"/>
      <c r="Q798" s="242"/>
      <c r="R798" s="242"/>
      <c r="S798" s="242"/>
      <c r="T798" s="24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4" t="s">
        <v>174</v>
      </c>
      <c r="AU798" s="244" t="s">
        <v>105</v>
      </c>
      <c r="AV798" s="13" t="s">
        <v>87</v>
      </c>
      <c r="AW798" s="13" t="s">
        <v>37</v>
      </c>
      <c r="AX798" s="13" t="s">
        <v>77</v>
      </c>
      <c r="AY798" s="244" t="s">
        <v>164</v>
      </c>
    </row>
    <row r="799" s="16" customFormat="1">
      <c r="A799" s="16"/>
      <c r="B799" s="277"/>
      <c r="C799" s="278"/>
      <c r="D799" s="235" t="s">
        <v>174</v>
      </c>
      <c r="E799" s="279" t="s">
        <v>19</v>
      </c>
      <c r="F799" s="280" t="s">
        <v>469</v>
      </c>
      <c r="G799" s="278"/>
      <c r="H799" s="281">
        <v>45.5</v>
      </c>
      <c r="I799" s="282"/>
      <c r="J799" s="278"/>
      <c r="K799" s="278"/>
      <c r="L799" s="283"/>
      <c r="M799" s="284"/>
      <c r="N799" s="285"/>
      <c r="O799" s="285"/>
      <c r="P799" s="285"/>
      <c r="Q799" s="285"/>
      <c r="R799" s="285"/>
      <c r="S799" s="285"/>
      <c r="T799" s="28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87" t="s">
        <v>174</v>
      </c>
      <c r="AU799" s="287" t="s">
        <v>105</v>
      </c>
      <c r="AV799" s="16" t="s">
        <v>105</v>
      </c>
      <c r="AW799" s="16" t="s">
        <v>37</v>
      </c>
      <c r="AX799" s="16" t="s">
        <v>77</v>
      </c>
      <c r="AY799" s="287" t="s">
        <v>164</v>
      </c>
    </row>
    <row r="800" s="15" customFormat="1">
      <c r="A800" s="15"/>
      <c r="B800" s="256"/>
      <c r="C800" s="257"/>
      <c r="D800" s="235" t="s">
        <v>174</v>
      </c>
      <c r="E800" s="258" t="s">
        <v>19</v>
      </c>
      <c r="F800" s="259" t="s">
        <v>470</v>
      </c>
      <c r="G800" s="257"/>
      <c r="H800" s="258" t="s">
        <v>19</v>
      </c>
      <c r="I800" s="260"/>
      <c r="J800" s="257"/>
      <c r="K800" s="257"/>
      <c r="L800" s="261"/>
      <c r="M800" s="262"/>
      <c r="N800" s="263"/>
      <c r="O800" s="263"/>
      <c r="P800" s="263"/>
      <c r="Q800" s="263"/>
      <c r="R800" s="263"/>
      <c r="S800" s="263"/>
      <c r="T800" s="264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65" t="s">
        <v>174</v>
      </c>
      <c r="AU800" s="265" t="s">
        <v>105</v>
      </c>
      <c r="AV800" s="15" t="s">
        <v>85</v>
      </c>
      <c r="AW800" s="15" t="s">
        <v>37</v>
      </c>
      <c r="AX800" s="15" t="s">
        <v>77</v>
      </c>
      <c r="AY800" s="265" t="s">
        <v>164</v>
      </c>
    </row>
    <row r="801" s="13" customFormat="1">
      <c r="A801" s="13"/>
      <c r="B801" s="233"/>
      <c r="C801" s="234"/>
      <c r="D801" s="235" t="s">
        <v>174</v>
      </c>
      <c r="E801" s="236" t="s">
        <v>19</v>
      </c>
      <c r="F801" s="237" t="s">
        <v>471</v>
      </c>
      <c r="G801" s="234"/>
      <c r="H801" s="238">
        <v>15.300000000000001</v>
      </c>
      <c r="I801" s="239"/>
      <c r="J801" s="234"/>
      <c r="K801" s="234"/>
      <c r="L801" s="240"/>
      <c r="M801" s="241"/>
      <c r="N801" s="242"/>
      <c r="O801" s="242"/>
      <c r="P801" s="242"/>
      <c r="Q801" s="242"/>
      <c r="R801" s="242"/>
      <c r="S801" s="242"/>
      <c r="T801" s="24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4" t="s">
        <v>174</v>
      </c>
      <c r="AU801" s="244" t="s">
        <v>105</v>
      </c>
      <c r="AV801" s="13" t="s">
        <v>87</v>
      </c>
      <c r="AW801" s="13" t="s">
        <v>37</v>
      </c>
      <c r="AX801" s="13" t="s">
        <v>77</v>
      </c>
      <c r="AY801" s="244" t="s">
        <v>164</v>
      </c>
    </row>
    <row r="802" s="16" customFormat="1">
      <c r="A802" s="16"/>
      <c r="B802" s="277"/>
      <c r="C802" s="278"/>
      <c r="D802" s="235" t="s">
        <v>174</v>
      </c>
      <c r="E802" s="279" t="s">
        <v>19</v>
      </c>
      <c r="F802" s="280" t="s">
        <v>469</v>
      </c>
      <c r="G802" s="278"/>
      <c r="H802" s="281">
        <v>15.300000000000001</v>
      </c>
      <c r="I802" s="282"/>
      <c r="J802" s="278"/>
      <c r="K802" s="278"/>
      <c r="L802" s="283"/>
      <c r="M802" s="284"/>
      <c r="N802" s="285"/>
      <c r="O802" s="285"/>
      <c r="P802" s="285"/>
      <c r="Q802" s="285"/>
      <c r="R802" s="285"/>
      <c r="S802" s="285"/>
      <c r="T802" s="28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T802" s="287" t="s">
        <v>174</v>
      </c>
      <c r="AU802" s="287" t="s">
        <v>105</v>
      </c>
      <c r="AV802" s="16" t="s">
        <v>105</v>
      </c>
      <c r="AW802" s="16" t="s">
        <v>37</v>
      </c>
      <c r="AX802" s="16" t="s">
        <v>77</v>
      </c>
      <c r="AY802" s="287" t="s">
        <v>164</v>
      </c>
    </row>
    <row r="803" s="15" customFormat="1">
      <c r="A803" s="15"/>
      <c r="B803" s="256"/>
      <c r="C803" s="257"/>
      <c r="D803" s="235" t="s">
        <v>174</v>
      </c>
      <c r="E803" s="258" t="s">
        <v>19</v>
      </c>
      <c r="F803" s="259" t="s">
        <v>472</v>
      </c>
      <c r="G803" s="257"/>
      <c r="H803" s="258" t="s">
        <v>19</v>
      </c>
      <c r="I803" s="260"/>
      <c r="J803" s="257"/>
      <c r="K803" s="257"/>
      <c r="L803" s="261"/>
      <c r="M803" s="262"/>
      <c r="N803" s="263"/>
      <c r="O803" s="263"/>
      <c r="P803" s="263"/>
      <c r="Q803" s="263"/>
      <c r="R803" s="263"/>
      <c r="S803" s="263"/>
      <c r="T803" s="264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65" t="s">
        <v>174</v>
      </c>
      <c r="AU803" s="265" t="s">
        <v>105</v>
      </c>
      <c r="AV803" s="15" t="s">
        <v>85</v>
      </c>
      <c r="AW803" s="15" t="s">
        <v>37</v>
      </c>
      <c r="AX803" s="15" t="s">
        <v>77</v>
      </c>
      <c r="AY803" s="265" t="s">
        <v>164</v>
      </c>
    </row>
    <row r="804" s="13" customFormat="1">
      <c r="A804" s="13"/>
      <c r="B804" s="233"/>
      <c r="C804" s="234"/>
      <c r="D804" s="235" t="s">
        <v>174</v>
      </c>
      <c r="E804" s="236" t="s">
        <v>19</v>
      </c>
      <c r="F804" s="237" t="s">
        <v>473</v>
      </c>
      <c r="G804" s="234"/>
      <c r="H804" s="238">
        <v>12</v>
      </c>
      <c r="I804" s="239"/>
      <c r="J804" s="234"/>
      <c r="K804" s="234"/>
      <c r="L804" s="240"/>
      <c r="M804" s="241"/>
      <c r="N804" s="242"/>
      <c r="O804" s="242"/>
      <c r="P804" s="242"/>
      <c r="Q804" s="242"/>
      <c r="R804" s="242"/>
      <c r="S804" s="242"/>
      <c r="T804" s="24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4" t="s">
        <v>174</v>
      </c>
      <c r="AU804" s="244" t="s">
        <v>105</v>
      </c>
      <c r="AV804" s="13" t="s">
        <v>87</v>
      </c>
      <c r="AW804" s="13" t="s">
        <v>37</v>
      </c>
      <c r="AX804" s="13" t="s">
        <v>77</v>
      </c>
      <c r="AY804" s="244" t="s">
        <v>164</v>
      </c>
    </row>
    <row r="805" s="16" customFormat="1">
      <c r="A805" s="16"/>
      <c r="B805" s="277"/>
      <c r="C805" s="278"/>
      <c r="D805" s="235" t="s">
        <v>174</v>
      </c>
      <c r="E805" s="279" t="s">
        <v>19</v>
      </c>
      <c r="F805" s="280" t="s">
        <v>469</v>
      </c>
      <c r="G805" s="278"/>
      <c r="H805" s="281">
        <v>12</v>
      </c>
      <c r="I805" s="282"/>
      <c r="J805" s="278"/>
      <c r="K805" s="278"/>
      <c r="L805" s="283"/>
      <c r="M805" s="284"/>
      <c r="N805" s="285"/>
      <c r="O805" s="285"/>
      <c r="P805" s="285"/>
      <c r="Q805" s="285"/>
      <c r="R805" s="285"/>
      <c r="S805" s="285"/>
      <c r="T805" s="28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T805" s="287" t="s">
        <v>174</v>
      </c>
      <c r="AU805" s="287" t="s">
        <v>105</v>
      </c>
      <c r="AV805" s="16" t="s">
        <v>105</v>
      </c>
      <c r="AW805" s="16" t="s">
        <v>37</v>
      </c>
      <c r="AX805" s="16" t="s">
        <v>77</v>
      </c>
      <c r="AY805" s="287" t="s">
        <v>164</v>
      </c>
    </row>
    <row r="806" s="15" customFormat="1">
      <c r="A806" s="15"/>
      <c r="B806" s="256"/>
      <c r="C806" s="257"/>
      <c r="D806" s="235" t="s">
        <v>174</v>
      </c>
      <c r="E806" s="258" t="s">
        <v>19</v>
      </c>
      <c r="F806" s="259" t="s">
        <v>450</v>
      </c>
      <c r="G806" s="257"/>
      <c r="H806" s="258" t="s">
        <v>19</v>
      </c>
      <c r="I806" s="260"/>
      <c r="J806" s="257"/>
      <c r="K806" s="257"/>
      <c r="L806" s="261"/>
      <c r="M806" s="262"/>
      <c r="N806" s="263"/>
      <c r="O806" s="263"/>
      <c r="P806" s="263"/>
      <c r="Q806" s="263"/>
      <c r="R806" s="263"/>
      <c r="S806" s="263"/>
      <c r="T806" s="264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5" t="s">
        <v>174</v>
      </c>
      <c r="AU806" s="265" t="s">
        <v>105</v>
      </c>
      <c r="AV806" s="15" t="s">
        <v>85</v>
      </c>
      <c r="AW806" s="15" t="s">
        <v>37</v>
      </c>
      <c r="AX806" s="15" t="s">
        <v>77</v>
      </c>
      <c r="AY806" s="265" t="s">
        <v>164</v>
      </c>
    </row>
    <row r="807" s="13" customFormat="1">
      <c r="A807" s="13"/>
      <c r="B807" s="233"/>
      <c r="C807" s="234"/>
      <c r="D807" s="235" t="s">
        <v>174</v>
      </c>
      <c r="E807" s="236" t="s">
        <v>19</v>
      </c>
      <c r="F807" s="237" t="s">
        <v>451</v>
      </c>
      <c r="G807" s="234"/>
      <c r="H807" s="238">
        <v>200.19999999999999</v>
      </c>
      <c r="I807" s="239"/>
      <c r="J807" s="234"/>
      <c r="K807" s="234"/>
      <c r="L807" s="240"/>
      <c r="M807" s="241"/>
      <c r="N807" s="242"/>
      <c r="O807" s="242"/>
      <c r="P807" s="242"/>
      <c r="Q807" s="242"/>
      <c r="R807" s="242"/>
      <c r="S807" s="242"/>
      <c r="T807" s="24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4" t="s">
        <v>174</v>
      </c>
      <c r="AU807" s="244" t="s">
        <v>105</v>
      </c>
      <c r="AV807" s="13" t="s">
        <v>87</v>
      </c>
      <c r="AW807" s="13" t="s">
        <v>37</v>
      </c>
      <c r="AX807" s="13" t="s">
        <v>77</v>
      </c>
      <c r="AY807" s="244" t="s">
        <v>164</v>
      </c>
    </row>
    <row r="808" s="16" customFormat="1">
      <c r="A808" s="16"/>
      <c r="B808" s="277"/>
      <c r="C808" s="278"/>
      <c r="D808" s="235" t="s">
        <v>174</v>
      </c>
      <c r="E808" s="279" t="s">
        <v>19</v>
      </c>
      <c r="F808" s="280" t="s">
        <v>469</v>
      </c>
      <c r="G808" s="278"/>
      <c r="H808" s="281">
        <v>200.19999999999999</v>
      </c>
      <c r="I808" s="282"/>
      <c r="J808" s="278"/>
      <c r="K808" s="278"/>
      <c r="L808" s="283"/>
      <c r="M808" s="284"/>
      <c r="N808" s="285"/>
      <c r="O808" s="285"/>
      <c r="P808" s="285"/>
      <c r="Q808" s="285"/>
      <c r="R808" s="285"/>
      <c r="S808" s="285"/>
      <c r="T808" s="28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T808" s="287" t="s">
        <v>174</v>
      </c>
      <c r="AU808" s="287" t="s">
        <v>105</v>
      </c>
      <c r="AV808" s="16" t="s">
        <v>105</v>
      </c>
      <c r="AW808" s="16" t="s">
        <v>37</v>
      </c>
      <c r="AX808" s="16" t="s">
        <v>77</v>
      </c>
      <c r="AY808" s="287" t="s">
        <v>164</v>
      </c>
    </row>
    <row r="809" s="14" customFormat="1">
      <c r="A809" s="14"/>
      <c r="B809" s="245"/>
      <c r="C809" s="246"/>
      <c r="D809" s="235" t="s">
        <v>174</v>
      </c>
      <c r="E809" s="247" t="s">
        <v>19</v>
      </c>
      <c r="F809" s="248" t="s">
        <v>176</v>
      </c>
      <c r="G809" s="246"/>
      <c r="H809" s="249">
        <v>655.56700000000001</v>
      </c>
      <c r="I809" s="250"/>
      <c r="J809" s="246"/>
      <c r="K809" s="246"/>
      <c r="L809" s="251"/>
      <c r="M809" s="252"/>
      <c r="N809" s="253"/>
      <c r="O809" s="253"/>
      <c r="P809" s="253"/>
      <c r="Q809" s="253"/>
      <c r="R809" s="253"/>
      <c r="S809" s="253"/>
      <c r="T809" s="25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5" t="s">
        <v>174</v>
      </c>
      <c r="AU809" s="255" t="s">
        <v>105</v>
      </c>
      <c r="AV809" s="14" t="s">
        <v>108</v>
      </c>
      <c r="AW809" s="14" t="s">
        <v>37</v>
      </c>
      <c r="AX809" s="14" t="s">
        <v>85</v>
      </c>
      <c r="AY809" s="255" t="s">
        <v>164</v>
      </c>
    </row>
    <row r="810" s="2" customFormat="1" ht="33" customHeight="1">
      <c r="A810" s="41"/>
      <c r="B810" s="42"/>
      <c r="C810" s="215" t="s">
        <v>827</v>
      </c>
      <c r="D810" s="215" t="s">
        <v>166</v>
      </c>
      <c r="E810" s="216" t="s">
        <v>828</v>
      </c>
      <c r="F810" s="217" t="s">
        <v>829</v>
      </c>
      <c r="G810" s="218" t="s">
        <v>169</v>
      </c>
      <c r="H810" s="219">
        <v>655.56700000000001</v>
      </c>
      <c r="I810" s="220"/>
      <c r="J810" s="221">
        <f>ROUND(I810*H810,2)</f>
        <v>0</v>
      </c>
      <c r="K810" s="217" t="s">
        <v>19</v>
      </c>
      <c r="L810" s="47"/>
      <c r="M810" s="222" t="s">
        <v>19</v>
      </c>
      <c r="N810" s="223" t="s">
        <v>48</v>
      </c>
      <c r="O810" s="87"/>
      <c r="P810" s="224">
        <f>O810*H810</f>
        <v>0</v>
      </c>
      <c r="Q810" s="224">
        <v>0.037199999999999997</v>
      </c>
      <c r="R810" s="224">
        <f>Q810*H810</f>
        <v>24.387092399999997</v>
      </c>
      <c r="S810" s="224">
        <v>0</v>
      </c>
      <c r="T810" s="225">
        <f>S810*H810</f>
        <v>0</v>
      </c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R810" s="226" t="s">
        <v>108</v>
      </c>
      <c r="AT810" s="226" t="s">
        <v>166</v>
      </c>
      <c r="AU810" s="226" t="s">
        <v>105</v>
      </c>
      <c r="AY810" s="20" t="s">
        <v>164</v>
      </c>
      <c r="BE810" s="227">
        <f>IF(N810="základní",J810,0)</f>
        <v>0</v>
      </c>
      <c r="BF810" s="227">
        <f>IF(N810="snížená",J810,0)</f>
        <v>0</v>
      </c>
      <c r="BG810" s="227">
        <f>IF(N810="zákl. přenesená",J810,0)</f>
        <v>0</v>
      </c>
      <c r="BH810" s="227">
        <f>IF(N810="sníž. přenesená",J810,0)</f>
        <v>0</v>
      </c>
      <c r="BI810" s="227">
        <f>IF(N810="nulová",J810,0)</f>
        <v>0</v>
      </c>
      <c r="BJ810" s="20" t="s">
        <v>85</v>
      </c>
      <c r="BK810" s="227">
        <f>ROUND(I810*H810,2)</f>
        <v>0</v>
      </c>
      <c r="BL810" s="20" t="s">
        <v>108</v>
      </c>
      <c r="BM810" s="226" t="s">
        <v>830</v>
      </c>
    </row>
    <row r="811" s="15" customFormat="1">
      <c r="A811" s="15"/>
      <c r="B811" s="256"/>
      <c r="C811" s="257"/>
      <c r="D811" s="235" t="s">
        <v>174</v>
      </c>
      <c r="E811" s="258" t="s">
        <v>19</v>
      </c>
      <c r="F811" s="259" t="s">
        <v>503</v>
      </c>
      <c r="G811" s="257"/>
      <c r="H811" s="258" t="s">
        <v>19</v>
      </c>
      <c r="I811" s="260"/>
      <c r="J811" s="257"/>
      <c r="K811" s="257"/>
      <c r="L811" s="261"/>
      <c r="M811" s="262"/>
      <c r="N811" s="263"/>
      <c r="O811" s="263"/>
      <c r="P811" s="263"/>
      <c r="Q811" s="263"/>
      <c r="R811" s="263"/>
      <c r="S811" s="263"/>
      <c r="T811" s="264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65" t="s">
        <v>174</v>
      </c>
      <c r="AU811" s="265" t="s">
        <v>105</v>
      </c>
      <c r="AV811" s="15" t="s">
        <v>85</v>
      </c>
      <c r="AW811" s="15" t="s">
        <v>37</v>
      </c>
      <c r="AX811" s="15" t="s">
        <v>77</v>
      </c>
      <c r="AY811" s="265" t="s">
        <v>164</v>
      </c>
    </row>
    <row r="812" s="13" customFormat="1">
      <c r="A812" s="13"/>
      <c r="B812" s="233"/>
      <c r="C812" s="234"/>
      <c r="D812" s="235" t="s">
        <v>174</v>
      </c>
      <c r="E812" s="236" t="s">
        <v>19</v>
      </c>
      <c r="F812" s="237" t="s">
        <v>504</v>
      </c>
      <c r="G812" s="234"/>
      <c r="H812" s="238">
        <v>58.920000000000002</v>
      </c>
      <c r="I812" s="239"/>
      <c r="J812" s="234"/>
      <c r="K812" s="234"/>
      <c r="L812" s="240"/>
      <c r="M812" s="241"/>
      <c r="N812" s="242"/>
      <c r="O812" s="242"/>
      <c r="P812" s="242"/>
      <c r="Q812" s="242"/>
      <c r="R812" s="242"/>
      <c r="S812" s="242"/>
      <c r="T812" s="24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4" t="s">
        <v>174</v>
      </c>
      <c r="AU812" s="244" t="s">
        <v>105</v>
      </c>
      <c r="AV812" s="13" t="s">
        <v>87</v>
      </c>
      <c r="AW812" s="13" t="s">
        <v>37</v>
      </c>
      <c r="AX812" s="13" t="s">
        <v>77</v>
      </c>
      <c r="AY812" s="244" t="s">
        <v>164</v>
      </c>
    </row>
    <row r="813" s="13" customFormat="1">
      <c r="A813" s="13"/>
      <c r="B813" s="233"/>
      <c r="C813" s="234"/>
      <c r="D813" s="235" t="s">
        <v>174</v>
      </c>
      <c r="E813" s="236" t="s">
        <v>19</v>
      </c>
      <c r="F813" s="237" t="s">
        <v>505</v>
      </c>
      <c r="G813" s="234"/>
      <c r="H813" s="238">
        <v>24.649999999999999</v>
      </c>
      <c r="I813" s="239"/>
      <c r="J813" s="234"/>
      <c r="K813" s="234"/>
      <c r="L813" s="240"/>
      <c r="M813" s="241"/>
      <c r="N813" s="242"/>
      <c r="O813" s="242"/>
      <c r="P813" s="242"/>
      <c r="Q813" s="242"/>
      <c r="R813" s="242"/>
      <c r="S813" s="242"/>
      <c r="T813" s="24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4" t="s">
        <v>174</v>
      </c>
      <c r="AU813" s="244" t="s">
        <v>105</v>
      </c>
      <c r="AV813" s="13" t="s">
        <v>87</v>
      </c>
      <c r="AW813" s="13" t="s">
        <v>37</v>
      </c>
      <c r="AX813" s="13" t="s">
        <v>77</v>
      </c>
      <c r="AY813" s="244" t="s">
        <v>164</v>
      </c>
    </row>
    <row r="814" s="13" customFormat="1">
      <c r="A814" s="13"/>
      <c r="B814" s="233"/>
      <c r="C814" s="234"/>
      <c r="D814" s="235" t="s">
        <v>174</v>
      </c>
      <c r="E814" s="236" t="s">
        <v>19</v>
      </c>
      <c r="F814" s="237" t="s">
        <v>506</v>
      </c>
      <c r="G814" s="234"/>
      <c r="H814" s="238">
        <v>53.478000000000002</v>
      </c>
      <c r="I814" s="239"/>
      <c r="J814" s="234"/>
      <c r="K814" s="234"/>
      <c r="L814" s="240"/>
      <c r="M814" s="241"/>
      <c r="N814" s="242"/>
      <c r="O814" s="242"/>
      <c r="P814" s="242"/>
      <c r="Q814" s="242"/>
      <c r="R814" s="242"/>
      <c r="S814" s="242"/>
      <c r="T814" s="24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4" t="s">
        <v>174</v>
      </c>
      <c r="AU814" s="244" t="s">
        <v>105</v>
      </c>
      <c r="AV814" s="13" t="s">
        <v>87</v>
      </c>
      <c r="AW814" s="13" t="s">
        <v>37</v>
      </c>
      <c r="AX814" s="13" t="s">
        <v>77</v>
      </c>
      <c r="AY814" s="244" t="s">
        <v>164</v>
      </c>
    </row>
    <row r="815" s="16" customFormat="1">
      <c r="A815" s="16"/>
      <c r="B815" s="277"/>
      <c r="C815" s="278"/>
      <c r="D815" s="235" t="s">
        <v>174</v>
      </c>
      <c r="E815" s="279" t="s">
        <v>19</v>
      </c>
      <c r="F815" s="280" t="s">
        <v>469</v>
      </c>
      <c r="G815" s="278"/>
      <c r="H815" s="281">
        <v>137.048</v>
      </c>
      <c r="I815" s="282"/>
      <c r="J815" s="278"/>
      <c r="K815" s="278"/>
      <c r="L815" s="283"/>
      <c r="M815" s="284"/>
      <c r="N815" s="285"/>
      <c r="O815" s="285"/>
      <c r="P815" s="285"/>
      <c r="Q815" s="285"/>
      <c r="R815" s="285"/>
      <c r="S815" s="285"/>
      <c r="T815" s="28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T815" s="287" t="s">
        <v>174</v>
      </c>
      <c r="AU815" s="287" t="s">
        <v>105</v>
      </c>
      <c r="AV815" s="16" t="s">
        <v>105</v>
      </c>
      <c r="AW815" s="16" t="s">
        <v>37</v>
      </c>
      <c r="AX815" s="16" t="s">
        <v>77</v>
      </c>
      <c r="AY815" s="287" t="s">
        <v>164</v>
      </c>
    </row>
    <row r="816" s="15" customFormat="1">
      <c r="A816" s="15"/>
      <c r="B816" s="256"/>
      <c r="C816" s="257"/>
      <c r="D816" s="235" t="s">
        <v>174</v>
      </c>
      <c r="E816" s="258" t="s">
        <v>19</v>
      </c>
      <c r="F816" s="259" t="s">
        <v>507</v>
      </c>
      <c r="G816" s="257"/>
      <c r="H816" s="258" t="s">
        <v>19</v>
      </c>
      <c r="I816" s="260"/>
      <c r="J816" s="257"/>
      <c r="K816" s="257"/>
      <c r="L816" s="261"/>
      <c r="M816" s="262"/>
      <c r="N816" s="263"/>
      <c r="O816" s="263"/>
      <c r="P816" s="263"/>
      <c r="Q816" s="263"/>
      <c r="R816" s="263"/>
      <c r="S816" s="263"/>
      <c r="T816" s="264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5" t="s">
        <v>174</v>
      </c>
      <c r="AU816" s="265" t="s">
        <v>105</v>
      </c>
      <c r="AV816" s="15" t="s">
        <v>85</v>
      </c>
      <c r="AW816" s="15" t="s">
        <v>37</v>
      </c>
      <c r="AX816" s="15" t="s">
        <v>77</v>
      </c>
      <c r="AY816" s="265" t="s">
        <v>164</v>
      </c>
    </row>
    <row r="817" s="13" customFormat="1">
      <c r="A817" s="13"/>
      <c r="B817" s="233"/>
      <c r="C817" s="234"/>
      <c r="D817" s="235" t="s">
        <v>174</v>
      </c>
      <c r="E817" s="236" t="s">
        <v>19</v>
      </c>
      <c r="F817" s="237" t="s">
        <v>508</v>
      </c>
      <c r="G817" s="234"/>
      <c r="H817" s="238">
        <v>38.350000000000001</v>
      </c>
      <c r="I817" s="239"/>
      <c r="J817" s="234"/>
      <c r="K817" s="234"/>
      <c r="L817" s="240"/>
      <c r="M817" s="241"/>
      <c r="N817" s="242"/>
      <c r="O817" s="242"/>
      <c r="P817" s="242"/>
      <c r="Q817" s="242"/>
      <c r="R817" s="242"/>
      <c r="S817" s="242"/>
      <c r="T817" s="24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4" t="s">
        <v>174</v>
      </c>
      <c r="AU817" s="244" t="s">
        <v>105</v>
      </c>
      <c r="AV817" s="13" t="s">
        <v>87</v>
      </c>
      <c r="AW817" s="13" t="s">
        <v>37</v>
      </c>
      <c r="AX817" s="13" t="s">
        <v>77</v>
      </c>
      <c r="AY817" s="244" t="s">
        <v>164</v>
      </c>
    </row>
    <row r="818" s="16" customFormat="1">
      <c r="A818" s="16"/>
      <c r="B818" s="277"/>
      <c r="C818" s="278"/>
      <c r="D818" s="235" t="s">
        <v>174</v>
      </c>
      <c r="E818" s="279" t="s">
        <v>19</v>
      </c>
      <c r="F818" s="280" t="s">
        <v>469</v>
      </c>
      <c r="G818" s="278"/>
      <c r="H818" s="281">
        <v>38.350000000000001</v>
      </c>
      <c r="I818" s="282"/>
      <c r="J818" s="278"/>
      <c r="K818" s="278"/>
      <c r="L818" s="283"/>
      <c r="M818" s="284"/>
      <c r="N818" s="285"/>
      <c r="O818" s="285"/>
      <c r="P818" s="285"/>
      <c r="Q818" s="285"/>
      <c r="R818" s="285"/>
      <c r="S818" s="285"/>
      <c r="T818" s="28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T818" s="287" t="s">
        <v>174</v>
      </c>
      <c r="AU818" s="287" t="s">
        <v>105</v>
      </c>
      <c r="AV818" s="16" t="s">
        <v>105</v>
      </c>
      <c r="AW818" s="16" t="s">
        <v>37</v>
      </c>
      <c r="AX818" s="16" t="s">
        <v>77</v>
      </c>
      <c r="AY818" s="287" t="s">
        <v>164</v>
      </c>
    </row>
    <row r="819" s="15" customFormat="1">
      <c r="A819" s="15"/>
      <c r="B819" s="256"/>
      <c r="C819" s="257"/>
      <c r="D819" s="235" t="s">
        <v>174</v>
      </c>
      <c r="E819" s="258" t="s">
        <v>19</v>
      </c>
      <c r="F819" s="259" t="s">
        <v>424</v>
      </c>
      <c r="G819" s="257"/>
      <c r="H819" s="258" t="s">
        <v>19</v>
      </c>
      <c r="I819" s="260"/>
      <c r="J819" s="257"/>
      <c r="K819" s="257"/>
      <c r="L819" s="261"/>
      <c r="M819" s="262"/>
      <c r="N819" s="263"/>
      <c r="O819" s="263"/>
      <c r="P819" s="263"/>
      <c r="Q819" s="263"/>
      <c r="R819" s="263"/>
      <c r="S819" s="263"/>
      <c r="T819" s="264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5" t="s">
        <v>174</v>
      </c>
      <c r="AU819" s="265" t="s">
        <v>105</v>
      </c>
      <c r="AV819" s="15" t="s">
        <v>85</v>
      </c>
      <c r="AW819" s="15" t="s">
        <v>37</v>
      </c>
      <c r="AX819" s="15" t="s">
        <v>77</v>
      </c>
      <c r="AY819" s="265" t="s">
        <v>164</v>
      </c>
    </row>
    <row r="820" s="13" customFormat="1">
      <c r="A820" s="13"/>
      <c r="B820" s="233"/>
      <c r="C820" s="234"/>
      <c r="D820" s="235" t="s">
        <v>174</v>
      </c>
      <c r="E820" s="236" t="s">
        <v>19</v>
      </c>
      <c r="F820" s="237" t="s">
        <v>425</v>
      </c>
      <c r="G820" s="234"/>
      <c r="H820" s="238">
        <v>38.240000000000002</v>
      </c>
      <c r="I820" s="239"/>
      <c r="J820" s="234"/>
      <c r="K820" s="234"/>
      <c r="L820" s="240"/>
      <c r="M820" s="241"/>
      <c r="N820" s="242"/>
      <c r="O820" s="242"/>
      <c r="P820" s="242"/>
      <c r="Q820" s="242"/>
      <c r="R820" s="242"/>
      <c r="S820" s="242"/>
      <c r="T820" s="24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4" t="s">
        <v>174</v>
      </c>
      <c r="AU820" s="244" t="s">
        <v>105</v>
      </c>
      <c r="AV820" s="13" t="s">
        <v>87</v>
      </c>
      <c r="AW820" s="13" t="s">
        <v>37</v>
      </c>
      <c r="AX820" s="13" t="s">
        <v>77</v>
      </c>
      <c r="AY820" s="244" t="s">
        <v>164</v>
      </c>
    </row>
    <row r="821" s="13" customFormat="1">
      <c r="A821" s="13"/>
      <c r="B821" s="233"/>
      <c r="C821" s="234"/>
      <c r="D821" s="235" t="s">
        <v>174</v>
      </c>
      <c r="E821" s="236" t="s">
        <v>19</v>
      </c>
      <c r="F821" s="237" t="s">
        <v>426</v>
      </c>
      <c r="G821" s="234"/>
      <c r="H821" s="238">
        <v>30.140000000000001</v>
      </c>
      <c r="I821" s="239"/>
      <c r="J821" s="234"/>
      <c r="K821" s="234"/>
      <c r="L821" s="240"/>
      <c r="M821" s="241"/>
      <c r="N821" s="242"/>
      <c r="O821" s="242"/>
      <c r="P821" s="242"/>
      <c r="Q821" s="242"/>
      <c r="R821" s="242"/>
      <c r="S821" s="242"/>
      <c r="T821" s="24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4" t="s">
        <v>174</v>
      </c>
      <c r="AU821" s="244" t="s">
        <v>105</v>
      </c>
      <c r="AV821" s="13" t="s">
        <v>87</v>
      </c>
      <c r="AW821" s="13" t="s">
        <v>37</v>
      </c>
      <c r="AX821" s="13" t="s">
        <v>77</v>
      </c>
      <c r="AY821" s="244" t="s">
        <v>164</v>
      </c>
    </row>
    <row r="822" s="13" customFormat="1">
      <c r="A822" s="13"/>
      <c r="B822" s="233"/>
      <c r="C822" s="234"/>
      <c r="D822" s="235" t="s">
        <v>174</v>
      </c>
      <c r="E822" s="236" t="s">
        <v>19</v>
      </c>
      <c r="F822" s="237" t="s">
        <v>427</v>
      </c>
      <c r="G822" s="234"/>
      <c r="H822" s="238">
        <v>9.0899999999999999</v>
      </c>
      <c r="I822" s="239"/>
      <c r="J822" s="234"/>
      <c r="K822" s="234"/>
      <c r="L822" s="240"/>
      <c r="M822" s="241"/>
      <c r="N822" s="242"/>
      <c r="O822" s="242"/>
      <c r="P822" s="242"/>
      <c r="Q822" s="242"/>
      <c r="R822" s="242"/>
      <c r="S822" s="242"/>
      <c r="T822" s="24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4" t="s">
        <v>174</v>
      </c>
      <c r="AU822" s="244" t="s">
        <v>105</v>
      </c>
      <c r="AV822" s="13" t="s">
        <v>87</v>
      </c>
      <c r="AW822" s="13" t="s">
        <v>37</v>
      </c>
      <c r="AX822" s="13" t="s">
        <v>77</v>
      </c>
      <c r="AY822" s="244" t="s">
        <v>164</v>
      </c>
    </row>
    <row r="823" s="13" customFormat="1">
      <c r="A823" s="13"/>
      <c r="B823" s="233"/>
      <c r="C823" s="234"/>
      <c r="D823" s="235" t="s">
        <v>174</v>
      </c>
      <c r="E823" s="236" t="s">
        <v>19</v>
      </c>
      <c r="F823" s="237" t="s">
        <v>428</v>
      </c>
      <c r="G823" s="234"/>
      <c r="H823" s="238">
        <v>12.9</v>
      </c>
      <c r="I823" s="239"/>
      <c r="J823" s="234"/>
      <c r="K823" s="234"/>
      <c r="L823" s="240"/>
      <c r="M823" s="241"/>
      <c r="N823" s="242"/>
      <c r="O823" s="242"/>
      <c r="P823" s="242"/>
      <c r="Q823" s="242"/>
      <c r="R823" s="242"/>
      <c r="S823" s="242"/>
      <c r="T823" s="24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4" t="s">
        <v>174</v>
      </c>
      <c r="AU823" s="244" t="s">
        <v>105</v>
      </c>
      <c r="AV823" s="13" t="s">
        <v>87</v>
      </c>
      <c r="AW823" s="13" t="s">
        <v>37</v>
      </c>
      <c r="AX823" s="13" t="s">
        <v>77</v>
      </c>
      <c r="AY823" s="244" t="s">
        <v>164</v>
      </c>
    </row>
    <row r="824" s="13" customFormat="1">
      <c r="A824" s="13"/>
      <c r="B824" s="233"/>
      <c r="C824" s="234"/>
      <c r="D824" s="235" t="s">
        <v>174</v>
      </c>
      <c r="E824" s="236" t="s">
        <v>19</v>
      </c>
      <c r="F824" s="237" t="s">
        <v>429</v>
      </c>
      <c r="G824" s="234"/>
      <c r="H824" s="238">
        <v>32.149999999999999</v>
      </c>
      <c r="I824" s="239"/>
      <c r="J824" s="234"/>
      <c r="K824" s="234"/>
      <c r="L824" s="240"/>
      <c r="M824" s="241"/>
      <c r="N824" s="242"/>
      <c r="O824" s="242"/>
      <c r="P824" s="242"/>
      <c r="Q824" s="242"/>
      <c r="R824" s="242"/>
      <c r="S824" s="242"/>
      <c r="T824" s="24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4" t="s">
        <v>174</v>
      </c>
      <c r="AU824" s="244" t="s">
        <v>105</v>
      </c>
      <c r="AV824" s="13" t="s">
        <v>87</v>
      </c>
      <c r="AW824" s="13" t="s">
        <v>37</v>
      </c>
      <c r="AX824" s="13" t="s">
        <v>77</v>
      </c>
      <c r="AY824" s="244" t="s">
        <v>164</v>
      </c>
    </row>
    <row r="825" s="16" customFormat="1">
      <c r="A825" s="16"/>
      <c r="B825" s="277"/>
      <c r="C825" s="278"/>
      <c r="D825" s="235" t="s">
        <v>174</v>
      </c>
      <c r="E825" s="279" t="s">
        <v>19</v>
      </c>
      <c r="F825" s="280" t="s">
        <v>469</v>
      </c>
      <c r="G825" s="278"/>
      <c r="H825" s="281">
        <v>122.52000000000001</v>
      </c>
      <c r="I825" s="282"/>
      <c r="J825" s="278"/>
      <c r="K825" s="278"/>
      <c r="L825" s="283"/>
      <c r="M825" s="284"/>
      <c r="N825" s="285"/>
      <c r="O825" s="285"/>
      <c r="P825" s="285"/>
      <c r="Q825" s="285"/>
      <c r="R825" s="285"/>
      <c r="S825" s="285"/>
      <c r="T825" s="28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T825" s="287" t="s">
        <v>174</v>
      </c>
      <c r="AU825" s="287" t="s">
        <v>105</v>
      </c>
      <c r="AV825" s="16" t="s">
        <v>105</v>
      </c>
      <c r="AW825" s="16" t="s">
        <v>37</v>
      </c>
      <c r="AX825" s="16" t="s">
        <v>77</v>
      </c>
      <c r="AY825" s="287" t="s">
        <v>164</v>
      </c>
    </row>
    <row r="826" s="15" customFormat="1">
      <c r="A826" s="15"/>
      <c r="B826" s="256"/>
      <c r="C826" s="257"/>
      <c r="D826" s="235" t="s">
        <v>174</v>
      </c>
      <c r="E826" s="258" t="s">
        <v>19</v>
      </c>
      <c r="F826" s="259" t="s">
        <v>534</v>
      </c>
      <c r="G826" s="257"/>
      <c r="H826" s="258" t="s">
        <v>19</v>
      </c>
      <c r="I826" s="260"/>
      <c r="J826" s="257"/>
      <c r="K826" s="257"/>
      <c r="L826" s="261"/>
      <c r="M826" s="262"/>
      <c r="N826" s="263"/>
      <c r="O826" s="263"/>
      <c r="P826" s="263"/>
      <c r="Q826" s="263"/>
      <c r="R826" s="263"/>
      <c r="S826" s="263"/>
      <c r="T826" s="264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5" t="s">
        <v>174</v>
      </c>
      <c r="AU826" s="265" t="s">
        <v>105</v>
      </c>
      <c r="AV826" s="15" t="s">
        <v>85</v>
      </c>
      <c r="AW826" s="15" t="s">
        <v>37</v>
      </c>
      <c r="AX826" s="15" t="s">
        <v>77</v>
      </c>
      <c r="AY826" s="265" t="s">
        <v>164</v>
      </c>
    </row>
    <row r="827" s="13" customFormat="1">
      <c r="A827" s="13"/>
      <c r="B827" s="233"/>
      <c r="C827" s="234"/>
      <c r="D827" s="235" t="s">
        <v>174</v>
      </c>
      <c r="E827" s="236" t="s">
        <v>19</v>
      </c>
      <c r="F827" s="237" t="s">
        <v>535</v>
      </c>
      <c r="G827" s="234"/>
      <c r="H827" s="238">
        <v>33.341000000000001</v>
      </c>
      <c r="I827" s="239"/>
      <c r="J827" s="234"/>
      <c r="K827" s="234"/>
      <c r="L827" s="240"/>
      <c r="M827" s="241"/>
      <c r="N827" s="242"/>
      <c r="O827" s="242"/>
      <c r="P827" s="242"/>
      <c r="Q827" s="242"/>
      <c r="R827" s="242"/>
      <c r="S827" s="242"/>
      <c r="T827" s="24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4" t="s">
        <v>174</v>
      </c>
      <c r="AU827" s="244" t="s">
        <v>105</v>
      </c>
      <c r="AV827" s="13" t="s">
        <v>87</v>
      </c>
      <c r="AW827" s="13" t="s">
        <v>37</v>
      </c>
      <c r="AX827" s="13" t="s">
        <v>77</v>
      </c>
      <c r="AY827" s="244" t="s">
        <v>164</v>
      </c>
    </row>
    <row r="828" s="16" customFormat="1">
      <c r="A828" s="16"/>
      <c r="B828" s="277"/>
      <c r="C828" s="278"/>
      <c r="D828" s="235" t="s">
        <v>174</v>
      </c>
      <c r="E828" s="279" t="s">
        <v>19</v>
      </c>
      <c r="F828" s="280" t="s">
        <v>469</v>
      </c>
      <c r="G828" s="278"/>
      <c r="H828" s="281">
        <v>33.341000000000001</v>
      </c>
      <c r="I828" s="282"/>
      <c r="J828" s="278"/>
      <c r="K828" s="278"/>
      <c r="L828" s="283"/>
      <c r="M828" s="284"/>
      <c r="N828" s="285"/>
      <c r="O828" s="285"/>
      <c r="P828" s="285"/>
      <c r="Q828" s="285"/>
      <c r="R828" s="285"/>
      <c r="S828" s="285"/>
      <c r="T828" s="28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T828" s="287" t="s">
        <v>174</v>
      </c>
      <c r="AU828" s="287" t="s">
        <v>105</v>
      </c>
      <c r="AV828" s="16" t="s">
        <v>105</v>
      </c>
      <c r="AW828" s="16" t="s">
        <v>37</v>
      </c>
      <c r="AX828" s="16" t="s">
        <v>77</v>
      </c>
      <c r="AY828" s="287" t="s">
        <v>164</v>
      </c>
    </row>
    <row r="829" s="15" customFormat="1">
      <c r="A829" s="15"/>
      <c r="B829" s="256"/>
      <c r="C829" s="257"/>
      <c r="D829" s="235" t="s">
        <v>174</v>
      </c>
      <c r="E829" s="258" t="s">
        <v>19</v>
      </c>
      <c r="F829" s="259" t="s">
        <v>541</v>
      </c>
      <c r="G829" s="257"/>
      <c r="H829" s="258" t="s">
        <v>19</v>
      </c>
      <c r="I829" s="260"/>
      <c r="J829" s="257"/>
      <c r="K829" s="257"/>
      <c r="L829" s="261"/>
      <c r="M829" s="262"/>
      <c r="N829" s="263"/>
      <c r="O829" s="263"/>
      <c r="P829" s="263"/>
      <c r="Q829" s="263"/>
      <c r="R829" s="263"/>
      <c r="S829" s="263"/>
      <c r="T829" s="264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65" t="s">
        <v>174</v>
      </c>
      <c r="AU829" s="265" t="s">
        <v>105</v>
      </c>
      <c r="AV829" s="15" t="s">
        <v>85</v>
      </c>
      <c r="AW829" s="15" t="s">
        <v>37</v>
      </c>
      <c r="AX829" s="15" t="s">
        <v>77</v>
      </c>
      <c r="AY829" s="265" t="s">
        <v>164</v>
      </c>
    </row>
    <row r="830" s="13" customFormat="1">
      <c r="A830" s="13"/>
      <c r="B830" s="233"/>
      <c r="C830" s="234"/>
      <c r="D830" s="235" t="s">
        <v>174</v>
      </c>
      <c r="E830" s="236" t="s">
        <v>19</v>
      </c>
      <c r="F830" s="237" t="s">
        <v>779</v>
      </c>
      <c r="G830" s="234"/>
      <c r="H830" s="238">
        <v>28.577999999999999</v>
      </c>
      <c r="I830" s="239"/>
      <c r="J830" s="234"/>
      <c r="K830" s="234"/>
      <c r="L830" s="240"/>
      <c r="M830" s="241"/>
      <c r="N830" s="242"/>
      <c r="O830" s="242"/>
      <c r="P830" s="242"/>
      <c r="Q830" s="242"/>
      <c r="R830" s="242"/>
      <c r="S830" s="242"/>
      <c r="T830" s="24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4" t="s">
        <v>174</v>
      </c>
      <c r="AU830" s="244" t="s">
        <v>105</v>
      </c>
      <c r="AV830" s="13" t="s">
        <v>87</v>
      </c>
      <c r="AW830" s="13" t="s">
        <v>37</v>
      </c>
      <c r="AX830" s="13" t="s">
        <v>77</v>
      </c>
      <c r="AY830" s="244" t="s">
        <v>164</v>
      </c>
    </row>
    <row r="831" s="16" customFormat="1">
      <c r="A831" s="16"/>
      <c r="B831" s="277"/>
      <c r="C831" s="278"/>
      <c r="D831" s="235" t="s">
        <v>174</v>
      </c>
      <c r="E831" s="279" t="s">
        <v>19</v>
      </c>
      <c r="F831" s="280" t="s">
        <v>469</v>
      </c>
      <c r="G831" s="278"/>
      <c r="H831" s="281">
        <v>28.577999999999999</v>
      </c>
      <c r="I831" s="282"/>
      <c r="J831" s="278"/>
      <c r="K831" s="278"/>
      <c r="L831" s="283"/>
      <c r="M831" s="284"/>
      <c r="N831" s="285"/>
      <c r="O831" s="285"/>
      <c r="P831" s="285"/>
      <c r="Q831" s="285"/>
      <c r="R831" s="285"/>
      <c r="S831" s="285"/>
      <c r="T831" s="28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T831" s="287" t="s">
        <v>174</v>
      </c>
      <c r="AU831" s="287" t="s">
        <v>105</v>
      </c>
      <c r="AV831" s="16" t="s">
        <v>105</v>
      </c>
      <c r="AW831" s="16" t="s">
        <v>37</v>
      </c>
      <c r="AX831" s="16" t="s">
        <v>77</v>
      </c>
      <c r="AY831" s="287" t="s">
        <v>164</v>
      </c>
    </row>
    <row r="832" s="15" customFormat="1">
      <c r="A832" s="15"/>
      <c r="B832" s="256"/>
      <c r="C832" s="257"/>
      <c r="D832" s="235" t="s">
        <v>174</v>
      </c>
      <c r="E832" s="258" t="s">
        <v>19</v>
      </c>
      <c r="F832" s="259" t="s">
        <v>548</v>
      </c>
      <c r="G832" s="257"/>
      <c r="H832" s="258" t="s">
        <v>19</v>
      </c>
      <c r="I832" s="260"/>
      <c r="J832" s="257"/>
      <c r="K832" s="257"/>
      <c r="L832" s="261"/>
      <c r="M832" s="262"/>
      <c r="N832" s="263"/>
      <c r="O832" s="263"/>
      <c r="P832" s="263"/>
      <c r="Q832" s="263"/>
      <c r="R832" s="263"/>
      <c r="S832" s="263"/>
      <c r="T832" s="264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65" t="s">
        <v>174</v>
      </c>
      <c r="AU832" s="265" t="s">
        <v>105</v>
      </c>
      <c r="AV832" s="15" t="s">
        <v>85</v>
      </c>
      <c r="AW832" s="15" t="s">
        <v>37</v>
      </c>
      <c r="AX832" s="15" t="s">
        <v>77</v>
      </c>
      <c r="AY832" s="265" t="s">
        <v>164</v>
      </c>
    </row>
    <row r="833" s="13" customFormat="1">
      <c r="A833" s="13"/>
      <c r="B833" s="233"/>
      <c r="C833" s="234"/>
      <c r="D833" s="235" t="s">
        <v>174</v>
      </c>
      <c r="E833" s="236" t="s">
        <v>19</v>
      </c>
      <c r="F833" s="237" t="s">
        <v>549</v>
      </c>
      <c r="G833" s="234"/>
      <c r="H833" s="238">
        <v>11.77</v>
      </c>
      <c r="I833" s="239"/>
      <c r="J833" s="234"/>
      <c r="K833" s="234"/>
      <c r="L833" s="240"/>
      <c r="M833" s="241"/>
      <c r="N833" s="242"/>
      <c r="O833" s="242"/>
      <c r="P833" s="242"/>
      <c r="Q833" s="242"/>
      <c r="R833" s="242"/>
      <c r="S833" s="242"/>
      <c r="T833" s="24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4" t="s">
        <v>174</v>
      </c>
      <c r="AU833" s="244" t="s">
        <v>105</v>
      </c>
      <c r="AV833" s="13" t="s">
        <v>87</v>
      </c>
      <c r="AW833" s="13" t="s">
        <v>37</v>
      </c>
      <c r="AX833" s="13" t="s">
        <v>77</v>
      </c>
      <c r="AY833" s="244" t="s">
        <v>164</v>
      </c>
    </row>
    <row r="834" s="13" customFormat="1">
      <c r="A834" s="13"/>
      <c r="B834" s="233"/>
      <c r="C834" s="234"/>
      <c r="D834" s="235" t="s">
        <v>174</v>
      </c>
      <c r="E834" s="236" t="s">
        <v>19</v>
      </c>
      <c r="F834" s="237" t="s">
        <v>550</v>
      </c>
      <c r="G834" s="234"/>
      <c r="H834" s="238">
        <v>3.9199999999999999</v>
      </c>
      <c r="I834" s="239"/>
      <c r="J834" s="234"/>
      <c r="K834" s="234"/>
      <c r="L834" s="240"/>
      <c r="M834" s="241"/>
      <c r="N834" s="242"/>
      <c r="O834" s="242"/>
      <c r="P834" s="242"/>
      <c r="Q834" s="242"/>
      <c r="R834" s="242"/>
      <c r="S834" s="242"/>
      <c r="T834" s="24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4" t="s">
        <v>174</v>
      </c>
      <c r="AU834" s="244" t="s">
        <v>105</v>
      </c>
      <c r="AV834" s="13" t="s">
        <v>87</v>
      </c>
      <c r="AW834" s="13" t="s">
        <v>37</v>
      </c>
      <c r="AX834" s="13" t="s">
        <v>77</v>
      </c>
      <c r="AY834" s="244" t="s">
        <v>164</v>
      </c>
    </row>
    <row r="835" s="13" customFormat="1">
      <c r="A835" s="13"/>
      <c r="B835" s="233"/>
      <c r="C835" s="234"/>
      <c r="D835" s="235" t="s">
        <v>174</v>
      </c>
      <c r="E835" s="236" t="s">
        <v>19</v>
      </c>
      <c r="F835" s="237" t="s">
        <v>551</v>
      </c>
      <c r="G835" s="234"/>
      <c r="H835" s="238">
        <v>7.04</v>
      </c>
      <c r="I835" s="239"/>
      <c r="J835" s="234"/>
      <c r="K835" s="234"/>
      <c r="L835" s="240"/>
      <c r="M835" s="241"/>
      <c r="N835" s="242"/>
      <c r="O835" s="242"/>
      <c r="P835" s="242"/>
      <c r="Q835" s="242"/>
      <c r="R835" s="242"/>
      <c r="S835" s="242"/>
      <c r="T835" s="24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4" t="s">
        <v>174</v>
      </c>
      <c r="AU835" s="244" t="s">
        <v>105</v>
      </c>
      <c r="AV835" s="13" t="s">
        <v>87</v>
      </c>
      <c r="AW835" s="13" t="s">
        <v>37</v>
      </c>
      <c r="AX835" s="13" t="s">
        <v>77</v>
      </c>
      <c r="AY835" s="244" t="s">
        <v>164</v>
      </c>
    </row>
    <row r="836" s="16" customFormat="1">
      <c r="A836" s="16"/>
      <c r="B836" s="277"/>
      <c r="C836" s="278"/>
      <c r="D836" s="235" t="s">
        <v>174</v>
      </c>
      <c r="E836" s="279" t="s">
        <v>19</v>
      </c>
      <c r="F836" s="280" t="s">
        <v>469</v>
      </c>
      <c r="G836" s="278"/>
      <c r="H836" s="281">
        <v>22.73</v>
      </c>
      <c r="I836" s="282"/>
      <c r="J836" s="278"/>
      <c r="K836" s="278"/>
      <c r="L836" s="283"/>
      <c r="M836" s="284"/>
      <c r="N836" s="285"/>
      <c r="O836" s="285"/>
      <c r="P836" s="285"/>
      <c r="Q836" s="285"/>
      <c r="R836" s="285"/>
      <c r="S836" s="285"/>
      <c r="T836" s="28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T836" s="287" t="s">
        <v>174</v>
      </c>
      <c r="AU836" s="287" t="s">
        <v>105</v>
      </c>
      <c r="AV836" s="16" t="s">
        <v>105</v>
      </c>
      <c r="AW836" s="16" t="s">
        <v>37</v>
      </c>
      <c r="AX836" s="16" t="s">
        <v>77</v>
      </c>
      <c r="AY836" s="287" t="s">
        <v>164</v>
      </c>
    </row>
    <row r="837" s="15" customFormat="1">
      <c r="A837" s="15"/>
      <c r="B837" s="256"/>
      <c r="C837" s="257"/>
      <c r="D837" s="235" t="s">
        <v>174</v>
      </c>
      <c r="E837" s="258" t="s">
        <v>19</v>
      </c>
      <c r="F837" s="259" t="s">
        <v>467</v>
      </c>
      <c r="G837" s="257"/>
      <c r="H837" s="258" t="s">
        <v>19</v>
      </c>
      <c r="I837" s="260"/>
      <c r="J837" s="257"/>
      <c r="K837" s="257"/>
      <c r="L837" s="261"/>
      <c r="M837" s="262"/>
      <c r="N837" s="263"/>
      <c r="O837" s="263"/>
      <c r="P837" s="263"/>
      <c r="Q837" s="263"/>
      <c r="R837" s="263"/>
      <c r="S837" s="263"/>
      <c r="T837" s="264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5" t="s">
        <v>174</v>
      </c>
      <c r="AU837" s="265" t="s">
        <v>105</v>
      </c>
      <c r="AV837" s="15" t="s">
        <v>85</v>
      </c>
      <c r="AW837" s="15" t="s">
        <v>37</v>
      </c>
      <c r="AX837" s="15" t="s">
        <v>77</v>
      </c>
      <c r="AY837" s="265" t="s">
        <v>164</v>
      </c>
    </row>
    <row r="838" s="13" customFormat="1">
      <c r="A838" s="13"/>
      <c r="B838" s="233"/>
      <c r="C838" s="234"/>
      <c r="D838" s="235" t="s">
        <v>174</v>
      </c>
      <c r="E838" s="236" t="s">
        <v>19</v>
      </c>
      <c r="F838" s="237" t="s">
        <v>468</v>
      </c>
      <c r="G838" s="234"/>
      <c r="H838" s="238">
        <v>45.5</v>
      </c>
      <c r="I838" s="239"/>
      <c r="J838" s="234"/>
      <c r="K838" s="234"/>
      <c r="L838" s="240"/>
      <c r="M838" s="241"/>
      <c r="N838" s="242"/>
      <c r="O838" s="242"/>
      <c r="P838" s="242"/>
      <c r="Q838" s="242"/>
      <c r="R838" s="242"/>
      <c r="S838" s="242"/>
      <c r="T838" s="24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4" t="s">
        <v>174</v>
      </c>
      <c r="AU838" s="244" t="s">
        <v>105</v>
      </c>
      <c r="AV838" s="13" t="s">
        <v>87</v>
      </c>
      <c r="AW838" s="13" t="s">
        <v>37</v>
      </c>
      <c r="AX838" s="13" t="s">
        <v>77</v>
      </c>
      <c r="AY838" s="244" t="s">
        <v>164</v>
      </c>
    </row>
    <row r="839" s="16" customFormat="1">
      <c r="A839" s="16"/>
      <c r="B839" s="277"/>
      <c r="C839" s="278"/>
      <c r="D839" s="235" t="s">
        <v>174</v>
      </c>
      <c r="E839" s="279" t="s">
        <v>19</v>
      </c>
      <c r="F839" s="280" t="s">
        <v>469</v>
      </c>
      <c r="G839" s="278"/>
      <c r="H839" s="281">
        <v>45.5</v>
      </c>
      <c r="I839" s="282"/>
      <c r="J839" s="278"/>
      <c r="K839" s="278"/>
      <c r="L839" s="283"/>
      <c r="M839" s="284"/>
      <c r="N839" s="285"/>
      <c r="O839" s="285"/>
      <c r="P839" s="285"/>
      <c r="Q839" s="285"/>
      <c r="R839" s="285"/>
      <c r="S839" s="285"/>
      <c r="T839" s="28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T839" s="287" t="s">
        <v>174</v>
      </c>
      <c r="AU839" s="287" t="s">
        <v>105</v>
      </c>
      <c r="AV839" s="16" t="s">
        <v>105</v>
      </c>
      <c r="AW839" s="16" t="s">
        <v>37</v>
      </c>
      <c r="AX839" s="16" t="s">
        <v>77</v>
      </c>
      <c r="AY839" s="287" t="s">
        <v>164</v>
      </c>
    </row>
    <row r="840" s="15" customFormat="1">
      <c r="A840" s="15"/>
      <c r="B840" s="256"/>
      <c r="C840" s="257"/>
      <c r="D840" s="235" t="s">
        <v>174</v>
      </c>
      <c r="E840" s="258" t="s">
        <v>19</v>
      </c>
      <c r="F840" s="259" t="s">
        <v>470</v>
      </c>
      <c r="G840" s="257"/>
      <c r="H840" s="258" t="s">
        <v>19</v>
      </c>
      <c r="I840" s="260"/>
      <c r="J840" s="257"/>
      <c r="K840" s="257"/>
      <c r="L840" s="261"/>
      <c r="M840" s="262"/>
      <c r="N840" s="263"/>
      <c r="O840" s="263"/>
      <c r="P840" s="263"/>
      <c r="Q840" s="263"/>
      <c r="R840" s="263"/>
      <c r="S840" s="263"/>
      <c r="T840" s="264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65" t="s">
        <v>174</v>
      </c>
      <c r="AU840" s="265" t="s">
        <v>105</v>
      </c>
      <c r="AV840" s="15" t="s">
        <v>85</v>
      </c>
      <c r="AW840" s="15" t="s">
        <v>37</v>
      </c>
      <c r="AX840" s="15" t="s">
        <v>77</v>
      </c>
      <c r="AY840" s="265" t="s">
        <v>164</v>
      </c>
    </row>
    <row r="841" s="13" customFormat="1">
      <c r="A841" s="13"/>
      <c r="B841" s="233"/>
      <c r="C841" s="234"/>
      <c r="D841" s="235" t="s">
        <v>174</v>
      </c>
      <c r="E841" s="236" t="s">
        <v>19</v>
      </c>
      <c r="F841" s="237" t="s">
        <v>471</v>
      </c>
      <c r="G841" s="234"/>
      <c r="H841" s="238">
        <v>15.300000000000001</v>
      </c>
      <c r="I841" s="239"/>
      <c r="J841" s="234"/>
      <c r="K841" s="234"/>
      <c r="L841" s="240"/>
      <c r="M841" s="241"/>
      <c r="N841" s="242"/>
      <c r="O841" s="242"/>
      <c r="P841" s="242"/>
      <c r="Q841" s="242"/>
      <c r="R841" s="242"/>
      <c r="S841" s="242"/>
      <c r="T841" s="24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4" t="s">
        <v>174</v>
      </c>
      <c r="AU841" s="244" t="s">
        <v>105</v>
      </c>
      <c r="AV841" s="13" t="s">
        <v>87</v>
      </c>
      <c r="AW841" s="13" t="s">
        <v>37</v>
      </c>
      <c r="AX841" s="13" t="s">
        <v>77</v>
      </c>
      <c r="AY841" s="244" t="s">
        <v>164</v>
      </c>
    </row>
    <row r="842" s="16" customFormat="1">
      <c r="A842" s="16"/>
      <c r="B842" s="277"/>
      <c r="C842" s="278"/>
      <c r="D842" s="235" t="s">
        <v>174</v>
      </c>
      <c r="E842" s="279" t="s">
        <v>19</v>
      </c>
      <c r="F842" s="280" t="s">
        <v>469</v>
      </c>
      <c r="G842" s="278"/>
      <c r="H842" s="281">
        <v>15.300000000000001</v>
      </c>
      <c r="I842" s="282"/>
      <c r="J842" s="278"/>
      <c r="K842" s="278"/>
      <c r="L842" s="283"/>
      <c r="M842" s="284"/>
      <c r="N842" s="285"/>
      <c r="O842" s="285"/>
      <c r="P842" s="285"/>
      <c r="Q842" s="285"/>
      <c r="R842" s="285"/>
      <c r="S842" s="285"/>
      <c r="T842" s="28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T842" s="287" t="s">
        <v>174</v>
      </c>
      <c r="AU842" s="287" t="s">
        <v>105</v>
      </c>
      <c r="AV842" s="16" t="s">
        <v>105</v>
      </c>
      <c r="AW842" s="16" t="s">
        <v>37</v>
      </c>
      <c r="AX842" s="16" t="s">
        <v>77</v>
      </c>
      <c r="AY842" s="287" t="s">
        <v>164</v>
      </c>
    </row>
    <row r="843" s="15" customFormat="1">
      <c r="A843" s="15"/>
      <c r="B843" s="256"/>
      <c r="C843" s="257"/>
      <c r="D843" s="235" t="s">
        <v>174</v>
      </c>
      <c r="E843" s="258" t="s">
        <v>19</v>
      </c>
      <c r="F843" s="259" t="s">
        <v>472</v>
      </c>
      <c r="G843" s="257"/>
      <c r="H843" s="258" t="s">
        <v>19</v>
      </c>
      <c r="I843" s="260"/>
      <c r="J843" s="257"/>
      <c r="K843" s="257"/>
      <c r="L843" s="261"/>
      <c r="M843" s="262"/>
      <c r="N843" s="263"/>
      <c r="O843" s="263"/>
      <c r="P843" s="263"/>
      <c r="Q843" s="263"/>
      <c r="R843" s="263"/>
      <c r="S843" s="263"/>
      <c r="T843" s="264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65" t="s">
        <v>174</v>
      </c>
      <c r="AU843" s="265" t="s">
        <v>105</v>
      </c>
      <c r="AV843" s="15" t="s">
        <v>85</v>
      </c>
      <c r="AW843" s="15" t="s">
        <v>37</v>
      </c>
      <c r="AX843" s="15" t="s">
        <v>77</v>
      </c>
      <c r="AY843" s="265" t="s">
        <v>164</v>
      </c>
    </row>
    <row r="844" s="13" customFormat="1">
      <c r="A844" s="13"/>
      <c r="B844" s="233"/>
      <c r="C844" s="234"/>
      <c r="D844" s="235" t="s">
        <v>174</v>
      </c>
      <c r="E844" s="236" t="s">
        <v>19</v>
      </c>
      <c r="F844" s="237" t="s">
        <v>473</v>
      </c>
      <c r="G844" s="234"/>
      <c r="H844" s="238">
        <v>12</v>
      </c>
      <c r="I844" s="239"/>
      <c r="J844" s="234"/>
      <c r="K844" s="234"/>
      <c r="L844" s="240"/>
      <c r="M844" s="241"/>
      <c r="N844" s="242"/>
      <c r="O844" s="242"/>
      <c r="P844" s="242"/>
      <c r="Q844" s="242"/>
      <c r="R844" s="242"/>
      <c r="S844" s="242"/>
      <c r="T844" s="24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4" t="s">
        <v>174</v>
      </c>
      <c r="AU844" s="244" t="s">
        <v>105</v>
      </c>
      <c r="AV844" s="13" t="s">
        <v>87</v>
      </c>
      <c r="AW844" s="13" t="s">
        <v>37</v>
      </c>
      <c r="AX844" s="13" t="s">
        <v>77</v>
      </c>
      <c r="AY844" s="244" t="s">
        <v>164</v>
      </c>
    </row>
    <row r="845" s="16" customFormat="1">
      <c r="A845" s="16"/>
      <c r="B845" s="277"/>
      <c r="C845" s="278"/>
      <c r="D845" s="235" t="s">
        <v>174</v>
      </c>
      <c r="E845" s="279" t="s">
        <v>19</v>
      </c>
      <c r="F845" s="280" t="s">
        <v>469</v>
      </c>
      <c r="G845" s="278"/>
      <c r="H845" s="281">
        <v>12</v>
      </c>
      <c r="I845" s="282"/>
      <c r="J845" s="278"/>
      <c r="K845" s="278"/>
      <c r="L845" s="283"/>
      <c r="M845" s="284"/>
      <c r="N845" s="285"/>
      <c r="O845" s="285"/>
      <c r="P845" s="285"/>
      <c r="Q845" s="285"/>
      <c r="R845" s="285"/>
      <c r="S845" s="285"/>
      <c r="T845" s="28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T845" s="287" t="s">
        <v>174</v>
      </c>
      <c r="AU845" s="287" t="s">
        <v>105</v>
      </c>
      <c r="AV845" s="16" t="s">
        <v>105</v>
      </c>
      <c r="AW845" s="16" t="s">
        <v>37</v>
      </c>
      <c r="AX845" s="16" t="s">
        <v>77</v>
      </c>
      <c r="AY845" s="287" t="s">
        <v>164</v>
      </c>
    </row>
    <row r="846" s="15" customFormat="1">
      <c r="A846" s="15"/>
      <c r="B846" s="256"/>
      <c r="C846" s="257"/>
      <c r="D846" s="235" t="s">
        <v>174</v>
      </c>
      <c r="E846" s="258" t="s">
        <v>19</v>
      </c>
      <c r="F846" s="259" t="s">
        <v>450</v>
      </c>
      <c r="G846" s="257"/>
      <c r="H846" s="258" t="s">
        <v>19</v>
      </c>
      <c r="I846" s="260"/>
      <c r="J846" s="257"/>
      <c r="K846" s="257"/>
      <c r="L846" s="261"/>
      <c r="M846" s="262"/>
      <c r="N846" s="263"/>
      <c r="O846" s="263"/>
      <c r="P846" s="263"/>
      <c r="Q846" s="263"/>
      <c r="R846" s="263"/>
      <c r="S846" s="263"/>
      <c r="T846" s="264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65" t="s">
        <v>174</v>
      </c>
      <c r="AU846" s="265" t="s">
        <v>105</v>
      </c>
      <c r="AV846" s="15" t="s">
        <v>85</v>
      </c>
      <c r="AW846" s="15" t="s">
        <v>37</v>
      </c>
      <c r="AX846" s="15" t="s">
        <v>77</v>
      </c>
      <c r="AY846" s="265" t="s">
        <v>164</v>
      </c>
    </row>
    <row r="847" s="13" customFormat="1">
      <c r="A847" s="13"/>
      <c r="B847" s="233"/>
      <c r="C847" s="234"/>
      <c r="D847" s="235" t="s">
        <v>174</v>
      </c>
      <c r="E847" s="236" t="s">
        <v>19</v>
      </c>
      <c r="F847" s="237" t="s">
        <v>451</v>
      </c>
      <c r="G847" s="234"/>
      <c r="H847" s="238">
        <v>200.19999999999999</v>
      </c>
      <c r="I847" s="239"/>
      <c r="J847" s="234"/>
      <c r="K847" s="234"/>
      <c r="L847" s="240"/>
      <c r="M847" s="241"/>
      <c r="N847" s="242"/>
      <c r="O847" s="242"/>
      <c r="P847" s="242"/>
      <c r="Q847" s="242"/>
      <c r="R847" s="242"/>
      <c r="S847" s="242"/>
      <c r="T847" s="24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4" t="s">
        <v>174</v>
      </c>
      <c r="AU847" s="244" t="s">
        <v>105</v>
      </c>
      <c r="AV847" s="13" t="s">
        <v>87</v>
      </c>
      <c r="AW847" s="13" t="s">
        <v>37</v>
      </c>
      <c r="AX847" s="13" t="s">
        <v>77</v>
      </c>
      <c r="AY847" s="244" t="s">
        <v>164</v>
      </c>
    </row>
    <row r="848" s="16" customFormat="1">
      <c r="A848" s="16"/>
      <c r="B848" s="277"/>
      <c r="C848" s="278"/>
      <c r="D848" s="235" t="s">
        <v>174</v>
      </c>
      <c r="E848" s="279" t="s">
        <v>19</v>
      </c>
      <c r="F848" s="280" t="s">
        <v>469</v>
      </c>
      <c r="G848" s="278"/>
      <c r="H848" s="281">
        <v>200.19999999999999</v>
      </c>
      <c r="I848" s="282"/>
      <c r="J848" s="278"/>
      <c r="K848" s="278"/>
      <c r="L848" s="283"/>
      <c r="M848" s="284"/>
      <c r="N848" s="285"/>
      <c r="O848" s="285"/>
      <c r="P848" s="285"/>
      <c r="Q848" s="285"/>
      <c r="R848" s="285"/>
      <c r="S848" s="285"/>
      <c r="T848" s="28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T848" s="287" t="s">
        <v>174</v>
      </c>
      <c r="AU848" s="287" t="s">
        <v>105</v>
      </c>
      <c r="AV848" s="16" t="s">
        <v>105</v>
      </c>
      <c r="AW848" s="16" t="s">
        <v>37</v>
      </c>
      <c r="AX848" s="16" t="s">
        <v>77</v>
      </c>
      <c r="AY848" s="287" t="s">
        <v>164</v>
      </c>
    </row>
    <row r="849" s="14" customFormat="1">
      <c r="A849" s="14"/>
      <c r="B849" s="245"/>
      <c r="C849" s="246"/>
      <c r="D849" s="235" t="s">
        <v>174</v>
      </c>
      <c r="E849" s="247" t="s">
        <v>19</v>
      </c>
      <c r="F849" s="248" t="s">
        <v>176</v>
      </c>
      <c r="G849" s="246"/>
      <c r="H849" s="249">
        <v>655.56700000000001</v>
      </c>
      <c r="I849" s="250"/>
      <c r="J849" s="246"/>
      <c r="K849" s="246"/>
      <c r="L849" s="251"/>
      <c r="M849" s="252"/>
      <c r="N849" s="253"/>
      <c r="O849" s="253"/>
      <c r="P849" s="253"/>
      <c r="Q849" s="253"/>
      <c r="R849" s="253"/>
      <c r="S849" s="253"/>
      <c r="T849" s="25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5" t="s">
        <v>174</v>
      </c>
      <c r="AU849" s="255" t="s">
        <v>105</v>
      </c>
      <c r="AV849" s="14" t="s">
        <v>108</v>
      </c>
      <c r="AW849" s="14" t="s">
        <v>37</v>
      </c>
      <c r="AX849" s="14" t="s">
        <v>85</v>
      </c>
      <c r="AY849" s="255" t="s">
        <v>164</v>
      </c>
    </row>
    <row r="850" s="12" customFormat="1" ht="22.8" customHeight="1">
      <c r="A850" s="12"/>
      <c r="B850" s="199"/>
      <c r="C850" s="200"/>
      <c r="D850" s="201" t="s">
        <v>76</v>
      </c>
      <c r="E850" s="213" t="s">
        <v>831</v>
      </c>
      <c r="F850" s="213" t="s">
        <v>832</v>
      </c>
      <c r="G850" s="200"/>
      <c r="H850" s="200"/>
      <c r="I850" s="203"/>
      <c r="J850" s="214">
        <f>BK850</f>
        <v>0</v>
      </c>
      <c r="K850" s="200"/>
      <c r="L850" s="205"/>
      <c r="M850" s="206"/>
      <c r="N850" s="207"/>
      <c r="O850" s="207"/>
      <c r="P850" s="208">
        <f>SUM(P851:P870)</f>
        <v>0</v>
      </c>
      <c r="Q850" s="207"/>
      <c r="R850" s="208">
        <f>SUM(R851:R870)</f>
        <v>0.038565999999999996</v>
      </c>
      <c r="S850" s="207"/>
      <c r="T850" s="209">
        <f>SUM(T851:T870)</f>
        <v>0</v>
      </c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R850" s="210" t="s">
        <v>85</v>
      </c>
      <c r="AT850" s="211" t="s">
        <v>76</v>
      </c>
      <c r="AU850" s="211" t="s">
        <v>85</v>
      </c>
      <c r="AY850" s="210" t="s">
        <v>164</v>
      </c>
      <c r="BK850" s="212">
        <f>SUM(BK851:BK870)</f>
        <v>0</v>
      </c>
    </row>
    <row r="851" s="2" customFormat="1" ht="37.8" customHeight="1">
      <c r="A851" s="41"/>
      <c r="B851" s="42"/>
      <c r="C851" s="215" t="s">
        <v>833</v>
      </c>
      <c r="D851" s="215" t="s">
        <v>166</v>
      </c>
      <c r="E851" s="216" t="s">
        <v>834</v>
      </c>
      <c r="F851" s="217" t="s">
        <v>835</v>
      </c>
      <c r="G851" s="218" t="s">
        <v>249</v>
      </c>
      <c r="H851" s="219">
        <v>224.935</v>
      </c>
      <c r="I851" s="220"/>
      <c r="J851" s="221">
        <f>ROUND(I851*H851,2)</f>
        <v>0</v>
      </c>
      <c r="K851" s="217" t="s">
        <v>170</v>
      </c>
      <c r="L851" s="47"/>
      <c r="M851" s="222" t="s">
        <v>19</v>
      </c>
      <c r="N851" s="223" t="s">
        <v>48</v>
      </c>
      <c r="O851" s="87"/>
      <c r="P851" s="224">
        <f>O851*H851</f>
        <v>0</v>
      </c>
      <c r="Q851" s="224">
        <v>0</v>
      </c>
      <c r="R851" s="224">
        <f>Q851*H851</f>
        <v>0</v>
      </c>
      <c r="S851" s="224">
        <v>0</v>
      </c>
      <c r="T851" s="225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26" t="s">
        <v>108</v>
      </c>
      <c r="AT851" s="226" t="s">
        <v>166</v>
      </c>
      <c r="AU851" s="226" t="s">
        <v>87</v>
      </c>
      <c r="AY851" s="20" t="s">
        <v>164</v>
      </c>
      <c r="BE851" s="227">
        <f>IF(N851="základní",J851,0)</f>
        <v>0</v>
      </c>
      <c r="BF851" s="227">
        <f>IF(N851="snížená",J851,0)</f>
        <v>0</v>
      </c>
      <c r="BG851" s="227">
        <f>IF(N851="zákl. přenesená",J851,0)</f>
        <v>0</v>
      </c>
      <c r="BH851" s="227">
        <f>IF(N851="sníž. přenesená",J851,0)</f>
        <v>0</v>
      </c>
      <c r="BI851" s="227">
        <f>IF(N851="nulová",J851,0)</f>
        <v>0</v>
      </c>
      <c r="BJ851" s="20" t="s">
        <v>85</v>
      </c>
      <c r="BK851" s="227">
        <f>ROUND(I851*H851,2)</f>
        <v>0</v>
      </c>
      <c r="BL851" s="20" t="s">
        <v>108</v>
      </c>
      <c r="BM851" s="226" t="s">
        <v>836</v>
      </c>
    </row>
    <row r="852" s="2" customFormat="1">
      <c r="A852" s="41"/>
      <c r="B852" s="42"/>
      <c r="C852" s="43"/>
      <c r="D852" s="228" t="s">
        <v>172</v>
      </c>
      <c r="E852" s="43"/>
      <c r="F852" s="229" t="s">
        <v>837</v>
      </c>
      <c r="G852" s="43"/>
      <c r="H852" s="43"/>
      <c r="I852" s="230"/>
      <c r="J852" s="43"/>
      <c r="K852" s="43"/>
      <c r="L852" s="47"/>
      <c r="M852" s="231"/>
      <c r="N852" s="232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172</v>
      </c>
      <c r="AU852" s="20" t="s">
        <v>87</v>
      </c>
    </row>
    <row r="853" s="2" customFormat="1" ht="16.5" customHeight="1">
      <c r="A853" s="41"/>
      <c r="B853" s="42"/>
      <c r="C853" s="215" t="s">
        <v>618</v>
      </c>
      <c r="D853" s="215" t="s">
        <v>166</v>
      </c>
      <c r="E853" s="216" t="s">
        <v>838</v>
      </c>
      <c r="F853" s="217" t="s">
        <v>839</v>
      </c>
      <c r="G853" s="218" t="s">
        <v>249</v>
      </c>
      <c r="H853" s="219">
        <v>224.935</v>
      </c>
      <c r="I853" s="220"/>
      <c r="J853" s="221">
        <f>ROUND(I853*H853,2)</f>
        <v>0</v>
      </c>
      <c r="K853" s="217" t="s">
        <v>170</v>
      </c>
      <c r="L853" s="47"/>
      <c r="M853" s="222" t="s">
        <v>19</v>
      </c>
      <c r="N853" s="223" t="s">
        <v>48</v>
      </c>
      <c r="O853" s="87"/>
      <c r="P853" s="224">
        <f>O853*H853</f>
        <v>0</v>
      </c>
      <c r="Q853" s="224">
        <v>0</v>
      </c>
      <c r="R853" s="224">
        <f>Q853*H853</f>
        <v>0</v>
      </c>
      <c r="S853" s="224">
        <v>0</v>
      </c>
      <c r="T853" s="225">
        <f>S853*H853</f>
        <v>0</v>
      </c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R853" s="226" t="s">
        <v>108</v>
      </c>
      <c r="AT853" s="226" t="s">
        <v>166</v>
      </c>
      <c r="AU853" s="226" t="s">
        <v>87</v>
      </c>
      <c r="AY853" s="20" t="s">
        <v>164</v>
      </c>
      <c r="BE853" s="227">
        <f>IF(N853="základní",J853,0)</f>
        <v>0</v>
      </c>
      <c r="BF853" s="227">
        <f>IF(N853="snížená",J853,0)</f>
        <v>0</v>
      </c>
      <c r="BG853" s="227">
        <f>IF(N853="zákl. přenesená",J853,0)</f>
        <v>0</v>
      </c>
      <c r="BH853" s="227">
        <f>IF(N853="sníž. přenesená",J853,0)</f>
        <v>0</v>
      </c>
      <c r="BI853" s="227">
        <f>IF(N853="nulová",J853,0)</f>
        <v>0</v>
      </c>
      <c r="BJ853" s="20" t="s">
        <v>85</v>
      </c>
      <c r="BK853" s="227">
        <f>ROUND(I853*H853,2)</f>
        <v>0</v>
      </c>
      <c r="BL853" s="20" t="s">
        <v>108</v>
      </c>
      <c r="BM853" s="226" t="s">
        <v>840</v>
      </c>
    </row>
    <row r="854" s="2" customFormat="1">
      <c r="A854" s="41"/>
      <c r="B854" s="42"/>
      <c r="C854" s="43"/>
      <c r="D854" s="228" t="s">
        <v>172</v>
      </c>
      <c r="E854" s="43"/>
      <c r="F854" s="229" t="s">
        <v>841</v>
      </c>
      <c r="G854" s="43"/>
      <c r="H854" s="43"/>
      <c r="I854" s="230"/>
      <c r="J854" s="43"/>
      <c r="K854" s="43"/>
      <c r="L854" s="47"/>
      <c r="M854" s="231"/>
      <c r="N854" s="232"/>
      <c r="O854" s="87"/>
      <c r="P854" s="87"/>
      <c r="Q854" s="87"/>
      <c r="R854" s="87"/>
      <c r="S854" s="87"/>
      <c r="T854" s="88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T854" s="20" t="s">
        <v>172</v>
      </c>
      <c r="AU854" s="20" t="s">
        <v>87</v>
      </c>
    </row>
    <row r="855" s="2" customFormat="1" ht="33" customHeight="1">
      <c r="A855" s="41"/>
      <c r="B855" s="42"/>
      <c r="C855" s="215" t="s">
        <v>658</v>
      </c>
      <c r="D855" s="215" t="s">
        <v>166</v>
      </c>
      <c r="E855" s="216" t="s">
        <v>842</v>
      </c>
      <c r="F855" s="217" t="s">
        <v>843</v>
      </c>
      <c r="G855" s="218" t="s">
        <v>249</v>
      </c>
      <c r="H855" s="219">
        <v>7.0119999999999996</v>
      </c>
      <c r="I855" s="220"/>
      <c r="J855" s="221">
        <f>ROUND(I855*H855,2)</f>
        <v>0</v>
      </c>
      <c r="K855" s="217" t="s">
        <v>170</v>
      </c>
      <c r="L855" s="47"/>
      <c r="M855" s="222" t="s">
        <v>19</v>
      </c>
      <c r="N855" s="223" t="s">
        <v>48</v>
      </c>
      <c r="O855" s="87"/>
      <c r="P855" s="224">
        <f>O855*H855</f>
        <v>0</v>
      </c>
      <c r="Q855" s="224">
        <v>0.0054999999999999997</v>
      </c>
      <c r="R855" s="224">
        <f>Q855*H855</f>
        <v>0.038565999999999996</v>
      </c>
      <c r="S855" s="224">
        <v>0</v>
      </c>
      <c r="T855" s="225">
        <f>S855*H855</f>
        <v>0</v>
      </c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R855" s="226" t="s">
        <v>108</v>
      </c>
      <c r="AT855" s="226" t="s">
        <v>166</v>
      </c>
      <c r="AU855" s="226" t="s">
        <v>87</v>
      </c>
      <c r="AY855" s="20" t="s">
        <v>164</v>
      </c>
      <c r="BE855" s="227">
        <f>IF(N855="základní",J855,0)</f>
        <v>0</v>
      </c>
      <c r="BF855" s="227">
        <f>IF(N855="snížená",J855,0)</f>
        <v>0</v>
      </c>
      <c r="BG855" s="227">
        <f>IF(N855="zákl. přenesená",J855,0)</f>
        <v>0</v>
      </c>
      <c r="BH855" s="227">
        <f>IF(N855="sníž. přenesená",J855,0)</f>
        <v>0</v>
      </c>
      <c r="BI855" s="227">
        <f>IF(N855="nulová",J855,0)</f>
        <v>0</v>
      </c>
      <c r="BJ855" s="20" t="s">
        <v>85</v>
      </c>
      <c r="BK855" s="227">
        <f>ROUND(I855*H855,2)</f>
        <v>0</v>
      </c>
      <c r="BL855" s="20" t="s">
        <v>108</v>
      </c>
      <c r="BM855" s="226" t="s">
        <v>844</v>
      </c>
    </row>
    <row r="856" s="2" customFormat="1">
      <c r="A856" s="41"/>
      <c r="B856" s="42"/>
      <c r="C856" s="43"/>
      <c r="D856" s="228" t="s">
        <v>172</v>
      </c>
      <c r="E856" s="43"/>
      <c r="F856" s="229" t="s">
        <v>845</v>
      </c>
      <c r="G856" s="43"/>
      <c r="H856" s="43"/>
      <c r="I856" s="230"/>
      <c r="J856" s="43"/>
      <c r="K856" s="43"/>
      <c r="L856" s="47"/>
      <c r="M856" s="231"/>
      <c r="N856" s="232"/>
      <c r="O856" s="87"/>
      <c r="P856" s="87"/>
      <c r="Q856" s="87"/>
      <c r="R856" s="87"/>
      <c r="S856" s="87"/>
      <c r="T856" s="88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T856" s="20" t="s">
        <v>172</v>
      </c>
      <c r="AU856" s="20" t="s">
        <v>87</v>
      </c>
    </row>
    <row r="857" s="2" customFormat="1" ht="33" customHeight="1">
      <c r="A857" s="41"/>
      <c r="B857" s="42"/>
      <c r="C857" s="215" t="s">
        <v>669</v>
      </c>
      <c r="D857" s="215" t="s">
        <v>166</v>
      </c>
      <c r="E857" s="216" t="s">
        <v>846</v>
      </c>
      <c r="F857" s="217" t="s">
        <v>847</v>
      </c>
      <c r="G857" s="218" t="s">
        <v>249</v>
      </c>
      <c r="H857" s="219">
        <v>224.935</v>
      </c>
      <c r="I857" s="220"/>
      <c r="J857" s="221">
        <f>ROUND(I857*H857,2)</f>
        <v>0</v>
      </c>
      <c r="K857" s="217" t="s">
        <v>170</v>
      </c>
      <c r="L857" s="47"/>
      <c r="M857" s="222" t="s">
        <v>19</v>
      </c>
      <c r="N857" s="223" t="s">
        <v>48</v>
      </c>
      <c r="O857" s="87"/>
      <c r="P857" s="224">
        <f>O857*H857</f>
        <v>0</v>
      </c>
      <c r="Q857" s="224">
        <v>0</v>
      </c>
      <c r="R857" s="224">
        <f>Q857*H857</f>
        <v>0</v>
      </c>
      <c r="S857" s="224">
        <v>0</v>
      </c>
      <c r="T857" s="225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26" t="s">
        <v>108</v>
      </c>
      <c r="AT857" s="226" t="s">
        <v>166</v>
      </c>
      <c r="AU857" s="226" t="s">
        <v>87</v>
      </c>
      <c r="AY857" s="20" t="s">
        <v>164</v>
      </c>
      <c r="BE857" s="227">
        <f>IF(N857="základní",J857,0)</f>
        <v>0</v>
      </c>
      <c r="BF857" s="227">
        <f>IF(N857="snížená",J857,0)</f>
        <v>0</v>
      </c>
      <c r="BG857" s="227">
        <f>IF(N857="zákl. přenesená",J857,0)</f>
        <v>0</v>
      </c>
      <c r="BH857" s="227">
        <f>IF(N857="sníž. přenesená",J857,0)</f>
        <v>0</v>
      </c>
      <c r="BI857" s="227">
        <f>IF(N857="nulová",J857,0)</f>
        <v>0</v>
      </c>
      <c r="BJ857" s="20" t="s">
        <v>85</v>
      </c>
      <c r="BK857" s="227">
        <f>ROUND(I857*H857,2)</f>
        <v>0</v>
      </c>
      <c r="BL857" s="20" t="s">
        <v>108</v>
      </c>
      <c r="BM857" s="226" t="s">
        <v>848</v>
      </c>
    </row>
    <row r="858" s="2" customFormat="1">
      <c r="A858" s="41"/>
      <c r="B858" s="42"/>
      <c r="C858" s="43"/>
      <c r="D858" s="228" t="s">
        <v>172</v>
      </c>
      <c r="E858" s="43"/>
      <c r="F858" s="229" t="s">
        <v>849</v>
      </c>
      <c r="G858" s="43"/>
      <c r="H858" s="43"/>
      <c r="I858" s="230"/>
      <c r="J858" s="43"/>
      <c r="K858" s="43"/>
      <c r="L858" s="47"/>
      <c r="M858" s="231"/>
      <c r="N858" s="232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172</v>
      </c>
      <c r="AU858" s="20" t="s">
        <v>87</v>
      </c>
    </row>
    <row r="859" s="2" customFormat="1" ht="24.15" customHeight="1">
      <c r="A859" s="41"/>
      <c r="B859" s="42"/>
      <c r="C859" s="215" t="s">
        <v>743</v>
      </c>
      <c r="D859" s="215" t="s">
        <v>166</v>
      </c>
      <c r="E859" s="216" t="s">
        <v>850</v>
      </c>
      <c r="F859" s="217" t="s">
        <v>851</v>
      </c>
      <c r="G859" s="218" t="s">
        <v>249</v>
      </c>
      <c r="H859" s="219">
        <v>3442.5900000000001</v>
      </c>
      <c r="I859" s="220"/>
      <c r="J859" s="221">
        <f>ROUND(I859*H859,2)</f>
        <v>0</v>
      </c>
      <c r="K859" s="217" t="s">
        <v>170</v>
      </c>
      <c r="L859" s="47"/>
      <c r="M859" s="222" t="s">
        <v>19</v>
      </c>
      <c r="N859" s="223" t="s">
        <v>48</v>
      </c>
      <c r="O859" s="87"/>
      <c r="P859" s="224">
        <f>O859*H859</f>
        <v>0</v>
      </c>
      <c r="Q859" s="224">
        <v>0</v>
      </c>
      <c r="R859" s="224">
        <f>Q859*H859</f>
        <v>0</v>
      </c>
      <c r="S859" s="224">
        <v>0</v>
      </c>
      <c r="T859" s="225">
        <f>S859*H859</f>
        <v>0</v>
      </c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R859" s="226" t="s">
        <v>108</v>
      </c>
      <c r="AT859" s="226" t="s">
        <v>166</v>
      </c>
      <c r="AU859" s="226" t="s">
        <v>87</v>
      </c>
      <c r="AY859" s="20" t="s">
        <v>164</v>
      </c>
      <c r="BE859" s="227">
        <f>IF(N859="základní",J859,0)</f>
        <v>0</v>
      </c>
      <c r="BF859" s="227">
        <f>IF(N859="snížená",J859,0)</f>
        <v>0</v>
      </c>
      <c r="BG859" s="227">
        <f>IF(N859="zákl. přenesená",J859,0)</f>
        <v>0</v>
      </c>
      <c r="BH859" s="227">
        <f>IF(N859="sníž. přenesená",J859,0)</f>
        <v>0</v>
      </c>
      <c r="BI859" s="227">
        <f>IF(N859="nulová",J859,0)</f>
        <v>0</v>
      </c>
      <c r="BJ859" s="20" t="s">
        <v>85</v>
      </c>
      <c r="BK859" s="227">
        <f>ROUND(I859*H859,2)</f>
        <v>0</v>
      </c>
      <c r="BL859" s="20" t="s">
        <v>108</v>
      </c>
      <c r="BM859" s="226" t="s">
        <v>852</v>
      </c>
    </row>
    <row r="860" s="2" customFormat="1">
      <c r="A860" s="41"/>
      <c r="B860" s="42"/>
      <c r="C860" s="43"/>
      <c r="D860" s="228" t="s">
        <v>172</v>
      </c>
      <c r="E860" s="43"/>
      <c r="F860" s="229" t="s">
        <v>853</v>
      </c>
      <c r="G860" s="43"/>
      <c r="H860" s="43"/>
      <c r="I860" s="230"/>
      <c r="J860" s="43"/>
      <c r="K860" s="43"/>
      <c r="L860" s="47"/>
      <c r="M860" s="231"/>
      <c r="N860" s="232"/>
      <c r="O860" s="87"/>
      <c r="P860" s="87"/>
      <c r="Q860" s="87"/>
      <c r="R860" s="87"/>
      <c r="S860" s="87"/>
      <c r="T860" s="88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T860" s="20" t="s">
        <v>172</v>
      </c>
      <c r="AU860" s="20" t="s">
        <v>87</v>
      </c>
    </row>
    <row r="861" s="13" customFormat="1">
      <c r="A861" s="13"/>
      <c r="B861" s="233"/>
      <c r="C861" s="234"/>
      <c r="D861" s="235" t="s">
        <v>174</v>
      </c>
      <c r="E861" s="236" t="s">
        <v>19</v>
      </c>
      <c r="F861" s="237" t="s">
        <v>854</v>
      </c>
      <c r="G861" s="234"/>
      <c r="H861" s="238">
        <v>536.11199999999997</v>
      </c>
      <c r="I861" s="239"/>
      <c r="J861" s="234"/>
      <c r="K861" s="234"/>
      <c r="L861" s="240"/>
      <c r="M861" s="241"/>
      <c r="N861" s="242"/>
      <c r="O861" s="242"/>
      <c r="P861" s="242"/>
      <c r="Q861" s="242"/>
      <c r="R861" s="242"/>
      <c r="S861" s="242"/>
      <c r="T861" s="24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4" t="s">
        <v>174</v>
      </c>
      <c r="AU861" s="244" t="s">
        <v>87</v>
      </c>
      <c r="AV861" s="13" t="s">
        <v>87</v>
      </c>
      <c r="AW861" s="13" t="s">
        <v>37</v>
      </c>
      <c r="AX861" s="13" t="s">
        <v>77</v>
      </c>
      <c r="AY861" s="244" t="s">
        <v>164</v>
      </c>
    </row>
    <row r="862" s="13" customFormat="1">
      <c r="A862" s="13"/>
      <c r="B862" s="233"/>
      <c r="C862" s="234"/>
      <c r="D862" s="235" t="s">
        <v>174</v>
      </c>
      <c r="E862" s="236" t="s">
        <v>19</v>
      </c>
      <c r="F862" s="237" t="s">
        <v>855</v>
      </c>
      <c r="G862" s="234"/>
      <c r="H862" s="238">
        <v>168.28800000000001</v>
      </c>
      <c r="I862" s="239"/>
      <c r="J862" s="234"/>
      <c r="K862" s="234"/>
      <c r="L862" s="240"/>
      <c r="M862" s="241"/>
      <c r="N862" s="242"/>
      <c r="O862" s="242"/>
      <c r="P862" s="242"/>
      <c r="Q862" s="242"/>
      <c r="R862" s="242"/>
      <c r="S862" s="242"/>
      <c r="T862" s="24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4" t="s">
        <v>174</v>
      </c>
      <c r="AU862" s="244" t="s">
        <v>87</v>
      </c>
      <c r="AV862" s="13" t="s">
        <v>87</v>
      </c>
      <c r="AW862" s="13" t="s">
        <v>37</v>
      </c>
      <c r="AX862" s="13" t="s">
        <v>77</v>
      </c>
      <c r="AY862" s="244" t="s">
        <v>164</v>
      </c>
    </row>
    <row r="863" s="13" customFormat="1">
      <c r="A863" s="13"/>
      <c r="B863" s="233"/>
      <c r="C863" s="234"/>
      <c r="D863" s="235" t="s">
        <v>174</v>
      </c>
      <c r="E863" s="236" t="s">
        <v>19</v>
      </c>
      <c r="F863" s="237" t="s">
        <v>856</v>
      </c>
      <c r="G863" s="234"/>
      <c r="H863" s="238">
        <v>2738.1900000000001</v>
      </c>
      <c r="I863" s="239"/>
      <c r="J863" s="234"/>
      <c r="K863" s="234"/>
      <c r="L863" s="240"/>
      <c r="M863" s="241"/>
      <c r="N863" s="242"/>
      <c r="O863" s="242"/>
      <c r="P863" s="242"/>
      <c r="Q863" s="242"/>
      <c r="R863" s="242"/>
      <c r="S863" s="242"/>
      <c r="T863" s="24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4" t="s">
        <v>174</v>
      </c>
      <c r="AU863" s="244" t="s">
        <v>87</v>
      </c>
      <c r="AV863" s="13" t="s">
        <v>87</v>
      </c>
      <c r="AW863" s="13" t="s">
        <v>37</v>
      </c>
      <c r="AX863" s="13" t="s">
        <v>77</v>
      </c>
      <c r="AY863" s="244" t="s">
        <v>164</v>
      </c>
    </row>
    <row r="864" s="14" customFormat="1">
      <c r="A864" s="14"/>
      <c r="B864" s="245"/>
      <c r="C864" s="246"/>
      <c r="D864" s="235" t="s">
        <v>174</v>
      </c>
      <c r="E864" s="247" t="s">
        <v>19</v>
      </c>
      <c r="F864" s="248" t="s">
        <v>176</v>
      </c>
      <c r="G864" s="246"/>
      <c r="H864" s="249">
        <v>3442.5900000000001</v>
      </c>
      <c r="I864" s="250"/>
      <c r="J864" s="246"/>
      <c r="K864" s="246"/>
      <c r="L864" s="251"/>
      <c r="M864" s="252"/>
      <c r="N864" s="253"/>
      <c r="O864" s="253"/>
      <c r="P864" s="253"/>
      <c r="Q864" s="253"/>
      <c r="R864" s="253"/>
      <c r="S864" s="253"/>
      <c r="T864" s="25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5" t="s">
        <v>174</v>
      </c>
      <c r="AU864" s="255" t="s">
        <v>87</v>
      </c>
      <c r="AV864" s="14" t="s">
        <v>108</v>
      </c>
      <c r="AW864" s="14" t="s">
        <v>37</v>
      </c>
      <c r="AX864" s="14" t="s">
        <v>85</v>
      </c>
      <c r="AY864" s="255" t="s">
        <v>164</v>
      </c>
    </row>
    <row r="865" s="2" customFormat="1" ht="37.8" customHeight="1">
      <c r="A865" s="41"/>
      <c r="B865" s="42"/>
      <c r="C865" s="215" t="s">
        <v>780</v>
      </c>
      <c r="D865" s="215" t="s">
        <v>166</v>
      </c>
      <c r="E865" s="216" t="s">
        <v>857</v>
      </c>
      <c r="F865" s="217" t="s">
        <v>858</v>
      </c>
      <c r="G865" s="218" t="s">
        <v>249</v>
      </c>
      <c r="H865" s="219">
        <v>22.338000000000001</v>
      </c>
      <c r="I865" s="220"/>
      <c r="J865" s="221">
        <f>ROUND(I865*H865,2)</f>
        <v>0</v>
      </c>
      <c r="K865" s="217" t="s">
        <v>170</v>
      </c>
      <c r="L865" s="47"/>
      <c r="M865" s="222" t="s">
        <v>19</v>
      </c>
      <c r="N865" s="223" t="s">
        <v>48</v>
      </c>
      <c r="O865" s="87"/>
      <c r="P865" s="224">
        <f>O865*H865</f>
        <v>0</v>
      </c>
      <c r="Q865" s="224">
        <v>0</v>
      </c>
      <c r="R865" s="224">
        <f>Q865*H865</f>
        <v>0</v>
      </c>
      <c r="S865" s="224">
        <v>0</v>
      </c>
      <c r="T865" s="225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26" t="s">
        <v>108</v>
      </c>
      <c r="AT865" s="226" t="s">
        <v>166</v>
      </c>
      <c r="AU865" s="226" t="s">
        <v>87</v>
      </c>
      <c r="AY865" s="20" t="s">
        <v>164</v>
      </c>
      <c r="BE865" s="227">
        <f>IF(N865="základní",J865,0)</f>
        <v>0</v>
      </c>
      <c r="BF865" s="227">
        <f>IF(N865="snížená",J865,0)</f>
        <v>0</v>
      </c>
      <c r="BG865" s="227">
        <f>IF(N865="zákl. přenesená",J865,0)</f>
        <v>0</v>
      </c>
      <c r="BH865" s="227">
        <f>IF(N865="sníž. přenesená",J865,0)</f>
        <v>0</v>
      </c>
      <c r="BI865" s="227">
        <f>IF(N865="nulová",J865,0)</f>
        <v>0</v>
      </c>
      <c r="BJ865" s="20" t="s">
        <v>85</v>
      </c>
      <c r="BK865" s="227">
        <f>ROUND(I865*H865,2)</f>
        <v>0</v>
      </c>
      <c r="BL865" s="20" t="s">
        <v>108</v>
      </c>
      <c r="BM865" s="226" t="s">
        <v>859</v>
      </c>
    </row>
    <row r="866" s="2" customFormat="1">
      <c r="A866" s="41"/>
      <c r="B866" s="42"/>
      <c r="C866" s="43"/>
      <c r="D866" s="228" t="s">
        <v>172</v>
      </c>
      <c r="E866" s="43"/>
      <c r="F866" s="229" t="s">
        <v>860</v>
      </c>
      <c r="G866" s="43"/>
      <c r="H866" s="43"/>
      <c r="I866" s="230"/>
      <c r="J866" s="43"/>
      <c r="K866" s="43"/>
      <c r="L866" s="47"/>
      <c r="M866" s="231"/>
      <c r="N866" s="232"/>
      <c r="O866" s="87"/>
      <c r="P866" s="87"/>
      <c r="Q866" s="87"/>
      <c r="R866" s="87"/>
      <c r="S866" s="87"/>
      <c r="T866" s="88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T866" s="20" t="s">
        <v>172</v>
      </c>
      <c r="AU866" s="20" t="s">
        <v>87</v>
      </c>
    </row>
    <row r="867" s="2" customFormat="1" ht="49.05" customHeight="1">
      <c r="A867" s="41"/>
      <c r="B867" s="42"/>
      <c r="C867" s="215" t="s">
        <v>861</v>
      </c>
      <c r="D867" s="215" t="s">
        <v>166</v>
      </c>
      <c r="E867" s="216" t="s">
        <v>862</v>
      </c>
      <c r="F867" s="217" t="s">
        <v>863</v>
      </c>
      <c r="G867" s="218" t="s">
        <v>249</v>
      </c>
      <c r="H867" s="219">
        <v>7.0119999999999996</v>
      </c>
      <c r="I867" s="220"/>
      <c r="J867" s="221">
        <f>ROUND(I867*H867,2)</f>
        <v>0</v>
      </c>
      <c r="K867" s="217" t="s">
        <v>170</v>
      </c>
      <c r="L867" s="47"/>
      <c r="M867" s="222" t="s">
        <v>19</v>
      </c>
      <c r="N867" s="223" t="s">
        <v>48</v>
      </c>
      <c r="O867" s="87"/>
      <c r="P867" s="224">
        <f>O867*H867</f>
        <v>0</v>
      </c>
      <c r="Q867" s="224">
        <v>0</v>
      </c>
      <c r="R867" s="224">
        <f>Q867*H867</f>
        <v>0</v>
      </c>
      <c r="S867" s="224">
        <v>0</v>
      </c>
      <c r="T867" s="225">
        <f>S867*H867</f>
        <v>0</v>
      </c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R867" s="226" t="s">
        <v>108</v>
      </c>
      <c r="AT867" s="226" t="s">
        <v>166</v>
      </c>
      <c r="AU867" s="226" t="s">
        <v>87</v>
      </c>
      <c r="AY867" s="20" t="s">
        <v>164</v>
      </c>
      <c r="BE867" s="227">
        <f>IF(N867="základní",J867,0)</f>
        <v>0</v>
      </c>
      <c r="BF867" s="227">
        <f>IF(N867="snížená",J867,0)</f>
        <v>0</v>
      </c>
      <c r="BG867" s="227">
        <f>IF(N867="zákl. přenesená",J867,0)</f>
        <v>0</v>
      </c>
      <c r="BH867" s="227">
        <f>IF(N867="sníž. přenesená",J867,0)</f>
        <v>0</v>
      </c>
      <c r="BI867" s="227">
        <f>IF(N867="nulová",J867,0)</f>
        <v>0</v>
      </c>
      <c r="BJ867" s="20" t="s">
        <v>85</v>
      </c>
      <c r="BK867" s="227">
        <f>ROUND(I867*H867,2)</f>
        <v>0</v>
      </c>
      <c r="BL867" s="20" t="s">
        <v>108</v>
      </c>
      <c r="BM867" s="226" t="s">
        <v>864</v>
      </c>
    </row>
    <row r="868" s="2" customFormat="1">
      <c r="A868" s="41"/>
      <c r="B868" s="42"/>
      <c r="C868" s="43"/>
      <c r="D868" s="228" t="s">
        <v>172</v>
      </c>
      <c r="E868" s="43"/>
      <c r="F868" s="229" t="s">
        <v>865</v>
      </c>
      <c r="G868" s="43"/>
      <c r="H868" s="43"/>
      <c r="I868" s="230"/>
      <c r="J868" s="43"/>
      <c r="K868" s="43"/>
      <c r="L868" s="47"/>
      <c r="M868" s="231"/>
      <c r="N868" s="232"/>
      <c r="O868" s="87"/>
      <c r="P868" s="87"/>
      <c r="Q868" s="87"/>
      <c r="R868" s="87"/>
      <c r="S868" s="87"/>
      <c r="T868" s="88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T868" s="20" t="s">
        <v>172</v>
      </c>
      <c r="AU868" s="20" t="s">
        <v>87</v>
      </c>
    </row>
    <row r="869" s="2" customFormat="1" ht="49.05" customHeight="1">
      <c r="A869" s="41"/>
      <c r="B869" s="42"/>
      <c r="C869" s="215" t="s">
        <v>866</v>
      </c>
      <c r="D869" s="215" t="s">
        <v>166</v>
      </c>
      <c r="E869" s="216" t="s">
        <v>867</v>
      </c>
      <c r="F869" s="217" t="s">
        <v>868</v>
      </c>
      <c r="G869" s="218" t="s">
        <v>249</v>
      </c>
      <c r="H869" s="219">
        <v>195.58500000000001</v>
      </c>
      <c r="I869" s="220"/>
      <c r="J869" s="221">
        <f>ROUND(I869*H869,2)</f>
        <v>0</v>
      </c>
      <c r="K869" s="217" t="s">
        <v>170</v>
      </c>
      <c r="L869" s="47"/>
      <c r="M869" s="222" t="s">
        <v>19</v>
      </c>
      <c r="N869" s="223" t="s">
        <v>48</v>
      </c>
      <c r="O869" s="87"/>
      <c r="P869" s="224">
        <f>O869*H869</f>
        <v>0</v>
      </c>
      <c r="Q869" s="224">
        <v>0</v>
      </c>
      <c r="R869" s="224">
        <f>Q869*H869</f>
        <v>0</v>
      </c>
      <c r="S869" s="224">
        <v>0</v>
      </c>
      <c r="T869" s="225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26" t="s">
        <v>108</v>
      </c>
      <c r="AT869" s="226" t="s">
        <v>166</v>
      </c>
      <c r="AU869" s="226" t="s">
        <v>87</v>
      </c>
      <c r="AY869" s="20" t="s">
        <v>164</v>
      </c>
      <c r="BE869" s="227">
        <f>IF(N869="základní",J869,0)</f>
        <v>0</v>
      </c>
      <c r="BF869" s="227">
        <f>IF(N869="snížená",J869,0)</f>
        <v>0</v>
      </c>
      <c r="BG869" s="227">
        <f>IF(N869="zákl. přenesená",J869,0)</f>
        <v>0</v>
      </c>
      <c r="BH869" s="227">
        <f>IF(N869="sníž. přenesená",J869,0)</f>
        <v>0</v>
      </c>
      <c r="BI869" s="227">
        <f>IF(N869="nulová",J869,0)</f>
        <v>0</v>
      </c>
      <c r="BJ869" s="20" t="s">
        <v>85</v>
      </c>
      <c r="BK869" s="227">
        <f>ROUND(I869*H869,2)</f>
        <v>0</v>
      </c>
      <c r="BL869" s="20" t="s">
        <v>108</v>
      </c>
      <c r="BM869" s="226" t="s">
        <v>869</v>
      </c>
    </row>
    <row r="870" s="2" customFormat="1">
      <c r="A870" s="41"/>
      <c r="B870" s="42"/>
      <c r="C870" s="43"/>
      <c r="D870" s="228" t="s">
        <v>172</v>
      </c>
      <c r="E870" s="43"/>
      <c r="F870" s="229" t="s">
        <v>870</v>
      </c>
      <c r="G870" s="43"/>
      <c r="H870" s="43"/>
      <c r="I870" s="230"/>
      <c r="J870" s="43"/>
      <c r="K870" s="43"/>
      <c r="L870" s="47"/>
      <c r="M870" s="231"/>
      <c r="N870" s="232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T870" s="20" t="s">
        <v>172</v>
      </c>
      <c r="AU870" s="20" t="s">
        <v>87</v>
      </c>
    </row>
    <row r="871" s="12" customFormat="1" ht="22.8" customHeight="1">
      <c r="A871" s="12"/>
      <c r="B871" s="199"/>
      <c r="C871" s="200"/>
      <c r="D871" s="201" t="s">
        <v>76</v>
      </c>
      <c r="E871" s="213" t="s">
        <v>871</v>
      </c>
      <c r="F871" s="213" t="s">
        <v>872</v>
      </c>
      <c r="G871" s="200"/>
      <c r="H871" s="200"/>
      <c r="I871" s="203"/>
      <c r="J871" s="214">
        <f>BK871</f>
        <v>0</v>
      </c>
      <c r="K871" s="200"/>
      <c r="L871" s="205"/>
      <c r="M871" s="206"/>
      <c r="N871" s="207"/>
      <c r="O871" s="207"/>
      <c r="P871" s="208">
        <f>SUM(P872:P873)</f>
        <v>0</v>
      </c>
      <c r="Q871" s="207"/>
      <c r="R871" s="208">
        <f>SUM(R872:R873)</f>
        <v>0</v>
      </c>
      <c r="S871" s="207"/>
      <c r="T871" s="209">
        <f>SUM(T872:T873)</f>
        <v>0</v>
      </c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R871" s="210" t="s">
        <v>85</v>
      </c>
      <c r="AT871" s="211" t="s">
        <v>76</v>
      </c>
      <c r="AU871" s="211" t="s">
        <v>85</v>
      </c>
      <c r="AY871" s="210" t="s">
        <v>164</v>
      </c>
      <c r="BK871" s="212">
        <f>SUM(BK872:BK873)</f>
        <v>0</v>
      </c>
    </row>
    <row r="872" s="2" customFormat="1" ht="55.5" customHeight="1">
      <c r="A872" s="41"/>
      <c r="B872" s="42"/>
      <c r="C872" s="215" t="s">
        <v>873</v>
      </c>
      <c r="D872" s="215" t="s">
        <v>166</v>
      </c>
      <c r="E872" s="216" t="s">
        <v>874</v>
      </c>
      <c r="F872" s="217" t="s">
        <v>875</v>
      </c>
      <c r="G872" s="218" t="s">
        <v>249</v>
      </c>
      <c r="H872" s="219">
        <v>162.14699999999999</v>
      </c>
      <c r="I872" s="220"/>
      <c r="J872" s="221">
        <f>ROUND(I872*H872,2)</f>
        <v>0</v>
      </c>
      <c r="K872" s="217" t="s">
        <v>170</v>
      </c>
      <c r="L872" s="47"/>
      <c r="M872" s="222" t="s">
        <v>19</v>
      </c>
      <c r="N872" s="223" t="s">
        <v>48</v>
      </c>
      <c r="O872" s="87"/>
      <c r="P872" s="224">
        <f>O872*H872</f>
        <v>0</v>
      </c>
      <c r="Q872" s="224">
        <v>0</v>
      </c>
      <c r="R872" s="224">
        <f>Q872*H872</f>
        <v>0</v>
      </c>
      <c r="S872" s="224">
        <v>0</v>
      </c>
      <c r="T872" s="225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26" t="s">
        <v>108</v>
      </c>
      <c r="AT872" s="226" t="s">
        <v>166</v>
      </c>
      <c r="AU872" s="226" t="s">
        <v>87</v>
      </c>
      <c r="AY872" s="20" t="s">
        <v>164</v>
      </c>
      <c r="BE872" s="227">
        <f>IF(N872="základní",J872,0)</f>
        <v>0</v>
      </c>
      <c r="BF872" s="227">
        <f>IF(N872="snížená",J872,0)</f>
        <v>0</v>
      </c>
      <c r="BG872" s="227">
        <f>IF(N872="zákl. přenesená",J872,0)</f>
        <v>0</v>
      </c>
      <c r="BH872" s="227">
        <f>IF(N872="sníž. přenesená",J872,0)</f>
        <v>0</v>
      </c>
      <c r="BI872" s="227">
        <f>IF(N872="nulová",J872,0)</f>
        <v>0</v>
      </c>
      <c r="BJ872" s="20" t="s">
        <v>85</v>
      </c>
      <c r="BK872" s="227">
        <f>ROUND(I872*H872,2)</f>
        <v>0</v>
      </c>
      <c r="BL872" s="20" t="s">
        <v>108</v>
      </c>
      <c r="BM872" s="226" t="s">
        <v>876</v>
      </c>
    </row>
    <row r="873" s="2" customFormat="1">
      <c r="A873" s="41"/>
      <c r="B873" s="42"/>
      <c r="C873" s="43"/>
      <c r="D873" s="228" t="s">
        <v>172</v>
      </c>
      <c r="E873" s="43"/>
      <c r="F873" s="229" t="s">
        <v>877</v>
      </c>
      <c r="G873" s="43"/>
      <c r="H873" s="43"/>
      <c r="I873" s="230"/>
      <c r="J873" s="43"/>
      <c r="K873" s="43"/>
      <c r="L873" s="47"/>
      <c r="M873" s="231"/>
      <c r="N873" s="232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172</v>
      </c>
      <c r="AU873" s="20" t="s">
        <v>87</v>
      </c>
    </row>
    <row r="874" s="12" customFormat="1" ht="25.92" customHeight="1">
      <c r="A874" s="12"/>
      <c r="B874" s="199"/>
      <c r="C874" s="200"/>
      <c r="D874" s="201" t="s">
        <v>76</v>
      </c>
      <c r="E874" s="202" t="s">
        <v>878</v>
      </c>
      <c r="F874" s="202" t="s">
        <v>879</v>
      </c>
      <c r="G874" s="200"/>
      <c r="H874" s="200"/>
      <c r="I874" s="203"/>
      <c r="J874" s="204">
        <f>BK874</f>
        <v>0</v>
      </c>
      <c r="K874" s="200"/>
      <c r="L874" s="205"/>
      <c r="M874" s="206"/>
      <c r="N874" s="207"/>
      <c r="O874" s="207"/>
      <c r="P874" s="208">
        <f>P875+P1000+P1044+P1418+P1658+P1764+P1855+P2002+P2106+P2129</f>
        <v>0</v>
      </c>
      <c r="Q874" s="207"/>
      <c r="R874" s="208">
        <f>R875+R1000+R1044+R1418+R1658+R1764+R1855+R2002+R2106+R2129</f>
        <v>43.427949229999996</v>
      </c>
      <c r="S874" s="207"/>
      <c r="T874" s="209">
        <f>T875+T1000+T1044+T1418+T1658+T1764+T1855+T2002+T2106+T2129</f>
        <v>30.774018900000002</v>
      </c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R874" s="210" t="s">
        <v>87</v>
      </c>
      <c r="AT874" s="211" t="s">
        <v>76</v>
      </c>
      <c r="AU874" s="211" t="s">
        <v>77</v>
      </c>
      <c r="AY874" s="210" t="s">
        <v>164</v>
      </c>
      <c r="BK874" s="212">
        <f>BK875+BK1000+BK1044+BK1418+BK1658+BK1764+BK1855+BK2002+BK2106+BK2129</f>
        <v>0</v>
      </c>
    </row>
    <row r="875" s="12" customFormat="1" ht="22.8" customHeight="1">
      <c r="A875" s="12"/>
      <c r="B875" s="199"/>
      <c r="C875" s="200"/>
      <c r="D875" s="201" t="s">
        <v>76</v>
      </c>
      <c r="E875" s="213" t="s">
        <v>880</v>
      </c>
      <c r="F875" s="213" t="s">
        <v>881</v>
      </c>
      <c r="G875" s="200"/>
      <c r="H875" s="200"/>
      <c r="I875" s="203"/>
      <c r="J875" s="214">
        <f>BK875</f>
        <v>0</v>
      </c>
      <c r="K875" s="200"/>
      <c r="L875" s="205"/>
      <c r="M875" s="206"/>
      <c r="N875" s="207"/>
      <c r="O875" s="207"/>
      <c r="P875" s="208">
        <f>SUM(P876:P999)</f>
        <v>0</v>
      </c>
      <c r="Q875" s="207"/>
      <c r="R875" s="208">
        <f>SUM(R876:R999)</f>
        <v>4.6684476699999999</v>
      </c>
      <c r="S875" s="207"/>
      <c r="T875" s="209">
        <f>SUM(T876:T999)</f>
        <v>0.89661000000000002</v>
      </c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R875" s="210" t="s">
        <v>87</v>
      </c>
      <c r="AT875" s="211" t="s">
        <v>76</v>
      </c>
      <c r="AU875" s="211" t="s">
        <v>85</v>
      </c>
      <c r="AY875" s="210" t="s">
        <v>164</v>
      </c>
      <c r="BK875" s="212">
        <f>SUM(BK876:BK999)</f>
        <v>0</v>
      </c>
    </row>
    <row r="876" s="2" customFormat="1" ht="33" customHeight="1">
      <c r="A876" s="41"/>
      <c r="B876" s="42"/>
      <c r="C876" s="215" t="s">
        <v>882</v>
      </c>
      <c r="D876" s="215" t="s">
        <v>166</v>
      </c>
      <c r="E876" s="216" t="s">
        <v>883</v>
      </c>
      <c r="F876" s="217" t="s">
        <v>884</v>
      </c>
      <c r="G876" s="218" t="s">
        <v>169</v>
      </c>
      <c r="H876" s="219">
        <v>81.510000000000005</v>
      </c>
      <c r="I876" s="220"/>
      <c r="J876" s="221">
        <f>ROUND(I876*H876,2)</f>
        <v>0</v>
      </c>
      <c r="K876" s="217" t="s">
        <v>170</v>
      </c>
      <c r="L876" s="47"/>
      <c r="M876" s="222" t="s">
        <v>19</v>
      </c>
      <c r="N876" s="223" t="s">
        <v>48</v>
      </c>
      <c r="O876" s="87"/>
      <c r="P876" s="224">
        <f>O876*H876</f>
        <v>0</v>
      </c>
      <c r="Q876" s="224">
        <v>0</v>
      </c>
      <c r="R876" s="224">
        <f>Q876*H876</f>
        <v>0</v>
      </c>
      <c r="S876" s="224">
        <v>0.010999999999999999</v>
      </c>
      <c r="T876" s="225">
        <f>S876*H876</f>
        <v>0.89661000000000002</v>
      </c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R876" s="226" t="s">
        <v>276</v>
      </c>
      <c r="AT876" s="226" t="s">
        <v>166</v>
      </c>
      <c r="AU876" s="226" t="s">
        <v>87</v>
      </c>
      <c r="AY876" s="20" t="s">
        <v>164</v>
      </c>
      <c r="BE876" s="227">
        <f>IF(N876="základní",J876,0)</f>
        <v>0</v>
      </c>
      <c r="BF876" s="227">
        <f>IF(N876="snížená",J876,0)</f>
        <v>0</v>
      </c>
      <c r="BG876" s="227">
        <f>IF(N876="zákl. přenesená",J876,0)</f>
        <v>0</v>
      </c>
      <c r="BH876" s="227">
        <f>IF(N876="sníž. přenesená",J876,0)</f>
        <v>0</v>
      </c>
      <c r="BI876" s="227">
        <f>IF(N876="nulová",J876,0)</f>
        <v>0</v>
      </c>
      <c r="BJ876" s="20" t="s">
        <v>85</v>
      </c>
      <c r="BK876" s="227">
        <f>ROUND(I876*H876,2)</f>
        <v>0</v>
      </c>
      <c r="BL876" s="20" t="s">
        <v>276</v>
      </c>
      <c r="BM876" s="226" t="s">
        <v>885</v>
      </c>
    </row>
    <row r="877" s="2" customFormat="1">
      <c r="A877" s="41"/>
      <c r="B877" s="42"/>
      <c r="C877" s="43"/>
      <c r="D877" s="228" t="s">
        <v>172</v>
      </c>
      <c r="E877" s="43"/>
      <c r="F877" s="229" t="s">
        <v>886</v>
      </c>
      <c r="G877" s="43"/>
      <c r="H877" s="43"/>
      <c r="I877" s="230"/>
      <c r="J877" s="43"/>
      <c r="K877" s="43"/>
      <c r="L877" s="47"/>
      <c r="M877" s="231"/>
      <c r="N877" s="232"/>
      <c r="O877" s="87"/>
      <c r="P877" s="87"/>
      <c r="Q877" s="87"/>
      <c r="R877" s="87"/>
      <c r="S877" s="87"/>
      <c r="T877" s="88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T877" s="20" t="s">
        <v>172</v>
      </c>
      <c r="AU877" s="20" t="s">
        <v>87</v>
      </c>
    </row>
    <row r="878" s="15" customFormat="1">
      <c r="A878" s="15"/>
      <c r="B878" s="256"/>
      <c r="C878" s="257"/>
      <c r="D878" s="235" t="s">
        <v>174</v>
      </c>
      <c r="E878" s="258" t="s">
        <v>19</v>
      </c>
      <c r="F878" s="259" t="s">
        <v>182</v>
      </c>
      <c r="G878" s="257"/>
      <c r="H878" s="258" t="s">
        <v>19</v>
      </c>
      <c r="I878" s="260"/>
      <c r="J878" s="257"/>
      <c r="K878" s="257"/>
      <c r="L878" s="261"/>
      <c r="M878" s="262"/>
      <c r="N878" s="263"/>
      <c r="O878" s="263"/>
      <c r="P878" s="263"/>
      <c r="Q878" s="263"/>
      <c r="R878" s="263"/>
      <c r="S878" s="263"/>
      <c r="T878" s="264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65" t="s">
        <v>174</v>
      </c>
      <c r="AU878" s="265" t="s">
        <v>87</v>
      </c>
      <c r="AV878" s="15" t="s">
        <v>85</v>
      </c>
      <c r="AW878" s="15" t="s">
        <v>37</v>
      </c>
      <c r="AX878" s="15" t="s">
        <v>77</v>
      </c>
      <c r="AY878" s="265" t="s">
        <v>164</v>
      </c>
    </row>
    <row r="879" s="13" customFormat="1">
      <c r="A879" s="13"/>
      <c r="B879" s="233"/>
      <c r="C879" s="234"/>
      <c r="D879" s="235" t="s">
        <v>174</v>
      </c>
      <c r="E879" s="236" t="s">
        <v>19</v>
      </c>
      <c r="F879" s="237" t="s">
        <v>259</v>
      </c>
      <c r="G879" s="234"/>
      <c r="H879" s="238">
        <v>25.489999999999998</v>
      </c>
      <c r="I879" s="239"/>
      <c r="J879" s="234"/>
      <c r="K879" s="234"/>
      <c r="L879" s="240"/>
      <c r="M879" s="241"/>
      <c r="N879" s="242"/>
      <c r="O879" s="242"/>
      <c r="P879" s="242"/>
      <c r="Q879" s="242"/>
      <c r="R879" s="242"/>
      <c r="S879" s="242"/>
      <c r="T879" s="24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4" t="s">
        <v>174</v>
      </c>
      <c r="AU879" s="244" t="s">
        <v>87</v>
      </c>
      <c r="AV879" s="13" t="s">
        <v>87</v>
      </c>
      <c r="AW879" s="13" t="s">
        <v>37</v>
      </c>
      <c r="AX879" s="13" t="s">
        <v>77</v>
      </c>
      <c r="AY879" s="244" t="s">
        <v>164</v>
      </c>
    </row>
    <row r="880" s="13" customFormat="1">
      <c r="A880" s="13"/>
      <c r="B880" s="233"/>
      <c r="C880" s="234"/>
      <c r="D880" s="235" t="s">
        <v>174</v>
      </c>
      <c r="E880" s="236" t="s">
        <v>19</v>
      </c>
      <c r="F880" s="237" t="s">
        <v>887</v>
      </c>
      <c r="G880" s="234"/>
      <c r="H880" s="238">
        <v>19.949999999999999</v>
      </c>
      <c r="I880" s="239"/>
      <c r="J880" s="234"/>
      <c r="K880" s="234"/>
      <c r="L880" s="240"/>
      <c r="M880" s="241"/>
      <c r="N880" s="242"/>
      <c r="O880" s="242"/>
      <c r="P880" s="242"/>
      <c r="Q880" s="242"/>
      <c r="R880" s="242"/>
      <c r="S880" s="242"/>
      <c r="T880" s="24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4" t="s">
        <v>174</v>
      </c>
      <c r="AU880" s="244" t="s">
        <v>87</v>
      </c>
      <c r="AV880" s="13" t="s">
        <v>87</v>
      </c>
      <c r="AW880" s="13" t="s">
        <v>37</v>
      </c>
      <c r="AX880" s="13" t="s">
        <v>77</v>
      </c>
      <c r="AY880" s="244" t="s">
        <v>164</v>
      </c>
    </row>
    <row r="881" s="13" customFormat="1">
      <c r="A881" s="13"/>
      <c r="B881" s="233"/>
      <c r="C881" s="234"/>
      <c r="D881" s="235" t="s">
        <v>174</v>
      </c>
      <c r="E881" s="236" t="s">
        <v>19</v>
      </c>
      <c r="F881" s="237" t="s">
        <v>888</v>
      </c>
      <c r="G881" s="234"/>
      <c r="H881" s="238">
        <v>5.2400000000000002</v>
      </c>
      <c r="I881" s="239"/>
      <c r="J881" s="234"/>
      <c r="K881" s="234"/>
      <c r="L881" s="240"/>
      <c r="M881" s="241"/>
      <c r="N881" s="242"/>
      <c r="O881" s="242"/>
      <c r="P881" s="242"/>
      <c r="Q881" s="242"/>
      <c r="R881" s="242"/>
      <c r="S881" s="242"/>
      <c r="T881" s="24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4" t="s">
        <v>174</v>
      </c>
      <c r="AU881" s="244" t="s">
        <v>87</v>
      </c>
      <c r="AV881" s="13" t="s">
        <v>87</v>
      </c>
      <c r="AW881" s="13" t="s">
        <v>37</v>
      </c>
      <c r="AX881" s="13" t="s">
        <v>77</v>
      </c>
      <c r="AY881" s="244" t="s">
        <v>164</v>
      </c>
    </row>
    <row r="882" s="13" customFormat="1">
      <c r="A882" s="13"/>
      <c r="B882" s="233"/>
      <c r="C882" s="234"/>
      <c r="D882" s="235" t="s">
        <v>174</v>
      </c>
      <c r="E882" s="236" t="s">
        <v>19</v>
      </c>
      <c r="F882" s="237" t="s">
        <v>889</v>
      </c>
      <c r="G882" s="234"/>
      <c r="H882" s="238">
        <v>9.4000000000000004</v>
      </c>
      <c r="I882" s="239"/>
      <c r="J882" s="234"/>
      <c r="K882" s="234"/>
      <c r="L882" s="240"/>
      <c r="M882" s="241"/>
      <c r="N882" s="242"/>
      <c r="O882" s="242"/>
      <c r="P882" s="242"/>
      <c r="Q882" s="242"/>
      <c r="R882" s="242"/>
      <c r="S882" s="242"/>
      <c r="T882" s="24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4" t="s">
        <v>174</v>
      </c>
      <c r="AU882" s="244" t="s">
        <v>87</v>
      </c>
      <c r="AV882" s="13" t="s">
        <v>87</v>
      </c>
      <c r="AW882" s="13" t="s">
        <v>37</v>
      </c>
      <c r="AX882" s="13" t="s">
        <v>77</v>
      </c>
      <c r="AY882" s="244" t="s">
        <v>164</v>
      </c>
    </row>
    <row r="883" s="13" customFormat="1">
      <c r="A883" s="13"/>
      <c r="B883" s="233"/>
      <c r="C883" s="234"/>
      <c r="D883" s="235" t="s">
        <v>174</v>
      </c>
      <c r="E883" s="236" t="s">
        <v>19</v>
      </c>
      <c r="F883" s="237" t="s">
        <v>263</v>
      </c>
      <c r="G883" s="234"/>
      <c r="H883" s="238">
        <v>21.43</v>
      </c>
      <c r="I883" s="239"/>
      <c r="J883" s="234"/>
      <c r="K883" s="234"/>
      <c r="L883" s="240"/>
      <c r="M883" s="241"/>
      <c r="N883" s="242"/>
      <c r="O883" s="242"/>
      <c r="P883" s="242"/>
      <c r="Q883" s="242"/>
      <c r="R883" s="242"/>
      <c r="S883" s="242"/>
      <c r="T883" s="24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4" t="s">
        <v>174</v>
      </c>
      <c r="AU883" s="244" t="s">
        <v>87</v>
      </c>
      <c r="AV883" s="13" t="s">
        <v>87</v>
      </c>
      <c r="AW883" s="13" t="s">
        <v>37</v>
      </c>
      <c r="AX883" s="13" t="s">
        <v>77</v>
      </c>
      <c r="AY883" s="244" t="s">
        <v>164</v>
      </c>
    </row>
    <row r="884" s="14" customFormat="1">
      <c r="A884" s="14"/>
      <c r="B884" s="245"/>
      <c r="C884" s="246"/>
      <c r="D884" s="235" t="s">
        <v>174</v>
      </c>
      <c r="E884" s="247" t="s">
        <v>19</v>
      </c>
      <c r="F884" s="248" t="s">
        <v>176</v>
      </c>
      <c r="G884" s="246"/>
      <c r="H884" s="249">
        <v>81.509999999999991</v>
      </c>
      <c r="I884" s="250"/>
      <c r="J884" s="246"/>
      <c r="K884" s="246"/>
      <c r="L884" s="251"/>
      <c r="M884" s="252"/>
      <c r="N884" s="253"/>
      <c r="O884" s="253"/>
      <c r="P884" s="253"/>
      <c r="Q884" s="253"/>
      <c r="R884" s="253"/>
      <c r="S884" s="253"/>
      <c r="T884" s="25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5" t="s">
        <v>174</v>
      </c>
      <c r="AU884" s="255" t="s">
        <v>87</v>
      </c>
      <c r="AV884" s="14" t="s">
        <v>108</v>
      </c>
      <c r="AW884" s="14" t="s">
        <v>37</v>
      </c>
      <c r="AX884" s="14" t="s">
        <v>85</v>
      </c>
      <c r="AY884" s="255" t="s">
        <v>164</v>
      </c>
    </row>
    <row r="885" s="2" customFormat="1" ht="24.15" customHeight="1">
      <c r="A885" s="41"/>
      <c r="B885" s="42"/>
      <c r="C885" s="215" t="s">
        <v>890</v>
      </c>
      <c r="D885" s="215" t="s">
        <v>166</v>
      </c>
      <c r="E885" s="216" t="s">
        <v>891</v>
      </c>
      <c r="F885" s="217" t="s">
        <v>892</v>
      </c>
      <c r="G885" s="218" t="s">
        <v>169</v>
      </c>
      <c r="H885" s="219">
        <v>81.670000000000002</v>
      </c>
      <c r="I885" s="220"/>
      <c r="J885" s="221">
        <f>ROUND(I885*H885,2)</f>
        <v>0</v>
      </c>
      <c r="K885" s="217" t="s">
        <v>170</v>
      </c>
      <c r="L885" s="47"/>
      <c r="M885" s="222" t="s">
        <v>19</v>
      </c>
      <c r="N885" s="223" t="s">
        <v>48</v>
      </c>
      <c r="O885" s="87"/>
      <c r="P885" s="224">
        <f>O885*H885</f>
        <v>0</v>
      </c>
      <c r="Q885" s="224">
        <v>0</v>
      </c>
      <c r="R885" s="224">
        <f>Q885*H885</f>
        <v>0</v>
      </c>
      <c r="S885" s="224">
        <v>0</v>
      </c>
      <c r="T885" s="225">
        <f>S885*H885</f>
        <v>0</v>
      </c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R885" s="226" t="s">
        <v>276</v>
      </c>
      <c r="AT885" s="226" t="s">
        <v>166</v>
      </c>
      <c r="AU885" s="226" t="s">
        <v>87</v>
      </c>
      <c r="AY885" s="20" t="s">
        <v>164</v>
      </c>
      <c r="BE885" s="227">
        <f>IF(N885="základní",J885,0)</f>
        <v>0</v>
      </c>
      <c r="BF885" s="227">
        <f>IF(N885="snížená",J885,0)</f>
        <v>0</v>
      </c>
      <c r="BG885" s="227">
        <f>IF(N885="zákl. přenesená",J885,0)</f>
        <v>0</v>
      </c>
      <c r="BH885" s="227">
        <f>IF(N885="sníž. přenesená",J885,0)</f>
        <v>0</v>
      </c>
      <c r="BI885" s="227">
        <f>IF(N885="nulová",J885,0)</f>
        <v>0</v>
      </c>
      <c r="BJ885" s="20" t="s">
        <v>85</v>
      </c>
      <c r="BK885" s="227">
        <f>ROUND(I885*H885,2)</f>
        <v>0</v>
      </c>
      <c r="BL885" s="20" t="s">
        <v>276</v>
      </c>
      <c r="BM885" s="226" t="s">
        <v>893</v>
      </c>
    </row>
    <row r="886" s="2" customFormat="1">
      <c r="A886" s="41"/>
      <c r="B886" s="42"/>
      <c r="C886" s="43"/>
      <c r="D886" s="228" t="s">
        <v>172</v>
      </c>
      <c r="E886" s="43"/>
      <c r="F886" s="229" t="s">
        <v>894</v>
      </c>
      <c r="G886" s="43"/>
      <c r="H886" s="43"/>
      <c r="I886" s="230"/>
      <c r="J886" s="43"/>
      <c r="K886" s="43"/>
      <c r="L886" s="47"/>
      <c r="M886" s="231"/>
      <c r="N886" s="232"/>
      <c r="O886" s="87"/>
      <c r="P886" s="87"/>
      <c r="Q886" s="87"/>
      <c r="R886" s="87"/>
      <c r="S886" s="87"/>
      <c r="T886" s="88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T886" s="20" t="s">
        <v>172</v>
      </c>
      <c r="AU886" s="20" t="s">
        <v>87</v>
      </c>
    </row>
    <row r="887" s="15" customFormat="1">
      <c r="A887" s="15"/>
      <c r="B887" s="256"/>
      <c r="C887" s="257"/>
      <c r="D887" s="235" t="s">
        <v>174</v>
      </c>
      <c r="E887" s="258" t="s">
        <v>19</v>
      </c>
      <c r="F887" s="259" t="s">
        <v>258</v>
      </c>
      <c r="G887" s="257"/>
      <c r="H887" s="258" t="s">
        <v>19</v>
      </c>
      <c r="I887" s="260"/>
      <c r="J887" s="257"/>
      <c r="K887" s="257"/>
      <c r="L887" s="261"/>
      <c r="M887" s="262"/>
      <c r="N887" s="263"/>
      <c r="O887" s="263"/>
      <c r="P887" s="263"/>
      <c r="Q887" s="263"/>
      <c r="R887" s="263"/>
      <c r="S887" s="263"/>
      <c r="T887" s="264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5" t="s">
        <v>174</v>
      </c>
      <c r="AU887" s="265" t="s">
        <v>87</v>
      </c>
      <c r="AV887" s="15" t="s">
        <v>85</v>
      </c>
      <c r="AW887" s="15" t="s">
        <v>37</v>
      </c>
      <c r="AX887" s="15" t="s">
        <v>77</v>
      </c>
      <c r="AY887" s="265" t="s">
        <v>164</v>
      </c>
    </row>
    <row r="888" s="13" customFormat="1">
      <c r="A888" s="13"/>
      <c r="B888" s="233"/>
      <c r="C888" s="234"/>
      <c r="D888" s="235" t="s">
        <v>174</v>
      </c>
      <c r="E888" s="236" t="s">
        <v>19</v>
      </c>
      <c r="F888" s="237" t="s">
        <v>259</v>
      </c>
      <c r="G888" s="234"/>
      <c r="H888" s="238">
        <v>25.489999999999998</v>
      </c>
      <c r="I888" s="239"/>
      <c r="J888" s="234"/>
      <c r="K888" s="234"/>
      <c r="L888" s="240"/>
      <c r="M888" s="241"/>
      <c r="N888" s="242"/>
      <c r="O888" s="242"/>
      <c r="P888" s="242"/>
      <c r="Q888" s="242"/>
      <c r="R888" s="242"/>
      <c r="S888" s="242"/>
      <c r="T888" s="24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4" t="s">
        <v>174</v>
      </c>
      <c r="AU888" s="244" t="s">
        <v>87</v>
      </c>
      <c r="AV888" s="13" t="s">
        <v>87</v>
      </c>
      <c r="AW888" s="13" t="s">
        <v>37</v>
      </c>
      <c r="AX888" s="13" t="s">
        <v>77</v>
      </c>
      <c r="AY888" s="244" t="s">
        <v>164</v>
      </c>
    </row>
    <row r="889" s="13" customFormat="1">
      <c r="A889" s="13"/>
      <c r="B889" s="233"/>
      <c r="C889" s="234"/>
      <c r="D889" s="235" t="s">
        <v>174</v>
      </c>
      <c r="E889" s="236" t="s">
        <v>19</v>
      </c>
      <c r="F889" s="237" t="s">
        <v>260</v>
      </c>
      <c r="G889" s="234"/>
      <c r="H889" s="238">
        <v>20.09</v>
      </c>
      <c r="I889" s="239"/>
      <c r="J889" s="234"/>
      <c r="K889" s="234"/>
      <c r="L889" s="240"/>
      <c r="M889" s="241"/>
      <c r="N889" s="242"/>
      <c r="O889" s="242"/>
      <c r="P889" s="242"/>
      <c r="Q889" s="242"/>
      <c r="R889" s="242"/>
      <c r="S889" s="242"/>
      <c r="T889" s="24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4" t="s">
        <v>174</v>
      </c>
      <c r="AU889" s="244" t="s">
        <v>87</v>
      </c>
      <c r="AV889" s="13" t="s">
        <v>87</v>
      </c>
      <c r="AW889" s="13" t="s">
        <v>37</v>
      </c>
      <c r="AX889" s="13" t="s">
        <v>77</v>
      </c>
      <c r="AY889" s="244" t="s">
        <v>164</v>
      </c>
    </row>
    <row r="890" s="13" customFormat="1">
      <c r="A890" s="13"/>
      <c r="B890" s="233"/>
      <c r="C890" s="234"/>
      <c r="D890" s="235" t="s">
        <v>174</v>
      </c>
      <c r="E890" s="236" t="s">
        <v>19</v>
      </c>
      <c r="F890" s="237" t="s">
        <v>261</v>
      </c>
      <c r="G890" s="234"/>
      <c r="H890" s="238">
        <v>6.0599999999999996</v>
      </c>
      <c r="I890" s="239"/>
      <c r="J890" s="234"/>
      <c r="K890" s="234"/>
      <c r="L890" s="240"/>
      <c r="M890" s="241"/>
      <c r="N890" s="242"/>
      <c r="O890" s="242"/>
      <c r="P890" s="242"/>
      <c r="Q890" s="242"/>
      <c r="R890" s="242"/>
      <c r="S890" s="242"/>
      <c r="T890" s="24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4" t="s">
        <v>174</v>
      </c>
      <c r="AU890" s="244" t="s">
        <v>87</v>
      </c>
      <c r="AV890" s="13" t="s">
        <v>87</v>
      </c>
      <c r="AW890" s="13" t="s">
        <v>37</v>
      </c>
      <c r="AX890" s="13" t="s">
        <v>77</v>
      </c>
      <c r="AY890" s="244" t="s">
        <v>164</v>
      </c>
    </row>
    <row r="891" s="13" customFormat="1">
      <c r="A891" s="13"/>
      <c r="B891" s="233"/>
      <c r="C891" s="234"/>
      <c r="D891" s="235" t="s">
        <v>174</v>
      </c>
      <c r="E891" s="236" t="s">
        <v>19</v>
      </c>
      <c r="F891" s="237" t="s">
        <v>262</v>
      </c>
      <c r="G891" s="234"/>
      <c r="H891" s="238">
        <v>8.5999999999999996</v>
      </c>
      <c r="I891" s="239"/>
      <c r="J891" s="234"/>
      <c r="K891" s="234"/>
      <c r="L891" s="240"/>
      <c r="M891" s="241"/>
      <c r="N891" s="242"/>
      <c r="O891" s="242"/>
      <c r="P891" s="242"/>
      <c r="Q891" s="242"/>
      <c r="R891" s="242"/>
      <c r="S891" s="242"/>
      <c r="T891" s="24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4" t="s">
        <v>174</v>
      </c>
      <c r="AU891" s="244" t="s">
        <v>87</v>
      </c>
      <c r="AV891" s="13" t="s">
        <v>87</v>
      </c>
      <c r="AW891" s="13" t="s">
        <v>37</v>
      </c>
      <c r="AX891" s="13" t="s">
        <v>77</v>
      </c>
      <c r="AY891" s="244" t="s">
        <v>164</v>
      </c>
    </row>
    <row r="892" s="13" customFormat="1">
      <c r="A892" s="13"/>
      <c r="B892" s="233"/>
      <c r="C892" s="234"/>
      <c r="D892" s="235" t="s">
        <v>174</v>
      </c>
      <c r="E892" s="236" t="s">
        <v>19</v>
      </c>
      <c r="F892" s="237" t="s">
        <v>263</v>
      </c>
      <c r="G892" s="234"/>
      <c r="H892" s="238">
        <v>21.43</v>
      </c>
      <c r="I892" s="239"/>
      <c r="J892" s="234"/>
      <c r="K892" s="234"/>
      <c r="L892" s="240"/>
      <c r="M892" s="241"/>
      <c r="N892" s="242"/>
      <c r="O892" s="242"/>
      <c r="P892" s="242"/>
      <c r="Q892" s="242"/>
      <c r="R892" s="242"/>
      <c r="S892" s="242"/>
      <c r="T892" s="24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4" t="s">
        <v>174</v>
      </c>
      <c r="AU892" s="244" t="s">
        <v>87</v>
      </c>
      <c r="AV892" s="13" t="s">
        <v>87</v>
      </c>
      <c r="AW892" s="13" t="s">
        <v>37</v>
      </c>
      <c r="AX892" s="13" t="s">
        <v>77</v>
      </c>
      <c r="AY892" s="244" t="s">
        <v>164</v>
      </c>
    </row>
    <row r="893" s="14" customFormat="1">
      <c r="A893" s="14"/>
      <c r="B893" s="245"/>
      <c r="C893" s="246"/>
      <c r="D893" s="235" t="s">
        <v>174</v>
      </c>
      <c r="E893" s="247" t="s">
        <v>19</v>
      </c>
      <c r="F893" s="248" t="s">
        <v>176</v>
      </c>
      <c r="G893" s="246"/>
      <c r="H893" s="249">
        <v>81.670000000000002</v>
      </c>
      <c r="I893" s="250"/>
      <c r="J893" s="246"/>
      <c r="K893" s="246"/>
      <c r="L893" s="251"/>
      <c r="M893" s="252"/>
      <c r="N893" s="253"/>
      <c r="O893" s="253"/>
      <c r="P893" s="253"/>
      <c r="Q893" s="253"/>
      <c r="R893" s="253"/>
      <c r="S893" s="253"/>
      <c r="T893" s="25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5" t="s">
        <v>174</v>
      </c>
      <c r="AU893" s="255" t="s">
        <v>87</v>
      </c>
      <c r="AV893" s="14" t="s">
        <v>108</v>
      </c>
      <c r="AW893" s="14" t="s">
        <v>37</v>
      </c>
      <c r="AX893" s="14" t="s">
        <v>85</v>
      </c>
      <c r="AY893" s="255" t="s">
        <v>164</v>
      </c>
    </row>
    <row r="894" s="2" customFormat="1" ht="24.15" customHeight="1">
      <c r="A894" s="41"/>
      <c r="B894" s="42"/>
      <c r="C894" s="215" t="s">
        <v>895</v>
      </c>
      <c r="D894" s="215" t="s">
        <v>166</v>
      </c>
      <c r="E894" s="216" t="s">
        <v>896</v>
      </c>
      <c r="F894" s="217" t="s">
        <v>897</v>
      </c>
      <c r="G894" s="218" t="s">
        <v>169</v>
      </c>
      <c r="H894" s="219">
        <v>15.763999999999999</v>
      </c>
      <c r="I894" s="220"/>
      <c r="J894" s="221">
        <f>ROUND(I894*H894,2)</f>
        <v>0</v>
      </c>
      <c r="K894" s="217" t="s">
        <v>170</v>
      </c>
      <c r="L894" s="47"/>
      <c r="M894" s="222" t="s">
        <v>19</v>
      </c>
      <c r="N894" s="223" t="s">
        <v>48</v>
      </c>
      <c r="O894" s="87"/>
      <c r="P894" s="224">
        <f>O894*H894</f>
        <v>0</v>
      </c>
      <c r="Q894" s="224">
        <v>0</v>
      </c>
      <c r="R894" s="224">
        <f>Q894*H894</f>
        <v>0</v>
      </c>
      <c r="S894" s="224">
        <v>0</v>
      </c>
      <c r="T894" s="225">
        <f>S894*H894</f>
        <v>0</v>
      </c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R894" s="226" t="s">
        <v>276</v>
      </c>
      <c r="AT894" s="226" t="s">
        <v>166</v>
      </c>
      <c r="AU894" s="226" t="s">
        <v>87</v>
      </c>
      <c r="AY894" s="20" t="s">
        <v>164</v>
      </c>
      <c r="BE894" s="227">
        <f>IF(N894="základní",J894,0)</f>
        <v>0</v>
      </c>
      <c r="BF894" s="227">
        <f>IF(N894="snížená",J894,0)</f>
        <v>0</v>
      </c>
      <c r="BG894" s="227">
        <f>IF(N894="zákl. přenesená",J894,0)</f>
        <v>0</v>
      </c>
      <c r="BH894" s="227">
        <f>IF(N894="sníž. přenesená",J894,0)</f>
        <v>0</v>
      </c>
      <c r="BI894" s="227">
        <f>IF(N894="nulová",J894,0)</f>
        <v>0</v>
      </c>
      <c r="BJ894" s="20" t="s">
        <v>85</v>
      </c>
      <c r="BK894" s="227">
        <f>ROUND(I894*H894,2)</f>
        <v>0</v>
      </c>
      <c r="BL894" s="20" t="s">
        <v>276</v>
      </c>
      <c r="BM894" s="226" t="s">
        <v>898</v>
      </c>
    </row>
    <row r="895" s="2" customFormat="1">
      <c r="A895" s="41"/>
      <c r="B895" s="42"/>
      <c r="C895" s="43"/>
      <c r="D895" s="228" t="s">
        <v>172</v>
      </c>
      <c r="E895" s="43"/>
      <c r="F895" s="229" t="s">
        <v>899</v>
      </c>
      <c r="G895" s="43"/>
      <c r="H895" s="43"/>
      <c r="I895" s="230"/>
      <c r="J895" s="43"/>
      <c r="K895" s="43"/>
      <c r="L895" s="47"/>
      <c r="M895" s="231"/>
      <c r="N895" s="232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T895" s="20" t="s">
        <v>172</v>
      </c>
      <c r="AU895" s="20" t="s">
        <v>87</v>
      </c>
    </row>
    <row r="896" s="15" customFormat="1">
      <c r="A896" s="15"/>
      <c r="B896" s="256"/>
      <c r="C896" s="257"/>
      <c r="D896" s="235" t="s">
        <v>174</v>
      </c>
      <c r="E896" s="258" t="s">
        <v>19</v>
      </c>
      <c r="F896" s="259" t="s">
        <v>258</v>
      </c>
      <c r="G896" s="257"/>
      <c r="H896" s="258" t="s">
        <v>19</v>
      </c>
      <c r="I896" s="260"/>
      <c r="J896" s="257"/>
      <c r="K896" s="257"/>
      <c r="L896" s="261"/>
      <c r="M896" s="262"/>
      <c r="N896" s="263"/>
      <c r="O896" s="263"/>
      <c r="P896" s="263"/>
      <c r="Q896" s="263"/>
      <c r="R896" s="263"/>
      <c r="S896" s="263"/>
      <c r="T896" s="264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T896" s="265" t="s">
        <v>174</v>
      </c>
      <c r="AU896" s="265" t="s">
        <v>87</v>
      </c>
      <c r="AV896" s="15" t="s">
        <v>85</v>
      </c>
      <c r="AW896" s="15" t="s">
        <v>37</v>
      </c>
      <c r="AX896" s="15" t="s">
        <v>77</v>
      </c>
      <c r="AY896" s="265" t="s">
        <v>164</v>
      </c>
    </row>
    <row r="897" s="13" customFormat="1">
      <c r="A897" s="13"/>
      <c r="B897" s="233"/>
      <c r="C897" s="234"/>
      <c r="D897" s="235" t="s">
        <v>174</v>
      </c>
      <c r="E897" s="236" t="s">
        <v>19</v>
      </c>
      <c r="F897" s="237" t="s">
        <v>900</v>
      </c>
      <c r="G897" s="234"/>
      <c r="H897" s="238">
        <v>4.1399999999999997</v>
      </c>
      <c r="I897" s="239"/>
      <c r="J897" s="234"/>
      <c r="K897" s="234"/>
      <c r="L897" s="240"/>
      <c r="M897" s="241"/>
      <c r="N897" s="242"/>
      <c r="O897" s="242"/>
      <c r="P897" s="242"/>
      <c r="Q897" s="242"/>
      <c r="R897" s="242"/>
      <c r="S897" s="242"/>
      <c r="T897" s="24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4" t="s">
        <v>174</v>
      </c>
      <c r="AU897" s="244" t="s">
        <v>87</v>
      </c>
      <c r="AV897" s="13" t="s">
        <v>87</v>
      </c>
      <c r="AW897" s="13" t="s">
        <v>37</v>
      </c>
      <c r="AX897" s="13" t="s">
        <v>77</v>
      </c>
      <c r="AY897" s="244" t="s">
        <v>164</v>
      </c>
    </row>
    <row r="898" s="13" customFormat="1">
      <c r="A898" s="13"/>
      <c r="B898" s="233"/>
      <c r="C898" s="234"/>
      <c r="D898" s="235" t="s">
        <v>174</v>
      </c>
      <c r="E898" s="236" t="s">
        <v>19</v>
      </c>
      <c r="F898" s="237" t="s">
        <v>901</v>
      </c>
      <c r="G898" s="234"/>
      <c r="H898" s="238">
        <v>3.6179999999999999</v>
      </c>
      <c r="I898" s="239"/>
      <c r="J898" s="234"/>
      <c r="K898" s="234"/>
      <c r="L898" s="240"/>
      <c r="M898" s="241"/>
      <c r="N898" s="242"/>
      <c r="O898" s="242"/>
      <c r="P898" s="242"/>
      <c r="Q898" s="242"/>
      <c r="R898" s="242"/>
      <c r="S898" s="242"/>
      <c r="T898" s="24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4" t="s">
        <v>174</v>
      </c>
      <c r="AU898" s="244" t="s">
        <v>87</v>
      </c>
      <c r="AV898" s="13" t="s">
        <v>87</v>
      </c>
      <c r="AW898" s="13" t="s">
        <v>37</v>
      </c>
      <c r="AX898" s="13" t="s">
        <v>77</v>
      </c>
      <c r="AY898" s="244" t="s">
        <v>164</v>
      </c>
    </row>
    <row r="899" s="13" customFormat="1">
      <c r="A899" s="13"/>
      <c r="B899" s="233"/>
      <c r="C899" s="234"/>
      <c r="D899" s="235" t="s">
        <v>174</v>
      </c>
      <c r="E899" s="236" t="s">
        <v>19</v>
      </c>
      <c r="F899" s="237" t="s">
        <v>902</v>
      </c>
      <c r="G899" s="234"/>
      <c r="H899" s="238">
        <v>1.5820000000000001</v>
      </c>
      <c r="I899" s="239"/>
      <c r="J899" s="234"/>
      <c r="K899" s="234"/>
      <c r="L899" s="240"/>
      <c r="M899" s="241"/>
      <c r="N899" s="242"/>
      <c r="O899" s="242"/>
      <c r="P899" s="242"/>
      <c r="Q899" s="242"/>
      <c r="R899" s="242"/>
      <c r="S899" s="242"/>
      <c r="T899" s="24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4" t="s">
        <v>174</v>
      </c>
      <c r="AU899" s="244" t="s">
        <v>87</v>
      </c>
      <c r="AV899" s="13" t="s">
        <v>87</v>
      </c>
      <c r="AW899" s="13" t="s">
        <v>37</v>
      </c>
      <c r="AX899" s="13" t="s">
        <v>77</v>
      </c>
      <c r="AY899" s="244" t="s">
        <v>164</v>
      </c>
    </row>
    <row r="900" s="13" customFormat="1">
      <c r="A900" s="13"/>
      <c r="B900" s="233"/>
      <c r="C900" s="234"/>
      <c r="D900" s="235" t="s">
        <v>174</v>
      </c>
      <c r="E900" s="236" t="s">
        <v>19</v>
      </c>
      <c r="F900" s="237" t="s">
        <v>903</v>
      </c>
      <c r="G900" s="234"/>
      <c r="H900" s="238">
        <v>2.2679999999999998</v>
      </c>
      <c r="I900" s="239"/>
      <c r="J900" s="234"/>
      <c r="K900" s="234"/>
      <c r="L900" s="240"/>
      <c r="M900" s="241"/>
      <c r="N900" s="242"/>
      <c r="O900" s="242"/>
      <c r="P900" s="242"/>
      <c r="Q900" s="242"/>
      <c r="R900" s="242"/>
      <c r="S900" s="242"/>
      <c r="T900" s="24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4" t="s">
        <v>174</v>
      </c>
      <c r="AU900" s="244" t="s">
        <v>87</v>
      </c>
      <c r="AV900" s="13" t="s">
        <v>87</v>
      </c>
      <c r="AW900" s="13" t="s">
        <v>37</v>
      </c>
      <c r="AX900" s="13" t="s">
        <v>77</v>
      </c>
      <c r="AY900" s="244" t="s">
        <v>164</v>
      </c>
    </row>
    <row r="901" s="13" customFormat="1">
      <c r="A901" s="13"/>
      <c r="B901" s="233"/>
      <c r="C901" s="234"/>
      <c r="D901" s="235" t="s">
        <v>174</v>
      </c>
      <c r="E901" s="236" t="s">
        <v>19</v>
      </c>
      <c r="F901" s="237" t="s">
        <v>904</v>
      </c>
      <c r="G901" s="234"/>
      <c r="H901" s="238">
        <v>4.1559999999999997</v>
      </c>
      <c r="I901" s="239"/>
      <c r="J901" s="234"/>
      <c r="K901" s="234"/>
      <c r="L901" s="240"/>
      <c r="M901" s="241"/>
      <c r="N901" s="242"/>
      <c r="O901" s="242"/>
      <c r="P901" s="242"/>
      <c r="Q901" s="242"/>
      <c r="R901" s="242"/>
      <c r="S901" s="242"/>
      <c r="T901" s="24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4" t="s">
        <v>174</v>
      </c>
      <c r="AU901" s="244" t="s">
        <v>87</v>
      </c>
      <c r="AV901" s="13" t="s">
        <v>87</v>
      </c>
      <c r="AW901" s="13" t="s">
        <v>37</v>
      </c>
      <c r="AX901" s="13" t="s">
        <v>77</v>
      </c>
      <c r="AY901" s="244" t="s">
        <v>164</v>
      </c>
    </row>
    <row r="902" s="14" customFormat="1">
      <c r="A902" s="14"/>
      <c r="B902" s="245"/>
      <c r="C902" s="246"/>
      <c r="D902" s="235" t="s">
        <v>174</v>
      </c>
      <c r="E902" s="247" t="s">
        <v>19</v>
      </c>
      <c r="F902" s="248" t="s">
        <v>176</v>
      </c>
      <c r="G902" s="246"/>
      <c r="H902" s="249">
        <v>15.763999999999999</v>
      </c>
      <c r="I902" s="250"/>
      <c r="J902" s="246"/>
      <c r="K902" s="246"/>
      <c r="L902" s="251"/>
      <c r="M902" s="252"/>
      <c r="N902" s="253"/>
      <c r="O902" s="253"/>
      <c r="P902" s="253"/>
      <c r="Q902" s="253"/>
      <c r="R902" s="253"/>
      <c r="S902" s="253"/>
      <c r="T902" s="25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5" t="s">
        <v>174</v>
      </c>
      <c r="AU902" s="255" t="s">
        <v>87</v>
      </c>
      <c r="AV902" s="14" t="s">
        <v>108</v>
      </c>
      <c r="AW902" s="14" t="s">
        <v>37</v>
      </c>
      <c r="AX902" s="14" t="s">
        <v>85</v>
      </c>
      <c r="AY902" s="255" t="s">
        <v>164</v>
      </c>
    </row>
    <row r="903" s="2" customFormat="1" ht="24.15" customHeight="1">
      <c r="A903" s="41"/>
      <c r="B903" s="42"/>
      <c r="C903" s="267" t="s">
        <v>905</v>
      </c>
      <c r="D903" s="267" t="s">
        <v>338</v>
      </c>
      <c r="E903" s="268" t="s">
        <v>906</v>
      </c>
      <c r="F903" s="269" t="s">
        <v>907</v>
      </c>
      <c r="G903" s="270" t="s">
        <v>169</v>
      </c>
      <c r="H903" s="271">
        <v>112.05</v>
      </c>
      <c r="I903" s="272"/>
      <c r="J903" s="273">
        <f>ROUND(I903*H903,2)</f>
        <v>0</v>
      </c>
      <c r="K903" s="269" t="s">
        <v>170</v>
      </c>
      <c r="L903" s="274"/>
      <c r="M903" s="275" t="s">
        <v>19</v>
      </c>
      <c r="N903" s="276" t="s">
        <v>48</v>
      </c>
      <c r="O903" s="87"/>
      <c r="P903" s="224">
        <f>O903*H903</f>
        <v>0</v>
      </c>
      <c r="Q903" s="224">
        <v>0.00050000000000000001</v>
      </c>
      <c r="R903" s="224">
        <f>Q903*H903</f>
        <v>0.056024999999999998</v>
      </c>
      <c r="S903" s="224">
        <v>0</v>
      </c>
      <c r="T903" s="225">
        <f>S903*H903</f>
        <v>0</v>
      </c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R903" s="226" t="s">
        <v>393</v>
      </c>
      <c r="AT903" s="226" t="s">
        <v>338</v>
      </c>
      <c r="AU903" s="226" t="s">
        <v>87</v>
      </c>
      <c r="AY903" s="20" t="s">
        <v>164</v>
      </c>
      <c r="BE903" s="227">
        <f>IF(N903="základní",J903,0)</f>
        <v>0</v>
      </c>
      <c r="BF903" s="227">
        <f>IF(N903="snížená",J903,0)</f>
        <v>0</v>
      </c>
      <c r="BG903" s="227">
        <f>IF(N903="zákl. přenesená",J903,0)</f>
        <v>0</v>
      </c>
      <c r="BH903" s="227">
        <f>IF(N903="sníž. přenesená",J903,0)</f>
        <v>0</v>
      </c>
      <c r="BI903" s="227">
        <f>IF(N903="nulová",J903,0)</f>
        <v>0</v>
      </c>
      <c r="BJ903" s="20" t="s">
        <v>85</v>
      </c>
      <c r="BK903" s="227">
        <f>ROUND(I903*H903,2)</f>
        <v>0</v>
      </c>
      <c r="BL903" s="20" t="s">
        <v>276</v>
      </c>
      <c r="BM903" s="226" t="s">
        <v>908</v>
      </c>
    </row>
    <row r="904" s="13" customFormat="1">
      <c r="A904" s="13"/>
      <c r="B904" s="233"/>
      <c r="C904" s="234"/>
      <c r="D904" s="235" t="s">
        <v>174</v>
      </c>
      <c r="E904" s="236" t="s">
        <v>19</v>
      </c>
      <c r="F904" s="237" t="s">
        <v>342</v>
      </c>
      <c r="G904" s="234"/>
      <c r="H904" s="238">
        <v>93.921000000000006</v>
      </c>
      <c r="I904" s="239"/>
      <c r="J904" s="234"/>
      <c r="K904" s="234"/>
      <c r="L904" s="240"/>
      <c r="M904" s="241"/>
      <c r="N904" s="242"/>
      <c r="O904" s="242"/>
      <c r="P904" s="242"/>
      <c r="Q904" s="242"/>
      <c r="R904" s="242"/>
      <c r="S904" s="242"/>
      <c r="T904" s="24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4" t="s">
        <v>174</v>
      </c>
      <c r="AU904" s="244" t="s">
        <v>87</v>
      </c>
      <c r="AV904" s="13" t="s">
        <v>87</v>
      </c>
      <c r="AW904" s="13" t="s">
        <v>37</v>
      </c>
      <c r="AX904" s="13" t="s">
        <v>77</v>
      </c>
      <c r="AY904" s="244" t="s">
        <v>164</v>
      </c>
    </row>
    <row r="905" s="13" customFormat="1">
      <c r="A905" s="13"/>
      <c r="B905" s="233"/>
      <c r="C905" s="234"/>
      <c r="D905" s="235" t="s">
        <v>174</v>
      </c>
      <c r="E905" s="236" t="s">
        <v>19</v>
      </c>
      <c r="F905" s="237" t="s">
        <v>909</v>
      </c>
      <c r="G905" s="234"/>
      <c r="H905" s="238">
        <v>18.129000000000001</v>
      </c>
      <c r="I905" s="239"/>
      <c r="J905" s="234"/>
      <c r="K905" s="234"/>
      <c r="L905" s="240"/>
      <c r="M905" s="241"/>
      <c r="N905" s="242"/>
      <c r="O905" s="242"/>
      <c r="P905" s="242"/>
      <c r="Q905" s="242"/>
      <c r="R905" s="242"/>
      <c r="S905" s="242"/>
      <c r="T905" s="24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4" t="s">
        <v>174</v>
      </c>
      <c r="AU905" s="244" t="s">
        <v>87</v>
      </c>
      <c r="AV905" s="13" t="s">
        <v>87</v>
      </c>
      <c r="AW905" s="13" t="s">
        <v>37</v>
      </c>
      <c r="AX905" s="13" t="s">
        <v>77</v>
      </c>
      <c r="AY905" s="244" t="s">
        <v>164</v>
      </c>
    </row>
    <row r="906" s="14" customFormat="1">
      <c r="A906" s="14"/>
      <c r="B906" s="245"/>
      <c r="C906" s="246"/>
      <c r="D906" s="235" t="s">
        <v>174</v>
      </c>
      <c r="E906" s="247" t="s">
        <v>19</v>
      </c>
      <c r="F906" s="248" t="s">
        <v>176</v>
      </c>
      <c r="G906" s="246"/>
      <c r="H906" s="249">
        <v>112.05000000000001</v>
      </c>
      <c r="I906" s="250"/>
      <c r="J906" s="246"/>
      <c r="K906" s="246"/>
      <c r="L906" s="251"/>
      <c r="M906" s="252"/>
      <c r="N906" s="253"/>
      <c r="O906" s="253"/>
      <c r="P906" s="253"/>
      <c r="Q906" s="253"/>
      <c r="R906" s="253"/>
      <c r="S906" s="253"/>
      <c r="T906" s="25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5" t="s">
        <v>174</v>
      </c>
      <c r="AU906" s="255" t="s">
        <v>87</v>
      </c>
      <c r="AV906" s="14" t="s">
        <v>108</v>
      </c>
      <c r="AW906" s="14" t="s">
        <v>37</v>
      </c>
      <c r="AX906" s="14" t="s">
        <v>85</v>
      </c>
      <c r="AY906" s="255" t="s">
        <v>164</v>
      </c>
    </row>
    <row r="907" s="2" customFormat="1" ht="24.15" customHeight="1">
      <c r="A907" s="41"/>
      <c r="B907" s="42"/>
      <c r="C907" s="215" t="s">
        <v>910</v>
      </c>
      <c r="D907" s="215" t="s">
        <v>166</v>
      </c>
      <c r="E907" s="216" t="s">
        <v>911</v>
      </c>
      <c r="F907" s="217" t="s">
        <v>912</v>
      </c>
      <c r="G907" s="218" t="s">
        <v>169</v>
      </c>
      <c r="H907" s="219">
        <v>163.34</v>
      </c>
      <c r="I907" s="220"/>
      <c r="J907" s="221">
        <f>ROUND(I907*H907,2)</f>
        <v>0</v>
      </c>
      <c r="K907" s="217" t="s">
        <v>170</v>
      </c>
      <c r="L907" s="47"/>
      <c r="M907" s="222" t="s">
        <v>19</v>
      </c>
      <c r="N907" s="223" t="s">
        <v>48</v>
      </c>
      <c r="O907" s="87"/>
      <c r="P907" s="224">
        <f>O907*H907</f>
        <v>0</v>
      </c>
      <c r="Q907" s="224">
        <v>0.00040000000000000002</v>
      </c>
      <c r="R907" s="224">
        <f>Q907*H907</f>
        <v>0.065336000000000005</v>
      </c>
      <c r="S907" s="224">
        <v>0</v>
      </c>
      <c r="T907" s="225">
        <f>S907*H907</f>
        <v>0</v>
      </c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R907" s="226" t="s">
        <v>276</v>
      </c>
      <c r="AT907" s="226" t="s">
        <v>166</v>
      </c>
      <c r="AU907" s="226" t="s">
        <v>87</v>
      </c>
      <c r="AY907" s="20" t="s">
        <v>164</v>
      </c>
      <c r="BE907" s="227">
        <f>IF(N907="základní",J907,0)</f>
        <v>0</v>
      </c>
      <c r="BF907" s="227">
        <f>IF(N907="snížená",J907,0)</f>
        <v>0</v>
      </c>
      <c r="BG907" s="227">
        <f>IF(N907="zákl. přenesená",J907,0)</f>
        <v>0</v>
      </c>
      <c r="BH907" s="227">
        <f>IF(N907="sníž. přenesená",J907,0)</f>
        <v>0</v>
      </c>
      <c r="BI907" s="227">
        <f>IF(N907="nulová",J907,0)</f>
        <v>0</v>
      </c>
      <c r="BJ907" s="20" t="s">
        <v>85</v>
      </c>
      <c r="BK907" s="227">
        <f>ROUND(I907*H907,2)</f>
        <v>0</v>
      </c>
      <c r="BL907" s="20" t="s">
        <v>276</v>
      </c>
      <c r="BM907" s="226" t="s">
        <v>913</v>
      </c>
    </row>
    <row r="908" s="2" customFormat="1">
      <c r="A908" s="41"/>
      <c r="B908" s="42"/>
      <c r="C908" s="43"/>
      <c r="D908" s="228" t="s">
        <v>172</v>
      </c>
      <c r="E908" s="43"/>
      <c r="F908" s="229" t="s">
        <v>914</v>
      </c>
      <c r="G908" s="43"/>
      <c r="H908" s="43"/>
      <c r="I908" s="230"/>
      <c r="J908" s="43"/>
      <c r="K908" s="43"/>
      <c r="L908" s="47"/>
      <c r="M908" s="231"/>
      <c r="N908" s="232"/>
      <c r="O908" s="87"/>
      <c r="P908" s="87"/>
      <c r="Q908" s="87"/>
      <c r="R908" s="87"/>
      <c r="S908" s="87"/>
      <c r="T908" s="88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T908" s="20" t="s">
        <v>172</v>
      </c>
      <c r="AU908" s="20" t="s">
        <v>87</v>
      </c>
    </row>
    <row r="909" s="15" customFormat="1">
      <c r="A909" s="15"/>
      <c r="B909" s="256"/>
      <c r="C909" s="257"/>
      <c r="D909" s="235" t="s">
        <v>174</v>
      </c>
      <c r="E909" s="258" t="s">
        <v>19</v>
      </c>
      <c r="F909" s="259" t="s">
        <v>258</v>
      </c>
      <c r="G909" s="257"/>
      <c r="H909" s="258" t="s">
        <v>19</v>
      </c>
      <c r="I909" s="260"/>
      <c r="J909" s="257"/>
      <c r="K909" s="257"/>
      <c r="L909" s="261"/>
      <c r="M909" s="262"/>
      <c r="N909" s="263"/>
      <c r="O909" s="263"/>
      <c r="P909" s="263"/>
      <c r="Q909" s="263"/>
      <c r="R909" s="263"/>
      <c r="S909" s="263"/>
      <c r="T909" s="264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65" t="s">
        <v>174</v>
      </c>
      <c r="AU909" s="265" t="s">
        <v>87</v>
      </c>
      <c r="AV909" s="15" t="s">
        <v>85</v>
      </c>
      <c r="AW909" s="15" t="s">
        <v>37</v>
      </c>
      <c r="AX909" s="15" t="s">
        <v>77</v>
      </c>
      <c r="AY909" s="265" t="s">
        <v>164</v>
      </c>
    </row>
    <row r="910" s="13" customFormat="1">
      <c r="A910" s="13"/>
      <c r="B910" s="233"/>
      <c r="C910" s="234"/>
      <c r="D910" s="235" t="s">
        <v>174</v>
      </c>
      <c r="E910" s="236" t="s">
        <v>19</v>
      </c>
      <c r="F910" s="237" t="s">
        <v>915</v>
      </c>
      <c r="G910" s="234"/>
      <c r="H910" s="238">
        <v>50.979999999999997</v>
      </c>
      <c r="I910" s="239"/>
      <c r="J910" s="234"/>
      <c r="K910" s="234"/>
      <c r="L910" s="240"/>
      <c r="M910" s="241"/>
      <c r="N910" s="242"/>
      <c r="O910" s="242"/>
      <c r="P910" s="242"/>
      <c r="Q910" s="242"/>
      <c r="R910" s="242"/>
      <c r="S910" s="242"/>
      <c r="T910" s="24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4" t="s">
        <v>174</v>
      </c>
      <c r="AU910" s="244" t="s">
        <v>87</v>
      </c>
      <c r="AV910" s="13" t="s">
        <v>87</v>
      </c>
      <c r="AW910" s="13" t="s">
        <v>37</v>
      </c>
      <c r="AX910" s="13" t="s">
        <v>77</v>
      </c>
      <c r="AY910" s="244" t="s">
        <v>164</v>
      </c>
    </row>
    <row r="911" s="13" customFormat="1">
      <c r="A911" s="13"/>
      <c r="B911" s="233"/>
      <c r="C911" s="234"/>
      <c r="D911" s="235" t="s">
        <v>174</v>
      </c>
      <c r="E911" s="236" t="s">
        <v>19</v>
      </c>
      <c r="F911" s="237" t="s">
        <v>916</v>
      </c>
      <c r="G911" s="234"/>
      <c r="H911" s="238">
        <v>40.18</v>
      </c>
      <c r="I911" s="239"/>
      <c r="J911" s="234"/>
      <c r="K911" s="234"/>
      <c r="L911" s="240"/>
      <c r="M911" s="241"/>
      <c r="N911" s="242"/>
      <c r="O911" s="242"/>
      <c r="P911" s="242"/>
      <c r="Q911" s="242"/>
      <c r="R911" s="242"/>
      <c r="S911" s="242"/>
      <c r="T911" s="24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4" t="s">
        <v>174</v>
      </c>
      <c r="AU911" s="244" t="s">
        <v>87</v>
      </c>
      <c r="AV911" s="13" t="s">
        <v>87</v>
      </c>
      <c r="AW911" s="13" t="s">
        <v>37</v>
      </c>
      <c r="AX911" s="13" t="s">
        <v>77</v>
      </c>
      <c r="AY911" s="244" t="s">
        <v>164</v>
      </c>
    </row>
    <row r="912" s="13" customFormat="1">
      <c r="A912" s="13"/>
      <c r="B912" s="233"/>
      <c r="C912" s="234"/>
      <c r="D912" s="235" t="s">
        <v>174</v>
      </c>
      <c r="E912" s="236" t="s">
        <v>19</v>
      </c>
      <c r="F912" s="237" t="s">
        <v>917</v>
      </c>
      <c r="G912" s="234"/>
      <c r="H912" s="238">
        <v>12.119999999999999</v>
      </c>
      <c r="I912" s="239"/>
      <c r="J912" s="234"/>
      <c r="K912" s="234"/>
      <c r="L912" s="240"/>
      <c r="M912" s="241"/>
      <c r="N912" s="242"/>
      <c r="O912" s="242"/>
      <c r="P912" s="242"/>
      <c r="Q912" s="242"/>
      <c r="R912" s="242"/>
      <c r="S912" s="242"/>
      <c r="T912" s="24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4" t="s">
        <v>174</v>
      </c>
      <c r="AU912" s="244" t="s">
        <v>87</v>
      </c>
      <c r="AV912" s="13" t="s">
        <v>87</v>
      </c>
      <c r="AW912" s="13" t="s">
        <v>37</v>
      </c>
      <c r="AX912" s="13" t="s">
        <v>77</v>
      </c>
      <c r="AY912" s="244" t="s">
        <v>164</v>
      </c>
    </row>
    <row r="913" s="13" customFormat="1">
      <c r="A913" s="13"/>
      <c r="B913" s="233"/>
      <c r="C913" s="234"/>
      <c r="D913" s="235" t="s">
        <v>174</v>
      </c>
      <c r="E913" s="236" t="s">
        <v>19</v>
      </c>
      <c r="F913" s="237" t="s">
        <v>918</v>
      </c>
      <c r="G913" s="234"/>
      <c r="H913" s="238">
        <v>17.199999999999999</v>
      </c>
      <c r="I913" s="239"/>
      <c r="J913" s="234"/>
      <c r="K913" s="234"/>
      <c r="L913" s="240"/>
      <c r="M913" s="241"/>
      <c r="N913" s="242"/>
      <c r="O913" s="242"/>
      <c r="P913" s="242"/>
      <c r="Q913" s="242"/>
      <c r="R913" s="242"/>
      <c r="S913" s="242"/>
      <c r="T913" s="24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4" t="s">
        <v>174</v>
      </c>
      <c r="AU913" s="244" t="s">
        <v>87</v>
      </c>
      <c r="AV913" s="13" t="s">
        <v>87</v>
      </c>
      <c r="AW913" s="13" t="s">
        <v>37</v>
      </c>
      <c r="AX913" s="13" t="s">
        <v>77</v>
      </c>
      <c r="AY913" s="244" t="s">
        <v>164</v>
      </c>
    </row>
    <row r="914" s="13" customFormat="1">
      <c r="A914" s="13"/>
      <c r="B914" s="233"/>
      <c r="C914" s="234"/>
      <c r="D914" s="235" t="s">
        <v>174</v>
      </c>
      <c r="E914" s="236" t="s">
        <v>19</v>
      </c>
      <c r="F914" s="237" t="s">
        <v>919</v>
      </c>
      <c r="G914" s="234"/>
      <c r="H914" s="238">
        <v>42.859999999999999</v>
      </c>
      <c r="I914" s="239"/>
      <c r="J914" s="234"/>
      <c r="K914" s="234"/>
      <c r="L914" s="240"/>
      <c r="M914" s="241"/>
      <c r="N914" s="242"/>
      <c r="O914" s="242"/>
      <c r="P914" s="242"/>
      <c r="Q914" s="242"/>
      <c r="R914" s="242"/>
      <c r="S914" s="242"/>
      <c r="T914" s="24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4" t="s">
        <v>174</v>
      </c>
      <c r="AU914" s="244" t="s">
        <v>87</v>
      </c>
      <c r="AV914" s="13" t="s">
        <v>87</v>
      </c>
      <c r="AW914" s="13" t="s">
        <v>37</v>
      </c>
      <c r="AX914" s="13" t="s">
        <v>77</v>
      </c>
      <c r="AY914" s="244" t="s">
        <v>164</v>
      </c>
    </row>
    <row r="915" s="14" customFormat="1">
      <c r="A915" s="14"/>
      <c r="B915" s="245"/>
      <c r="C915" s="246"/>
      <c r="D915" s="235" t="s">
        <v>174</v>
      </c>
      <c r="E915" s="247" t="s">
        <v>19</v>
      </c>
      <c r="F915" s="248" t="s">
        <v>176</v>
      </c>
      <c r="G915" s="246"/>
      <c r="H915" s="249">
        <v>163.34</v>
      </c>
      <c r="I915" s="250"/>
      <c r="J915" s="246"/>
      <c r="K915" s="246"/>
      <c r="L915" s="251"/>
      <c r="M915" s="252"/>
      <c r="N915" s="253"/>
      <c r="O915" s="253"/>
      <c r="P915" s="253"/>
      <c r="Q915" s="253"/>
      <c r="R915" s="253"/>
      <c r="S915" s="253"/>
      <c r="T915" s="25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5" t="s">
        <v>174</v>
      </c>
      <c r="AU915" s="255" t="s">
        <v>87</v>
      </c>
      <c r="AV915" s="14" t="s">
        <v>108</v>
      </c>
      <c r="AW915" s="14" t="s">
        <v>37</v>
      </c>
      <c r="AX915" s="14" t="s">
        <v>85</v>
      </c>
      <c r="AY915" s="255" t="s">
        <v>164</v>
      </c>
    </row>
    <row r="916" s="2" customFormat="1" ht="24.15" customHeight="1">
      <c r="A916" s="41"/>
      <c r="B916" s="42"/>
      <c r="C916" s="215" t="s">
        <v>920</v>
      </c>
      <c r="D916" s="215" t="s">
        <v>166</v>
      </c>
      <c r="E916" s="216" t="s">
        <v>921</v>
      </c>
      <c r="F916" s="217" t="s">
        <v>922</v>
      </c>
      <c r="G916" s="218" t="s">
        <v>169</v>
      </c>
      <c r="H916" s="219">
        <v>31.527999999999999</v>
      </c>
      <c r="I916" s="220"/>
      <c r="J916" s="221">
        <f>ROUND(I916*H916,2)</f>
        <v>0</v>
      </c>
      <c r="K916" s="217" t="s">
        <v>170</v>
      </c>
      <c r="L916" s="47"/>
      <c r="M916" s="222" t="s">
        <v>19</v>
      </c>
      <c r="N916" s="223" t="s">
        <v>48</v>
      </c>
      <c r="O916" s="87"/>
      <c r="P916" s="224">
        <f>O916*H916</f>
        <v>0</v>
      </c>
      <c r="Q916" s="224">
        <v>0.00040000000000000002</v>
      </c>
      <c r="R916" s="224">
        <f>Q916*H916</f>
        <v>0.0126112</v>
      </c>
      <c r="S916" s="224">
        <v>0</v>
      </c>
      <c r="T916" s="225">
        <f>S916*H916</f>
        <v>0</v>
      </c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R916" s="226" t="s">
        <v>276</v>
      </c>
      <c r="AT916" s="226" t="s">
        <v>166</v>
      </c>
      <c r="AU916" s="226" t="s">
        <v>87</v>
      </c>
      <c r="AY916" s="20" t="s">
        <v>164</v>
      </c>
      <c r="BE916" s="227">
        <f>IF(N916="základní",J916,0)</f>
        <v>0</v>
      </c>
      <c r="BF916" s="227">
        <f>IF(N916="snížená",J916,0)</f>
        <v>0</v>
      </c>
      <c r="BG916" s="227">
        <f>IF(N916="zákl. přenesená",J916,0)</f>
        <v>0</v>
      </c>
      <c r="BH916" s="227">
        <f>IF(N916="sníž. přenesená",J916,0)</f>
        <v>0</v>
      </c>
      <c r="BI916" s="227">
        <f>IF(N916="nulová",J916,0)</f>
        <v>0</v>
      </c>
      <c r="BJ916" s="20" t="s">
        <v>85</v>
      </c>
      <c r="BK916" s="227">
        <f>ROUND(I916*H916,2)</f>
        <v>0</v>
      </c>
      <c r="BL916" s="20" t="s">
        <v>276</v>
      </c>
      <c r="BM916" s="226" t="s">
        <v>923</v>
      </c>
    </row>
    <row r="917" s="2" customFormat="1">
      <c r="A917" s="41"/>
      <c r="B917" s="42"/>
      <c r="C917" s="43"/>
      <c r="D917" s="228" t="s">
        <v>172</v>
      </c>
      <c r="E917" s="43"/>
      <c r="F917" s="229" t="s">
        <v>924</v>
      </c>
      <c r="G917" s="43"/>
      <c r="H917" s="43"/>
      <c r="I917" s="230"/>
      <c r="J917" s="43"/>
      <c r="K917" s="43"/>
      <c r="L917" s="47"/>
      <c r="M917" s="231"/>
      <c r="N917" s="232"/>
      <c r="O917" s="87"/>
      <c r="P917" s="87"/>
      <c r="Q917" s="87"/>
      <c r="R917" s="87"/>
      <c r="S917" s="87"/>
      <c r="T917" s="88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T917" s="20" t="s">
        <v>172</v>
      </c>
      <c r="AU917" s="20" t="s">
        <v>87</v>
      </c>
    </row>
    <row r="918" s="15" customFormat="1">
      <c r="A918" s="15"/>
      <c r="B918" s="256"/>
      <c r="C918" s="257"/>
      <c r="D918" s="235" t="s">
        <v>174</v>
      </c>
      <c r="E918" s="258" t="s">
        <v>19</v>
      </c>
      <c r="F918" s="259" t="s">
        <v>258</v>
      </c>
      <c r="G918" s="257"/>
      <c r="H918" s="258" t="s">
        <v>19</v>
      </c>
      <c r="I918" s="260"/>
      <c r="J918" s="257"/>
      <c r="K918" s="257"/>
      <c r="L918" s="261"/>
      <c r="M918" s="262"/>
      <c r="N918" s="263"/>
      <c r="O918" s="263"/>
      <c r="P918" s="263"/>
      <c r="Q918" s="263"/>
      <c r="R918" s="263"/>
      <c r="S918" s="263"/>
      <c r="T918" s="264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5" t="s">
        <v>174</v>
      </c>
      <c r="AU918" s="265" t="s">
        <v>87</v>
      </c>
      <c r="AV918" s="15" t="s">
        <v>85</v>
      </c>
      <c r="AW918" s="15" t="s">
        <v>37</v>
      </c>
      <c r="AX918" s="15" t="s">
        <v>77</v>
      </c>
      <c r="AY918" s="265" t="s">
        <v>164</v>
      </c>
    </row>
    <row r="919" s="13" customFormat="1">
      <c r="A919" s="13"/>
      <c r="B919" s="233"/>
      <c r="C919" s="234"/>
      <c r="D919" s="235" t="s">
        <v>174</v>
      </c>
      <c r="E919" s="236" t="s">
        <v>19</v>
      </c>
      <c r="F919" s="237" t="s">
        <v>925</v>
      </c>
      <c r="G919" s="234"/>
      <c r="H919" s="238">
        <v>8.2799999999999994</v>
      </c>
      <c r="I919" s="239"/>
      <c r="J919" s="234"/>
      <c r="K919" s="234"/>
      <c r="L919" s="240"/>
      <c r="M919" s="241"/>
      <c r="N919" s="242"/>
      <c r="O919" s="242"/>
      <c r="P919" s="242"/>
      <c r="Q919" s="242"/>
      <c r="R919" s="242"/>
      <c r="S919" s="242"/>
      <c r="T919" s="24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4" t="s">
        <v>174</v>
      </c>
      <c r="AU919" s="244" t="s">
        <v>87</v>
      </c>
      <c r="AV919" s="13" t="s">
        <v>87</v>
      </c>
      <c r="AW919" s="13" t="s">
        <v>37</v>
      </c>
      <c r="AX919" s="13" t="s">
        <v>77</v>
      </c>
      <c r="AY919" s="244" t="s">
        <v>164</v>
      </c>
    </row>
    <row r="920" s="13" customFormat="1">
      <c r="A920" s="13"/>
      <c r="B920" s="233"/>
      <c r="C920" s="234"/>
      <c r="D920" s="235" t="s">
        <v>174</v>
      </c>
      <c r="E920" s="236" t="s">
        <v>19</v>
      </c>
      <c r="F920" s="237" t="s">
        <v>926</v>
      </c>
      <c r="G920" s="234"/>
      <c r="H920" s="238">
        <v>7.2359999999999998</v>
      </c>
      <c r="I920" s="239"/>
      <c r="J920" s="234"/>
      <c r="K920" s="234"/>
      <c r="L920" s="240"/>
      <c r="M920" s="241"/>
      <c r="N920" s="242"/>
      <c r="O920" s="242"/>
      <c r="P920" s="242"/>
      <c r="Q920" s="242"/>
      <c r="R920" s="242"/>
      <c r="S920" s="242"/>
      <c r="T920" s="24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4" t="s">
        <v>174</v>
      </c>
      <c r="AU920" s="244" t="s">
        <v>87</v>
      </c>
      <c r="AV920" s="13" t="s">
        <v>87</v>
      </c>
      <c r="AW920" s="13" t="s">
        <v>37</v>
      </c>
      <c r="AX920" s="13" t="s">
        <v>77</v>
      </c>
      <c r="AY920" s="244" t="s">
        <v>164</v>
      </c>
    </row>
    <row r="921" s="13" customFormat="1">
      <c r="A921" s="13"/>
      <c r="B921" s="233"/>
      <c r="C921" s="234"/>
      <c r="D921" s="235" t="s">
        <v>174</v>
      </c>
      <c r="E921" s="236" t="s">
        <v>19</v>
      </c>
      <c r="F921" s="237" t="s">
        <v>927</v>
      </c>
      <c r="G921" s="234"/>
      <c r="H921" s="238">
        <v>3.1640000000000001</v>
      </c>
      <c r="I921" s="239"/>
      <c r="J921" s="234"/>
      <c r="K921" s="234"/>
      <c r="L921" s="240"/>
      <c r="M921" s="241"/>
      <c r="N921" s="242"/>
      <c r="O921" s="242"/>
      <c r="P921" s="242"/>
      <c r="Q921" s="242"/>
      <c r="R921" s="242"/>
      <c r="S921" s="242"/>
      <c r="T921" s="24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4" t="s">
        <v>174</v>
      </c>
      <c r="AU921" s="244" t="s">
        <v>87</v>
      </c>
      <c r="AV921" s="13" t="s">
        <v>87</v>
      </c>
      <c r="AW921" s="13" t="s">
        <v>37</v>
      </c>
      <c r="AX921" s="13" t="s">
        <v>77</v>
      </c>
      <c r="AY921" s="244" t="s">
        <v>164</v>
      </c>
    </row>
    <row r="922" s="13" customFormat="1">
      <c r="A922" s="13"/>
      <c r="B922" s="233"/>
      <c r="C922" s="234"/>
      <c r="D922" s="235" t="s">
        <v>174</v>
      </c>
      <c r="E922" s="236" t="s">
        <v>19</v>
      </c>
      <c r="F922" s="237" t="s">
        <v>928</v>
      </c>
      <c r="G922" s="234"/>
      <c r="H922" s="238">
        <v>4.5359999999999996</v>
      </c>
      <c r="I922" s="239"/>
      <c r="J922" s="234"/>
      <c r="K922" s="234"/>
      <c r="L922" s="240"/>
      <c r="M922" s="241"/>
      <c r="N922" s="242"/>
      <c r="O922" s="242"/>
      <c r="P922" s="242"/>
      <c r="Q922" s="242"/>
      <c r="R922" s="242"/>
      <c r="S922" s="242"/>
      <c r="T922" s="24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4" t="s">
        <v>174</v>
      </c>
      <c r="AU922" s="244" t="s">
        <v>87</v>
      </c>
      <c r="AV922" s="13" t="s">
        <v>87</v>
      </c>
      <c r="AW922" s="13" t="s">
        <v>37</v>
      </c>
      <c r="AX922" s="13" t="s">
        <v>77</v>
      </c>
      <c r="AY922" s="244" t="s">
        <v>164</v>
      </c>
    </row>
    <row r="923" s="13" customFormat="1">
      <c r="A923" s="13"/>
      <c r="B923" s="233"/>
      <c r="C923" s="234"/>
      <c r="D923" s="235" t="s">
        <v>174</v>
      </c>
      <c r="E923" s="236" t="s">
        <v>19</v>
      </c>
      <c r="F923" s="237" t="s">
        <v>929</v>
      </c>
      <c r="G923" s="234"/>
      <c r="H923" s="238">
        <v>8.3119999999999994</v>
      </c>
      <c r="I923" s="239"/>
      <c r="J923" s="234"/>
      <c r="K923" s="234"/>
      <c r="L923" s="240"/>
      <c r="M923" s="241"/>
      <c r="N923" s="242"/>
      <c r="O923" s="242"/>
      <c r="P923" s="242"/>
      <c r="Q923" s="242"/>
      <c r="R923" s="242"/>
      <c r="S923" s="242"/>
      <c r="T923" s="24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4" t="s">
        <v>174</v>
      </c>
      <c r="AU923" s="244" t="s">
        <v>87</v>
      </c>
      <c r="AV923" s="13" t="s">
        <v>87</v>
      </c>
      <c r="AW923" s="13" t="s">
        <v>37</v>
      </c>
      <c r="AX923" s="13" t="s">
        <v>77</v>
      </c>
      <c r="AY923" s="244" t="s">
        <v>164</v>
      </c>
    </row>
    <row r="924" s="14" customFormat="1">
      <c r="A924" s="14"/>
      <c r="B924" s="245"/>
      <c r="C924" s="246"/>
      <c r="D924" s="235" t="s">
        <v>174</v>
      </c>
      <c r="E924" s="247" t="s">
        <v>19</v>
      </c>
      <c r="F924" s="248" t="s">
        <v>176</v>
      </c>
      <c r="G924" s="246"/>
      <c r="H924" s="249">
        <v>31.527999999999999</v>
      </c>
      <c r="I924" s="250"/>
      <c r="J924" s="246"/>
      <c r="K924" s="246"/>
      <c r="L924" s="251"/>
      <c r="M924" s="252"/>
      <c r="N924" s="253"/>
      <c r="O924" s="253"/>
      <c r="P924" s="253"/>
      <c r="Q924" s="253"/>
      <c r="R924" s="253"/>
      <c r="S924" s="253"/>
      <c r="T924" s="25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5" t="s">
        <v>174</v>
      </c>
      <c r="AU924" s="255" t="s">
        <v>87</v>
      </c>
      <c r="AV924" s="14" t="s">
        <v>108</v>
      </c>
      <c r="AW924" s="14" t="s">
        <v>37</v>
      </c>
      <c r="AX924" s="14" t="s">
        <v>85</v>
      </c>
      <c r="AY924" s="255" t="s">
        <v>164</v>
      </c>
    </row>
    <row r="925" s="2" customFormat="1" ht="49.05" customHeight="1">
      <c r="A925" s="41"/>
      <c r="B925" s="42"/>
      <c r="C925" s="267" t="s">
        <v>930</v>
      </c>
      <c r="D925" s="267" t="s">
        <v>338</v>
      </c>
      <c r="E925" s="268" t="s">
        <v>931</v>
      </c>
      <c r="F925" s="269" t="s">
        <v>932</v>
      </c>
      <c r="G925" s="270" t="s">
        <v>169</v>
      </c>
      <c r="H925" s="271">
        <v>112.05</v>
      </c>
      <c r="I925" s="272"/>
      <c r="J925" s="273">
        <f>ROUND(I925*H925,2)</f>
        <v>0</v>
      </c>
      <c r="K925" s="269" t="s">
        <v>170</v>
      </c>
      <c r="L925" s="274"/>
      <c r="M925" s="275" t="s">
        <v>19</v>
      </c>
      <c r="N925" s="276" t="s">
        <v>48</v>
      </c>
      <c r="O925" s="87"/>
      <c r="P925" s="224">
        <f>O925*H925</f>
        <v>0</v>
      </c>
      <c r="Q925" s="224">
        <v>0.0054000000000000003</v>
      </c>
      <c r="R925" s="224">
        <f>Q925*H925</f>
        <v>0.60507</v>
      </c>
      <c r="S925" s="224">
        <v>0</v>
      </c>
      <c r="T925" s="225">
        <f>S925*H925</f>
        <v>0</v>
      </c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R925" s="226" t="s">
        <v>393</v>
      </c>
      <c r="AT925" s="226" t="s">
        <v>338</v>
      </c>
      <c r="AU925" s="226" t="s">
        <v>87</v>
      </c>
      <c r="AY925" s="20" t="s">
        <v>164</v>
      </c>
      <c r="BE925" s="227">
        <f>IF(N925="základní",J925,0)</f>
        <v>0</v>
      </c>
      <c r="BF925" s="227">
        <f>IF(N925="snížená",J925,0)</f>
        <v>0</v>
      </c>
      <c r="BG925" s="227">
        <f>IF(N925="zákl. přenesená",J925,0)</f>
        <v>0</v>
      </c>
      <c r="BH925" s="227">
        <f>IF(N925="sníž. přenesená",J925,0)</f>
        <v>0</v>
      </c>
      <c r="BI925" s="227">
        <f>IF(N925="nulová",J925,0)</f>
        <v>0</v>
      </c>
      <c r="BJ925" s="20" t="s">
        <v>85</v>
      </c>
      <c r="BK925" s="227">
        <f>ROUND(I925*H925,2)</f>
        <v>0</v>
      </c>
      <c r="BL925" s="20" t="s">
        <v>276</v>
      </c>
      <c r="BM925" s="226" t="s">
        <v>933</v>
      </c>
    </row>
    <row r="926" s="13" customFormat="1">
      <c r="A926" s="13"/>
      <c r="B926" s="233"/>
      <c r="C926" s="234"/>
      <c r="D926" s="235" t="s">
        <v>174</v>
      </c>
      <c r="E926" s="236" t="s">
        <v>19</v>
      </c>
      <c r="F926" s="237" t="s">
        <v>342</v>
      </c>
      <c r="G926" s="234"/>
      <c r="H926" s="238">
        <v>93.921000000000006</v>
      </c>
      <c r="I926" s="239"/>
      <c r="J926" s="234"/>
      <c r="K926" s="234"/>
      <c r="L926" s="240"/>
      <c r="M926" s="241"/>
      <c r="N926" s="242"/>
      <c r="O926" s="242"/>
      <c r="P926" s="242"/>
      <c r="Q926" s="242"/>
      <c r="R926" s="242"/>
      <c r="S926" s="242"/>
      <c r="T926" s="24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4" t="s">
        <v>174</v>
      </c>
      <c r="AU926" s="244" t="s">
        <v>87</v>
      </c>
      <c r="AV926" s="13" t="s">
        <v>87</v>
      </c>
      <c r="AW926" s="13" t="s">
        <v>37</v>
      </c>
      <c r="AX926" s="13" t="s">
        <v>77</v>
      </c>
      <c r="AY926" s="244" t="s">
        <v>164</v>
      </c>
    </row>
    <row r="927" s="13" customFormat="1">
      <c r="A927" s="13"/>
      <c r="B927" s="233"/>
      <c r="C927" s="234"/>
      <c r="D927" s="235" t="s">
        <v>174</v>
      </c>
      <c r="E927" s="236" t="s">
        <v>19</v>
      </c>
      <c r="F927" s="237" t="s">
        <v>909</v>
      </c>
      <c r="G927" s="234"/>
      <c r="H927" s="238">
        <v>18.129000000000001</v>
      </c>
      <c r="I927" s="239"/>
      <c r="J927" s="234"/>
      <c r="K927" s="234"/>
      <c r="L927" s="240"/>
      <c r="M927" s="241"/>
      <c r="N927" s="242"/>
      <c r="O927" s="242"/>
      <c r="P927" s="242"/>
      <c r="Q927" s="242"/>
      <c r="R927" s="242"/>
      <c r="S927" s="242"/>
      <c r="T927" s="24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4" t="s">
        <v>174</v>
      </c>
      <c r="AU927" s="244" t="s">
        <v>87</v>
      </c>
      <c r="AV927" s="13" t="s">
        <v>87</v>
      </c>
      <c r="AW927" s="13" t="s">
        <v>37</v>
      </c>
      <c r="AX927" s="13" t="s">
        <v>77</v>
      </c>
      <c r="AY927" s="244" t="s">
        <v>164</v>
      </c>
    </row>
    <row r="928" s="14" customFormat="1">
      <c r="A928" s="14"/>
      <c r="B928" s="245"/>
      <c r="C928" s="246"/>
      <c r="D928" s="235" t="s">
        <v>174</v>
      </c>
      <c r="E928" s="247" t="s">
        <v>19</v>
      </c>
      <c r="F928" s="248" t="s">
        <v>176</v>
      </c>
      <c r="G928" s="246"/>
      <c r="H928" s="249">
        <v>112.05000000000001</v>
      </c>
      <c r="I928" s="250"/>
      <c r="J928" s="246"/>
      <c r="K928" s="246"/>
      <c r="L928" s="251"/>
      <c r="M928" s="252"/>
      <c r="N928" s="253"/>
      <c r="O928" s="253"/>
      <c r="P928" s="253"/>
      <c r="Q928" s="253"/>
      <c r="R928" s="253"/>
      <c r="S928" s="253"/>
      <c r="T928" s="25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5" t="s">
        <v>174</v>
      </c>
      <c r="AU928" s="255" t="s">
        <v>87</v>
      </c>
      <c r="AV928" s="14" t="s">
        <v>108</v>
      </c>
      <c r="AW928" s="14" t="s">
        <v>37</v>
      </c>
      <c r="AX928" s="14" t="s">
        <v>85</v>
      </c>
      <c r="AY928" s="255" t="s">
        <v>164</v>
      </c>
    </row>
    <row r="929" s="2" customFormat="1" ht="49.05" customHeight="1">
      <c r="A929" s="41"/>
      <c r="B929" s="42"/>
      <c r="C929" s="267" t="s">
        <v>934</v>
      </c>
      <c r="D929" s="267" t="s">
        <v>338</v>
      </c>
      <c r="E929" s="268" t="s">
        <v>935</v>
      </c>
      <c r="F929" s="269" t="s">
        <v>936</v>
      </c>
      <c r="G929" s="270" t="s">
        <v>169</v>
      </c>
      <c r="H929" s="271">
        <v>112.05</v>
      </c>
      <c r="I929" s="272"/>
      <c r="J929" s="273">
        <f>ROUND(I929*H929,2)</f>
        <v>0</v>
      </c>
      <c r="K929" s="269" t="s">
        <v>170</v>
      </c>
      <c r="L929" s="274"/>
      <c r="M929" s="275" t="s">
        <v>19</v>
      </c>
      <c r="N929" s="276" t="s">
        <v>48</v>
      </c>
      <c r="O929" s="87"/>
      <c r="P929" s="224">
        <f>O929*H929</f>
        <v>0</v>
      </c>
      <c r="Q929" s="224">
        <v>0.0053</v>
      </c>
      <c r="R929" s="224">
        <f>Q929*H929</f>
        <v>0.59386499999999998</v>
      </c>
      <c r="S929" s="224">
        <v>0</v>
      </c>
      <c r="T929" s="225">
        <f>S929*H929</f>
        <v>0</v>
      </c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R929" s="226" t="s">
        <v>393</v>
      </c>
      <c r="AT929" s="226" t="s">
        <v>338</v>
      </c>
      <c r="AU929" s="226" t="s">
        <v>87</v>
      </c>
      <c r="AY929" s="20" t="s">
        <v>164</v>
      </c>
      <c r="BE929" s="227">
        <f>IF(N929="základní",J929,0)</f>
        <v>0</v>
      </c>
      <c r="BF929" s="227">
        <f>IF(N929="snížená",J929,0)</f>
        <v>0</v>
      </c>
      <c r="BG929" s="227">
        <f>IF(N929="zákl. přenesená",J929,0)</f>
        <v>0</v>
      </c>
      <c r="BH929" s="227">
        <f>IF(N929="sníž. přenesená",J929,0)</f>
        <v>0</v>
      </c>
      <c r="BI929" s="227">
        <f>IF(N929="nulová",J929,0)</f>
        <v>0</v>
      </c>
      <c r="BJ929" s="20" t="s">
        <v>85</v>
      </c>
      <c r="BK929" s="227">
        <f>ROUND(I929*H929,2)</f>
        <v>0</v>
      </c>
      <c r="BL929" s="20" t="s">
        <v>276</v>
      </c>
      <c r="BM929" s="226" t="s">
        <v>937</v>
      </c>
    </row>
    <row r="930" s="13" customFormat="1">
      <c r="A930" s="13"/>
      <c r="B930" s="233"/>
      <c r="C930" s="234"/>
      <c r="D930" s="235" t="s">
        <v>174</v>
      </c>
      <c r="E930" s="236" t="s">
        <v>19</v>
      </c>
      <c r="F930" s="237" t="s">
        <v>342</v>
      </c>
      <c r="G930" s="234"/>
      <c r="H930" s="238">
        <v>93.921000000000006</v>
      </c>
      <c r="I930" s="239"/>
      <c r="J930" s="234"/>
      <c r="K930" s="234"/>
      <c r="L930" s="240"/>
      <c r="M930" s="241"/>
      <c r="N930" s="242"/>
      <c r="O930" s="242"/>
      <c r="P930" s="242"/>
      <c r="Q930" s="242"/>
      <c r="R930" s="242"/>
      <c r="S930" s="242"/>
      <c r="T930" s="24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4" t="s">
        <v>174</v>
      </c>
      <c r="AU930" s="244" t="s">
        <v>87</v>
      </c>
      <c r="AV930" s="13" t="s">
        <v>87</v>
      </c>
      <c r="AW930" s="13" t="s">
        <v>37</v>
      </c>
      <c r="AX930" s="13" t="s">
        <v>77</v>
      </c>
      <c r="AY930" s="244" t="s">
        <v>164</v>
      </c>
    </row>
    <row r="931" s="13" customFormat="1">
      <c r="A931" s="13"/>
      <c r="B931" s="233"/>
      <c r="C931" s="234"/>
      <c r="D931" s="235" t="s">
        <v>174</v>
      </c>
      <c r="E931" s="236" t="s">
        <v>19</v>
      </c>
      <c r="F931" s="237" t="s">
        <v>909</v>
      </c>
      <c r="G931" s="234"/>
      <c r="H931" s="238">
        <v>18.129000000000001</v>
      </c>
      <c r="I931" s="239"/>
      <c r="J931" s="234"/>
      <c r="K931" s="234"/>
      <c r="L931" s="240"/>
      <c r="M931" s="241"/>
      <c r="N931" s="242"/>
      <c r="O931" s="242"/>
      <c r="P931" s="242"/>
      <c r="Q931" s="242"/>
      <c r="R931" s="242"/>
      <c r="S931" s="242"/>
      <c r="T931" s="24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4" t="s">
        <v>174</v>
      </c>
      <c r="AU931" s="244" t="s">
        <v>87</v>
      </c>
      <c r="AV931" s="13" t="s">
        <v>87</v>
      </c>
      <c r="AW931" s="13" t="s">
        <v>37</v>
      </c>
      <c r="AX931" s="13" t="s">
        <v>77</v>
      </c>
      <c r="AY931" s="244" t="s">
        <v>164</v>
      </c>
    </row>
    <row r="932" s="14" customFormat="1">
      <c r="A932" s="14"/>
      <c r="B932" s="245"/>
      <c r="C932" s="246"/>
      <c r="D932" s="235" t="s">
        <v>174</v>
      </c>
      <c r="E932" s="247" t="s">
        <v>19</v>
      </c>
      <c r="F932" s="248" t="s">
        <v>176</v>
      </c>
      <c r="G932" s="246"/>
      <c r="H932" s="249">
        <v>112.05000000000001</v>
      </c>
      <c r="I932" s="250"/>
      <c r="J932" s="246"/>
      <c r="K932" s="246"/>
      <c r="L932" s="251"/>
      <c r="M932" s="252"/>
      <c r="N932" s="253"/>
      <c r="O932" s="253"/>
      <c r="P932" s="253"/>
      <c r="Q932" s="253"/>
      <c r="R932" s="253"/>
      <c r="S932" s="253"/>
      <c r="T932" s="25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5" t="s">
        <v>174</v>
      </c>
      <c r="AU932" s="255" t="s">
        <v>87</v>
      </c>
      <c r="AV932" s="14" t="s">
        <v>108</v>
      </c>
      <c r="AW932" s="14" t="s">
        <v>37</v>
      </c>
      <c r="AX932" s="14" t="s">
        <v>85</v>
      </c>
      <c r="AY932" s="255" t="s">
        <v>164</v>
      </c>
    </row>
    <row r="933" s="2" customFormat="1" ht="37.8" customHeight="1">
      <c r="A933" s="41"/>
      <c r="B933" s="42"/>
      <c r="C933" s="215" t="s">
        <v>938</v>
      </c>
      <c r="D933" s="215" t="s">
        <v>166</v>
      </c>
      <c r="E933" s="216" t="s">
        <v>939</v>
      </c>
      <c r="F933" s="217" t="s">
        <v>940</v>
      </c>
      <c r="G933" s="218" t="s">
        <v>169</v>
      </c>
      <c r="H933" s="219">
        <v>81.670000000000002</v>
      </c>
      <c r="I933" s="220"/>
      <c r="J933" s="221">
        <f>ROUND(I933*H933,2)</f>
        <v>0</v>
      </c>
      <c r="K933" s="217" t="s">
        <v>170</v>
      </c>
      <c r="L933" s="47"/>
      <c r="M933" s="222" t="s">
        <v>19</v>
      </c>
      <c r="N933" s="223" t="s">
        <v>48</v>
      </c>
      <c r="O933" s="87"/>
      <c r="P933" s="224">
        <f>O933*H933</f>
        <v>0</v>
      </c>
      <c r="Q933" s="224">
        <v>0</v>
      </c>
      <c r="R933" s="224">
        <f>Q933*H933</f>
        <v>0</v>
      </c>
      <c r="S933" s="224">
        <v>0</v>
      </c>
      <c r="T933" s="225">
        <f>S933*H933</f>
        <v>0</v>
      </c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R933" s="226" t="s">
        <v>276</v>
      </c>
      <c r="AT933" s="226" t="s">
        <v>166</v>
      </c>
      <c r="AU933" s="226" t="s">
        <v>87</v>
      </c>
      <c r="AY933" s="20" t="s">
        <v>164</v>
      </c>
      <c r="BE933" s="227">
        <f>IF(N933="základní",J933,0)</f>
        <v>0</v>
      </c>
      <c r="BF933" s="227">
        <f>IF(N933="snížená",J933,0)</f>
        <v>0</v>
      </c>
      <c r="BG933" s="227">
        <f>IF(N933="zákl. přenesená",J933,0)</f>
        <v>0</v>
      </c>
      <c r="BH933" s="227">
        <f>IF(N933="sníž. přenesená",J933,0)</f>
        <v>0</v>
      </c>
      <c r="BI933" s="227">
        <f>IF(N933="nulová",J933,0)</f>
        <v>0</v>
      </c>
      <c r="BJ933" s="20" t="s">
        <v>85</v>
      </c>
      <c r="BK933" s="227">
        <f>ROUND(I933*H933,2)</f>
        <v>0</v>
      </c>
      <c r="BL933" s="20" t="s">
        <v>276</v>
      </c>
      <c r="BM933" s="226" t="s">
        <v>941</v>
      </c>
    </row>
    <row r="934" s="2" customFormat="1">
      <c r="A934" s="41"/>
      <c r="B934" s="42"/>
      <c r="C934" s="43"/>
      <c r="D934" s="228" t="s">
        <v>172</v>
      </c>
      <c r="E934" s="43"/>
      <c r="F934" s="229" t="s">
        <v>942</v>
      </c>
      <c r="G934" s="43"/>
      <c r="H934" s="43"/>
      <c r="I934" s="230"/>
      <c r="J934" s="43"/>
      <c r="K934" s="43"/>
      <c r="L934" s="47"/>
      <c r="M934" s="231"/>
      <c r="N934" s="232"/>
      <c r="O934" s="87"/>
      <c r="P934" s="87"/>
      <c r="Q934" s="87"/>
      <c r="R934" s="87"/>
      <c r="S934" s="87"/>
      <c r="T934" s="88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T934" s="20" t="s">
        <v>172</v>
      </c>
      <c r="AU934" s="20" t="s">
        <v>87</v>
      </c>
    </row>
    <row r="935" s="15" customFormat="1">
      <c r="A935" s="15"/>
      <c r="B935" s="256"/>
      <c r="C935" s="257"/>
      <c r="D935" s="235" t="s">
        <v>174</v>
      </c>
      <c r="E935" s="258" t="s">
        <v>19</v>
      </c>
      <c r="F935" s="259" t="s">
        <v>258</v>
      </c>
      <c r="G935" s="257"/>
      <c r="H935" s="258" t="s">
        <v>19</v>
      </c>
      <c r="I935" s="260"/>
      <c r="J935" s="257"/>
      <c r="K935" s="257"/>
      <c r="L935" s="261"/>
      <c r="M935" s="262"/>
      <c r="N935" s="263"/>
      <c r="O935" s="263"/>
      <c r="P935" s="263"/>
      <c r="Q935" s="263"/>
      <c r="R935" s="263"/>
      <c r="S935" s="263"/>
      <c r="T935" s="264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65" t="s">
        <v>174</v>
      </c>
      <c r="AU935" s="265" t="s">
        <v>87</v>
      </c>
      <c r="AV935" s="15" t="s">
        <v>85</v>
      </c>
      <c r="AW935" s="15" t="s">
        <v>37</v>
      </c>
      <c r="AX935" s="15" t="s">
        <v>77</v>
      </c>
      <c r="AY935" s="265" t="s">
        <v>164</v>
      </c>
    </row>
    <row r="936" s="13" customFormat="1">
      <c r="A936" s="13"/>
      <c r="B936" s="233"/>
      <c r="C936" s="234"/>
      <c r="D936" s="235" t="s">
        <v>174</v>
      </c>
      <c r="E936" s="236" t="s">
        <v>19</v>
      </c>
      <c r="F936" s="237" t="s">
        <v>259</v>
      </c>
      <c r="G936" s="234"/>
      <c r="H936" s="238">
        <v>25.489999999999998</v>
      </c>
      <c r="I936" s="239"/>
      <c r="J936" s="234"/>
      <c r="K936" s="234"/>
      <c r="L936" s="240"/>
      <c r="M936" s="241"/>
      <c r="N936" s="242"/>
      <c r="O936" s="242"/>
      <c r="P936" s="242"/>
      <c r="Q936" s="242"/>
      <c r="R936" s="242"/>
      <c r="S936" s="242"/>
      <c r="T936" s="24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4" t="s">
        <v>174</v>
      </c>
      <c r="AU936" s="244" t="s">
        <v>87</v>
      </c>
      <c r="AV936" s="13" t="s">
        <v>87</v>
      </c>
      <c r="AW936" s="13" t="s">
        <v>37</v>
      </c>
      <c r="AX936" s="13" t="s">
        <v>77</v>
      </c>
      <c r="AY936" s="244" t="s">
        <v>164</v>
      </c>
    </row>
    <row r="937" s="13" customFormat="1">
      <c r="A937" s="13"/>
      <c r="B937" s="233"/>
      <c r="C937" s="234"/>
      <c r="D937" s="235" t="s">
        <v>174</v>
      </c>
      <c r="E937" s="236" t="s">
        <v>19</v>
      </c>
      <c r="F937" s="237" t="s">
        <v>260</v>
      </c>
      <c r="G937" s="234"/>
      <c r="H937" s="238">
        <v>20.09</v>
      </c>
      <c r="I937" s="239"/>
      <c r="J937" s="234"/>
      <c r="K937" s="234"/>
      <c r="L937" s="240"/>
      <c r="M937" s="241"/>
      <c r="N937" s="242"/>
      <c r="O937" s="242"/>
      <c r="P937" s="242"/>
      <c r="Q937" s="242"/>
      <c r="R937" s="242"/>
      <c r="S937" s="242"/>
      <c r="T937" s="24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4" t="s">
        <v>174</v>
      </c>
      <c r="AU937" s="244" t="s">
        <v>87</v>
      </c>
      <c r="AV937" s="13" t="s">
        <v>87</v>
      </c>
      <c r="AW937" s="13" t="s">
        <v>37</v>
      </c>
      <c r="AX937" s="13" t="s">
        <v>77</v>
      </c>
      <c r="AY937" s="244" t="s">
        <v>164</v>
      </c>
    </row>
    <row r="938" s="13" customFormat="1">
      <c r="A938" s="13"/>
      <c r="B938" s="233"/>
      <c r="C938" s="234"/>
      <c r="D938" s="235" t="s">
        <v>174</v>
      </c>
      <c r="E938" s="236" t="s">
        <v>19</v>
      </c>
      <c r="F938" s="237" t="s">
        <v>261</v>
      </c>
      <c r="G938" s="234"/>
      <c r="H938" s="238">
        <v>6.0599999999999996</v>
      </c>
      <c r="I938" s="239"/>
      <c r="J938" s="234"/>
      <c r="K938" s="234"/>
      <c r="L938" s="240"/>
      <c r="M938" s="241"/>
      <c r="N938" s="242"/>
      <c r="O938" s="242"/>
      <c r="P938" s="242"/>
      <c r="Q938" s="242"/>
      <c r="R938" s="242"/>
      <c r="S938" s="242"/>
      <c r="T938" s="24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4" t="s">
        <v>174</v>
      </c>
      <c r="AU938" s="244" t="s">
        <v>87</v>
      </c>
      <c r="AV938" s="13" t="s">
        <v>87</v>
      </c>
      <c r="AW938" s="13" t="s">
        <v>37</v>
      </c>
      <c r="AX938" s="13" t="s">
        <v>77</v>
      </c>
      <c r="AY938" s="244" t="s">
        <v>164</v>
      </c>
    </row>
    <row r="939" s="13" customFormat="1">
      <c r="A939" s="13"/>
      <c r="B939" s="233"/>
      <c r="C939" s="234"/>
      <c r="D939" s="235" t="s">
        <v>174</v>
      </c>
      <c r="E939" s="236" t="s">
        <v>19</v>
      </c>
      <c r="F939" s="237" t="s">
        <v>262</v>
      </c>
      <c r="G939" s="234"/>
      <c r="H939" s="238">
        <v>8.5999999999999996</v>
      </c>
      <c r="I939" s="239"/>
      <c r="J939" s="234"/>
      <c r="K939" s="234"/>
      <c r="L939" s="240"/>
      <c r="M939" s="241"/>
      <c r="N939" s="242"/>
      <c r="O939" s="242"/>
      <c r="P939" s="242"/>
      <c r="Q939" s="242"/>
      <c r="R939" s="242"/>
      <c r="S939" s="242"/>
      <c r="T939" s="24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4" t="s">
        <v>174</v>
      </c>
      <c r="AU939" s="244" t="s">
        <v>87</v>
      </c>
      <c r="AV939" s="13" t="s">
        <v>87</v>
      </c>
      <c r="AW939" s="13" t="s">
        <v>37</v>
      </c>
      <c r="AX939" s="13" t="s">
        <v>77</v>
      </c>
      <c r="AY939" s="244" t="s">
        <v>164</v>
      </c>
    </row>
    <row r="940" s="13" customFormat="1">
      <c r="A940" s="13"/>
      <c r="B940" s="233"/>
      <c r="C940" s="234"/>
      <c r="D940" s="235" t="s">
        <v>174</v>
      </c>
      <c r="E940" s="236" t="s">
        <v>19</v>
      </c>
      <c r="F940" s="237" t="s">
        <v>263</v>
      </c>
      <c r="G940" s="234"/>
      <c r="H940" s="238">
        <v>21.43</v>
      </c>
      <c r="I940" s="239"/>
      <c r="J940" s="234"/>
      <c r="K940" s="234"/>
      <c r="L940" s="240"/>
      <c r="M940" s="241"/>
      <c r="N940" s="242"/>
      <c r="O940" s="242"/>
      <c r="P940" s="242"/>
      <c r="Q940" s="242"/>
      <c r="R940" s="242"/>
      <c r="S940" s="242"/>
      <c r="T940" s="24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4" t="s">
        <v>174</v>
      </c>
      <c r="AU940" s="244" t="s">
        <v>87</v>
      </c>
      <c r="AV940" s="13" t="s">
        <v>87</v>
      </c>
      <c r="AW940" s="13" t="s">
        <v>37</v>
      </c>
      <c r="AX940" s="13" t="s">
        <v>77</v>
      </c>
      <c r="AY940" s="244" t="s">
        <v>164</v>
      </c>
    </row>
    <row r="941" s="14" customFormat="1">
      <c r="A941" s="14"/>
      <c r="B941" s="245"/>
      <c r="C941" s="246"/>
      <c r="D941" s="235" t="s">
        <v>174</v>
      </c>
      <c r="E941" s="247" t="s">
        <v>19</v>
      </c>
      <c r="F941" s="248" t="s">
        <v>176</v>
      </c>
      <c r="G941" s="246"/>
      <c r="H941" s="249">
        <v>81.670000000000002</v>
      </c>
      <c r="I941" s="250"/>
      <c r="J941" s="246"/>
      <c r="K941" s="246"/>
      <c r="L941" s="251"/>
      <c r="M941" s="252"/>
      <c r="N941" s="253"/>
      <c r="O941" s="253"/>
      <c r="P941" s="253"/>
      <c r="Q941" s="253"/>
      <c r="R941" s="253"/>
      <c r="S941" s="253"/>
      <c r="T941" s="25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5" t="s">
        <v>174</v>
      </c>
      <c r="AU941" s="255" t="s">
        <v>87</v>
      </c>
      <c r="AV941" s="14" t="s">
        <v>108</v>
      </c>
      <c r="AW941" s="14" t="s">
        <v>37</v>
      </c>
      <c r="AX941" s="14" t="s">
        <v>85</v>
      </c>
      <c r="AY941" s="255" t="s">
        <v>164</v>
      </c>
    </row>
    <row r="942" s="2" customFormat="1" ht="33" customHeight="1">
      <c r="A942" s="41"/>
      <c r="B942" s="42"/>
      <c r="C942" s="215" t="s">
        <v>943</v>
      </c>
      <c r="D942" s="215" t="s">
        <v>166</v>
      </c>
      <c r="E942" s="216" t="s">
        <v>944</v>
      </c>
      <c r="F942" s="217" t="s">
        <v>945</v>
      </c>
      <c r="G942" s="218" t="s">
        <v>169</v>
      </c>
      <c r="H942" s="219">
        <v>15.763999999999999</v>
      </c>
      <c r="I942" s="220"/>
      <c r="J942" s="221">
        <f>ROUND(I942*H942,2)</f>
        <v>0</v>
      </c>
      <c r="K942" s="217" t="s">
        <v>170</v>
      </c>
      <c r="L942" s="47"/>
      <c r="M942" s="222" t="s">
        <v>19</v>
      </c>
      <c r="N942" s="223" t="s">
        <v>48</v>
      </c>
      <c r="O942" s="87"/>
      <c r="P942" s="224">
        <f>O942*H942</f>
        <v>0</v>
      </c>
      <c r="Q942" s="224">
        <v>0</v>
      </c>
      <c r="R942" s="224">
        <f>Q942*H942</f>
        <v>0</v>
      </c>
      <c r="S942" s="224">
        <v>0</v>
      </c>
      <c r="T942" s="225">
        <f>S942*H942</f>
        <v>0</v>
      </c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R942" s="226" t="s">
        <v>276</v>
      </c>
      <c r="AT942" s="226" t="s">
        <v>166</v>
      </c>
      <c r="AU942" s="226" t="s">
        <v>87</v>
      </c>
      <c r="AY942" s="20" t="s">
        <v>164</v>
      </c>
      <c r="BE942" s="227">
        <f>IF(N942="základní",J942,0)</f>
        <v>0</v>
      </c>
      <c r="BF942" s="227">
        <f>IF(N942="snížená",J942,0)</f>
        <v>0</v>
      </c>
      <c r="BG942" s="227">
        <f>IF(N942="zákl. přenesená",J942,0)</f>
        <v>0</v>
      </c>
      <c r="BH942" s="227">
        <f>IF(N942="sníž. přenesená",J942,0)</f>
        <v>0</v>
      </c>
      <c r="BI942" s="227">
        <f>IF(N942="nulová",J942,0)</f>
        <v>0</v>
      </c>
      <c r="BJ942" s="20" t="s">
        <v>85</v>
      </c>
      <c r="BK942" s="227">
        <f>ROUND(I942*H942,2)</f>
        <v>0</v>
      </c>
      <c r="BL942" s="20" t="s">
        <v>276</v>
      </c>
      <c r="BM942" s="226" t="s">
        <v>946</v>
      </c>
    </row>
    <row r="943" s="2" customFormat="1">
      <c r="A943" s="41"/>
      <c r="B943" s="42"/>
      <c r="C943" s="43"/>
      <c r="D943" s="228" t="s">
        <v>172</v>
      </c>
      <c r="E943" s="43"/>
      <c r="F943" s="229" t="s">
        <v>947</v>
      </c>
      <c r="G943" s="43"/>
      <c r="H943" s="43"/>
      <c r="I943" s="230"/>
      <c r="J943" s="43"/>
      <c r="K943" s="43"/>
      <c r="L943" s="47"/>
      <c r="M943" s="231"/>
      <c r="N943" s="232"/>
      <c r="O943" s="87"/>
      <c r="P943" s="87"/>
      <c r="Q943" s="87"/>
      <c r="R943" s="87"/>
      <c r="S943" s="87"/>
      <c r="T943" s="88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T943" s="20" t="s">
        <v>172</v>
      </c>
      <c r="AU943" s="20" t="s">
        <v>87</v>
      </c>
    </row>
    <row r="944" s="15" customFormat="1">
      <c r="A944" s="15"/>
      <c r="B944" s="256"/>
      <c r="C944" s="257"/>
      <c r="D944" s="235" t="s">
        <v>174</v>
      </c>
      <c r="E944" s="258" t="s">
        <v>19</v>
      </c>
      <c r="F944" s="259" t="s">
        <v>258</v>
      </c>
      <c r="G944" s="257"/>
      <c r="H944" s="258" t="s">
        <v>19</v>
      </c>
      <c r="I944" s="260"/>
      <c r="J944" s="257"/>
      <c r="K944" s="257"/>
      <c r="L944" s="261"/>
      <c r="M944" s="262"/>
      <c r="N944" s="263"/>
      <c r="O944" s="263"/>
      <c r="P944" s="263"/>
      <c r="Q944" s="263"/>
      <c r="R944" s="263"/>
      <c r="S944" s="263"/>
      <c r="T944" s="264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65" t="s">
        <v>174</v>
      </c>
      <c r="AU944" s="265" t="s">
        <v>87</v>
      </c>
      <c r="AV944" s="15" t="s">
        <v>85</v>
      </c>
      <c r="AW944" s="15" t="s">
        <v>37</v>
      </c>
      <c r="AX944" s="15" t="s">
        <v>77</v>
      </c>
      <c r="AY944" s="265" t="s">
        <v>164</v>
      </c>
    </row>
    <row r="945" s="13" customFormat="1">
      <c r="A945" s="13"/>
      <c r="B945" s="233"/>
      <c r="C945" s="234"/>
      <c r="D945" s="235" t="s">
        <v>174</v>
      </c>
      <c r="E945" s="236" t="s">
        <v>19</v>
      </c>
      <c r="F945" s="237" t="s">
        <v>900</v>
      </c>
      <c r="G945" s="234"/>
      <c r="H945" s="238">
        <v>4.1399999999999997</v>
      </c>
      <c r="I945" s="239"/>
      <c r="J945" s="234"/>
      <c r="K945" s="234"/>
      <c r="L945" s="240"/>
      <c r="M945" s="241"/>
      <c r="N945" s="242"/>
      <c r="O945" s="242"/>
      <c r="P945" s="242"/>
      <c r="Q945" s="242"/>
      <c r="R945" s="242"/>
      <c r="S945" s="242"/>
      <c r="T945" s="24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4" t="s">
        <v>174</v>
      </c>
      <c r="AU945" s="244" t="s">
        <v>87</v>
      </c>
      <c r="AV945" s="13" t="s">
        <v>87</v>
      </c>
      <c r="AW945" s="13" t="s">
        <v>37</v>
      </c>
      <c r="AX945" s="13" t="s">
        <v>77</v>
      </c>
      <c r="AY945" s="244" t="s">
        <v>164</v>
      </c>
    </row>
    <row r="946" s="13" customFormat="1">
      <c r="A946" s="13"/>
      <c r="B946" s="233"/>
      <c r="C946" s="234"/>
      <c r="D946" s="235" t="s">
        <v>174</v>
      </c>
      <c r="E946" s="236" t="s">
        <v>19</v>
      </c>
      <c r="F946" s="237" t="s">
        <v>901</v>
      </c>
      <c r="G946" s="234"/>
      <c r="H946" s="238">
        <v>3.6179999999999999</v>
      </c>
      <c r="I946" s="239"/>
      <c r="J946" s="234"/>
      <c r="K946" s="234"/>
      <c r="L946" s="240"/>
      <c r="M946" s="241"/>
      <c r="N946" s="242"/>
      <c r="O946" s="242"/>
      <c r="P946" s="242"/>
      <c r="Q946" s="242"/>
      <c r="R946" s="242"/>
      <c r="S946" s="242"/>
      <c r="T946" s="24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4" t="s">
        <v>174</v>
      </c>
      <c r="AU946" s="244" t="s">
        <v>87</v>
      </c>
      <c r="AV946" s="13" t="s">
        <v>87</v>
      </c>
      <c r="AW946" s="13" t="s">
        <v>37</v>
      </c>
      <c r="AX946" s="13" t="s">
        <v>77</v>
      </c>
      <c r="AY946" s="244" t="s">
        <v>164</v>
      </c>
    </row>
    <row r="947" s="13" customFormat="1">
      <c r="A947" s="13"/>
      <c r="B947" s="233"/>
      <c r="C947" s="234"/>
      <c r="D947" s="235" t="s">
        <v>174</v>
      </c>
      <c r="E947" s="236" t="s">
        <v>19</v>
      </c>
      <c r="F947" s="237" t="s">
        <v>902</v>
      </c>
      <c r="G947" s="234"/>
      <c r="H947" s="238">
        <v>1.5820000000000001</v>
      </c>
      <c r="I947" s="239"/>
      <c r="J947" s="234"/>
      <c r="K947" s="234"/>
      <c r="L947" s="240"/>
      <c r="M947" s="241"/>
      <c r="N947" s="242"/>
      <c r="O947" s="242"/>
      <c r="P947" s="242"/>
      <c r="Q947" s="242"/>
      <c r="R947" s="242"/>
      <c r="S947" s="242"/>
      <c r="T947" s="24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4" t="s">
        <v>174</v>
      </c>
      <c r="AU947" s="244" t="s">
        <v>87</v>
      </c>
      <c r="AV947" s="13" t="s">
        <v>87</v>
      </c>
      <c r="AW947" s="13" t="s">
        <v>37</v>
      </c>
      <c r="AX947" s="13" t="s">
        <v>77</v>
      </c>
      <c r="AY947" s="244" t="s">
        <v>164</v>
      </c>
    </row>
    <row r="948" s="13" customFormat="1">
      <c r="A948" s="13"/>
      <c r="B948" s="233"/>
      <c r="C948" s="234"/>
      <c r="D948" s="235" t="s">
        <v>174</v>
      </c>
      <c r="E948" s="236" t="s">
        <v>19</v>
      </c>
      <c r="F948" s="237" t="s">
        <v>903</v>
      </c>
      <c r="G948" s="234"/>
      <c r="H948" s="238">
        <v>2.2679999999999998</v>
      </c>
      <c r="I948" s="239"/>
      <c r="J948" s="234"/>
      <c r="K948" s="234"/>
      <c r="L948" s="240"/>
      <c r="M948" s="241"/>
      <c r="N948" s="242"/>
      <c r="O948" s="242"/>
      <c r="P948" s="242"/>
      <c r="Q948" s="242"/>
      <c r="R948" s="242"/>
      <c r="S948" s="242"/>
      <c r="T948" s="24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4" t="s">
        <v>174</v>
      </c>
      <c r="AU948" s="244" t="s">
        <v>87</v>
      </c>
      <c r="AV948" s="13" t="s">
        <v>87</v>
      </c>
      <c r="AW948" s="13" t="s">
        <v>37</v>
      </c>
      <c r="AX948" s="13" t="s">
        <v>77</v>
      </c>
      <c r="AY948" s="244" t="s">
        <v>164</v>
      </c>
    </row>
    <row r="949" s="13" customFormat="1">
      <c r="A949" s="13"/>
      <c r="B949" s="233"/>
      <c r="C949" s="234"/>
      <c r="D949" s="235" t="s">
        <v>174</v>
      </c>
      <c r="E949" s="236" t="s">
        <v>19</v>
      </c>
      <c r="F949" s="237" t="s">
        <v>904</v>
      </c>
      <c r="G949" s="234"/>
      <c r="H949" s="238">
        <v>4.1559999999999997</v>
      </c>
      <c r="I949" s="239"/>
      <c r="J949" s="234"/>
      <c r="K949" s="234"/>
      <c r="L949" s="240"/>
      <c r="M949" s="241"/>
      <c r="N949" s="242"/>
      <c r="O949" s="242"/>
      <c r="P949" s="242"/>
      <c r="Q949" s="242"/>
      <c r="R949" s="242"/>
      <c r="S949" s="242"/>
      <c r="T949" s="24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4" t="s">
        <v>174</v>
      </c>
      <c r="AU949" s="244" t="s">
        <v>87</v>
      </c>
      <c r="AV949" s="13" t="s">
        <v>87</v>
      </c>
      <c r="AW949" s="13" t="s">
        <v>37</v>
      </c>
      <c r="AX949" s="13" t="s">
        <v>77</v>
      </c>
      <c r="AY949" s="244" t="s">
        <v>164</v>
      </c>
    </row>
    <row r="950" s="14" customFormat="1">
      <c r="A950" s="14"/>
      <c r="B950" s="245"/>
      <c r="C950" s="246"/>
      <c r="D950" s="235" t="s">
        <v>174</v>
      </c>
      <c r="E950" s="247" t="s">
        <v>19</v>
      </c>
      <c r="F950" s="248" t="s">
        <v>176</v>
      </c>
      <c r="G950" s="246"/>
      <c r="H950" s="249">
        <v>15.763999999999999</v>
      </c>
      <c r="I950" s="250"/>
      <c r="J950" s="246"/>
      <c r="K950" s="246"/>
      <c r="L950" s="251"/>
      <c r="M950" s="252"/>
      <c r="N950" s="253"/>
      <c r="O950" s="253"/>
      <c r="P950" s="253"/>
      <c r="Q950" s="253"/>
      <c r="R950" s="253"/>
      <c r="S950" s="253"/>
      <c r="T950" s="25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5" t="s">
        <v>174</v>
      </c>
      <c r="AU950" s="255" t="s">
        <v>87</v>
      </c>
      <c r="AV950" s="14" t="s">
        <v>108</v>
      </c>
      <c r="AW950" s="14" t="s">
        <v>37</v>
      </c>
      <c r="AX950" s="14" t="s">
        <v>85</v>
      </c>
      <c r="AY950" s="255" t="s">
        <v>164</v>
      </c>
    </row>
    <row r="951" s="2" customFormat="1" ht="16.5" customHeight="1">
      <c r="A951" s="41"/>
      <c r="B951" s="42"/>
      <c r="C951" s="267" t="s">
        <v>948</v>
      </c>
      <c r="D951" s="267" t="s">
        <v>338</v>
      </c>
      <c r="E951" s="268" t="s">
        <v>949</v>
      </c>
      <c r="F951" s="269" t="s">
        <v>950</v>
      </c>
      <c r="G951" s="270" t="s">
        <v>951</v>
      </c>
      <c r="H951" s="271">
        <v>29.23</v>
      </c>
      <c r="I951" s="272"/>
      <c r="J951" s="273">
        <f>ROUND(I951*H951,2)</f>
        <v>0</v>
      </c>
      <c r="K951" s="269" t="s">
        <v>170</v>
      </c>
      <c r="L951" s="274"/>
      <c r="M951" s="275" t="s">
        <v>19</v>
      </c>
      <c r="N951" s="276" t="s">
        <v>48</v>
      </c>
      <c r="O951" s="87"/>
      <c r="P951" s="224">
        <f>O951*H951</f>
        <v>0</v>
      </c>
      <c r="Q951" s="224">
        <v>0.001</v>
      </c>
      <c r="R951" s="224">
        <f>Q951*H951</f>
        <v>0.029230000000000003</v>
      </c>
      <c r="S951" s="224">
        <v>0</v>
      </c>
      <c r="T951" s="225">
        <f>S951*H951</f>
        <v>0</v>
      </c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R951" s="226" t="s">
        <v>393</v>
      </c>
      <c r="AT951" s="226" t="s">
        <v>338</v>
      </c>
      <c r="AU951" s="226" t="s">
        <v>87</v>
      </c>
      <c r="AY951" s="20" t="s">
        <v>164</v>
      </c>
      <c r="BE951" s="227">
        <f>IF(N951="základní",J951,0)</f>
        <v>0</v>
      </c>
      <c r="BF951" s="227">
        <f>IF(N951="snížená",J951,0)</f>
        <v>0</v>
      </c>
      <c r="BG951" s="227">
        <f>IF(N951="zákl. přenesená",J951,0)</f>
        <v>0</v>
      </c>
      <c r="BH951" s="227">
        <f>IF(N951="sníž. přenesená",J951,0)</f>
        <v>0</v>
      </c>
      <c r="BI951" s="227">
        <f>IF(N951="nulová",J951,0)</f>
        <v>0</v>
      </c>
      <c r="BJ951" s="20" t="s">
        <v>85</v>
      </c>
      <c r="BK951" s="227">
        <f>ROUND(I951*H951,2)</f>
        <v>0</v>
      </c>
      <c r="BL951" s="20" t="s">
        <v>276</v>
      </c>
      <c r="BM951" s="226" t="s">
        <v>952</v>
      </c>
    </row>
    <row r="952" s="13" customFormat="1">
      <c r="A952" s="13"/>
      <c r="B952" s="233"/>
      <c r="C952" s="234"/>
      <c r="D952" s="235" t="s">
        <v>174</v>
      </c>
      <c r="E952" s="236" t="s">
        <v>19</v>
      </c>
      <c r="F952" s="237" t="s">
        <v>953</v>
      </c>
      <c r="G952" s="234"/>
      <c r="H952" s="238">
        <v>24.501000000000001</v>
      </c>
      <c r="I952" s="239"/>
      <c r="J952" s="234"/>
      <c r="K952" s="234"/>
      <c r="L952" s="240"/>
      <c r="M952" s="241"/>
      <c r="N952" s="242"/>
      <c r="O952" s="242"/>
      <c r="P952" s="242"/>
      <c r="Q952" s="242"/>
      <c r="R952" s="242"/>
      <c r="S952" s="242"/>
      <c r="T952" s="24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4" t="s">
        <v>174</v>
      </c>
      <c r="AU952" s="244" t="s">
        <v>87</v>
      </c>
      <c r="AV952" s="13" t="s">
        <v>87</v>
      </c>
      <c r="AW952" s="13" t="s">
        <v>37</v>
      </c>
      <c r="AX952" s="13" t="s">
        <v>77</v>
      </c>
      <c r="AY952" s="244" t="s">
        <v>164</v>
      </c>
    </row>
    <row r="953" s="13" customFormat="1">
      <c r="A953" s="13"/>
      <c r="B953" s="233"/>
      <c r="C953" s="234"/>
      <c r="D953" s="235" t="s">
        <v>174</v>
      </c>
      <c r="E953" s="236" t="s">
        <v>19</v>
      </c>
      <c r="F953" s="237" t="s">
        <v>954</v>
      </c>
      <c r="G953" s="234"/>
      <c r="H953" s="238">
        <v>4.7290000000000001</v>
      </c>
      <c r="I953" s="239"/>
      <c r="J953" s="234"/>
      <c r="K953" s="234"/>
      <c r="L953" s="240"/>
      <c r="M953" s="241"/>
      <c r="N953" s="242"/>
      <c r="O953" s="242"/>
      <c r="P953" s="242"/>
      <c r="Q953" s="242"/>
      <c r="R953" s="242"/>
      <c r="S953" s="242"/>
      <c r="T953" s="24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4" t="s">
        <v>174</v>
      </c>
      <c r="AU953" s="244" t="s">
        <v>87</v>
      </c>
      <c r="AV953" s="13" t="s">
        <v>87</v>
      </c>
      <c r="AW953" s="13" t="s">
        <v>37</v>
      </c>
      <c r="AX953" s="13" t="s">
        <v>77</v>
      </c>
      <c r="AY953" s="244" t="s">
        <v>164</v>
      </c>
    </row>
    <row r="954" s="14" customFormat="1">
      <c r="A954" s="14"/>
      <c r="B954" s="245"/>
      <c r="C954" s="246"/>
      <c r="D954" s="235" t="s">
        <v>174</v>
      </c>
      <c r="E954" s="247" t="s">
        <v>19</v>
      </c>
      <c r="F954" s="248" t="s">
        <v>176</v>
      </c>
      <c r="G954" s="246"/>
      <c r="H954" s="249">
        <v>29.23</v>
      </c>
      <c r="I954" s="250"/>
      <c r="J954" s="246"/>
      <c r="K954" s="246"/>
      <c r="L954" s="251"/>
      <c r="M954" s="252"/>
      <c r="N954" s="253"/>
      <c r="O954" s="253"/>
      <c r="P954" s="253"/>
      <c r="Q954" s="253"/>
      <c r="R954" s="253"/>
      <c r="S954" s="253"/>
      <c r="T954" s="25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5" t="s">
        <v>174</v>
      </c>
      <c r="AU954" s="255" t="s">
        <v>87</v>
      </c>
      <c r="AV954" s="14" t="s">
        <v>108</v>
      </c>
      <c r="AW954" s="14" t="s">
        <v>37</v>
      </c>
      <c r="AX954" s="14" t="s">
        <v>85</v>
      </c>
      <c r="AY954" s="255" t="s">
        <v>164</v>
      </c>
    </row>
    <row r="955" s="2" customFormat="1" ht="62.7" customHeight="1">
      <c r="A955" s="41"/>
      <c r="B955" s="42"/>
      <c r="C955" s="215" t="s">
        <v>955</v>
      </c>
      <c r="D955" s="215" t="s">
        <v>166</v>
      </c>
      <c r="E955" s="216" t="s">
        <v>956</v>
      </c>
      <c r="F955" s="217" t="s">
        <v>957</v>
      </c>
      <c r="G955" s="218" t="s">
        <v>169</v>
      </c>
      <c r="H955" s="219">
        <v>81.670000000000002</v>
      </c>
      <c r="I955" s="220"/>
      <c r="J955" s="221">
        <f>ROUND(I955*H955,2)</f>
        <v>0</v>
      </c>
      <c r="K955" s="217" t="s">
        <v>170</v>
      </c>
      <c r="L955" s="47"/>
      <c r="M955" s="222" t="s">
        <v>19</v>
      </c>
      <c r="N955" s="223" t="s">
        <v>48</v>
      </c>
      <c r="O955" s="87"/>
      <c r="P955" s="224">
        <f>O955*H955</f>
        <v>0</v>
      </c>
      <c r="Q955" s="224">
        <v>0.031870000000000002</v>
      </c>
      <c r="R955" s="224">
        <f>Q955*H955</f>
        <v>2.6028229000000001</v>
      </c>
      <c r="S955" s="224">
        <v>0</v>
      </c>
      <c r="T955" s="225">
        <f>S955*H955</f>
        <v>0</v>
      </c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R955" s="226" t="s">
        <v>276</v>
      </c>
      <c r="AT955" s="226" t="s">
        <v>166</v>
      </c>
      <c r="AU955" s="226" t="s">
        <v>87</v>
      </c>
      <c r="AY955" s="20" t="s">
        <v>164</v>
      </c>
      <c r="BE955" s="227">
        <f>IF(N955="základní",J955,0)</f>
        <v>0</v>
      </c>
      <c r="BF955" s="227">
        <f>IF(N955="snížená",J955,0)</f>
        <v>0</v>
      </c>
      <c r="BG955" s="227">
        <f>IF(N955="zákl. přenesená",J955,0)</f>
        <v>0</v>
      </c>
      <c r="BH955" s="227">
        <f>IF(N955="sníž. přenesená",J955,0)</f>
        <v>0</v>
      </c>
      <c r="BI955" s="227">
        <f>IF(N955="nulová",J955,0)</f>
        <v>0</v>
      </c>
      <c r="BJ955" s="20" t="s">
        <v>85</v>
      </c>
      <c r="BK955" s="227">
        <f>ROUND(I955*H955,2)</f>
        <v>0</v>
      </c>
      <c r="BL955" s="20" t="s">
        <v>276</v>
      </c>
      <c r="BM955" s="226" t="s">
        <v>958</v>
      </c>
    </row>
    <row r="956" s="2" customFormat="1">
      <c r="A956" s="41"/>
      <c r="B956" s="42"/>
      <c r="C956" s="43"/>
      <c r="D956" s="228" t="s">
        <v>172</v>
      </c>
      <c r="E956" s="43"/>
      <c r="F956" s="229" t="s">
        <v>959</v>
      </c>
      <c r="G956" s="43"/>
      <c r="H956" s="43"/>
      <c r="I956" s="230"/>
      <c r="J956" s="43"/>
      <c r="K956" s="43"/>
      <c r="L956" s="47"/>
      <c r="M956" s="231"/>
      <c r="N956" s="232"/>
      <c r="O956" s="87"/>
      <c r="P956" s="87"/>
      <c r="Q956" s="87"/>
      <c r="R956" s="87"/>
      <c r="S956" s="87"/>
      <c r="T956" s="88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T956" s="20" t="s">
        <v>172</v>
      </c>
      <c r="AU956" s="20" t="s">
        <v>87</v>
      </c>
    </row>
    <row r="957" s="15" customFormat="1">
      <c r="A957" s="15"/>
      <c r="B957" s="256"/>
      <c r="C957" s="257"/>
      <c r="D957" s="235" t="s">
        <v>174</v>
      </c>
      <c r="E957" s="258" t="s">
        <v>19</v>
      </c>
      <c r="F957" s="259" t="s">
        <v>258</v>
      </c>
      <c r="G957" s="257"/>
      <c r="H957" s="258" t="s">
        <v>19</v>
      </c>
      <c r="I957" s="260"/>
      <c r="J957" s="257"/>
      <c r="K957" s="257"/>
      <c r="L957" s="261"/>
      <c r="M957" s="262"/>
      <c r="N957" s="263"/>
      <c r="O957" s="263"/>
      <c r="P957" s="263"/>
      <c r="Q957" s="263"/>
      <c r="R957" s="263"/>
      <c r="S957" s="263"/>
      <c r="T957" s="264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65" t="s">
        <v>174</v>
      </c>
      <c r="AU957" s="265" t="s">
        <v>87</v>
      </c>
      <c r="AV957" s="15" t="s">
        <v>85</v>
      </c>
      <c r="AW957" s="15" t="s">
        <v>37</v>
      </c>
      <c r="AX957" s="15" t="s">
        <v>77</v>
      </c>
      <c r="AY957" s="265" t="s">
        <v>164</v>
      </c>
    </row>
    <row r="958" s="13" customFormat="1">
      <c r="A958" s="13"/>
      <c r="B958" s="233"/>
      <c r="C958" s="234"/>
      <c r="D958" s="235" t="s">
        <v>174</v>
      </c>
      <c r="E958" s="236" t="s">
        <v>19</v>
      </c>
      <c r="F958" s="237" t="s">
        <v>259</v>
      </c>
      <c r="G958" s="234"/>
      <c r="H958" s="238">
        <v>25.489999999999998</v>
      </c>
      <c r="I958" s="239"/>
      <c r="J958" s="234"/>
      <c r="K958" s="234"/>
      <c r="L958" s="240"/>
      <c r="M958" s="241"/>
      <c r="N958" s="242"/>
      <c r="O958" s="242"/>
      <c r="P958" s="242"/>
      <c r="Q958" s="242"/>
      <c r="R958" s="242"/>
      <c r="S958" s="242"/>
      <c r="T958" s="24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4" t="s">
        <v>174</v>
      </c>
      <c r="AU958" s="244" t="s">
        <v>87</v>
      </c>
      <c r="AV958" s="13" t="s">
        <v>87</v>
      </c>
      <c r="AW958" s="13" t="s">
        <v>37</v>
      </c>
      <c r="AX958" s="13" t="s">
        <v>77</v>
      </c>
      <c r="AY958" s="244" t="s">
        <v>164</v>
      </c>
    </row>
    <row r="959" s="13" customFormat="1">
      <c r="A959" s="13"/>
      <c r="B959" s="233"/>
      <c r="C959" s="234"/>
      <c r="D959" s="235" t="s">
        <v>174</v>
      </c>
      <c r="E959" s="236" t="s">
        <v>19</v>
      </c>
      <c r="F959" s="237" t="s">
        <v>260</v>
      </c>
      <c r="G959" s="234"/>
      <c r="H959" s="238">
        <v>20.09</v>
      </c>
      <c r="I959" s="239"/>
      <c r="J959" s="234"/>
      <c r="K959" s="234"/>
      <c r="L959" s="240"/>
      <c r="M959" s="241"/>
      <c r="N959" s="242"/>
      <c r="O959" s="242"/>
      <c r="P959" s="242"/>
      <c r="Q959" s="242"/>
      <c r="R959" s="242"/>
      <c r="S959" s="242"/>
      <c r="T959" s="24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4" t="s">
        <v>174</v>
      </c>
      <c r="AU959" s="244" t="s">
        <v>87</v>
      </c>
      <c r="AV959" s="13" t="s">
        <v>87</v>
      </c>
      <c r="AW959" s="13" t="s">
        <v>37</v>
      </c>
      <c r="AX959" s="13" t="s">
        <v>77</v>
      </c>
      <c r="AY959" s="244" t="s">
        <v>164</v>
      </c>
    </row>
    <row r="960" s="13" customFormat="1">
      <c r="A960" s="13"/>
      <c r="B960" s="233"/>
      <c r="C960" s="234"/>
      <c r="D960" s="235" t="s">
        <v>174</v>
      </c>
      <c r="E960" s="236" t="s">
        <v>19</v>
      </c>
      <c r="F960" s="237" t="s">
        <v>261</v>
      </c>
      <c r="G960" s="234"/>
      <c r="H960" s="238">
        <v>6.0599999999999996</v>
      </c>
      <c r="I960" s="239"/>
      <c r="J960" s="234"/>
      <c r="K960" s="234"/>
      <c r="L960" s="240"/>
      <c r="M960" s="241"/>
      <c r="N960" s="242"/>
      <c r="O960" s="242"/>
      <c r="P960" s="242"/>
      <c r="Q960" s="242"/>
      <c r="R960" s="242"/>
      <c r="S960" s="242"/>
      <c r="T960" s="24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44" t="s">
        <v>174</v>
      </c>
      <c r="AU960" s="244" t="s">
        <v>87</v>
      </c>
      <c r="AV960" s="13" t="s">
        <v>87</v>
      </c>
      <c r="AW960" s="13" t="s">
        <v>37</v>
      </c>
      <c r="AX960" s="13" t="s">
        <v>77</v>
      </c>
      <c r="AY960" s="244" t="s">
        <v>164</v>
      </c>
    </row>
    <row r="961" s="13" customFormat="1">
      <c r="A961" s="13"/>
      <c r="B961" s="233"/>
      <c r="C961" s="234"/>
      <c r="D961" s="235" t="s">
        <v>174</v>
      </c>
      <c r="E961" s="236" t="s">
        <v>19</v>
      </c>
      <c r="F961" s="237" t="s">
        <v>262</v>
      </c>
      <c r="G961" s="234"/>
      <c r="H961" s="238">
        <v>8.5999999999999996</v>
      </c>
      <c r="I961" s="239"/>
      <c r="J961" s="234"/>
      <c r="K961" s="234"/>
      <c r="L961" s="240"/>
      <c r="M961" s="241"/>
      <c r="N961" s="242"/>
      <c r="O961" s="242"/>
      <c r="P961" s="242"/>
      <c r="Q961" s="242"/>
      <c r="R961" s="242"/>
      <c r="S961" s="242"/>
      <c r="T961" s="24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4" t="s">
        <v>174</v>
      </c>
      <c r="AU961" s="244" t="s">
        <v>87</v>
      </c>
      <c r="AV961" s="13" t="s">
        <v>87</v>
      </c>
      <c r="AW961" s="13" t="s">
        <v>37</v>
      </c>
      <c r="AX961" s="13" t="s">
        <v>77</v>
      </c>
      <c r="AY961" s="244" t="s">
        <v>164</v>
      </c>
    </row>
    <row r="962" s="13" customFormat="1">
      <c r="A962" s="13"/>
      <c r="B962" s="233"/>
      <c r="C962" s="234"/>
      <c r="D962" s="235" t="s">
        <v>174</v>
      </c>
      <c r="E962" s="236" t="s">
        <v>19</v>
      </c>
      <c r="F962" s="237" t="s">
        <v>263</v>
      </c>
      <c r="G962" s="234"/>
      <c r="H962" s="238">
        <v>21.43</v>
      </c>
      <c r="I962" s="239"/>
      <c r="J962" s="234"/>
      <c r="K962" s="234"/>
      <c r="L962" s="240"/>
      <c r="M962" s="241"/>
      <c r="N962" s="242"/>
      <c r="O962" s="242"/>
      <c r="P962" s="242"/>
      <c r="Q962" s="242"/>
      <c r="R962" s="242"/>
      <c r="S962" s="242"/>
      <c r="T962" s="24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4" t="s">
        <v>174</v>
      </c>
      <c r="AU962" s="244" t="s">
        <v>87</v>
      </c>
      <c r="AV962" s="13" t="s">
        <v>87</v>
      </c>
      <c r="AW962" s="13" t="s">
        <v>37</v>
      </c>
      <c r="AX962" s="13" t="s">
        <v>77</v>
      </c>
      <c r="AY962" s="244" t="s">
        <v>164</v>
      </c>
    </row>
    <row r="963" s="14" customFormat="1">
      <c r="A963" s="14"/>
      <c r="B963" s="245"/>
      <c r="C963" s="246"/>
      <c r="D963" s="235" t="s">
        <v>174</v>
      </c>
      <c r="E963" s="247" t="s">
        <v>19</v>
      </c>
      <c r="F963" s="248" t="s">
        <v>176</v>
      </c>
      <c r="G963" s="246"/>
      <c r="H963" s="249">
        <v>81.670000000000002</v>
      </c>
      <c r="I963" s="250"/>
      <c r="J963" s="246"/>
      <c r="K963" s="246"/>
      <c r="L963" s="251"/>
      <c r="M963" s="252"/>
      <c r="N963" s="253"/>
      <c r="O963" s="253"/>
      <c r="P963" s="253"/>
      <c r="Q963" s="253"/>
      <c r="R963" s="253"/>
      <c r="S963" s="253"/>
      <c r="T963" s="25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55" t="s">
        <v>174</v>
      </c>
      <c r="AU963" s="255" t="s">
        <v>87</v>
      </c>
      <c r="AV963" s="14" t="s">
        <v>108</v>
      </c>
      <c r="AW963" s="14" t="s">
        <v>37</v>
      </c>
      <c r="AX963" s="14" t="s">
        <v>85</v>
      </c>
      <c r="AY963" s="255" t="s">
        <v>164</v>
      </c>
    </row>
    <row r="964" s="2" customFormat="1" ht="33" customHeight="1">
      <c r="A964" s="41"/>
      <c r="B964" s="42"/>
      <c r="C964" s="215" t="s">
        <v>960</v>
      </c>
      <c r="D964" s="215" t="s">
        <v>166</v>
      </c>
      <c r="E964" s="216" t="s">
        <v>944</v>
      </c>
      <c r="F964" s="217" t="s">
        <v>945</v>
      </c>
      <c r="G964" s="218" t="s">
        <v>169</v>
      </c>
      <c r="H964" s="219">
        <v>94.141000000000005</v>
      </c>
      <c r="I964" s="220"/>
      <c r="J964" s="221">
        <f>ROUND(I964*H964,2)</f>
        <v>0</v>
      </c>
      <c r="K964" s="217" t="s">
        <v>170</v>
      </c>
      <c r="L964" s="47"/>
      <c r="M964" s="222" t="s">
        <v>19</v>
      </c>
      <c r="N964" s="223" t="s">
        <v>48</v>
      </c>
      <c r="O964" s="87"/>
      <c r="P964" s="224">
        <f>O964*H964</f>
        <v>0</v>
      </c>
      <c r="Q964" s="224">
        <v>0</v>
      </c>
      <c r="R964" s="224">
        <f>Q964*H964</f>
        <v>0</v>
      </c>
      <c r="S964" s="224">
        <v>0</v>
      </c>
      <c r="T964" s="225">
        <f>S964*H964</f>
        <v>0</v>
      </c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R964" s="226" t="s">
        <v>276</v>
      </c>
      <c r="AT964" s="226" t="s">
        <v>166</v>
      </c>
      <c r="AU964" s="226" t="s">
        <v>87</v>
      </c>
      <c r="AY964" s="20" t="s">
        <v>164</v>
      </c>
      <c r="BE964" s="227">
        <f>IF(N964="základní",J964,0)</f>
        <v>0</v>
      </c>
      <c r="BF964" s="227">
        <f>IF(N964="snížená",J964,0)</f>
        <v>0</v>
      </c>
      <c r="BG964" s="227">
        <f>IF(N964="zákl. přenesená",J964,0)</f>
        <v>0</v>
      </c>
      <c r="BH964" s="227">
        <f>IF(N964="sníž. přenesená",J964,0)</f>
        <v>0</v>
      </c>
      <c r="BI964" s="227">
        <f>IF(N964="nulová",J964,0)</f>
        <v>0</v>
      </c>
      <c r="BJ964" s="20" t="s">
        <v>85</v>
      </c>
      <c r="BK964" s="227">
        <f>ROUND(I964*H964,2)</f>
        <v>0</v>
      </c>
      <c r="BL964" s="20" t="s">
        <v>276</v>
      </c>
      <c r="BM964" s="226" t="s">
        <v>961</v>
      </c>
    </row>
    <row r="965" s="2" customFormat="1">
      <c r="A965" s="41"/>
      <c r="B965" s="42"/>
      <c r="C965" s="43"/>
      <c r="D965" s="228" t="s">
        <v>172</v>
      </c>
      <c r="E965" s="43"/>
      <c r="F965" s="229" t="s">
        <v>947</v>
      </c>
      <c r="G965" s="43"/>
      <c r="H965" s="43"/>
      <c r="I965" s="230"/>
      <c r="J965" s="43"/>
      <c r="K965" s="43"/>
      <c r="L965" s="47"/>
      <c r="M965" s="231"/>
      <c r="N965" s="232"/>
      <c r="O965" s="87"/>
      <c r="P965" s="87"/>
      <c r="Q965" s="87"/>
      <c r="R965" s="87"/>
      <c r="S965" s="87"/>
      <c r="T965" s="88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T965" s="20" t="s">
        <v>172</v>
      </c>
      <c r="AU965" s="20" t="s">
        <v>87</v>
      </c>
    </row>
    <row r="966" s="15" customFormat="1">
      <c r="A966" s="15"/>
      <c r="B966" s="256"/>
      <c r="C966" s="257"/>
      <c r="D966" s="235" t="s">
        <v>174</v>
      </c>
      <c r="E966" s="258" t="s">
        <v>19</v>
      </c>
      <c r="F966" s="259" t="s">
        <v>534</v>
      </c>
      <c r="G966" s="257"/>
      <c r="H966" s="258" t="s">
        <v>19</v>
      </c>
      <c r="I966" s="260"/>
      <c r="J966" s="257"/>
      <c r="K966" s="257"/>
      <c r="L966" s="261"/>
      <c r="M966" s="262"/>
      <c r="N966" s="263"/>
      <c r="O966" s="263"/>
      <c r="P966" s="263"/>
      <c r="Q966" s="263"/>
      <c r="R966" s="263"/>
      <c r="S966" s="263"/>
      <c r="T966" s="264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65" t="s">
        <v>174</v>
      </c>
      <c r="AU966" s="265" t="s">
        <v>87</v>
      </c>
      <c r="AV966" s="15" t="s">
        <v>85</v>
      </c>
      <c r="AW966" s="15" t="s">
        <v>37</v>
      </c>
      <c r="AX966" s="15" t="s">
        <v>77</v>
      </c>
      <c r="AY966" s="265" t="s">
        <v>164</v>
      </c>
    </row>
    <row r="967" s="13" customFormat="1">
      <c r="A967" s="13"/>
      <c r="B967" s="233"/>
      <c r="C967" s="234"/>
      <c r="D967" s="235" t="s">
        <v>174</v>
      </c>
      <c r="E967" s="236" t="s">
        <v>19</v>
      </c>
      <c r="F967" s="237" t="s">
        <v>535</v>
      </c>
      <c r="G967" s="234"/>
      <c r="H967" s="238">
        <v>33.341000000000001</v>
      </c>
      <c r="I967" s="239"/>
      <c r="J967" s="234"/>
      <c r="K967" s="234"/>
      <c r="L967" s="240"/>
      <c r="M967" s="241"/>
      <c r="N967" s="242"/>
      <c r="O967" s="242"/>
      <c r="P967" s="242"/>
      <c r="Q967" s="242"/>
      <c r="R967" s="242"/>
      <c r="S967" s="242"/>
      <c r="T967" s="24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4" t="s">
        <v>174</v>
      </c>
      <c r="AU967" s="244" t="s">
        <v>87</v>
      </c>
      <c r="AV967" s="13" t="s">
        <v>87</v>
      </c>
      <c r="AW967" s="13" t="s">
        <v>37</v>
      </c>
      <c r="AX967" s="13" t="s">
        <v>77</v>
      </c>
      <c r="AY967" s="244" t="s">
        <v>164</v>
      </c>
    </row>
    <row r="968" s="16" customFormat="1">
      <c r="A968" s="16"/>
      <c r="B968" s="277"/>
      <c r="C968" s="278"/>
      <c r="D968" s="235" t="s">
        <v>174</v>
      </c>
      <c r="E968" s="279" t="s">
        <v>19</v>
      </c>
      <c r="F968" s="280" t="s">
        <v>469</v>
      </c>
      <c r="G968" s="278"/>
      <c r="H968" s="281">
        <v>33.341000000000001</v>
      </c>
      <c r="I968" s="282"/>
      <c r="J968" s="278"/>
      <c r="K968" s="278"/>
      <c r="L968" s="283"/>
      <c r="M968" s="284"/>
      <c r="N968" s="285"/>
      <c r="O968" s="285"/>
      <c r="P968" s="285"/>
      <c r="Q968" s="285"/>
      <c r="R968" s="285"/>
      <c r="S968" s="285"/>
      <c r="T968" s="28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T968" s="287" t="s">
        <v>174</v>
      </c>
      <c r="AU968" s="287" t="s">
        <v>87</v>
      </c>
      <c r="AV968" s="16" t="s">
        <v>105</v>
      </c>
      <c r="AW968" s="16" t="s">
        <v>37</v>
      </c>
      <c r="AX968" s="16" t="s">
        <v>77</v>
      </c>
      <c r="AY968" s="287" t="s">
        <v>164</v>
      </c>
    </row>
    <row r="969" s="15" customFormat="1">
      <c r="A969" s="15"/>
      <c r="B969" s="256"/>
      <c r="C969" s="257"/>
      <c r="D969" s="235" t="s">
        <v>174</v>
      </c>
      <c r="E969" s="258" t="s">
        <v>19</v>
      </c>
      <c r="F969" s="259" t="s">
        <v>467</v>
      </c>
      <c r="G969" s="257"/>
      <c r="H969" s="258" t="s">
        <v>19</v>
      </c>
      <c r="I969" s="260"/>
      <c r="J969" s="257"/>
      <c r="K969" s="257"/>
      <c r="L969" s="261"/>
      <c r="M969" s="262"/>
      <c r="N969" s="263"/>
      <c r="O969" s="263"/>
      <c r="P969" s="263"/>
      <c r="Q969" s="263"/>
      <c r="R969" s="263"/>
      <c r="S969" s="263"/>
      <c r="T969" s="264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65" t="s">
        <v>174</v>
      </c>
      <c r="AU969" s="265" t="s">
        <v>87</v>
      </c>
      <c r="AV969" s="15" t="s">
        <v>85</v>
      </c>
      <c r="AW969" s="15" t="s">
        <v>37</v>
      </c>
      <c r="AX969" s="15" t="s">
        <v>77</v>
      </c>
      <c r="AY969" s="265" t="s">
        <v>164</v>
      </c>
    </row>
    <row r="970" s="13" customFormat="1">
      <c r="A970" s="13"/>
      <c r="B970" s="233"/>
      <c r="C970" s="234"/>
      <c r="D970" s="235" t="s">
        <v>174</v>
      </c>
      <c r="E970" s="236" t="s">
        <v>19</v>
      </c>
      <c r="F970" s="237" t="s">
        <v>468</v>
      </c>
      <c r="G970" s="234"/>
      <c r="H970" s="238">
        <v>45.5</v>
      </c>
      <c r="I970" s="239"/>
      <c r="J970" s="234"/>
      <c r="K970" s="234"/>
      <c r="L970" s="240"/>
      <c r="M970" s="241"/>
      <c r="N970" s="242"/>
      <c r="O970" s="242"/>
      <c r="P970" s="242"/>
      <c r="Q970" s="242"/>
      <c r="R970" s="242"/>
      <c r="S970" s="242"/>
      <c r="T970" s="24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4" t="s">
        <v>174</v>
      </c>
      <c r="AU970" s="244" t="s">
        <v>87</v>
      </c>
      <c r="AV970" s="13" t="s">
        <v>87</v>
      </c>
      <c r="AW970" s="13" t="s">
        <v>37</v>
      </c>
      <c r="AX970" s="13" t="s">
        <v>77</v>
      </c>
      <c r="AY970" s="244" t="s">
        <v>164</v>
      </c>
    </row>
    <row r="971" s="16" customFormat="1">
      <c r="A971" s="16"/>
      <c r="B971" s="277"/>
      <c r="C971" s="278"/>
      <c r="D971" s="235" t="s">
        <v>174</v>
      </c>
      <c r="E971" s="279" t="s">
        <v>19</v>
      </c>
      <c r="F971" s="280" t="s">
        <v>469</v>
      </c>
      <c r="G971" s="278"/>
      <c r="H971" s="281">
        <v>45.5</v>
      </c>
      <c r="I971" s="282"/>
      <c r="J971" s="278"/>
      <c r="K971" s="278"/>
      <c r="L971" s="283"/>
      <c r="M971" s="284"/>
      <c r="N971" s="285"/>
      <c r="O971" s="285"/>
      <c r="P971" s="285"/>
      <c r="Q971" s="285"/>
      <c r="R971" s="285"/>
      <c r="S971" s="285"/>
      <c r="T971" s="28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T971" s="287" t="s">
        <v>174</v>
      </c>
      <c r="AU971" s="287" t="s">
        <v>87</v>
      </c>
      <c r="AV971" s="16" t="s">
        <v>105</v>
      </c>
      <c r="AW971" s="16" t="s">
        <v>37</v>
      </c>
      <c r="AX971" s="16" t="s">
        <v>77</v>
      </c>
      <c r="AY971" s="287" t="s">
        <v>164</v>
      </c>
    </row>
    <row r="972" s="15" customFormat="1">
      <c r="A972" s="15"/>
      <c r="B972" s="256"/>
      <c r="C972" s="257"/>
      <c r="D972" s="235" t="s">
        <v>174</v>
      </c>
      <c r="E972" s="258" t="s">
        <v>19</v>
      </c>
      <c r="F972" s="259" t="s">
        <v>470</v>
      </c>
      <c r="G972" s="257"/>
      <c r="H972" s="258" t="s">
        <v>19</v>
      </c>
      <c r="I972" s="260"/>
      <c r="J972" s="257"/>
      <c r="K972" s="257"/>
      <c r="L972" s="261"/>
      <c r="M972" s="262"/>
      <c r="N972" s="263"/>
      <c r="O972" s="263"/>
      <c r="P972" s="263"/>
      <c r="Q972" s="263"/>
      <c r="R972" s="263"/>
      <c r="S972" s="263"/>
      <c r="T972" s="264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65" t="s">
        <v>174</v>
      </c>
      <c r="AU972" s="265" t="s">
        <v>87</v>
      </c>
      <c r="AV972" s="15" t="s">
        <v>85</v>
      </c>
      <c r="AW972" s="15" t="s">
        <v>37</v>
      </c>
      <c r="AX972" s="15" t="s">
        <v>77</v>
      </c>
      <c r="AY972" s="265" t="s">
        <v>164</v>
      </c>
    </row>
    <row r="973" s="13" customFormat="1">
      <c r="A973" s="13"/>
      <c r="B973" s="233"/>
      <c r="C973" s="234"/>
      <c r="D973" s="235" t="s">
        <v>174</v>
      </c>
      <c r="E973" s="236" t="s">
        <v>19</v>
      </c>
      <c r="F973" s="237" t="s">
        <v>471</v>
      </c>
      <c r="G973" s="234"/>
      <c r="H973" s="238">
        <v>15.300000000000001</v>
      </c>
      <c r="I973" s="239"/>
      <c r="J973" s="234"/>
      <c r="K973" s="234"/>
      <c r="L973" s="240"/>
      <c r="M973" s="241"/>
      <c r="N973" s="242"/>
      <c r="O973" s="242"/>
      <c r="P973" s="242"/>
      <c r="Q973" s="242"/>
      <c r="R973" s="242"/>
      <c r="S973" s="242"/>
      <c r="T973" s="24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4" t="s">
        <v>174</v>
      </c>
      <c r="AU973" s="244" t="s">
        <v>87</v>
      </c>
      <c r="AV973" s="13" t="s">
        <v>87</v>
      </c>
      <c r="AW973" s="13" t="s">
        <v>37</v>
      </c>
      <c r="AX973" s="13" t="s">
        <v>77</v>
      </c>
      <c r="AY973" s="244" t="s">
        <v>164</v>
      </c>
    </row>
    <row r="974" s="16" customFormat="1">
      <c r="A974" s="16"/>
      <c r="B974" s="277"/>
      <c r="C974" s="278"/>
      <c r="D974" s="235" t="s">
        <v>174</v>
      </c>
      <c r="E974" s="279" t="s">
        <v>19</v>
      </c>
      <c r="F974" s="280" t="s">
        <v>469</v>
      </c>
      <c r="G974" s="278"/>
      <c r="H974" s="281">
        <v>15.300000000000001</v>
      </c>
      <c r="I974" s="282"/>
      <c r="J974" s="278"/>
      <c r="K974" s="278"/>
      <c r="L974" s="283"/>
      <c r="M974" s="284"/>
      <c r="N974" s="285"/>
      <c r="O974" s="285"/>
      <c r="P974" s="285"/>
      <c r="Q974" s="285"/>
      <c r="R974" s="285"/>
      <c r="S974" s="285"/>
      <c r="T974" s="28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T974" s="287" t="s">
        <v>174</v>
      </c>
      <c r="AU974" s="287" t="s">
        <v>87</v>
      </c>
      <c r="AV974" s="16" t="s">
        <v>105</v>
      </c>
      <c r="AW974" s="16" t="s">
        <v>37</v>
      </c>
      <c r="AX974" s="16" t="s">
        <v>77</v>
      </c>
      <c r="AY974" s="287" t="s">
        <v>164</v>
      </c>
    </row>
    <row r="975" s="14" customFormat="1">
      <c r="A975" s="14"/>
      <c r="B975" s="245"/>
      <c r="C975" s="246"/>
      <c r="D975" s="235" t="s">
        <v>174</v>
      </c>
      <c r="E975" s="247" t="s">
        <v>19</v>
      </c>
      <c r="F975" s="248" t="s">
        <v>176</v>
      </c>
      <c r="G975" s="246"/>
      <c r="H975" s="249">
        <v>94.141000000000005</v>
      </c>
      <c r="I975" s="250"/>
      <c r="J975" s="246"/>
      <c r="K975" s="246"/>
      <c r="L975" s="251"/>
      <c r="M975" s="252"/>
      <c r="N975" s="253"/>
      <c r="O975" s="253"/>
      <c r="P975" s="253"/>
      <c r="Q975" s="253"/>
      <c r="R975" s="253"/>
      <c r="S975" s="253"/>
      <c r="T975" s="25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5" t="s">
        <v>174</v>
      </c>
      <c r="AU975" s="255" t="s">
        <v>87</v>
      </c>
      <c r="AV975" s="14" t="s">
        <v>108</v>
      </c>
      <c r="AW975" s="14" t="s">
        <v>37</v>
      </c>
      <c r="AX975" s="14" t="s">
        <v>85</v>
      </c>
      <c r="AY975" s="255" t="s">
        <v>164</v>
      </c>
    </row>
    <row r="976" s="2" customFormat="1" ht="16.5" customHeight="1">
      <c r="A976" s="41"/>
      <c r="B976" s="42"/>
      <c r="C976" s="267" t="s">
        <v>962</v>
      </c>
      <c r="D976" s="267" t="s">
        <v>338</v>
      </c>
      <c r="E976" s="268" t="s">
        <v>963</v>
      </c>
      <c r="F976" s="269" t="s">
        <v>964</v>
      </c>
      <c r="G976" s="270" t="s">
        <v>951</v>
      </c>
      <c r="H976" s="271">
        <v>18.827999999999999</v>
      </c>
      <c r="I976" s="272"/>
      <c r="J976" s="273">
        <f>ROUND(I976*H976,2)</f>
        <v>0</v>
      </c>
      <c r="K976" s="269" t="s">
        <v>19</v>
      </c>
      <c r="L976" s="274"/>
      <c r="M976" s="275" t="s">
        <v>19</v>
      </c>
      <c r="N976" s="276" t="s">
        <v>48</v>
      </c>
      <c r="O976" s="87"/>
      <c r="P976" s="224">
        <f>O976*H976</f>
        <v>0</v>
      </c>
      <c r="Q976" s="224">
        <v>0.001</v>
      </c>
      <c r="R976" s="224">
        <f>Q976*H976</f>
        <v>0.018828000000000001</v>
      </c>
      <c r="S976" s="224">
        <v>0</v>
      </c>
      <c r="T976" s="225">
        <f>S976*H976</f>
        <v>0</v>
      </c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R976" s="226" t="s">
        <v>393</v>
      </c>
      <c r="AT976" s="226" t="s">
        <v>338</v>
      </c>
      <c r="AU976" s="226" t="s">
        <v>87</v>
      </c>
      <c r="AY976" s="20" t="s">
        <v>164</v>
      </c>
      <c r="BE976" s="227">
        <f>IF(N976="základní",J976,0)</f>
        <v>0</v>
      </c>
      <c r="BF976" s="227">
        <f>IF(N976="snížená",J976,0)</f>
        <v>0</v>
      </c>
      <c r="BG976" s="227">
        <f>IF(N976="zákl. přenesená",J976,0)</f>
        <v>0</v>
      </c>
      <c r="BH976" s="227">
        <f>IF(N976="sníž. přenesená",J976,0)</f>
        <v>0</v>
      </c>
      <c r="BI976" s="227">
        <f>IF(N976="nulová",J976,0)</f>
        <v>0</v>
      </c>
      <c r="BJ976" s="20" t="s">
        <v>85</v>
      </c>
      <c r="BK976" s="227">
        <f>ROUND(I976*H976,2)</f>
        <v>0</v>
      </c>
      <c r="BL976" s="20" t="s">
        <v>276</v>
      </c>
      <c r="BM976" s="226" t="s">
        <v>965</v>
      </c>
    </row>
    <row r="977" s="13" customFormat="1">
      <c r="A977" s="13"/>
      <c r="B977" s="233"/>
      <c r="C977" s="234"/>
      <c r="D977" s="235" t="s">
        <v>174</v>
      </c>
      <c r="E977" s="236" t="s">
        <v>19</v>
      </c>
      <c r="F977" s="237" t="s">
        <v>966</v>
      </c>
      <c r="G977" s="234"/>
      <c r="H977" s="238">
        <v>18.827999999999999</v>
      </c>
      <c r="I977" s="239"/>
      <c r="J977" s="234"/>
      <c r="K977" s="234"/>
      <c r="L977" s="240"/>
      <c r="M977" s="241"/>
      <c r="N977" s="242"/>
      <c r="O977" s="242"/>
      <c r="P977" s="242"/>
      <c r="Q977" s="242"/>
      <c r="R977" s="242"/>
      <c r="S977" s="242"/>
      <c r="T977" s="24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4" t="s">
        <v>174</v>
      </c>
      <c r="AU977" s="244" t="s">
        <v>87</v>
      </c>
      <c r="AV977" s="13" t="s">
        <v>87</v>
      </c>
      <c r="AW977" s="13" t="s">
        <v>37</v>
      </c>
      <c r="AX977" s="13" t="s">
        <v>77</v>
      </c>
      <c r="AY977" s="244" t="s">
        <v>164</v>
      </c>
    </row>
    <row r="978" s="14" customFormat="1">
      <c r="A978" s="14"/>
      <c r="B978" s="245"/>
      <c r="C978" s="246"/>
      <c r="D978" s="235" t="s">
        <v>174</v>
      </c>
      <c r="E978" s="247" t="s">
        <v>19</v>
      </c>
      <c r="F978" s="248" t="s">
        <v>176</v>
      </c>
      <c r="G978" s="246"/>
      <c r="H978" s="249">
        <v>18.827999999999999</v>
      </c>
      <c r="I978" s="250"/>
      <c r="J978" s="246"/>
      <c r="K978" s="246"/>
      <c r="L978" s="251"/>
      <c r="M978" s="252"/>
      <c r="N978" s="253"/>
      <c r="O978" s="253"/>
      <c r="P978" s="253"/>
      <c r="Q978" s="253"/>
      <c r="R978" s="253"/>
      <c r="S978" s="253"/>
      <c r="T978" s="25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5" t="s">
        <v>174</v>
      </c>
      <c r="AU978" s="255" t="s">
        <v>87</v>
      </c>
      <c r="AV978" s="14" t="s">
        <v>108</v>
      </c>
      <c r="AW978" s="14" t="s">
        <v>37</v>
      </c>
      <c r="AX978" s="14" t="s">
        <v>85</v>
      </c>
      <c r="AY978" s="255" t="s">
        <v>164</v>
      </c>
    </row>
    <row r="979" s="2" customFormat="1" ht="24.15" customHeight="1">
      <c r="A979" s="41"/>
      <c r="B979" s="42"/>
      <c r="C979" s="215" t="s">
        <v>967</v>
      </c>
      <c r="D979" s="215" t="s">
        <v>166</v>
      </c>
      <c r="E979" s="216" t="s">
        <v>968</v>
      </c>
      <c r="F979" s="217" t="s">
        <v>969</v>
      </c>
      <c r="G979" s="218" t="s">
        <v>169</v>
      </c>
      <c r="H979" s="219">
        <v>188.28200000000001</v>
      </c>
      <c r="I979" s="220"/>
      <c r="J979" s="221">
        <f>ROUND(I979*H979,2)</f>
        <v>0</v>
      </c>
      <c r="K979" s="217" t="s">
        <v>19</v>
      </c>
      <c r="L979" s="47"/>
      <c r="M979" s="222" t="s">
        <v>19</v>
      </c>
      <c r="N979" s="223" t="s">
        <v>48</v>
      </c>
      <c r="O979" s="87"/>
      <c r="P979" s="224">
        <f>O979*H979</f>
        <v>0</v>
      </c>
      <c r="Q979" s="224">
        <v>0.0035000000000000001</v>
      </c>
      <c r="R979" s="224">
        <f>Q979*H979</f>
        <v>0.6589870000000001</v>
      </c>
      <c r="S979" s="224">
        <v>0</v>
      </c>
      <c r="T979" s="225">
        <f>S979*H979</f>
        <v>0</v>
      </c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R979" s="226" t="s">
        <v>276</v>
      </c>
      <c r="AT979" s="226" t="s">
        <v>166</v>
      </c>
      <c r="AU979" s="226" t="s">
        <v>87</v>
      </c>
      <c r="AY979" s="20" t="s">
        <v>164</v>
      </c>
      <c r="BE979" s="227">
        <f>IF(N979="základní",J979,0)</f>
        <v>0</v>
      </c>
      <c r="BF979" s="227">
        <f>IF(N979="snížená",J979,0)</f>
        <v>0</v>
      </c>
      <c r="BG979" s="227">
        <f>IF(N979="zákl. přenesená",J979,0)</f>
        <v>0</v>
      </c>
      <c r="BH979" s="227">
        <f>IF(N979="sníž. přenesená",J979,0)</f>
        <v>0</v>
      </c>
      <c r="BI979" s="227">
        <f>IF(N979="nulová",J979,0)</f>
        <v>0</v>
      </c>
      <c r="BJ979" s="20" t="s">
        <v>85</v>
      </c>
      <c r="BK979" s="227">
        <f>ROUND(I979*H979,2)</f>
        <v>0</v>
      </c>
      <c r="BL979" s="20" t="s">
        <v>276</v>
      </c>
      <c r="BM979" s="226" t="s">
        <v>970</v>
      </c>
    </row>
    <row r="980" s="15" customFormat="1">
      <c r="A980" s="15"/>
      <c r="B980" s="256"/>
      <c r="C980" s="257"/>
      <c r="D980" s="235" t="s">
        <v>174</v>
      </c>
      <c r="E980" s="258" t="s">
        <v>19</v>
      </c>
      <c r="F980" s="259" t="s">
        <v>534</v>
      </c>
      <c r="G980" s="257"/>
      <c r="H980" s="258" t="s">
        <v>19</v>
      </c>
      <c r="I980" s="260"/>
      <c r="J980" s="257"/>
      <c r="K980" s="257"/>
      <c r="L980" s="261"/>
      <c r="M980" s="262"/>
      <c r="N980" s="263"/>
      <c r="O980" s="263"/>
      <c r="P980" s="263"/>
      <c r="Q980" s="263"/>
      <c r="R980" s="263"/>
      <c r="S980" s="263"/>
      <c r="T980" s="264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65" t="s">
        <v>174</v>
      </c>
      <c r="AU980" s="265" t="s">
        <v>87</v>
      </c>
      <c r="AV980" s="15" t="s">
        <v>85</v>
      </c>
      <c r="AW980" s="15" t="s">
        <v>37</v>
      </c>
      <c r="AX980" s="15" t="s">
        <v>77</v>
      </c>
      <c r="AY980" s="265" t="s">
        <v>164</v>
      </c>
    </row>
    <row r="981" s="13" customFormat="1">
      <c r="A981" s="13"/>
      <c r="B981" s="233"/>
      <c r="C981" s="234"/>
      <c r="D981" s="235" t="s">
        <v>174</v>
      </c>
      <c r="E981" s="236" t="s">
        <v>19</v>
      </c>
      <c r="F981" s="237" t="s">
        <v>971</v>
      </c>
      <c r="G981" s="234"/>
      <c r="H981" s="238">
        <v>66.682000000000002</v>
      </c>
      <c r="I981" s="239"/>
      <c r="J981" s="234"/>
      <c r="K981" s="234"/>
      <c r="L981" s="240"/>
      <c r="M981" s="241"/>
      <c r="N981" s="242"/>
      <c r="O981" s="242"/>
      <c r="P981" s="242"/>
      <c r="Q981" s="242"/>
      <c r="R981" s="242"/>
      <c r="S981" s="242"/>
      <c r="T981" s="24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4" t="s">
        <v>174</v>
      </c>
      <c r="AU981" s="244" t="s">
        <v>87</v>
      </c>
      <c r="AV981" s="13" t="s">
        <v>87</v>
      </c>
      <c r="AW981" s="13" t="s">
        <v>37</v>
      </c>
      <c r="AX981" s="13" t="s">
        <v>77</v>
      </c>
      <c r="AY981" s="244" t="s">
        <v>164</v>
      </c>
    </row>
    <row r="982" s="16" customFormat="1">
      <c r="A982" s="16"/>
      <c r="B982" s="277"/>
      <c r="C982" s="278"/>
      <c r="D982" s="235" t="s">
        <v>174</v>
      </c>
      <c r="E982" s="279" t="s">
        <v>19</v>
      </c>
      <c r="F982" s="280" t="s">
        <v>469</v>
      </c>
      <c r="G982" s="278"/>
      <c r="H982" s="281">
        <v>66.682000000000002</v>
      </c>
      <c r="I982" s="282"/>
      <c r="J982" s="278"/>
      <c r="K982" s="278"/>
      <c r="L982" s="283"/>
      <c r="M982" s="284"/>
      <c r="N982" s="285"/>
      <c r="O982" s="285"/>
      <c r="P982" s="285"/>
      <c r="Q982" s="285"/>
      <c r="R982" s="285"/>
      <c r="S982" s="285"/>
      <c r="T982" s="28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87" t="s">
        <v>174</v>
      </c>
      <c r="AU982" s="287" t="s">
        <v>87</v>
      </c>
      <c r="AV982" s="16" t="s">
        <v>105</v>
      </c>
      <c r="AW982" s="16" t="s">
        <v>37</v>
      </c>
      <c r="AX982" s="16" t="s">
        <v>77</v>
      </c>
      <c r="AY982" s="287" t="s">
        <v>164</v>
      </c>
    </row>
    <row r="983" s="15" customFormat="1">
      <c r="A983" s="15"/>
      <c r="B983" s="256"/>
      <c r="C983" s="257"/>
      <c r="D983" s="235" t="s">
        <v>174</v>
      </c>
      <c r="E983" s="258" t="s">
        <v>19</v>
      </c>
      <c r="F983" s="259" t="s">
        <v>467</v>
      </c>
      <c r="G983" s="257"/>
      <c r="H983" s="258" t="s">
        <v>19</v>
      </c>
      <c r="I983" s="260"/>
      <c r="J983" s="257"/>
      <c r="K983" s="257"/>
      <c r="L983" s="261"/>
      <c r="M983" s="262"/>
      <c r="N983" s="263"/>
      <c r="O983" s="263"/>
      <c r="P983" s="263"/>
      <c r="Q983" s="263"/>
      <c r="R983" s="263"/>
      <c r="S983" s="263"/>
      <c r="T983" s="264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5" t="s">
        <v>174</v>
      </c>
      <c r="AU983" s="265" t="s">
        <v>87</v>
      </c>
      <c r="AV983" s="15" t="s">
        <v>85</v>
      </c>
      <c r="AW983" s="15" t="s">
        <v>37</v>
      </c>
      <c r="AX983" s="15" t="s">
        <v>77</v>
      </c>
      <c r="AY983" s="265" t="s">
        <v>164</v>
      </c>
    </row>
    <row r="984" s="13" customFormat="1">
      <c r="A984" s="13"/>
      <c r="B984" s="233"/>
      <c r="C984" s="234"/>
      <c r="D984" s="235" t="s">
        <v>174</v>
      </c>
      <c r="E984" s="236" t="s">
        <v>19</v>
      </c>
      <c r="F984" s="237" t="s">
        <v>972</v>
      </c>
      <c r="G984" s="234"/>
      <c r="H984" s="238">
        <v>91</v>
      </c>
      <c r="I984" s="239"/>
      <c r="J984" s="234"/>
      <c r="K984" s="234"/>
      <c r="L984" s="240"/>
      <c r="M984" s="241"/>
      <c r="N984" s="242"/>
      <c r="O984" s="242"/>
      <c r="P984" s="242"/>
      <c r="Q984" s="242"/>
      <c r="R984" s="242"/>
      <c r="S984" s="242"/>
      <c r="T984" s="24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4" t="s">
        <v>174</v>
      </c>
      <c r="AU984" s="244" t="s">
        <v>87</v>
      </c>
      <c r="AV984" s="13" t="s">
        <v>87</v>
      </c>
      <c r="AW984" s="13" t="s">
        <v>37</v>
      </c>
      <c r="AX984" s="13" t="s">
        <v>77</v>
      </c>
      <c r="AY984" s="244" t="s">
        <v>164</v>
      </c>
    </row>
    <row r="985" s="16" customFormat="1">
      <c r="A985" s="16"/>
      <c r="B985" s="277"/>
      <c r="C985" s="278"/>
      <c r="D985" s="235" t="s">
        <v>174</v>
      </c>
      <c r="E985" s="279" t="s">
        <v>19</v>
      </c>
      <c r="F985" s="280" t="s">
        <v>469</v>
      </c>
      <c r="G985" s="278"/>
      <c r="H985" s="281">
        <v>91</v>
      </c>
      <c r="I985" s="282"/>
      <c r="J985" s="278"/>
      <c r="K985" s="278"/>
      <c r="L985" s="283"/>
      <c r="M985" s="284"/>
      <c r="N985" s="285"/>
      <c r="O985" s="285"/>
      <c r="P985" s="285"/>
      <c r="Q985" s="285"/>
      <c r="R985" s="285"/>
      <c r="S985" s="285"/>
      <c r="T985" s="28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T985" s="287" t="s">
        <v>174</v>
      </c>
      <c r="AU985" s="287" t="s">
        <v>87</v>
      </c>
      <c r="AV985" s="16" t="s">
        <v>105</v>
      </c>
      <c r="AW985" s="16" t="s">
        <v>37</v>
      </c>
      <c r="AX985" s="16" t="s">
        <v>77</v>
      </c>
      <c r="AY985" s="287" t="s">
        <v>164</v>
      </c>
    </row>
    <row r="986" s="15" customFormat="1">
      <c r="A986" s="15"/>
      <c r="B986" s="256"/>
      <c r="C986" s="257"/>
      <c r="D986" s="235" t="s">
        <v>174</v>
      </c>
      <c r="E986" s="258" t="s">
        <v>19</v>
      </c>
      <c r="F986" s="259" t="s">
        <v>470</v>
      </c>
      <c r="G986" s="257"/>
      <c r="H986" s="258" t="s">
        <v>19</v>
      </c>
      <c r="I986" s="260"/>
      <c r="J986" s="257"/>
      <c r="K986" s="257"/>
      <c r="L986" s="261"/>
      <c r="M986" s="262"/>
      <c r="N986" s="263"/>
      <c r="O986" s="263"/>
      <c r="P986" s="263"/>
      <c r="Q986" s="263"/>
      <c r="R986" s="263"/>
      <c r="S986" s="263"/>
      <c r="T986" s="264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5" t="s">
        <v>174</v>
      </c>
      <c r="AU986" s="265" t="s">
        <v>87</v>
      </c>
      <c r="AV986" s="15" t="s">
        <v>85</v>
      </c>
      <c r="AW986" s="15" t="s">
        <v>37</v>
      </c>
      <c r="AX986" s="15" t="s">
        <v>77</v>
      </c>
      <c r="AY986" s="265" t="s">
        <v>164</v>
      </c>
    </row>
    <row r="987" s="13" customFormat="1">
      <c r="A987" s="13"/>
      <c r="B987" s="233"/>
      <c r="C987" s="234"/>
      <c r="D987" s="235" t="s">
        <v>174</v>
      </c>
      <c r="E987" s="236" t="s">
        <v>19</v>
      </c>
      <c r="F987" s="237" t="s">
        <v>973</v>
      </c>
      <c r="G987" s="234"/>
      <c r="H987" s="238">
        <v>30.600000000000001</v>
      </c>
      <c r="I987" s="239"/>
      <c r="J987" s="234"/>
      <c r="K987" s="234"/>
      <c r="L987" s="240"/>
      <c r="M987" s="241"/>
      <c r="N987" s="242"/>
      <c r="O987" s="242"/>
      <c r="P987" s="242"/>
      <c r="Q987" s="242"/>
      <c r="R987" s="242"/>
      <c r="S987" s="242"/>
      <c r="T987" s="24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4" t="s">
        <v>174</v>
      </c>
      <c r="AU987" s="244" t="s">
        <v>87</v>
      </c>
      <c r="AV987" s="13" t="s">
        <v>87</v>
      </c>
      <c r="AW987" s="13" t="s">
        <v>37</v>
      </c>
      <c r="AX987" s="13" t="s">
        <v>77</v>
      </c>
      <c r="AY987" s="244" t="s">
        <v>164</v>
      </c>
    </row>
    <row r="988" s="16" customFormat="1">
      <c r="A988" s="16"/>
      <c r="B988" s="277"/>
      <c r="C988" s="278"/>
      <c r="D988" s="235" t="s">
        <v>174</v>
      </c>
      <c r="E988" s="279" t="s">
        <v>19</v>
      </c>
      <c r="F988" s="280" t="s">
        <v>469</v>
      </c>
      <c r="G988" s="278"/>
      <c r="H988" s="281">
        <v>30.600000000000001</v>
      </c>
      <c r="I988" s="282"/>
      <c r="J988" s="278"/>
      <c r="K988" s="278"/>
      <c r="L988" s="283"/>
      <c r="M988" s="284"/>
      <c r="N988" s="285"/>
      <c r="O988" s="285"/>
      <c r="P988" s="285"/>
      <c r="Q988" s="285"/>
      <c r="R988" s="285"/>
      <c r="S988" s="285"/>
      <c r="T988" s="28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T988" s="287" t="s">
        <v>174</v>
      </c>
      <c r="AU988" s="287" t="s">
        <v>87</v>
      </c>
      <c r="AV988" s="16" t="s">
        <v>105</v>
      </c>
      <c r="AW988" s="16" t="s">
        <v>37</v>
      </c>
      <c r="AX988" s="16" t="s">
        <v>77</v>
      </c>
      <c r="AY988" s="287" t="s">
        <v>164</v>
      </c>
    </row>
    <row r="989" s="14" customFormat="1">
      <c r="A989" s="14"/>
      <c r="B989" s="245"/>
      <c r="C989" s="246"/>
      <c r="D989" s="235" t="s">
        <v>174</v>
      </c>
      <c r="E989" s="247" t="s">
        <v>19</v>
      </c>
      <c r="F989" s="248" t="s">
        <v>176</v>
      </c>
      <c r="G989" s="246"/>
      <c r="H989" s="249">
        <v>188.28200000000001</v>
      </c>
      <c r="I989" s="250"/>
      <c r="J989" s="246"/>
      <c r="K989" s="246"/>
      <c r="L989" s="251"/>
      <c r="M989" s="252"/>
      <c r="N989" s="253"/>
      <c r="O989" s="253"/>
      <c r="P989" s="253"/>
      <c r="Q989" s="253"/>
      <c r="R989" s="253"/>
      <c r="S989" s="253"/>
      <c r="T989" s="25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5" t="s">
        <v>174</v>
      </c>
      <c r="AU989" s="255" t="s">
        <v>87</v>
      </c>
      <c r="AV989" s="14" t="s">
        <v>108</v>
      </c>
      <c r="AW989" s="14" t="s">
        <v>37</v>
      </c>
      <c r="AX989" s="14" t="s">
        <v>85</v>
      </c>
      <c r="AY989" s="255" t="s">
        <v>164</v>
      </c>
    </row>
    <row r="990" s="2" customFormat="1" ht="55.5" customHeight="1">
      <c r="A990" s="41"/>
      <c r="B990" s="42"/>
      <c r="C990" s="215" t="s">
        <v>974</v>
      </c>
      <c r="D990" s="215" t="s">
        <v>166</v>
      </c>
      <c r="E990" s="216" t="s">
        <v>975</v>
      </c>
      <c r="F990" s="217" t="s">
        <v>976</v>
      </c>
      <c r="G990" s="218" t="s">
        <v>169</v>
      </c>
      <c r="H990" s="219">
        <v>33.341000000000001</v>
      </c>
      <c r="I990" s="220"/>
      <c r="J990" s="221">
        <f>ROUND(I990*H990,2)</f>
        <v>0</v>
      </c>
      <c r="K990" s="217" t="s">
        <v>19</v>
      </c>
      <c r="L990" s="47"/>
      <c r="M990" s="222" t="s">
        <v>19</v>
      </c>
      <c r="N990" s="223" t="s">
        <v>48</v>
      </c>
      <c r="O990" s="87"/>
      <c r="P990" s="224">
        <f>O990*H990</f>
        <v>0</v>
      </c>
      <c r="Q990" s="224">
        <v>0.00076999999999999996</v>
      </c>
      <c r="R990" s="224">
        <f>Q990*H990</f>
        <v>0.025672569999999999</v>
      </c>
      <c r="S990" s="224">
        <v>0</v>
      </c>
      <c r="T990" s="225">
        <f>S990*H990</f>
        <v>0</v>
      </c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R990" s="226" t="s">
        <v>276</v>
      </c>
      <c r="AT990" s="226" t="s">
        <v>166</v>
      </c>
      <c r="AU990" s="226" t="s">
        <v>87</v>
      </c>
      <c r="AY990" s="20" t="s">
        <v>164</v>
      </c>
      <c r="BE990" s="227">
        <f>IF(N990="základní",J990,0)</f>
        <v>0</v>
      </c>
      <c r="BF990" s="227">
        <f>IF(N990="snížená",J990,0)</f>
        <v>0</v>
      </c>
      <c r="BG990" s="227">
        <f>IF(N990="zákl. přenesená",J990,0)</f>
        <v>0</v>
      </c>
      <c r="BH990" s="227">
        <f>IF(N990="sníž. přenesená",J990,0)</f>
        <v>0</v>
      </c>
      <c r="BI990" s="227">
        <f>IF(N990="nulová",J990,0)</f>
        <v>0</v>
      </c>
      <c r="BJ990" s="20" t="s">
        <v>85</v>
      </c>
      <c r="BK990" s="227">
        <f>ROUND(I990*H990,2)</f>
        <v>0</v>
      </c>
      <c r="BL990" s="20" t="s">
        <v>276</v>
      </c>
      <c r="BM990" s="226" t="s">
        <v>977</v>
      </c>
    </row>
    <row r="991" s="15" customFormat="1">
      <c r="A991" s="15"/>
      <c r="B991" s="256"/>
      <c r="C991" s="257"/>
      <c r="D991" s="235" t="s">
        <v>174</v>
      </c>
      <c r="E991" s="258" t="s">
        <v>19</v>
      </c>
      <c r="F991" s="259" t="s">
        <v>534</v>
      </c>
      <c r="G991" s="257"/>
      <c r="H991" s="258" t="s">
        <v>19</v>
      </c>
      <c r="I991" s="260"/>
      <c r="J991" s="257"/>
      <c r="K991" s="257"/>
      <c r="L991" s="261"/>
      <c r="M991" s="262"/>
      <c r="N991" s="263"/>
      <c r="O991" s="263"/>
      <c r="P991" s="263"/>
      <c r="Q991" s="263"/>
      <c r="R991" s="263"/>
      <c r="S991" s="263"/>
      <c r="T991" s="264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65" t="s">
        <v>174</v>
      </c>
      <c r="AU991" s="265" t="s">
        <v>87</v>
      </c>
      <c r="AV991" s="15" t="s">
        <v>85</v>
      </c>
      <c r="AW991" s="15" t="s">
        <v>37</v>
      </c>
      <c r="AX991" s="15" t="s">
        <v>77</v>
      </c>
      <c r="AY991" s="265" t="s">
        <v>164</v>
      </c>
    </row>
    <row r="992" s="13" customFormat="1">
      <c r="A992" s="13"/>
      <c r="B992" s="233"/>
      <c r="C992" s="234"/>
      <c r="D992" s="235" t="s">
        <v>174</v>
      </c>
      <c r="E992" s="236" t="s">
        <v>19</v>
      </c>
      <c r="F992" s="237" t="s">
        <v>535</v>
      </c>
      <c r="G992" s="234"/>
      <c r="H992" s="238">
        <v>33.341000000000001</v>
      </c>
      <c r="I992" s="239"/>
      <c r="J992" s="234"/>
      <c r="K992" s="234"/>
      <c r="L992" s="240"/>
      <c r="M992" s="241"/>
      <c r="N992" s="242"/>
      <c r="O992" s="242"/>
      <c r="P992" s="242"/>
      <c r="Q992" s="242"/>
      <c r="R992" s="242"/>
      <c r="S992" s="242"/>
      <c r="T992" s="24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4" t="s">
        <v>174</v>
      </c>
      <c r="AU992" s="244" t="s">
        <v>87</v>
      </c>
      <c r="AV992" s="13" t="s">
        <v>87</v>
      </c>
      <c r="AW992" s="13" t="s">
        <v>37</v>
      </c>
      <c r="AX992" s="13" t="s">
        <v>77</v>
      </c>
      <c r="AY992" s="244" t="s">
        <v>164</v>
      </c>
    </row>
    <row r="993" s="14" customFormat="1">
      <c r="A993" s="14"/>
      <c r="B993" s="245"/>
      <c r="C993" s="246"/>
      <c r="D993" s="235" t="s">
        <v>174</v>
      </c>
      <c r="E993" s="247" t="s">
        <v>19</v>
      </c>
      <c r="F993" s="248" t="s">
        <v>176</v>
      </c>
      <c r="G993" s="246"/>
      <c r="H993" s="249">
        <v>33.341000000000001</v>
      </c>
      <c r="I993" s="250"/>
      <c r="J993" s="246"/>
      <c r="K993" s="246"/>
      <c r="L993" s="251"/>
      <c r="M993" s="252"/>
      <c r="N993" s="253"/>
      <c r="O993" s="253"/>
      <c r="P993" s="253"/>
      <c r="Q993" s="253"/>
      <c r="R993" s="253"/>
      <c r="S993" s="253"/>
      <c r="T993" s="25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5" t="s">
        <v>174</v>
      </c>
      <c r="AU993" s="255" t="s">
        <v>87</v>
      </c>
      <c r="AV993" s="14" t="s">
        <v>108</v>
      </c>
      <c r="AW993" s="14" t="s">
        <v>37</v>
      </c>
      <c r="AX993" s="14" t="s">
        <v>85</v>
      </c>
      <c r="AY993" s="255" t="s">
        <v>164</v>
      </c>
    </row>
    <row r="994" s="2" customFormat="1" ht="16.5" customHeight="1">
      <c r="A994" s="41"/>
      <c r="B994" s="42"/>
      <c r="C994" s="215" t="s">
        <v>978</v>
      </c>
      <c r="D994" s="215" t="s">
        <v>166</v>
      </c>
      <c r="E994" s="216" t="s">
        <v>979</v>
      </c>
      <c r="F994" s="217" t="s">
        <v>980</v>
      </c>
      <c r="G994" s="218" t="s">
        <v>359</v>
      </c>
      <c r="H994" s="219">
        <v>91</v>
      </c>
      <c r="I994" s="220"/>
      <c r="J994" s="221">
        <f>ROUND(I994*H994,2)</f>
        <v>0</v>
      </c>
      <c r="K994" s="217" t="s">
        <v>19</v>
      </c>
      <c r="L994" s="47"/>
      <c r="M994" s="222" t="s">
        <v>19</v>
      </c>
      <c r="N994" s="223" t="s">
        <v>48</v>
      </c>
      <c r="O994" s="87"/>
      <c r="P994" s="224">
        <f>O994*H994</f>
        <v>0</v>
      </c>
      <c r="Q994" s="224">
        <v>0</v>
      </c>
      <c r="R994" s="224">
        <f>Q994*H994</f>
        <v>0</v>
      </c>
      <c r="S994" s="224">
        <v>0</v>
      </c>
      <c r="T994" s="225">
        <f>S994*H994</f>
        <v>0</v>
      </c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R994" s="226" t="s">
        <v>276</v>
      </c>
      <c r="AT994" s="226" t="s">
        <v>166</v>
      </c>
      <c r="AU994" s="226" t="s">
        <v>87</v>
      </c>
      <c r="AY994" s="20" t="s">
        <v>164</v>
      </c>
      <c r="BE994" s="227">
        <f>IF(N994="základní",J994,0)</f>
        <v>0</v>
      </c>
      <c r="BF994" s="227">
        <f>IF(N994="snížená",J994,0)</f>
        <v>0</v>
      </c>
      <c r="BG994" s="227">
        <f>IF(N994="zákl. přenesená",J994,0)</f>
        <v>0</v>
      </c>
      <c r="BH994" s="227">
        <f>IF(N994="sníž. přenesená",J994,0)</f>
        <v>0</v>
      </c>
      <c r="BI994" s="227">
        <f>IF(N994="nulová",J994,0)</f>
        <v>0</v>
      </c>
      <c r="BJ994" s="20" t="s">
        <v>85</v>
      </c>
      <c r="BK994" s="227">
        <f>ROUND(I994*H994,2)</f>
        <v>0</v>
      </c>
      <c r="BL994" s="20" t="s">
        <v>276</v>
      </c>
      <c r="BM994" s="226" t="s">
        <v>981</v>
      </c>
    </row>
    <row r="995" s="15" customFormat="1">
      <c r="A995" s="15"/>
      <c r="B995" s="256"/>
      <c r="C995" s="257"/>
      <c r="D995" s="235" t="s">
        <v>174</v>
      </c>
      <c r="E995" s="258" t="s">
        <v>19</v>
      </c>
      <c r="F995" s="259" t="s">
        <v>982</v>
      </c>
      <c r="G995" s="257"/>
      <c r="H995" s="258" t="s">
        <v>19</v>
      </c>
      <c r="I995" s="260"/>
      <c r="J995" s="257"/>
      <c r="K995" s="257"/>
      <c r="L995" s="261"/>
      <c r="M995" s="262"/>
      <c r="N995" s="263"/>
      <c r="O995" s="263"/>
      <c r="P995" s="263"/>
      <c r="Q995" s="263"/>
      <c r="R995" s="263"/>
      <c r="S995" s="263"/>
      <c r="T995" s="264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5" t="s">
        <v>174</v>
      </c>
      <c r="AU995" s="265" t="s">
        <v>87</v>
      </c>
      <c r="AV995" s="15" t="s">
        <v>85</v>
      </c>
      <c r="AW995" s="15" t="s">
        <v>37</v>
      </c>
      <c r="AX995" s="15" t="s">
        <v>77</v>
      </c>
      <c r="AY995" s="265" t="s">
        <v>164</v>
      </c>
    </row>
    <row r="996" s="13" customFormat="1">
      <c r="A996" s="13"/>
      <c r="B996" s="233"/>
      <c r="C996" s="234"/>
      <c r="D996" s="235" t="s">
        <v>174</v>
      </c>
      <c r="E996" s="236" t="s">
        <v>19</v>
      </c>
      <c r="F996" s="237" t="s">
        <v>983</v>
      </c>
      <c r="G996" s="234"/>
      <c r="H996" s="238">
        <v>91</v>
      </c>
      <c r="I996" s="239"/>
      <c r="J996" s="234"/>
      <c r="K996" s="234"/>
      <c r="L996" s="240"/>
      <c r="M996" s="241"/>
      <c r="N996" s="242"/>
      <c r="O996" s="242"/>
      <c r="P996" s="242"/>
      <c r="Q996" s="242"/>
      <c r="R996" s="242"/>
      <c r="S996" s="242"/>
      <c r="T996" s="24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4" t="s">
        <v>174</v>
      </c>
      <c r="AU996" s="244" t="s">
        <v>87</v>
      </c>
      <c r="AV996" s="13" t="s">
        <v>87</v>
      </c>
      <c r="AW996" s="13" t="s">
        <v>37</v>
      </c>
      <c r="AX996" s="13" t="s">
        <v>77</v>
      </c>
      <c r="AY996" s="244" t="s">
        <v>164</v>
      </c>
    </row>
    <row r="997" s="14" customFormat="1">
      <c r="A997" s="14"/>
      <c r="B997" s="245"/>
      <c r="C997" s="246"/>
      <c r="D997" s="235" t="s">
        <v>174</v>
      </c>
      <c r="E997" s="247" t="s">
        <v>19</v>
      </c>
      <c r="F997" s="248" t="s">
        <v>176</v>
      </c>
      <c r="G997" s="246"/>
      <c r="H997" s="249">
        <v>91</v>
      </c>
      <c r="I997" s="250"/>
      <c r="J997" s="246"/>
      <c r="K997" s="246"/>
      <c r="L997" s="251"/>
      <c r="M997" s="252"/>
      <c r="N997" s="253"/>
      <c r="O997" s="253"/>
      <c r="P997" s="253"/>
      <c r="Q997" s="253"/>
      <c r="R997" s="253"/>
      <c r="S997" s="253"/>
      <c r="T997" s="25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5" t="s">
        <v>174</v>
      </c>
      <c r="AU997" s="255" t="s">
        <v>87</v>
      </c>
      <c r="AV997" s="14" t="s">
        <v>108</v>
      </c>
      <c r="AW997" s="14" t="s">
        <v>37</v>
      </c>
      <c r="AX997" s="14" t="s">
        <v>85</v>
      </c>
      <c r="AY997" s="255" t="s">
        <v>164</v>
      </c>
    </row>
    <row r="998" s="2" customFormat="1" ht="55.5" customHeight="1">
      <c r="A998" s="41"/>
      <c r="B998" s="42"/>
      <c r="C998" s="215" t="s">
        <v>984</v>
      </c>
      <c r="D998" s="215" t="s">
        <v>166</v>
      </c>
      <c r="E998" s="216" t="s">
        <v>985</v>
      </c>
      <c r="F998" s="217" t="s">
        <v>986</v>
      </c>
      <c r="G998" s="218" t="s">
        <v>249</v>
      </c>
      <c r="H998" s="219">
        <v>4.6680000000000001</v>
      </c>
      <c r="I998" s="220"/>
      <c r="J998" s="221">
        <f>ROUND(I998*H998,2)</f>
        <v>0</v>
      </c>
      <c r="K998" s="217" t="s">
        <v>170</v>
      </c>
      <c r="L998" s="47"/>
      <c r="M998" s="222" t="s">
        <v>19</v>
      </c>
      <c r="N998" s="223" t="s">
        <v>48</v>
      </c>
      <c r="O998" s="87"/>
      <c r="P998" s="224">
        <f>O998*H998</f>
        <v>0</v>
      </c>
      <c r="Q998" s="224">
        <v>0</v>
      </c>
      <c r="R998" s="224">
        <f>Q998*H998</f>
        <v>0</v>
      </c>
      <c r="S998" s="224">
        <v>0</v>
      </c>
      <c r="T998" s="225">
        <f>S998*H998</f>
        <v>0</v>
      </c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R998" s="226" t="s">
        <v>276</v>
      </c>
      <c r="AT998" s="226" t="s">
        <v>166</v>
      </c>
      <c r="AU998" s="226" t="s">
        <v>87</v>
      </c>
      <c r="AY998" s="20" t="s">
        <v>164</v>
      </c>
      <c r="BE998" s="227">
        <f>IF(N998="základní",J998,0)</f>
        <v>0</v>
      </c>
      <c r="BF998" s="227">
        <f>IF(N998="snížená",J998,0)</f>
        <v>0</v>
      </c>
      <c r="BG998" s="227">
        <f>IF(N998="zákl. přenesená",J998,0)</f>
        <v>0</v>
      </c>
      <c r="BH998" s="227">
        <f>IF(N998="sníž. přenesená",J998,0)</f>
        <v>0</v>
      </c>
      <c r="BI998" s="227">
        <f>IF(N998="nulová",J998,0)</f>
        <v>0</v>
      </c>
      <c r="BJ998" s="20" t="s">
        <v>85</v>
      </c>
      <c r="BK998" s="227">
        <f>ROUND(I998*H998,2)</f>
        <v>0</v>
      </c>
      <c r="BL998" s="20" t="s">
        <v>276</v>
      </c>
      <c r="BM998" s="226" t="s">
        <v>987</v>
      </c>
    </row>
    <row r="999" s="2" customFormat="1">
      <c r="A999" s="41"/>
      <c r="B999" s="42"/>
      <c r="C999" s="43"/>
      <c r="D999" s="228" t="s">
        <v>172</v>
      </c>
      <c r="E999" s="43"/>
      <c r="F999" s="229" t="s">
        <v>988</v>
      </c>
      <c r="G999" s="43"/>
      <c r="H999" s="43"/>
      <c r="I999" s="230"/>
      <c r="J999" s="43"/>
      <c r="K999" s="43"/>
      <c r="L999" s="47"/>
      <c r="M999" s="231"/>
      <c r="N999" s="232"/>
      <c r="O999" s="87"/>
      <c r="P999" s="87"/>
      <c r="Q999" s="87"/>
      <c r="R999" s="87"/>
      <c r="S999" s="87"/>
      <c r="T999" s="88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T999" s="20" t="s">
        <v>172</v>
      </c>
      <c r="AU999" s="20" t="s">
        <v>87</v>
      </c>
    </row>
    <row r="1000" s="12" customFormat="1" ht="22.8" customHeight="1">
      <c r="A1000" s="12"/>
      <c r="B1000" s="199"/>
      <c r="C1000" s="200"/>
      <c r="D1000" s="201" t="s">
        <v>76</v>
      </c>
      <c r="E1000" s="213" t="s">
        <v>989</v>
      </c>
      <c r="F1000" s="213" t="s">
        <v>990</v>
      </c>
      <c r="G1000" s="200"/>
      <c r="H1000" s="200"/>
      <c r="I1000" s="203"/>
      <c r="J1000" s="214">
        <f>BK1000</f>
        <v>0</v>
      </c>
      <c r="K1000" s="200"/>
      <c r="L1000" s="205"/>
      <c r="M1000" s="206"/>
      <c r="N1000" s="207"/>
      <c r="O1000" s="207"/>
      <c r="P1000" s="208">
        <f>SUM(P1001:P1043)</f>
        <v>0</v>
      </c>
      <c r="Q1000" s="207"/>
      <c r="R1000" s="208">
        <f>SUM(R1001:R1043)</f>
        <v>0.98598950000000007</v>
      </c>
      <c r="S1000" s="207"/>
      <c r="T1000" s="209">
        <f>SUM(T1001:T1043)</f>
        <v>0</v>
      </c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R1000" s="210" t="s">
        <v>87</v>
      </c>
      <c r="AT1000" s="211" t="s">
        <v>76</v>
      </c>
      <c r="AU1000" s="211" t="s">
        <v>85</v>
      </c>
      <c r="AY1000" s="210" t="s">
        <v>164</v>
      </c>
      <c r="BK1000" s="212">
        <f>SUM(BK1001:BK1043)</f>
        <v>0</v>
      </c>
    </row>
    <row r="1001" s="2" customFormat="1" ht="37.8" customHeight="1">
      <c r="A1001" s="41"/>
      <c r="B1001" s="42"/>
      <c r="C1001" s="215" t="s">
        <v>991</v>
      </c>
      <c r="D1001" s="215" t="s">
        <v>166</v>
      </c>
      <c r="E1001" s="216" t="s">
        <v>992</v>
      </c>
      <c r="F1001" s="217" t="s">
        <v>993</v>
      </c>
      <c r="G1001" s="218" t="s">
        <v>169</v>
      </c>
      <c r="H1001" s="219">
        <v>81.670000000000002</v>
      </c>
      <c r="I1001" s="220"/>
      <c r="J1001" s="221">
        <f>ROUND(I1001*H1001,2)</f>
        <v>0</v>
      </c>
      <c r="K1001" s="217" t="s">
        <v>170</v>
      </c>
      <c r="L1001" s="47"/>
      <c r="M1001" s="222" t="s">
        <v>19</v>
      </c>
      <c r="N1001" s="223" t="s">
        <v>48</v>
      </c>
      <c r="O1001" s="87"/>
      <c r="P1001" s="224">
        <f>O1001*H1001</f>
        <v>0</v>
      </c>
      <c r="Q1001" s="224">
        <v>0</v>
      </c>
      <c r="R1001" s="224">
        <f>Q1001*H1001</f>
        <v>0</v>
      </c>
      <c r="S1001" s="224">
        <v>0</v>
      </c>
      <c r="T1001" s="225">
        <f>S1001*H1001</f>
        <v>0</v>
      </c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R1001" s="226" t="s">
        <v>276</v>
      </c>
      <c r="AT1001" s="226" t="s">
        <v>166</v>
      </c>
      <c r="AU1001" s="226" t="s">
        <v>87</v>
      </c>
      <c r="AY1001" s="20" t="s">
        <v>164</v>
      </c>
      <c r="BE1001" s="227">
        <f>IF(N1001="základní",J1001,0)</f>
        <v>0</v>
      </c>
      <c r="BF1001" s="227">
        <f>IF(N1001="snížená",J1001,0)</f>
        <v>0</v>
      </c>
      <c r="BG1001" s="227">
        <f>IF(N1001="zákl. přenesená",J1001,0)</f>
        <v>0</v>
      </c>
      <c r="BH1001" s="227">
        <f>IF(N1001="sníž. přenesená",J1001,0)</f>
        <v>0</v>
      </c>
      <c r="BI1001" s="227">
        <f>IF(N1001="nulová",J1001,0)</f>
        <v>0</v>
      </c>
      <c r="BJ1001" s="20" t="s">
        <v>85</v>
      </c>
      <c r="BK1001" s="227">
        <f>ROUND(I1001*H1001,2)</f>
        <v>0</v>
      </c>
      <c r="BL1001" s="20" t="s">
        <v>276</v>
      </c>
      <c r="BM1001" s="226" t="s">
        <v>994</v>
      </c>
    </row>
    <row r="1002" s="2" customFormat="1">
      <c r="A1002" s="41"/>
      <c r="B1002" s="42"/>
      <c r="C1002" s="43"/>
      <c r="D1002" s="228" t="s">
        <v>172</v>
      </c>
      <c r="E1002" s="43"/>
      <c r="F1002" s="229" t="s">
        <v>995</v>
      </c>
      <c r="G1002" s="43"/>
      <c r="H1002" s="43"/>
      <c r="I1002" s="230"/>
      <c r="J1002" s="43"/>
      <c r="K1002" s="43"/>
      <c r="L1002" s="47"/>
      <c r="M1002" s="231"/>
      <c r="N1002" s="232"/>
      <c r="O1002" s="87"/>
      <c r="P1002" s="87"/>
      <c r="Q1002" s="87"/>
      <c r="R1002" s="87"/>
      <c r="S1002" s="87"/>
      <c r="T1002" s="88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T1002" s="20" t="s">
        <v>172</v>
      </c>
      <c r="AU1002" s="20" t="s">
        <v>87</v>
      </c>
    </row>
    <row r="1003" s="15" customFormat="1">
      <c r="A1003" s="15"/>
      <c r="B1003" s="256"/>
      <c r="C1003" s="257"/>
      <c r="D1003" s="235" t="s">
        <v>174</v>
      </c>
      <c r="E1003" s="258" t="s">
        <v>19</v>
      </c>
      <c r="F1003" s="259" t="s">
        <v>258</v>
      </c>
      <c r="G1003" s="257"/>
      <c r="H1003" s="258" t="s">
        <v>19</v>
      </c>
      <c r="I1003" s="260"/>
      <c r="J1003" s="257"/>
      <c r="K1003" s="257"/>
      <c r="L1003" s="261"/>
      <c r="M1003" s="262"/>
      <c r="N1003" s="263"/>
      <c r="O1003" s="263"/>
      <c r="P1003" s="263"/>
      <c r="Q1003" s="263"/>
      <c r="R1003" s="263"/>
      <c r="S1003" s="263"/>
      <c r="T1003" s="264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T1003" s="265" t="s">
        <v>174</v>
      </c>
      <c r="AU1003" s="265" t="s">
        <v>87</v>
      </c>
      <c r="AV1003" s="15" t="s">
        <v>85</v>
      </c>
      <c r="AW1003" s="15" t="s">
        <v>37</v>
      </c>
      <c r="AX1003" s="15" t="s">
        <v>77</v>
      </c>
      <c r="AY1003" s="265" t="s">
        <v>164</v>
      </c>
    </row>
    <row r="1004" s="13" customFormat="1">
      <c r="A1004" s="13"/>
      <c r="B1004" s="233"/>
      <c r="C1004" s="234"/>
      <c r="D1004" s="235" t="s">
        <v>174</v>
      </c>
      <c r="E1004" s="236" t="s">
        <v>19</v>
      </c>
      <c r="F1004" s="237" t="s">
        <v>259</v>
      </c>
      <c r="G1004" s="234"/>
      <c r="H1004" s="238">
        <v>25.489999999999998</v>
      </c>
      <c r="I1004" s="239"/>
      <c r="J1004" s="234"/>
      <c r="K1004" s="234"/>
      <c r="L1004" s="240"/>
      <c r="M1004" s="241"/>
      <c r="N1004" s="242"/>
      <c r="O1004" s="242"/>
      <c r="P1004" s="242"/>
      <c r="Q1004" s="242"/>
      <c r="R1004" s="242"/>
      <c r="S1004" s="242"/>
      <c r="T1004" s="24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4" t="s">
        <v>174</v>
      </c>
      <c r="AU1004" s="244" t="s">
        <v>87</v>
      </c>
      <c r="AV1004" s="13" t="s">
        <v>87</v>
      </c>
      <c r="AW1004" s="13" t="s">
        <v>37</v>
      </c>
      <c r="AX1004" s="13" t="s">
        <v>77</v>
      </c>
      <c r="AY1004" s="244" t="s">
        <v>164</v>
      </c>
    </row>
    <row r="1005" s="13" customFormat="1">
      <c r="A1005" s="13"/>
      <c r="B1005" s="233"/>
      <c r="C1005" s="234"/>
      <c r="D1005" s="235" t="s">
        <v>174</v>
      </c>
      <c r="E1005" s="236" t="s">
        <v>19</v>
      </c>
      <c r="F1005" s="237" t="s">
        <v>260</v>
      </c>
      <c r="G1005" s="234"/>
      <c r="H1005" s="238">
        <v>20.09</v>
      </c>
      <c r="I1005" s="239"/>
      <c r="J1005" s="234"/>
      <c r="K1005" s="234"/>
      <c r="L1005" s="240"/>
      <c r="M1005" s="241"/>
      <c r="N1005" s="242"/>
      <c r="O1005" s="242"/>
      <c r="P1005" s="242"/>
      <c r="Q1005" s="242"/>
      <c r="R1005" s="242"/>
      <c r="S1005" s="242"/>
      <c r="T1005" s="24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4" t="s">
        <v>174</v>
      </c>
      <c r="AU1005" s="244" t="s">
        <v>87</v>
      </c>
      <c r="AV1005" s="13" t="s">
        <v>87</v>
      </c>
      <c r="AW1005" s="13" t="s">
        <v>37</v>
      </c>
      <c r="AX1005" s="13" t="s">
        <v>77</v>
      </c>
      <c r="AY1005" s="244" t="s">
        <v>164</v>
      </c>
    </row>
    <row r="1006" s="13" customFormat="1">
      <c r="A1006" s="13"/>
      <c r="B1006" s="233"/>
      <c r="C1006" s="234"/>
      <c r="D1006" s="235" t="s">
        <v>174</v>
      </c>
      <c r="E1006" s="236" t="s">
        <v>19</v>
      </c>
      <c r="F1006" s="237" t="s">
        <v>261</v>
      </c>
      <c r="G1006" s="234"/>
      <c r="H1006" s="238">
        <v>6.0599999999999996</v>
      </c>
      <c r="I1006" s="239"/>
      <c r="J1006" s="234"/>
      <c r="K1006" s="234"/>
      <c r="L1006" s="240"/>
      <c r="M1006" s="241"/>
      <c r="N1006" s="242"/>
      <c r="O1006" s="242"/>
      <c r="P1006" s="242"/>
      <c r="Q1006" s="242"/>
      <c r="R1006" s="242"/>
      <c r="S1006" s="242"/>
      <c r="T1006" s="24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4" t="s">
        <v>174</v>
      </c>
      <c r="AU1006" s="244" t="s">
        <v>87</v>
      </c>
      <c r="AV1006" s="13" t="s">
        <v>87</v>
      </c>
      <c r="AW1006" s="13" t="s">
        <v>37</v>
      </c>
      <c r="AX1006" s="13" t="s">
        <v>77</v>
      </c>
      <c r="AY1006" s="244" t="s">
        <v>164</v>
      </c>
    </row>
    <row r="1007" s="13" customFormat="1">
      <c r="A1007" s="13"/>
      <c r="B1007" s="233"/>
      <c r="C1007" s="234"/>
      <c r="D1007" s="235" t="s">
        <v>174</v>
      </c>
      <c r="E1007" s="236" t="s">
        <v>19</v>
      </c>
      <c r="F1007" s="237" t="s">
        <v>262</v>
      </c>
      <c r="G1007" s="234"/>
      <c r="H1007" s="238">
        <v>8.5999999999999996</v>
      </c>
      <c r="I1007" s="239"/>
      <c r="J1007" s="234"/>
      <c r="K1007" s="234"/>
      <c r="L1007" s="240"/>
      <c r="M1007" s="241"/>
      <c r="N1007" s="242"/>
      <c r="O1007" s="242"/>
      <c r="P1007" s="242"/>
      <c r="Q1007" s="242"/>
      <c r="R1007" s="242"/>
      <c r="S1007" s="242"/>
      <c r="T1007" s="24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44" t="s">
        <v>174</v>
      </c>
      <c r="AU1007" s="244" t="s">
        <v>87</v>
      </c>
      <c r="AV1007" s="13" t="s">
        <v>87</v>
      </c>
      <c r="AW1007" s="13" t="s">
        <v>37</v>
      </c>
      <c r="AX1007" s="13" t="s">
        <v>77</v>
      </c>
      <c r="AY1007" s="244" t="s">
        <v>164</v>
      </c>
    </row>
    <row r="1008" s="13" customFormat="1">
      <c r="A1008" s="13"/>
      <c r="B1008" s="233"/>
      <c r="C1008" s="234"/>
      <c r="D1008" s="235" t="s">
        <v>174</v>
      </c>
      <c r="E1008" s="236" t="s">
        <v>19</v>
      </c>
      <c r="F1008" s="237" t="s">
        <v>263</v>
      </c>
      <c r="G1008" s="234"/>
      <c r="H1008" s="238">
        <v>21.43</v>
      </c>
      <c r="I1008" s="239"/>
      <c r="J1008" s="234"/>
      <c r="K1008" s="234"/>
      <c r="L1008" s="240"/>
      <c r="M1008" s="241"/>
      <c r="N1008" s="242"/>
      <c r="O1008" s="242"/>
      <c r="P1008" s="242"/>
      <c r="Q1008" s="242"/>
      <c r="R1008" s="242"/>
      <c r="S1008" s="242"/>
      <c r="T1008" s="24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4" t="s">
        <v>174</v>
      </c>
      <c r="AU1008" s="244" t="s">
        <v>87</v>
      </c>
      <c r="AV1008" s="13" t="s">
        <v>87</v>
      </c>
      <c r="AW1008" s="13" t="s">
        <v>37</v>
      </c>
      <c r="AX1008" s="13" t="s">
        <v>77</v>
      </c>
      <c r="AY1008" s="244" t="s">
        <v>164</v>
      </c>
    </row>
    <row r="1009" s="14" customFormat="1">
      <c r="A1009" s="14"/>
      <c r="B1009" s="245"/>
      <c r="C1009" s="246"/>
      <c r="D1009" s="235" t="s">
        <v>174</v>
      </c>
      <c r="E1009" s="247" t="s">
        <v>19</v>
      </c>
      <c r="F1009" s="248" t="s">
        <v>176</v>
      </c>
      <c r="G1009" s="246"/>
      <c r="H1009" s="249">
        <v>81.670000000000002</v>
      </c>
      <c r="I1009" s="250"/>
      <c r="J1009" s="246"/>
      <c r="K1009" s="246"/>
      <c r="L1009" s="251"/>
      <c r="M1009" s="252"/>
      <c r="N1009" s="253"/>
      <c r="O1009" s="253"/>
      <c r="P1009" s="253"/>
      <c r="Q1009" s="253"/>
      <c r="R1009" s="253"/>
      <c r="S1009" s="253"/>
      <c r="T1009" s="25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5" t="s">
        <v>174</v>
      </c>
      <c r="AU1009" s="255" t="s">
        <v>87</v>
      </c>
      <c r="AV1009" s="14" t="s">
        <v>108</v>
      </c>
      <c r="AW1009" s="14" t="s">
        <v>37</v>
      </c>
      <c r="AX1009" s="14" t="s">
        <v>85</v>
      </c>
      <c r="AY1009" s="255" t="s">
        <v>164</v>
      </c>
    </row>
    <row r="1010" s="2" customFormat="1" ht="16.5" customHeight="1">
      <c r="A1010" s="41"/>
      <c r="B1010" s="42"/>
      <c r="C1010" s="267" t="s">
        <v>996</v>
      </c>
      <c r="D1010" s="267" t="s">
        <v>338</v>
      </c>
      <c r="E1010" s="268" t="s">
        <v>997</v>
      </c>
      <c r="F1010" s="269" t="s">
        <v>998</v>
      </c>
      <c r="G1010" s="270" t="s">
        <v>169</v>
      </c>
      <c r="H1010" s="271">
        <v>93.921000000000006</v>
      </c>
      <c r="I1010" s="272"/>
      <c r="J1010" s="273">
        <f>ROUND(I1010*H1010,2)</f>
        <v>0</v>
      </c>
      <c r="K1010" s="269" t="s">
        <v>170</v>
      </c>
      <c r="L1010" s="274"/>
      <c r="M1010" s="275" t="s">
        <v>19</v>
      </c>
      <c r="N1010" s="276" t="s">
        <v>48</v>
      </c>
      <c r="O1010" s="87"/>
      <c r="P1010" s="224">
        <f>O1010*H1010</f>
        <v>0</v>
      </c>
      <c r="Q1010" s="224">
        <v>0.00040000000000000002</v>
      </c>
      <c r="R1010" s="224">
        <f>Q1010*H1010</f>
        <v>0.037568400000000002</v>
      </c>
      <c r="S1010" s="224">
        <v>0</v>
      </c>
      <c r="T1010" s="225">
        <f>S1010*H1010</f>
        <v>0</v>
      </c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R1010" s="226" t="s">
        <v>393</v>
      </c>
      <c r="AT1010" s="226" t="s">
        <v>338</v>
      </c>
      <c r="AU1010" s="226" t="s">
        <v>87</v>
      </c>
      <c r="AY1010" s="20" t="s">
        <v>164</v>
      </c>
      <c r="BE1010" s="227">
        <f>IF(N1010="základní",J1010,0)</f>
        <v>0</v>
      </c>
      <c r="BF1010" s="227">
        <f>IF(N1010="snížená",J1010,0)</f>
        <v>0</v>
      </c>
      <c r="BG1010" s="227">
        <f>IF(N1010="zákl. přenesená",J1010,0)</f>
        <v>0</v>
      </c>
      <c r="BH1010" s="227">
        <f>IF(N1010="sníž. přenesená",J1010,0)</f>
        <v>0</v>
      </c>
      <c r="BI1010" s="227">
        <f>IF(N1010="nulová",J1010,0)</f>
        <v>0</v>
      </c>
      <c r="BJ1010" s="20" t="s">
        <v>85</v>
      </c>
      <c r="BK1010" s="227">
        <f>ROUND(I1010*H1010,2)</f>
        <v>0</v>
      </c>
      <c r="BL1010" s="20" t="s">
        <v>276</v>
      </c>
      <c r="BM1010" s="226" t="s">
        <v>999</v>
      </c>
    </row>
    <row r="1011" s="13" customFormat="1">
      <c r="A1011" s="13"/>
      <c r="B1011" s="233"/>
      <c r="C1011" s="234"/>
      <c r="D1011" s="235" t="s">
        <v>174</v>
      </c>
      <c r="E1011" s="236" t="s">
        <v>19</v>
      </c>
      <c r="F1011" s="237" t="s">
        <v>342</v>
      </c>
      <c r="G1011" s="234"/>
      <c r="H1011" s="238">
        <v>93.921000000000006</v>
      </c>
      <c r="I1011" s="239"/>
      <c r="J1011" s="234"/>
      <c r="K1011" s="234"/>
      <c r="L1011" s="240"/>
      <c r="M1011" s="241"/>
      <c r="N1011" s="242"/>
      <c r="O1011" s="242"/>
      <c r="P1011" s="242"/>
      <c r="Q1011" s="242"/>
      <c r="R1011" s="242"/>
      <c r="S1011" s="242"/>
      <c r="T1011" s="24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4" t="s">
        <v>174</v>
      </c>
      <c r="AU1011" s="244" t="s">
        <v>87</v>
      </c>
      <c r="AV1011" s="13" t="s">
        <v>87</v>
      </c>
      <c r="AW1011" s="13" t="s">
        <v>37</v>
      </c>
      <c r="AX1011" s="13" t="s">
        <v>77</v>
      </c>
      <c r="AY1011" s="244" t="s">
        <v>164</v>
      </c>
    </row>
    <row r="1012" s="14" customFormat="1">
      <c r="A1012" s="14"/>
      <c r="B1012" s="245"/>
      <c r="C1012" s="246"/>
      <c r="D1012" s="235" t="s">
        <v>174</v>
      </c>
      <c r="E1012" s="247" t="s">
        <v>19</v>
      </c>
      <c r="F1012" s="248" t="s">
        <v>176</v>
      </c>
      <c r="G1012" s="246"/>
      <c r="H1012" s="249">
        <v>93.921000000000006</v>
      </c>
      <c r="I1012" s="250"/>
      <c r="J1012" s="246"/>
      <c r="K1012" s="246"/>
      <c r="L1012" s="251"/>
      <c r="M1012" s="252"/>
      <c r="N1012" s="253"/>
      <c r="O1012" s="253"/>
      <c r="P1012" s="253"/>
      <c r="Q1012" s="253"/>
      <c r="R1012" s="253"/>
      <c r="S1012" s="253"/>
      <c r="T1012" s="25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5" t="s">
        <v>174</v>
      </c>
      <c r="AU1012" s="255" t="s">
        <v>87</v>
      </c>
      <c r="AV1012" s="14" t="s">
        <v>108</v>
      </c>
      <c r="AW1012" s="14" t="s">
        <v>37</v>
      </c>
      <c r="AX1012" s="14" t="s">
        <v>85</v>
      </c>
      <c r="AY1012" s="255" t="s">
        <v>164</v>
      </c>
    </row>
    <row r="1013" s="2" customFormat="1" ht="37.8" customHeight="1">
      <c r="A1013" s="41"/>
      <c r="B1013" s="42"/>
      <c r="C1013" s="215" t="s">
        <v>1000</v>
      </c>
      <c r="D1013" s="215" t="s">
        <v>166</v>
      </c>
      <c r="E1013" s="216" t="s">
        <v>1001</v>
      </c>
      <c r="F1013" s="217" t="s">
        <v>1002</v>
      </c>
      <c r="G1013" s="218" t="s">
        <v>169</v>
      </c>
      <c r="H1013" s="219">
        <v>81.670000000000002</v>
      </c>
      <c r="I1013" s="220"/>
      <c r="J1013" s="221">
        <f>ROUND(I1013*H1013,2)</f>
        <v>0</v>
      </c>
      <c r="K1013" s="217" t="s">
        <v>170</v>
      </c>
      <c r="L1013" s="47"/>
      <c r="M1013" s="222" t="s">
        <v>19</v>
      </c>
      <c r="N1013" s="223" t="s">
        <v>48</v>
      </c>
      <c r="O1013" s="87"/>
      <c r="P1013" s="224">
        <f>O1013*H1013</f>
        <v>0</v>
      </c>
      <c r="Q1013" s="224">
        <v>0</v>
      </c>
      <c r="R1013" s="224">
        <f>Q1013*H1013</f>
        <v>0</v>
      </c>
      <c r="S1013" s="224">
        <v>0</v>
      </c>
      <c r="T1013" s="225">
        <f>S1013*H1013</f>
        <v>0</v>
      </c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R1013" s="226" t="s">
        <v>276</v>
      </c>
      <c r="AT1013" s="226" t="s">
        <v>166</v>
      </c>
      <c r="AU1013" s="226" t="s">
        <v>87</v>
      </c>
      <c r="AY1013" s="20" t="s">
        <v>164</v>
      </c>
      <c r="BE1013" s="227">
        <f>IF(N1013="základní",J1013,0)</f>
        <v>0</v>
      </c>
      <c r="BF1013" s="227">
        <f>IF(N1013="snížená",J1013,0)</f>
        <v>0</v>
      </c>
      <c r="BG1013" s="227">
        <f>IF(N1013="zákl. přenesená",J1013,0)</f>
        <v>0</v>
      </c>
      <c r="BH1013" s="227">
        <f>IF(N1013="sníž. přenesená",J1013,0)</f>
        <v>0</v>
      </c>
      <c r="BI1013" s="227">
        <f>IF(N1013="nulová",J1013,0)</f>
        <v>0</v>
      </c>
      <c r="BJ1013" s="20" t="s">
        <v>85</v>
      </c>
      <c r="BK1013" s="227">
        <f>ROUND(I1013*H1013,2)</f>
        <v>0</v>
      </c>
      <c r="BL1013" s="20" t="s">
        <v>276</v>
      </c>
      <c r="BM1013" s="226" t="s">
        <v>1003</v>
      </c>
    </row>
    <row r="1014" s="2" customFormat="1">
      <c r="A1014" s="41"/>
      <c r="B1014" s="42"/>
      <c r="C1014" s="43"/>
      <c r="D1014" s="228" t="s">
        <v>172</v>
      </c>
      <c r="E1014" s="43"/>
      <c r="F1014" s="229" t="s">
        <v>1004</v>
      </c>
      <c r="G1014" s="43"/>
      <c r="H1014" s="43"/>
      <c r="I1014" s="230"/>
      <c r="J1014" s="43"/>
      <c r="K1014" s="43"/>
      <c r="L1014" s="47"/>
      <c r="M1014" s="231"/>
      <c r="N1014" s="232"/>
      <c r="O1014" s="87"/>
      <c r="P1014" s="87"/>
      <c r="Q1014" s="87"/>
      <c r="R1014" s="87"/>
      <c r="S1014" s="87"/>
      <c r="T1014" s="88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T1014" s="20" t="s">
        <v>172</v>
      </c>
      <c r="AU1014" s="20" t="s">
        <v>87</v>
      </c>
    </row>
    <row r="1015" s="15" customFormat="1">
      <c r="A1015" s="15"/>
      <c r="B1015" s="256"/>
      <c r="C1015" s="257"/>
      <c r="D1015" s="235" t="s">
        <v>174</v>
      </c>
      <c r="E1015" s="258" t="s">
        <v>19</v>
      </c>
      <c r="F1015" s="259" t="s">
        <v>258</v>
      </c>
      <c r="G1015" s="257"/>
      <c r="H1015" s="258" t="s">
        <v>19</v>
      </c>
      <c r="I1015" s="260"/>
      <c r="J1015" s="257"/>
      <c r="K1015" s="257"/>
      <c r="L1015" s="261"/>
      <c r="M1015" s="262"/>
      <c r="N1015" s="263"/>
      <c r="O1015" s="263"/>
      <c r="P1015" s="263"/>
      <c r="Q1015" s="263"/>
      <c r="R1015" s="263"/>
      <c r="S1015" s="263"/>
      <c r="T1015" s="264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65" t="s">
        <v>174</v>
      </c>
      <c r="AU1015" s="265" t="s">
        <v>87</v>
      </c>
      <c r="AV1015" s="15" t="s">
        <v>85</v>
      </c>
      <c r="AW1015" s="15" t="s">
        <v>37</v>
      </c>
      <c r="AX1015" s="15" t="s">
        <v>77</v>
      </c>
      <c r="AY1015" s="265" t="s">
        <v>164</v>
      </c>
    </row>
    <row r="1016" s="13" customFormat="1">
      <c r="A1016" s="13"/>
      <c r="B1016" s="233"/>
      <c r="C1016" s="234"/>
      <c r="D1016" s="235" t="s">
        <v>174</v>
      </c>
      <c r="E1016" s="236" t="s">
        <v>19</v>
      </c>
      <c r="F1016" s="237" t="s">
        <v>259</v>
      </c>
      <c r="G1016" s="234"/>
      <c r="H1016" s="238">
        <v>25.489999999999998</v>
      </c>
      <c r="I1016" s="239"/>
      <c r="J1016" s="234"/>
      <c r="K1016" s="234"/>
      <c r="L1016" s="240"/>
      <c r="M1016" s="241"/>
      <c r="N1016" s="242"/>
      <c r="O1016" s="242"/>
      <c r="P1016" s="242"/>
      <c r="Q1016" s="242"/>
      <c r="R1016" s="242"/>
      <c r="S1016" s="242"/>
      <c r="T1016" s="24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4" t="s">
        <v>174</v>
      </c>
      <c r="AU1016" s="244" t="s">
        <v>87</v>
      </c>
      <c r="AV1016" s="13" t="s">
        <v>87</v>
      </c>
      <c r="AW1016" s="13" t="s">
        <v>37</v>
      </c>
      <c r="AX1016" s="13" t="s">
        <v>77</v>
      </c>
      <c r="AY1016" s="244" t="s">
        <v>164</v>
      </c>
    </row>
    <row r="1017" s="13" customFormat="1">
      <c r="A1017" s="13"/>
      <c r="B1017" s="233"/>
      <c r="C1017" s="234"/>
      <c r="D1017" s="235" t="s">
        <v>174</v>
      </c>
      <c r="E1017" s="236" t="s">
        <v>19</v>
      </c>
      <c r="F1017" s="237" t="s">
        <v>260</v>
      </c>
      <c r="G1017" s="234"/>
      <c r="H1017" s="238">
        <v>20.09</v>
      </c>
      <c r="I1017" s="239"/>
      <c r="J1017" s="234"/>
      <c r="K1017" s="234"/>
      <c r="L1017" s="240"/>
      <c r="M1017" s="241"/>
      <c r="N1017" s="242"/>
      <c r="O1017" s="242"/>
      <c r="P1017" s="242"/>
      <c r="Q1017" s="242"/>
      <c r="R1017" s="242"/>
      <c r="S1017" s="242"/>
      <c r="T1017" s="24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4" t="s">
        <v>174</v>
      </c>
      <c r="AU1017" s="244" t="s">
        <v>87</v>
      </c>
      <c r="AV1017" s="13" t="s">
        <v>87</v>
      </c>
      <c r="AW1017" s="13" t="s">
        <v>37</v>
      </c>
      <c r="AX1017" s="13" t="s">
        <v>77</v>
      </c>
      <c r="AY1017" s="244" t="s">
        <v>164</v>
      </c>
    </row>
    <row r="1018" s="13" customFormat="1">
      <c r="A1018" s="13"/>
      <c r="B1018" s="233"/>
      <c r="C1018" s="234"/>
      <c r="D1018" s="235" t="s">
        <v>174</v>
      </c>
      <c r="E1018" s="236" t="s">
        <v>19</v>
      </c>
      <c r="F1018" s="237" t="s">
        <v>261</v>
      </c>
      <c r="G1018" s="234"/>
      <c r="H1018" s="238">
        <v>6.0599999999999996</v>
      </c>
      <c r="I1018" s="239"/>
      <c r="J1018" s="234"/>
      <c r="K1018" s="234"/>
      <c r="L1018" s="240"/>
      <c r="M1018" s="241"/>
      <c r="N1018" s="242"/>
      <c r="O1018" s="242"/>
      <c r="P1018" s="242"/>
      <c r="Q1018" s="242"/>
      <c r="R1018" s="242"/>
      <c r="S1018" s="242"/>
      <c r="T1018" s="24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4" t="s">
        <v>174</v>
      </c>
      <c r="AU1018" s="244" t="s">
        <v>87</v>
      </c>
      <c r="AV1018" s="13" t="s">
        <v>87</v>
      </c>
      <c r="AW1018" s="13" t="s">
        <v>37</v>
      </c>
      <c r="AX1018" s="13" t="s">
        <v>77</v>
      </c>
      <c r="AY1018" s="244" t="s">
        <v>164</v>
      </c>
    </row>
    <row r="1019" s="13" customFormat="1">
      <c r="A1019" s="13"/>
      <c r="B1019" s="233"/>
      <c r="C1019" s="234"/>
      <c r="D1019" s="235" t="s">
        <v>174</v>
      </c>
      <c r="E1019" s="236" t="s">
        <v>19</v>
      </c>
      <c r="F1019" s="237" t="s">
        <v>262</v>
      </c>
      <c r="G1019" s="234"/>
      <c r="H1019" s="238">
        <v>8.5999999999999996</v>
      </c>
      <c r="I1019" s="239"/>
      <c r="J1019" s="234"/>
      <c r="K1019" s="234"/>
      <c r="L1019" s="240"/>
      <c r="M1019" s="241"/>
      <c r="N1019" s="242"/>
      <c r="O1019" s="242"/>
      <c r="P1019" s="242"/>
      <c r="Q1019" s="242"/>
      <c r="R1019" s="242"/>
      <c r="S1019" s="242"/>
      <c r="T1019" s="24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4" t="s">
        <v>174</v>
      </c>
      <c r="AU1019" s="244" t="s">
        <v>87</v>
      </c>
      <c r="AV1019" s="13" t="s">
        <v>87</v>
      </c>
      <c r="AW1019" s="13" t="s">
        <v>37</v>
      </c>
      <c r="AX1019" s="13" t="s">
        <v>77</v>
      </c>
      <c r="AY1019" s="244" t="s">
        <v>164</v>
      </c>
    </row>
    <row r="1020" s="13" customFormat="1">
      <c r="A1020" s="13"/>
      <c r="B1020" s="233"/>
      <c r="C1020" s="234"/>
      <c r="D1020" s="235" t="s">
        <v>174</v>
      </c>
      <c r="E1020" s="236" t="s">
        <v>19</v>
      </c>
      <c r="F1020" s="237" t="s">
        <v>263</v>
      </c>
      <c r="G1020" s="234"/>
      <c r="H1020" s="238">
        <v>21.43</v>
      </c>
      <c r="I1020" s="239"/>
      <c r="J1020" s="234"/>
      <c r="K1020" s="234"/>
      <c r="L1020" s="240"/>
      <c r="M1020" s="241"/>
      <c r="N1020" s="242"/>
      <c r="O1020" s="242"/>
      <c r="P1020" s="242"/>
      <c r="Q1020" s="242"/>
      <c r="R1020" s="242"/>
      <c r="S1020" s="242"/>
      <c r="T1020" s="24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4" t="s">
        <v>174</v>
      </c>
      <c r="AU1020" s="244" t="s">
        <v>87</v>
      </c>
      <c r="AV1020" s="13" t="s">
        <v>87</v>
      </c>
      <c r="AW1020" s="13" t="s">
        <v>37</v>
      </c>
      <c r="AX1020" s="13" t="s">
        <v>77</v>
      </c>
      <c r="AY1020" s="244" t="s">
        <v>164</v>
      </c>
    </row>
    <row r="1021" s="14" customFormat="1">
      <c r="A1021" s="14"/>
      <c r="B1021" s="245"/>
      <c r="C1021" s="246"/>
      <c r="D1021" s="235" t="s">
        <v>174</v>
      </c>
      <c r="E1021" s="247" t="s">
        <v>19</v>
      </c>
      <c r="F1021" s="248" t="s">
        <v>176</v>
      </c>
      <c r="G1021" s="246"/>
      <c r="H1021" s="249">
        <v>81.670000000000002</v>
      </c>
      <c r="I1021" s="250"/>
      <c r="J1021" s="246"/>
      <c r="K1021" s="246"/>
      <c r="L1021" s="251"/>
      <c r="M1021" s="252"/>
      <c r="N1021" s="253"/>
      <c r="O1021" s="253"/>
      <c r="P1021" s="253"/>
      <c r="Q1021" s="253"/>
      <c r="R1021" s="253"/>
      <c r="S1021" s="253"/>
      <c r="T1021" s="25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5" t="s">
        <v>174</v>
      </c>
      <c r="AU1021" s="255" t="s">
        <v>87</v>
      </c>
      <c r="AV1021" s="14" t="s">
        <v>108</v>
      </c>
      <c r="AW1021" s="14" t="s">
        <v>37</v>
      </c>
      <c r="AX1021" s="14" t="s">
        <v>85</v>
      </c>
      <c r="AY1021" s="255" t="s">
        <v>164</v>
      </c>
    </row>
    <row r="1022" s="2" customFormat="1" ht="24.15" customHeight="1">
      <c r="A1022" s="41"/>
      <c r="B1022" s="42"/>
      <c r="C1022" s="267" t="s">
        <v>1005</v>
      </c>
      <c r="D1022" s="267" t="s">
        <v>338</v>
      </c>
      <c r="E1022" s="268" t="s">
        <v>1006</v>
      </c>
      <c r="F1022" s="269" t="s">
        <v>1007</v>
      </c>
      <c r="G1022" s="270" t="s">
        <v>169</v>
      </c>
      <c r="H1022" s="271">
        <v>89.837000000000003</v>
      </c>
      <c r="I1022" s="272"/>
      <c r="J1022" s="273">
        <f>ROUND(I1022*H1022,2)</f>
        <v>0</v>
      </c>
      <c r="K1022" s="269" t="s">
        <v>170</v>
      </c>
      <c r="L1022" s="274"/>
      <c r="M1022" s="275" t="s">
        <v>19</v>
      </c>
      <c r="N1022" s="276" t="s">
        <v>48</v>
      </c>
      <c r="O1022" s="87"/>
      <c r="P1022" s="224">
        <f>O1022*H1022</f>
        <v>0</v>
      </c>
      <c r="Q1022" s="224">
        <v>0.0035000000000000001</v>
      </c>
      <c r="R1022" s="224">
        <f>Q1022*H1022</f>
        <v>0.31442950000000003</v>
      </c>
      <c r="S1022" s="224">
        <v>0</v>
      </c>
      <c r="T1022" s="225">
        <f>S1022*H1022</f>
        <v>0</v>
      </c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R1022" s="226" t="s">
        <v>393</v>
      </c>
      <c r="AT1022" s="226" t="s">
        <v>338</v>
      </c>
      <c r="AU1022" s="226" t="s">
        <v>87</v>
      </c>
      <c r="AY1022" s="20" t="s">
        <v>164</v>
      </c>
      <c r="BE1022" s="227">
        <f>IF(N1022="základní",J1022,0)</f>
        <v>0</v>
      </c>
      <c r="BF1022" s="227">
        <f>IF(N1022="snížená",J1022,0)</f>
        <v>0</v>
      </c>
      <c r="BG1022" s="227">
        <f>IF(N1022="zákl. přenesená",J1022,0)</f>
        <v>0</v>
      </c>
      <c r="BH1022" s="227">
        <f>IF(N1022="sníž. přenesená",J1022,0)</f>
        <v>0</v>
      </c>
      <c r="BI1022" s="227">
        <f>IF(N1022="nulová",J1022,0)</f>
        <v>0</v>
      </c>
      <c r="BJ1022" s="20" t="s">
        <v>85</v>
      </c>
      <c r="BK1022" s="227">
        <f>ROUND(I1022*H1022,2)</f>
        <v>0</v>
      </c>
      <c r="BL1022" s="20" t="s">
        <v>276</v>
      </c>
      <c r="BM1022" s="226" t="s">
        <v>1008</v>
      </c>
    </row>
    <row r="1023" s="13" customFormat="1">
      <c r="A1023" s="13"/>
      <c r="B1023" s="233"/>
      <c r="C1023" s="234"/>
      <c r="D1023" s="235" t="s">
        <v>174</v>
      </c>
      <c r="E1023" s="236" t="s">
        <v>19</v>
      </c>
      <c r="F1023" s="237" t="s">
        <v>1009</v>
      </c>
      <c r="G1023" s="234"/>
      <c r="H1023" s="238">
        <v>89.837000000000003</v>
      </c>
      <c r="I1023" s="239"/>
      <c r="J1023" s="234"/>
      <c r="K1023" s="234"/>
      <c r="L1023" s="240"/>
      <c r="M1023" s="241"/>
      <c r="N1023" s="242"/>
      <c r="O1023" s="242"/>
      <c r="P1023" s="242"/>
      <c r="Q1023" s="242"/>
      <c r="R1023" s="242"/>
      <c r="S1023" s="242"/>
      <c r="T1023" s="24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4" t="s">
        <v>174</v>
      </c>
      <c r="AU1023" s="244" t="s">
        <v>87</v>
      </c>
      <c r="AV1023" s="13" t="s">
        <v>87</v>
      </c>
      <c r="AW1023" s="13" t="s">
        <v>37</v>
      </c>
      <c r="AX1023" s="13" t="s">
        <v>77</v>
      </c>
      <c r="AY1023" s="244" t="s">
        <v>164</v>
      </c>
    </row>
    <row r="1024" s="14" customFormat="1">
      <c r="A1024" s="14"/>
      <c r="B1024" s="245"/>
      <c r="C1024" s="246"/>
      <c r="D1024" s="235" t="s">
        <v>174</v>
      </c>
      <c r="E1024" s="247" t="s">
        <v>19</v>
      </c>
      <c r="F1024" s="248" t="s">
        <v>176</v>
      </c>
      <c r="G1024" s="246"/>
      <c r="H1024" s="249">
        <v>89.837000000000003</v>
      </c>
      <c r="I1024" s="250"/>
      <c r="J1024" s="246"/>
      <c r="K1024" s="246"/>
      <c r="L1024" s="251"/>
      <c r="M1024" s="252"/>
      <c r="N1024" s="253"/>
      <c r="O1024" s="253"/>
      <c r="P1024" s="253"/>
      <c r="Q1024" s="253"/>
      <c r="R1024" s="253"/>
      <c r="S1024" s="253"/>
      <c r="T1024" s="25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5" t="s">
        <v>174</v>
      </c>
      <c r="AU1024" s="255" t="s">
        <v>87</v>
      </c>
      <c r="AV1024" s="14" t="s">
        <v>108</v>
      </c>
      <c r="AW1024" s="14" t="s">
        <v>37</v>
      </c>
      <c r="AX1024" s="14" t="s">
        <v>85</v>
      </c>
      <c r="AY1024" s="255" t="s">
        <v>164</v>
      </c>
    </row>
    <row r="1025" s="2" customFormat="1" ht="37.8" customHeight="1">
      <c r="A1025" s="41"/>
      <c r="B1025" s="42"/>
      <c r="C1025" s="215" t="s">
        <v>1010</v>
      </c>
      <c r="D1025" s="215" t="s">
        <v>166</v>
      </c>
      <c r="E1025" s="216" t="s">
        <v>1011</v>
      </c>
      <c r="F1025" s="217" t="s">
        <v>1012</v>
      </c>
      <c r="G1025" s="218" t="s">
        <v>169</v>
      </c>
      <c r="H1025" s="219">
        <v>99.325000000000003</v>
      </c>
      <c r="I1025" s="220"/>
      <c r="J1025" s="221">
        <f>ROUND(I1025*H1025,2)</f>
        <v>0</v>
      </c>
      <c r="K1025" s="217" t="s">
        <v>19</v>
      </c>
      <c r="L1025" s="47"/>
      <c r="M1025" s="222" t="s">
        <v>19</v>
      </c>
      <c r="N1025" s="223" t="s">
        <v>48</v>
      </c>
      <c r="O1025" s="87"/>
      <c r="P1025" s="224">
        <f>O1025*H1025</f>
        <v>0</v>
      </c>
      <c r="Q1025" s="224">
        <v>0</v>
      </c>
      <c r="R1025" s="224">
        <f>Q1025*H1025</f>
        <v>0</v>
      </c>
      <c r="S1025" s="224">
        <v>0</v>
      </c>
      <c r="T1025" s="225">
        <f>S1025*H1025</f>
        <v>0</v>
      </c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R1025" s="226" t="s">
        <v>276</v>
      </c>
      <c r="AT1025" s="226" t="s">
        <v>166</v>
      </c>
      <c r="AU1025" s="226" t="s">
        <v>87</v>
      </c>
      <c r="AY1025" s="20" t="s">
        <v>164</v>
      </c>
      <c r="BE1025" s="227">
        <f>IF(N1025="základní",J1025,0)</f>
        <v>0</v>
      </c>
      <c r="BF1025" s="227">
        <f>IF(N1025="snížená",J1025,0)</f>
        <v>0</v>
      </c>
      <c r="BG1025" s="227">
        <f>IF(N1025="zákl. přenesená",J1025,0)</f>
        <v>0</v>
      </c>
      <c r="BH1025" s="227">
        <f>IF(N1025="sníž. přenesená",J1025,0)</f>
        <v>0</v>
      </c>
      <c r="BI1025" s="227">
        <f>IF(N1025="nulová",J1025,0)</f>
        <v>0</v>
      </c>
      <c r="BJ1025" s="20" t="s">
        <v>85</v>
      </c>
      <c r="BK1025" s="227">
        <f>ROUND(I1025*H1025,2)</f>
        <v>0</v>
      </c>
      <c r="BL1025" s="20" t="s">
        <v>276</v>
      </c>
      <c r="BM1025" s="226" t="s">
        <v>1013</v>
      </c>
    </row>
    <row r="1026" s="15" customFormat="1">
      <c r="A1026" s="15"/>
      <c r="B1026" s="256"/>
      <c r="C1026" s="257"/>
      <c r="D1026" s="235" t="s">
        <v>174</v>
      </c>
      <c r="E1026" s="258" t="s">
        <v>19</v>
      </c>
      <c r="F1026" s="259" t="s">
        <v>424</v>
      </c>
      <c r="G1026" s="257"/>
      <c r="H1026" s="258" t="s">
        <v>19</v>
      </c>
      <c r="I1026" s="260"/>
      <c r="J1026" s="257"/>
      <c r="K1026" s="257"/>
      <c r="L1026" s="261"/>
      <c r="M1026" s="262"/>
      <c r="N1026" s="263"/>
      <c r="O1026" s="263"/>
      <c r="P1026" s="263"/>
      <c r="Q1026" s="263"/>
      <c r="R1026" s="263"/>
      <c r="S1026" s="263"/>
      <c r="T1026" s="264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65" t="s">
        <v>174</v>
      </c>
      <c r="AU1026" s="265" t="s">
        <v>87</v>
      </c>
      <c r="AV1026" s="15" t="s">
        <v>85</v>
      </c>
      <c r="AW1026" s="15" t="s">
        <v>37</v>
      </c>
      <c r="AX1026" s="15" t="s">
        <v>77</v>
      </c>
      <c r="AY1026" s="265" t="s">
        <v>164</v>
      </c>
    </row>
    <row r="1027" s="13" customFormat="1">
      <c r="A1027" s="13"/>
      <c r="B1027" s="233"/>
      <c r="C1027" s="234"/>
      <c r="D1027" s="235" t="s">
        <v>174</v>
      </c>
      <c r="E1027" s="236" t="s">
        <v>19</v>
      </c>
      <c r="F1027" s="237" t="s">
        <v>1014</v>
      </c>
      <c r="G1027" s="234"/>
      <c r="H1027" s="238">
        <v>76</v>
      </c>
      <c r="I1027" s="239"/>
      <c r="J1027" s="234"/>
      <c r="K1027" s="234"/>
      <c r="L1027" s="240"/>
      <c r="M1027" s="241"/>
      <c r="N1027" s="242"/>
      <c r="O1027" s="242"/>
      <c r="P1027" s="242"/>
      <c r="Q1027" s="242"/>
      <c r="R1027" s="242"/>
      <c r="S1027" s="242"/>
      <c r="T1027" s="24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4" t="s">
        <v>174</v>
      </c>
      <c r="AU1027" s="244" t="s">
        <v>87</v>
      </c>
      <c r="AV1027" s="13" t="s">
        <v>87</v>
      </c>
      <c r="AW1027" s="13" t="s">
        <v>37</v>
      </c>
      <c r="AX1027" s="13" t="s">
        <v>77</v>
      </c>
      <c r="AY1027" s="244" t="s">
        <v>164</v>
      </c>
    </row>
    <row r="1028" s="13" customFormat="1">
      <c r="A1028" s="13"/>
      <c r="B1028" s="233"/>
      <c r="C1028" s="234"/>
      <c r="D1028" s="235" t="s">
        <v>174</v>
      </c>
      <c r="E1028" s="236" t="s">
        <v>19</v>
      </c>
      <c r="F1028" s="237" t="s">
        <v>1015</v>
      </c>
      <c r="G1028" s="234"/>
      <c r="H1028" s="238">
        <v>23.324999999999999</v>
      </c>
      <c r="I1028" s="239"/>
      <c r="J1028" s="234"/>
      <c r="K1028" s="234"/>
      <c r="L1028" s="240"/>
      <c r="M1028" s="241"/>
      <c r="N1028" s="242"/>
      <c r="O1028" s="242"/>
      <c r="P1028" s="242"/>
      <c r="Q1028" s="242"/>
      <c r="R1028" s="242"/>
      <c r="S1028" s="242"/>
      <c r="T1028" s="24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4" t="s">
        <v>174</v>
      </c>
      <c r="AU1028" s="244" t="s">
        <v>87</v>
      </c>
      <c r="AV1028" s="13" t="s">
        <v>87</v>
      </c>
      <c r="AW1028" s="13" t="s">
        <v>37</v>
      </c>
      <c r="AX1028" s="13" t="s">
        <v>77</v>
      </c>
      <c r="AY1028" s="244" t="s">
        <v>164</v>
      </c>
    </row>
    <row r="1029" s="14" customFormat="1">
      <c r="A1029" s="14"/>
      <c r="B1029" s="245"/>
      <c r="C1029" s="246"/>
      <c r="D1029" s="235" t="s">
        <v>174</v>
      </c>
      <c r="E1029" s="247" t="s">
        <v>19</v>
      </c>
      <c r="F1029" s="248" t="s">
        <v>176</v>
      </c>
      <c r="G1029" s="246"/>
      <c r="H1029" s="249">
        <v>99.325000000000003</v>
      </c>
      <c r="I1029" s="250"/>
      <c r="J1029" s="246"/>
      <c r="K1029" s="246"/>
      <c r="L1029" s="251"/>
      <c r="M1029" s="252"/>
      <c r="N1029" s="253"/>
      <c r="O1029" s="253"/>
      <c r="P1029" s="253"/>
      <c r="Q1029" s="253"/>
      <c r="R1029" s="253"/>
      <c r="S1029" s="253"/>
      <c r="T1029" s="25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5" t="s">
        <v>174</v>
      </c>
      <c r="AU1029" s="255" t="s">
        <v>87</v>
      </c>
      <c r="AV1029" s="14" t="s">
        <v>108</v>
      </c>
      <c r="AW1029" s="14" t="s">
        <v>37</v>
      </c>
      <c r="AX1029" s="14" t="s">
        <v>85</v>
      </c>
      <c r="AY1029" s="255" t="s">
        <v>164</v>
      </c>
    </row>
    <row r="1030" s="2" customFormat="1" ht="24.15" customHeight="1">
      <c r="A1030" s="41"/>
      <c r="B1030" s="42"/>
      <c r="C1030" s="267" t="s">
        <v>1016</v>
      </c>
      <c r="D1030" s="267" t="s">
        <v>338</v>
      </c>
      <c r="E1030" s="268" t="s">
        <v>906</v>
      </c>
      <c r="F1030" s="269" t="s">
        <v>907</v>
      </c>
      <c r="G1030" s="270" t="s">
        <v>169</v>
      </c>
      <c r="H1030" s="271">
        <v>114.224</v>
      </c>
      <c r="I1030" s="272"/>
      <c r="J1030" s="273">
        <f>ROUND(I1030*H1030,2)</f>
        <v>0</v>
      </c>
      <c r="K1030" s="269" t="s">
        <v>170</v>
      </c>
      <c r="L1030" s="274"/>
      <c r="M1030" s="275" t="s">
        <v>19</v>
      </c>
      <c r="N1030" s="276" t="s">
        <v>48</v>
      </c>
      <c r="O1030" s="87"/>
      <c r="P1030" s="224">
        <f>O1030*H1030</f>
        <v>0</v>
      </c>
      <c r="Q1030" s="224">
        <v>0.00050000000000000001</v>
      </c>
      <c r="R1030" s="224">
        <f>Q1030*H1030</f>
        <v>0.057112000000000003</v>
      </c>
      <c r="S1030" s="224">
        <v>0</v>
      </c>
      <c r="T1030" s="225">
        <f>S1030*H1030</f>
        <v>0</v>
      </c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R1030" s="226" t="s">
        <v>393</v>
      </c>
      <c r="AT1030" s="226" t="s">
        <v>338</v>
      </c>
      <c r="AU1030" s="226" t="s">
        <v>87</v>
      </c>
      <c r="AY1030" s="20" t="s">
        <v>164</v>
      </c>
      <c r="BE1030" s="227">
        <f>IF(N1030="základní",J1030,0)</f>
        <v>0</v>
      </c>
      <c r="BF1030" s="227">
        <f>IF(N1030="snížená",J1030,0)</f>
        <v>0</v>
      </c>
      <c r="BG1030" s="227">
        <f>IF(N1030="zákl. přenesená",J1030,0)</f>
        <v>0</v>
      </c>
      <c r="BH1030" s="227">
        <f>IF(N1030="sníž. přenesená",J1030,0)</f>
        <v>0</v>
      </c>
      <c r="BI1030" s="227">
        <f>IF(N1030="nulová",J1030,0)</f>
        <v>0</v>
      </c>
      <c r="BJ1030" s="20" t="s">
        <v>85</v>
      </c>
      <c r="BK1030" s="227">
        <f>ROUND(I1030*H1030,2)</f>
        <v>0</v>
      </c>
      <c r="BL1030" s="20" t="s">
        <v>276</v>
      </c>
      <c r="BM1030" s="226" t="s">
        <v>1017</v>
      </c>
    </row>
    <row r="1031" s="13" customFormat="1">
      <c r="A1031" s="13"/>
      <c r="B1031" s="233"/>
      <c r="C1031" s="234"/>
      <c r="D1031" s="235" t="s">
        <v>174</v>
      </c>
      <c r="E1031" s="236" t="s">
        <v>19</v>
      </c>
      <c r="F1031" s="237" t="s">
        <v>1018</v>
      </c>
      <c r="G1031" s="234"/>
      <c r="H1031" s="238">
        <v>114.224</v>
      </c>
      <c r="I1031" s="239"/>
      <c r="J1031" s="234"/>
      <c r="K1031" s="234"/>
      <c r="L1031" s="240"/>
      <c r="M1031" s="241"/>
      <c r="N1031" s="242"/>
      <c r="O1031" s="242"/>
      <c r="P1031" s="242"/>
      <c r="Q1031" s="242"/>
      <c r="R1031" s="242"/>
      <c r="S1031" s="242"/>
      <c r="T1031" s="24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4" t="s">
        <v>174</v>
      </c>
      <c r="AU1031" s="244" t="s">
        <v>87</v>
      </c>
      <c r="AV1031" s="13" t="s">
        <v>87</v>
      </c>
      <c r="AW1031" s="13" t="s">
        <v>37</v>
      </c>
      <c r="AX1031" s="13" t="s">
        <v>77</v>
      </c>
      <c r="AY1031" s="244" t="s">
        <v>164</v>
      </c>
    </row>
    <row r="1032" s="14" customFormat="1">
      <c r="A1032" s="14"/>
      <c r="B1032" s="245"/>
      <c r="C1032" s="246"/>
      <c r="D1032" s="235" t="s">
        <v>174</v>
      </c>
      <c r="E1032" s="247" t="s">
        <v>19</v>
      </c>
      <c r="F1032" s="248" t="s">
        <v>176</v>
      </c>
      <c r="G1032" s="246"/>
      <c r="H1032" s="249">
        <v>114.224</v>
      </c>
      <c r="I1032" s="250"/>
      <c r="J1032" s="246"/>
      <c r="K1032" s="246"/>
      <c r="L1032" s="251"/>
      <c r="M1032" s="252"/>
      <c r="N1032" s="253"/>
      <c r="O1032" s="253"/>
      <c r="P1032" s="253"/>
      <c r="Q1032" s="253"/>
      <c r="R1032" s="253"/>
      <c r="S1032" s="253"/>
      <c r="T1032" s="25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5" t="s">
        <v>174</v>
      </c>
      <c r="AU1032" s="255" t="s">
        <v>87</v>
      </c>
      <c r="AV1032" s="14" t="s">
        <v>108</v>
      </c>
      <c r="AW1032" s="14" t="s">
        <v>37</v>
      </c>
      <c r="AX1032" s="14" t="s">
        <v>85</v>
      </c>
      <c r="AY1032" s="255" t="s">
        <v>164</v>
      </c>
    </row>
    <row r="1033" s="2" customFormat="1" ht="44.25" customHeight="1">
      <c r="A1033" s="41"/>
      <c r="B1033" s="42"/>
      <c r="C1033" s="215" t="s">
        <v>1019</v>
      </c>
      <c r="D1033" s="215" t="s">
        <v>166</v>
      </c>
      <c r="E1033" s="216" t="s">
        <v>1020</v>
      </c>
      <c r="F1033" s="217" t="s">
        <v>1021</v>
      </c>
      <c r="G1033" s="218" t="s">
        <v>169</v>
      </c>
      <c r="H1033" s="219">
        <v>79.459999999999994</v>
      </c>
      <c r="I1033" s="220"/>
      <c r="J1033" s="221">
        <f>ROUND(I1033*H1033,2)</f>
        <v>0</v>
      </c>
      <c r="K1033" s="217" t="s">
        <v>170</v>
      </c>
      <c r="L1033" s="47"/>
      <c r="M1033" s="222" t="s">
        <v>19</v>
      </c>
      <c r="N1033" s="223" t="s">
        <v>48</v>
      </c>
      <c r="O1033" s="87"/>
      <c r="P1033" s="224">
        <f>O1033*H1033</f>
        <v>0</v>
      </c>
      <c r="Q1033" s="224">
        <v>0</v>
      </c>
      <c r="R1033" s="224">
        <f>Q1033*H1033</f>
        <v>0</v>
      </c>
      <c r="S1033" s="224">
        <v>0</v>
      </c>
      <c r="T1033" s="225">
        <f>S1033*H1033</f>
        <v>0</v>
      </c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R1033" s="226" t="s">
        <v>276</v>
      </c>
      <c r="AT1033" s="226" t="s">
        <v>166</v>
      </c>
      <c r="AU1033" s="226" t="s">
        <v>87</v>
      </c>
      <c r="AY1033" s="20" t="s">
        <v>164</v>
      </c>
      <c r="BE1033" s="227">
        <f>IF(N1033="základní",J1033,0)</f>
        <v>0</v>
      </c>
      <c r="BF1033" s="227">
        <f>IF(N1033="snížená",J1033,0)</f>
        <v>0</v>
      </c>
      <c r="BG1033" s="227">
        <f>IF(N1033="zákl. přenesená",J1033,0)</f>
        <v>0</v>
      </c>
      <c r="BH1033" s="227">
        <f>IF(N1033="sníž. přenesená",J1033,0)</f>
        <v>0</v>
      </c>
      <c r="BI1033" s="227">
        <f>IF(N1033="nulová",J1033,0)</f>
        <v>0</v>
      </c>
      <c r="BJ1033" s="20" t="s">
        <v>85</v>
      </c>
      <c r="BK1033" s="227">
        <f>ROUND(I1033*H1033,2)</f>
        <v>0</v>
      </c>
      <c r="BL1033" s="20" t="s">
        <v>276</v>
      </c>
      <c r="BM1033" s="226" t="s">
        <v>1022</v>
      </c>
    </row>
    <row r="1034" s="2" customFormat="1">
      <c r="A1034" s="41"/>
      <c r="B1034" s="42"/>
      <c r="C1034" s="43"/>
      <c r="D1034" s="228" t="s">
        <v>172</v>
      </c>
      <c r="E1034" s="43"/>
      <c r="F1034" s="229" t="s">
        <v>1023</v>
      </c>
      <c r="G1034" s="43"/>
      <c r="H1034" s="43"/>
      <c r="I1034" s="230"/>
      <c r="J1034" s="43"/>
      <c r="K1034" s="43"/>
      <c r="L1034" s="47"/>
      <c r="M1034" s="231"/>
      <c r="N1034" s="232"/>
      <c r="O1034" s="87"/>
      <c r="P1034" s="87"/>
      <c r="Q1034" s="87"/>
      <c r="R1034" s="87"/>
      <c r="S1034" s="87"/>
      <c r="T1034" s="88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T1034" s="20" t="s">
        <v>172</v>
      </c>
      <c r="AU1034" s="20" t="s">
        <v>87</v>
      </c>
    </row>
    <row r="1035" s="15" customFormat="1">
      <c r="A1035" s="15"/>
      <c r="B1035" s="256"/>
      <c r="C1035" s="257"/>
      <c r="D1035" s="235" t="s">
        <v>174</v>
      </c>
      <c r="E1035" s="258" t="s">
        <v>19</v>
      </c>
      <c r="F1035" s="259" t="s">
        <v>424</v>
      </c>
      <c r="G1035" s="257"/>
      <c r="H1035" s="258" t="s">
        <v>19</v>
      </c>
      <c r="I1035" s="260"/>
      <c r="J1035" s="257"/>
      <c r="K1035" s="257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65" t="s">
        <v>174</v>
      </c>
      <c r="AU1035" s="265" t="s">
        <v>87</v>
      </c>
      <c r="AV1035" s="15" t="s">
        <v>85</v>
      </c>
      <c r="AW1035" s="15" t="s">
        <v>37</v>
      </c>
      <c r="AX1035" s="15" t="s">
        <v>77</v>
      </c>
      <c r="AY1035" s="265" t="s">
        <v>164</v>
      </c>
    </row>
    <row r="1036" s="13" customFormat="1">
      <c r="A1036" s="13"/>
      <c r="B1036" s="233"/>
      <c r="C1036" s="234"/>
      <c r="D1036" s="235" t="s">
        <v>174</v>
      </c>
      <c r="E1036" s="236" t="s">
        <v>19</v>
      </c>
      <c r="F1036" s="237" t="s">
        <v>1024</v>
      </c>
      <c r="G1036" s="234"/>
      <c r="H1036" s="238">
        <v>60.799999999999997</v>
      </c>
      <c r="I1036" s="239"/>
      <c r="J1036" s="234"/>
      <c r="K1036" s="234"/>
      <c r="L1036" s="240"/>
      <c r="M1036" s="241"/>
      <c r="N1036" s="242"/>
      <c r="O1036" s="242"/>
      <c r="P1036" s="242"/>
      <c r="Q1036" s="242"/>
      <c r="R1036" s="242"/>
      <c r="S1036" s="242"/>
      <c r="T1036" s="24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4" t="s">
        <v>174</v>
      </c>
      <c r="AU1036" s="244" t="s">
        <v>87</v>
      </c>
      <c r="AV1036" s="13" t="s">
        <v>87</v>
      </c>
      <c r="AW1036" s="13" t="s">
        <v>37</v>
      </c>
      <c r="AX1036" s="13" t="s">
        <v>77</v>
      </c>
      <c r="AY1036" s="244" t="s">
        <v>164</v>
      </c>
    </row>
    <row r="1037" s="13" customFormat="1">
      <c r="A1037" s="13"/>
      <c r="B1037" s="233"/>
      <c r="C1037" s="234"/>
      <c r="D1037" s="235" t="s">
        <v>174</v>
      </c>
      <c r="E1037" s="236" t="s">
        <v>19</v>
      </c>
      <c r="F1037" s="237" t="s">
        <v>1025</v>
      </c>
      <c r="G1037" s="234"/>
      <c r="H1037" s="238">
        <v>18.66</v>
      </c>
      <c r="I1037" s="239"/>
      <c r="J1037" s="234"/>
      <c r="K1037" s="234"/>
      <c r="L1037" s="240"/>
      <c r="M1037" s="241"/>
      <c r="N1037" s="242"/>
      <c r="O1037" s="242"/>
      <c r="P1037" s="242"/>
      <c r="Q1037" s="242"/>
      <c r="R1037" s="242"/>
      <c r="S1037" s="242"/>
      <c r="T1037" s="24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4" t="s">
        <v>174</v>
      </c>
      <c r="AU1037" s="244" t="s">
        <v>87</v>
      </c>
      <c r="AV1037" s="13" t="s">
        <v>87</v>
      </c>
      <c r="AW1037" s="13" t="s">
        <v>37</v>
      </c>
      <c r="AX1037" s="13" t="s">
        <v>77</v>
      </c>
      <c r="AY1037" s="244" t="s">
        <v>164</v>
      </c>
    </row>
    <row r="1038" s="14" customFormat="1">
      <c r="A1038" s="14"/>
      <c r="B1038" s="245"/>
      <c r="C1038" s="246"/>
      <c r="D1038" s="235" t="s">
        <v>174</v>
      </c>
      <c r="E1038" s="247" t="s">
        <v>19</v>
      </c>
      <c r="F1038" s="248" t="s">
        <v>176</v>
      </c>
      <c r="G1038" s="246"/>
      <c r="H1038" s="249">
        <v>79.459999999999994</v>
      </c>
      <c r="I1038" s="250"/>
      <c r="J1038" s="246"/>
      <c r="K1038" s="246"/>
      <c r="L1038" s="251"/>
      <c r="M1038" s="252"/>
      <c r="N1038" s="253"/>
      <c r="O1038" s="253"/>
      <c r="P1038" s="253"/>
      <c r="Q1038" s="253"/>
      <c r="R1038" s="253"/>
      <c r="S1038" s="253"/>
      <c r="T1038" s="25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5" t="s">
        <v>174</v>
      </c>
      <c r="AU1038" s="255" t="s">
        <v>87</v>
      </c>
      <c r="AV1038" s="14" t="s">
        <v>108</v>
      </c>
      <c r="AW1038" s="14" t="s">
        <v>37</v>
      </c>
      <c r="AX1038" s="14" t="s">
        <v>85</v>
      </c>
      <c r="AY1038" s="255" t="s">
        <v>164</v>
      </c>
    </row>
    <row r="1039" s="2" customFormat="1" ht="24.15" customHeight="1">
      <c r="A1039" s="41"/>
      <c r="B1039" s="42"/>
      <c r="C1039" s="267" t="s">
        <v>1026</v>
      </c>
      <c r="D1039" s="267" t="s">
        <v>338</v>
      </c>
      <c r="E1039" s="268" t="s">
        <v>1027</v>
      </c>
      <c r="F1039" s="269" t="s">
        <v>1028</v>
      </c>
      <c r="G1039" s="270" t="s">
        <v>169</v>
      </c>
      <c r="H1039" s="271">
        <v>87.406000000000006</v>
      </c>
      <c r="I1039" s="272"/>
      <c r="J1039" s="273">
        <f>ROUND(I1039*H1039,2)</f>
        <v>0</v>
      </c>
      <c r="K1039" s="269" t="s">
        <v>19</v>
      </c>
      <c r="L1039" s="274"/>
      <c r="M1039" s="275" t="s">
        <v>19</v>
      </c>
      <c r="N1039" s="276" t="s">
        <v>48</v>
      </c>
      <c r="O1039" s="87"/>
      <c r="P1039" s="224">
        <f>O1039*H1039</f>
        <v>0</v>
      </c>
      <c r="Q1039" s="224">
        <v>0.0066</v>
      </c>
      <c r="R1039" s="224">
        <f>Q1039*H1039</f>
        <v>0.57687960000000005</v>
      </c>
      <c r="S1039" s="224">
        <v>0</v>
      </c>
      <c r="T1039" s="225">
        <f>S1039*H1039</f>
        <v>0</v>
      </c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R1039" s="226" t="s">
        <v>393</v>
      </c>
      <c r="AT1039" s="226" t="s">
        <v>338</v>
      </c>
      <c r="AU1039" s="226" t="s">
        <v>87</v>
      </c>
      <c r="AY1039" s="20" t="s">
        <v>164</v>
      </c>
      <c r="BE1039" s="227">
        <f>IF(N1039="základní",J1039,0)</f>
        <v>0</v>
      </c>
      <c r="BF1039" s="227">
        <f>IF(N1039="snížená",J1039,0)</f>
        <v>0</v>
      </c>
      <c r="BG1039" s="227">
        <f>IF(N1039="zákl. přenesená",J1039,0)</f>
        <v>0</v>
      </c>
      <c r="BH1039" s="227">
        <f>IF(N1039="sníž. přenesená",J1039,0)</f>
        <v>0</v>
      </c>
      <c r="BI1039" s="227">
        <f>IF(N1039="nulová",J1039,0)</f>
        <v>0</v>
      </c>
      <c r="BJ1039" s="20" t="s">
        <v>85</v>
      </c>
      <c r="BK1039" s="227">
        <f>ROUND(I1039*H1039,2)</f>
        <v>0</v>
      </c>
      <c r="BL1039" s="20" t="s">
        <v>276</v>
      </c>
      <c r="BM1039" s="226" t="s">
        <v>1029</v>
      </c>
    </row>
    <row r="1040" s="13" customFormat="1">
      <c r="A1040" s="13"/>
      <c r="B1040" s="233"/>
      <c r="C1040" s="234"/>
      <c r="D1040" s="235" t="s">
        <v>174</v>
      </c>
      <c r="E1040" s="236" t="s">
        <v>19</v>
      </c>
      <c r="F1040" s="237" t="s">
        <v>1030</v>
      </c>
      <c r="G1040" s="234"/>
      <c r="H1040" s="238">
        <v>87.406000000000006</v>
      </c>
      <c r="I1040" s="239"/>
      <c r="J1040" s="234"/>
      <c r="K1040" s="234"/>
      <c r="L1040" s="240"/>
      <c r="M1040" s="241"/>
      <c r="N1040" s="242"/>
      <c r="O1040" s="242"/>
      <c r="P1040" s="242"/>
      <c r="Q1040" s="242"/>
      <c r="R1040" s="242"/>
      <c r="S1040" s="242"/>
      <c r="T1040" s="24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4" t="s">
        <v>174</v>
      </c>
      <c r="AU1040" s="244" t="s">
        <v>87</v>
      </c>
      <c r="AV1040" s="13" t="s">
        <v>87</v>
      </c>
      <c r="AW1040" s="13" t="s">
        <v>37</v>
      </c>
      <c r="AX1040" s="13" t="s">
        <v>77</v>
      </c>
      <c r="AY1040" s="244" t="s">
        <v>164</v>
      </c>
    </row>
    <row r="1041" s="14" customFormat="1">
      <c r="A1041" s="14"/>
      <c r="B1041" s="245"/>
      <c r="C1041" s="246"/>
      <c r="D1041" s="235" t="s">
        <v>174</v>
      </c>
      <c r="E1041" s="247" t="s">
        <v>19</v>
      </c>
      <c r="F1041" s="248" t="s">
        <v>176</v>
      </c>
      <c r="G1041" s="246"/>
      <c r="H1041" s="249">
        <v>87.406000000000006</v>
      </c>
      <c r="I1041" s="250"/>
      <c r="J1041" s="246"/>
      <c r="K1041" s="246"/>
      <c r="L1041" s="251"/>
      <c r="M1041" s="252"/>
      <c r="N1041" s="253"/>
      <c r="O1041" s="253"/>
      <c r="P1041" s="253"/>
      <c r="Q1041" s="253"/>
      <c r="R1041" s="253"/>
      <c r="S1041" s="253"/>
      <c r="T1041" s="25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5" t="s">
        <v>174</v>
      </c>
      <c r="AU1041" s="255" t="s">
        <v>87</v>
      </c>
      <c r="AV1041" s="14" t="s">
        <v>108</v>
      </c>
      <c r="AW1041" s="14" t="s">
        <v>37</v>
      </c>
      <c r="AX1041" s="14" t="s">
        <v>85</v>
      </c>
      <c r="AY1041" s="255" t="s">
        <v>164</v>
      </c>
    </row>
    <row r="1042" s="2" customFormat="1" ht="55.5" customHeight="1">
      <c r="A1042" s="41"/>
      <c r="B1042" s="42"/>
      <c r="C1042" s="215" t="s">
        <v>1031</v>
      </c>
      <c r="D1042" s="215" t="s">
        <v>166</v>
      </c>
      <c r="E1042" s="216" t="s">
        <v>1032</v>
      </c>
      <c r="F1042" s="217" t="s">
        <v>1033</v>
      </c>
      <c r="G1042" s="218" t="s">
        <v>249</v>
      </c>
      <c r="H1042" s="219">
        <v>0.98599999999999999</v>
      </c>
      <c r="I1042" s="220"/>
      <c r="J1042" s="221">
        <f>ROUND(I1042*H1042,2)</f>
        <v>0</v>
      </c>
      <c r="K1042" s="217" t="s">
        <v>170</v>
      </c>
      <c r="L1042" s="47"/>
      <c r="M1042" s="222" t="s">
        <v>19</v>
      </c>
      <c r="N1042" s="223" t="s">
        <v>48</v>
      </c>
      <c r="O1042" s="87"/>
      <c r="P1042" s="224">
        <f>O1042*H1042</f>
        <v>0</v>
      </c>
      <c r="Q1042" s="224">
        <v>0</v>
      </c>
      <c r="R1042" s="224">
        <f>Q1042*H1042</f>
        <v>0</v>
      </c>
      <c r="S1042" s="224">
        <v>0</v>
      </c>
      <c r="T1042" s="225">
        <f>S1042*H1042</f>
        <v>0</v>
      </c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R1042" s="226" t="s">
        <v>276</v>
      </c>
      <c r="AT1042" s="226" t="s">
        <v>166</v>
      </c>
      <c r="AU1042" s="226" t="s">
        <v>87</v>
      </c>
      <c r="AY1042" s="20" t="s">
        <v>164</v>
      </c>
      <c r="BE1042" s="227">
        <f>IF(N1042="základní",J1042,0)</f>
        <v>0</v>
      </c>
      <c r="BF1042" s="227">
        <f>IF(N1042="snížená",J1042,0)</f>
        <v>0</v>
      </c>
      <c r="BG1042" s="227">
        <f>IF(N1042="zákl. přenesená",J1042,0)</f>
        <v>0</v>
      </c>
      <c r="BH1042" s="227">
        <f>IF(N1042="sníž. přenesená",J1042,0)</f>
        <v>0</v>
      </c>
      <c r="BI1042" s="227">
        <f>IF(N1042="nulová",J1042,0)</f>
        <v>0</v>
      </c>
      <c r="BJ1042" s="20" t="s">
        <v>85</v>
      </c>
      <c r="BK1042" s="227">
        <f>ROUND(I1042*H1042,2)</f>
        <v>0</v>
      </c>
      <c r="BL1042" s="20" t="s">
        <v>276</v>
      </c>
      <c r="BM1042" s="226" t="s">
        <v>1034</v>
      </c>
    </row>
    <row r="1043" s="2" customFormat="1">
      <c r="A1043" s="41"/>
      <c r="B1043" s="42"/>
      <c r="C1043" s="43"/>
      <c r="D1043" s="228" t="s">
        <v>172</v>
      </c>
      <c r="E1043" s="43"/>
      <c r="F1043" s="229" t="s">
        <v>1035</v>
      </c>
      <c r="G1043" s="43"/>
      <c r="H1043" s="43"/>
      <c r="I1043" s="230"/>
      <c r="J1043" s="43"/>
      <c r="K1043" s="43"/>
      <c r="L1043" s="47"/>
      <c r="M1043" s="231"/>
      <c r="N1043" s="232"/>
      <c r="O1043" s="87"/>
      <c r="P1043" s="87"/>
      <c r="Q1043" s="87"/>
      <c r="R1043" s="87"/>
      <c r="S1043" s="87"/>
      <c r="T1043" s="88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T1043" s="20" t="s">
        <v>172</v>
      </c>
      <c r="AU1043" s="20" t="s">
        <v>87</v>
      </c>
    </row>
    <row r="1044" s="12" customFormat="1" ht="22.8" customHeight="1">
      <c r="A1044" s="12"/>
      <c r="B1044" s="199"/>
      <c r="C1044" s="200"/>
      <c r="D1044" s="201" t="s">
        <v>76</v>
      </c>
      <c r="E1044" s="213" t="s">
        <v>1036</v>
      </c>
      <c r="F1044" s="213" t="s">
        <v>1037</v>
      </c>
      <c r="G1044" s="200"/>
      <c r="H1044" s="200"/>
      <c r="I1044" s="203"/>
      <c r="J1044" s="214">
        <f>BK1044</f>
        <v>0</v>
      </c>
      <c r="K1044" s="200"/>
      <c r="L1044" s="205"/>
      <c r="M1044" s="206"/>
      <c r="N1044" s="207"/>
      <c r="O1044" s="207"/>
      <c r="P1044" s="208">
        <f>SUM(P1045:P1417)</f>
        <v>0</v>
      </c>
      <c r="Q1044" s="207"/>
      <c r="R1044" s="208">
        <f>SUM(R1045:R1417)</f>
        <v>27.240589759999999</v>
      </c>
      <c r="S1044" s="207"/>
      <c r="T1044" s="209">
        <f>SUM(T1045:T1417)</f>
        <v>16.409030000000001</v>
      </c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R1044" s="210" t="s">
        <v>87</v>
      </c>
      <c r="AT1044" s="211" t="s">
        <v>76</v>
      </c>
      <c r="AU1044" s="211" t="s">
        <v>85</v>
      </c>
      <c r="AY1044" s="210" t="s">
        <v>164</v>
      </c>
      <c r="BK1044" s="212">
        <f>SUM(BK1045:BK1417)</f>
        <v>0</v>
      </c>
    </row>
    <row r="1045" s="2" customFormat="1" ht="33" customHeight="1">
      <c r="A1045" s="41"/>
      <c r="B1045" s="42"/>
      <c r="C1045" s="215" t="s">
        <v>1038</v>
      </c>
      <c r="D1045" s="215" t="s">
        <v>166</v>
      </c>
      <c r="E1045" s="216" t="s">
        <v>1039</v>
      </c>
      <c r="F1045" s="217" t="s">
        <v>1040</v>
      </c>
      <c r="G1045" s="218" t="s">
        <v>359</v>
      </c>
      <c r="H1045" s="219">
        <v>253.59999999999999</v>
      </c>
      <c r="I1045" s="220"/>
      <c r="J1045" s="221">
        <f>ROUND(I1045*H1045,2)</f>
        <v>0</v>
      </c>
      <c r="K1045" s="217" t="s">
        <v>170</v>
      </c>
      <c r="L1045" s="47"/>
      <c r="M1045" s="222" t="s">
        <v>19</v>
      </c>
      <c r="N1045" s="223" t="s">
        <v>48</v>
      </c>
      <c r="O1045" s="87"/>
      <c r="P1045" s="224">
        <f>O1045*H1045</f>
        <v>0</v>
      </c>
      <c r="Q1045" s="224">
        <v>0</v>
      </c>
      <c r="R1045" s="224">
        <f>Q1045*H1045</f>
        <v>0</v>
      </c>
      <c r="S1045" s="224">
        <v>0.0080000000000000002</v>
      </c>
      <c r="T1045" s="225">
        <f>S1045*H1045</f>
        <v>2.0287999999999999</v>
      </c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R1045" s="226" t="s">
        <v>276</v>
      </c>
      <c r="AT1045" s="226" t="s">
        <v>166</v>
      </c>
      <c r="AU1045" s="226" t="s">
        <v>87</v>
      </c>
      <c r="AY1045" s="20" t="s">
        <v>164</v>
      </c>
      <c r="BE1045" s="227">
        <f>IF(N1045="základní",J1045,0)</f>
        <v>0</v>
      </c>
      <c r="BF1045" s="227">
        <f>IF(N1045="snížená",J1045,0)</f>
        <v>0</v>
      </c>
      <c r="BG1045" s="227">
        <f>IF(N1045="zákl. přenesená",J1045,0)</f>
        <v>0</v>
      </c>
      <c r="BH1045" s="227">
        <f>IF(N1045="sníž. přenesená",J1045,0)</f>
        <v>0</v>
      </c>
      <c r="BI1045" s="227">
        <f>IF(N1045="nulová",J1045,0)</f>
        <v>0</v>
      </c>
      <c r="BJ1045" s="20" t="s">
        <v>85</v>
      </c>
      <c r="BK1045" s="227">
        <f>ROUND(I1045*H1045,2)</f>
        <v>0</v>
      </c>
      <c r="BL1045" s="20" t="s">
        <v>276</v>
      </c>
      <c r="BM1045" s="226" t="s">
        <v>1041</v>
      </c>
    </row>
    <row r="1046" s="2" customFormat="1">
      <c r="A1046" s="41"/>
      <c r="B1046" s="42"/>
      <c r="C1046" s="43"/>
      <c r="D1046" s="228" t="s">
        <v>172</v>
      </c>
      <c r="E1046" s="43"/>
      <c r="F1046" s="229" t="s">
        <v>1042</v>
      </c>
      <c r="G1046" s="43"/>
      <c r="H1046" s="43"/>
      <c r="I1046" s="230"/>
      <c r="J1046" s="43"/>
      <c r="K1046" s="43"/>
      <c r="L1046" s="47"/>
      <c r="M1046" s="231"/>
      <c r="N1046" s="232"/>
      <c r="O1046" s="87"/>
      <c r="P1046" s="87"/>
      <c r="Q1046" s="87"/>
      <c r="R1046" s="87"/>
      <c r="S1046" s="87"/>
      <c r="T1046" s="88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T1046" s="20" t="s">
        <v>172</v>
      </c>
      <c r="AU1046" s="20" t="s">
        <v>87</v>
      </c>
    </row>
    <row r="1047" s="13" customFormat="1">
      <c r="A1047" s="13"/>
      <c r="B1047" s="233"/>
      <c r="C1047" s="234"/>
      <c r="D1047" s="235" t="s">
        <v>174</v>
      </c>
      <c r="E1047" s="236" t="s">
        <v>19</v>
      </c>
      <c r="F1047" s="237" t="s">
        <v>1043</v>
      </c>
      <c r="G1047" s="234"/>
      <c r="H1047" s="238">
        <v>12.6</v>
      </c>
      <c r="I1047" s="239"/>
      <c r="J1047" s="234"/>
      <c r="K1047" s="234"/>
      <c r="L1047" s="240"/>
      <c r="M1047" s="241"/>
      <c r="N1047" s="242"/>
      <c r="O1047" s="242"/>
      <c r="P1047" s="242"/>
      <c r="Q1047" s="242"/>
      <c r="R1047" s="242"/>
      <c r="S1047" s="242"/>
      <c r="T1047" s="24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4" t="s">
        <v>174</v>
      </c>
      <c r="AU1047" s="244" t="s">
        <v>87</v>
      </c>
      <c r="AV1047" s="13" t="s">
        <v>87</v>
      </c>
      <c r="AW1047" s="13" t="s">
        <v>37</v>
      </c>
      <c r="AX1047" s="13" t="s">
        <v>77</v>
      </c>
      <c r="AY1047" s="244" t="s">
        <v>164</v>
      </c>
    </row>
    <row r="1048" s="13" customFormat="1">
      <c r="A1048" s="13"/>
      <c r="B1048" s="233"/>
      <c r="C1048" s="234"/>
      <c r="D1048" s="235" t="s">
        <v>174</v>
      </c>
      <c r="E1048" s="236" t="s">
        <v>19</v>
      </c>
      <c r="F1048" s="237" t="s">
        <v>1044</v>
      </c>
      <c r="G1048" s="234"/>
      <c r="H1048" s="238">
        <v>62</v>
      </c>
      <c r="I1048" s="239"/>
      <c r="J1048" s="234"/>
      <c r="K1048" s="234"/>
      <c r="L1048" s="240"/>
      <c r="M1048" s="241"/>
      <c r="N1048" s="242"/>
      <c r="O1048" s="242"/>
      <c r="P1048" s="242"/>
      <c r="Q1048" s="242"/>
      <c r="R1048" s="242"/>
      <c r="S1048" s="242"/>
      <c r="T1048" s="24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4" t="s">
        <v>174</v>
      </c>
      <c r="AU1048" s="244" t="s">
        <v>87</v>
      </c>
      <c r="AV1048" s="13" t="s">
        <v>87</v>
      </c>
      <c r="AW1048" s="13" t="s">
        <v>37</v>
      </c>
      <c r="AX1048" s="13" t="s">
        <v>77</v>
      </c>
      <c r="AY1048" s="244" t="s">
        <v>164</v>
      </c>
    </row>
    <row r="1049" s="13" customFormat="1">
      <c r="A1049" s="13"/>
      <c r="B1049" s="233"/>
      <c r="C1049" s="234"/>
      <c r="D1049" s="235" t="s">
        <v>174</v>
      </c>
      <c r="E1049" s="236" t="s">
        <v>19</v>
      </c>
      <c r="F1049" s="237" t="s">
        <v>1045</v>
      </c>
      <c r="G1049" s="234"/>
      <c r="H1049" s="238">
        <v>8</v>
      </c>
      <c r="I1049" s="239"/>
      <c r="J1049" s="234"/>
      <c r="K1049" s="234"/>
      <c r="L1049" s="240"/>
      <c r="M1049" s="241"/>
      <c r="N1049" s="242"/>
      <c r="O1049" s="242"/>
      <c r="P1049" s="242"/>
      <c r="Q1049" s="242"/>
      <c r="R1049" s="242"/>
      <c r="S1049" s="242"/>
      <c r="T1049" s="24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4" t="s">
        <v>174</v>
      </c>
      <c r="AU1049" s="244" t="s">
        <v>87</v>
      </c>
      <c r="AV1049" s="13" t="s">
        <v>87</v>
      </c>
      <c r="AW1049" s="13" t="s">
        <v>37</v>
      </c>
      <c r="AX1049" s="13" t="s">
        <v>77</v>
      </c>
      <c r="AY1049" s="244" t="s">
        <v>164</v>
      </c>
    </row>
    <row r="1050" s="13" customFormat="1">
      <c r="A1050" s="13"/>
      <c r="B1050" s="233"/>
      <c r="C1050" s="234"/>
      <c r="D1050" s="235" t="s">
        <v>174</v>
      </c>
      <c r="E1050" s="236" t="s">
        <v>19</v>
      </c>
      <c r="F1050" s="237" t="s">
        <v>1046</v>
      </c>
      <c r="G1050" s="234"/>
      <c r="H1050" s="238">
        <v>30</v>
      </c>
      <c r="I1050" s="239"/>
      <c r="J1050" s="234"/>
      <c r="K1050" s="234"/>
      <c r="L1050" s="240"/>
      <c r="M1050" s="241"/>
      <c r="N1050" s="242"/>
      <c r="O1050" s="242"/>
      <c r="P1050" s="242"/>
      <c r="Q1050" s="242"/>
      <c r="R1050" s="242"/>
      <c r="S1050" s="242"/>
      <c r="T1050" s="24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4" t="s">
        <v>174</v>
      </c>
      <c r="AU1050" s="244" t="s">
        <v>87</v>
      </c>
      <c r="AV1050" s="13" t="s">
        <v>87</v>
      </c>
      <c r="AW1050" s="13" t="s">
        <v>37</v>
      </c>
      <c r="AX1050" s="13" t="s">
        <v>77</v>
      </c>
      <c r="AY1050" s="244" t="s">
        <v>164</v>
      </c>
    </row>
    <row r="1051" s="13" customFormat="1">
      <c r="A1051" s="13"/>
      <c r="B1051" s="233"/>
      <c r="C1051" s="234"/>
      <c r="D1051" s="235" t="s">
        <v>174</v>
      </c>
      <c r="E1051" s="236" t="s">
        <v>19</v>
      </c>
      <c r="F1051" s="237" t="s">
        <v>1047</v>
      </c>
      <c r="G1051" s="234"/>
      <c r="H1051" s="238">
        <v>52</v>
      </c>
      <c r="I1051" s="239"/>
      <c r="J1051" s="234"/>
      <c r="K1051" s="234"/>
      <c r="L1051" s="240"/>
      <c r="M1051" s="241"/>
      <c r="N1051" s="242"/>
      <c r="O1051" s="242"/>
      <c r="P1051" s="242"/>
      <c r="Q1051" s="242"/>
      <c r="R1051" s="242"/>
      <c r="S1051" s="242"/>
      <c r="T1051" s="24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44" t="s">
        <v>174</v>
      </c>
      <c r="AU1051" s="244" t="s">
        <v>87</v>
      </c>
      <c r="AV1051" s="13" t="s">
        <v>87</v>
      </c>
      <c r="AW1051" s="13" t="s">
        <v>37</v>
      </c>
      <c r="AX1051" s="13" t="s">
        <v>77</v>
      </c>
      <c r="AY1051" s="244" t="s">
        <v>164</v>
      </c>
    </row>
    <row r="1052" s="13" customFormat="1">
      <c r="A1052" s="13"/>
      <c r="B1052" s="233"/>
      <c r="C1052" s="234"/>
      <c r="D1052" s="235" t="s">
        <v>174</v>
      </c>
      <c r="E1052" s="236" t="s">
        <v>19</v>
      </c>
      <c r="F1052" s="237" t="s">
        <v>1048</v>
      </c>
      <c r="G1052" s="234"/>
      <c r="H1052" s="238">
        <v>27</v>
      </c>
      <c r="I1052" s="239"/>
      <c r="J1052" s="234"/>
      <c r="K1052" s="234"/>
      <c r="L1052" s="240"/>
      <c r="M1052" s="241"/>
      <c r="N1052" s="242"/>
      <c r="O1052" s="242"/>
      <c r="P1052" s="242"/>
      <c r="Q1052" s="242"/>
      <c r="R1052" s="242"/>
      <c r="S1052" s="242"/>
      <c r="T1052" s="24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4" t="s">
        <v>174</v>
      </c>
      <c r="AU1052" s="244" t="s">
        <v>87</v>
      </c>
      <c r="AV1052" s="13" t="s">
        <v>87</v>
      </c>
      <c r="AW1052" s="13" t="s">
        <v>37</v>
      </c>
      <c r="AX1052" s="13" t="s">
        <v>77</v>
      </c>
      <c r="AY1052" s="244" t="s">
        <v>164</v>
      </c>
    </row>
    <row r="1053" s="13" customFormat="1">
      <c r="A1053" s="13"/>
      <c r="B1053" s="233"/>
      <c r="C1053" s="234"/>
      <c r="D1053" s="235" t="s">
        <v>174</v>
      </c>
      <c r="E1053" s="236" t="s">
        <v>19</v>
      </c>
      <c r="F1053" s="237" t="s">
        <v>1047</v>
      </c>
      <c r="G1053" s="234"/>
      <c r="H1053" s="238">
        <v>52</v>
      </c>
      <c r="I1053" s="239"/>
      <c r="J1053" s="234"/>
      <c r="K1053" s="234"/>
      <c r="L1053" s="240"/>
      <c r="M1053" s="241"/>
      <c r="N1053" s="242"/>
      <c r="O1053" s="242"/>
      <c r="P1053" s="242"/>
      <c r="Q1053" s="242"/>
      <c r="R1053" s="242"/>
      <c r="S1053" s="242"/>
      <c r="T1053" s="24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4" t="s">
        <v>174</v>
      </c>
      <c r="AU1053" s="244" t="s">
        <v>87</v>
      </c>
      <c r="AV1053" s="13" t="s">
        <v>87</v>
      </c>
      <c r="AW1053" s="13" t="s">
        <v>37</v>
      </c>
      <c r="AX1053" s="13" t="s">
        <v>77</v>
      </c>
      <c r="AY1053" s="244" t="s">
        <v>164</v>
      </c>
    </row>
    <row r="1054" s="13" customFormat="1">
      <c r="A1054" s="13"/>
      <c r="B1054" s="233"/>
      <c r="C1054" s="234"/>
      <c r="D1054" s="235" t="s">
        <v>174</v>
      </c>
      <c r="E1054" s="236" t="s">
        <v>19</v>
      </c>
      <c r="F1054" s="237" t="s">
        <v>1049</v>
      </c>
      <c r="G1054" s="234"/>
      <c r="H1054" s="238">
        <v>10</v>
      </c>
      <c r="I1054" s="239"/>
      <c r="J1054" s="234"/>
      <c r="K1054" s="234"/>
      <c r="L1054" s="240"/>
      <c r="M1054" s="241"/>
      <c r="N1054" s="242"/>
      <c r="O1054" s="242"/>
      <c r="P1054" s="242"/>
      <c r="Q1054" s="242"/>
      <c r="R1054" s="242"/>
      <c r="S1054" s="242"/>
      <c r="T1054" s="24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4" t="s">
        <v>174</v>
      </c>
      <c r="AU1054" s="244" t="s">
        <v>87</v>
      </c>
      <c r="AV1054" s="13" t="s">
        <v>87</v>
      </c>
      <c r="AW1054" s="13" t="s">
        <v>37</v>
      </c>
      <c r="AX1054" s="13" t="s">
        <v>77</v>
      </c>
      <c r="AY1054" s="244" t="s">
        <v>164</v>
      </c>
    </row>
    <row r="1055" s="14" customFormat="1">
      <c r="A1055" s="14"/>
      <c r="B1055" s="245"/>
      <c r="C1055" s="246"/>
      <c r="D1055" s="235" t="s">
        <v>174</v>
      </c>
      <c r="E1055" s="247" t="s">
        <v>19</v>
      </c>
      <c r="F1055" s="248" t="s">
        <v>176</v>
      </c>
      <c r="G1055" s="246"/>
      <c r="H1055" s="249">
        <v>253.59999999999999</v>
      </c>
      <c r="I1055" s="250"/>
      <c r="J1055" s="246"/>
      <c r="K1055" s="246"/>
      <c r="L1055" s="251"/>
      <c r="M1055" s="252"/>
      <c r="N1055" s="253"/>
      <c r="O1055" s="253"/>
      <c r="P1055" s="253"/>
      <c r="Q1055" s="253"/>
      <c r="R1055" s="253"/>
      <c r="S1055" s="253"/>
      <c r="T1055" s="25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5" t="s">
        <v>174</v>
      </c>
      <c r="AU1055" s="255" t="s">
        <v>87</v>
      </c>
      <c r="AV1055" s="14" t="s">
        <v>108</v>
      </c>
      <c r="AW1055" s="14" t="s">
        <v>37</v>
      </c>
      <c r="AX1055" s="14" t="s">
        <v>85</v>
      </c>
      <c r="AY1055" s="255" t="s">
        <v>164</v>
      </c>
    </row>
    <row r="1056" s="2" customFormat="1" ht="37.8" customHeight="1">
      <c r="A1056" s="41"/>
      <c r="B1056" s="42"/>
      <c r="C1056" s="215" t="s">
        <v>1050</v>
      </c>
      <c r="D1056" s="215" t="s">
        <v>166</v>
      </c>
      <c r="E1056" s="216" t="s">
        <v>1051</v>
      </c>
      <c r="F1056" s="217" t="s">
        <v>1052</v>
      </c>
      <c r="G1056" s="218" t="s">
        <v>359</v>
      </c>
      <c r="H1056" s="219">
        <v>402.39999999999998</v>
      </c>
      <c r="I1056" s="220"/>
      <c r="J1056" s="221">
        <f>ROUND(I1056*H1056,2)</f>
        <v>0</v>
      </c>
      <c r="K1056" s="217" t="s">
        <v>170</v>
      </c>
      <c r="L1056" s="47"/>
      <c r="M1056" s="222" t="s">
        <v>19</v>
      </c>
      <c r="N1056" s="223" t="s">
        <v>48</v>
      </c>
      <c r="O1056" s="87"/>
      <c r="P1056" s="224">
        <f>O1056*H1056</f>
        <v>0</v>
      </c>
      <c r="Q1056" s="224">
        <v>0</v>
      </c>
      <c r="R1056" s="224">
        <f>Q1056*H1056</f>
        <v>0</v>
      </c>
      <c r="S1056" s="224">
        <v>0.014</v>
      </c>
      <c r="T1056" s="225">
        <f>S1056*H1056</f>
        <v>5.6335999999999995</v>
      </c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R1056" s="226" t="s">
        <v>276</v>
      </c>
      <c r="AT1056" s="226" t="s">
        <v>166</v>
      </c>
      <c r="AU1056" s="226" t="s">
        <v>87</v>
      </c>
      <c r="AY1056" s="20" t="s">
        <v>164</v>
      </c>
      <c r="BE1056" s="227">
        <f>IF(N1056="základní",J1056,0)</f>
        <v>0</v>
      </c>
      <c r="BF1056" s="227">
        <f>IF(N1056="snížená",J1056,0)</f>
        <v>0</v>
      </c>
      <c r="BG1056" s="227">
        <f>IF(N1056="zákl. přenesená",J1056,0)</f>
        <v>0</v>
      </c>
      <c r="BH1056" s="227">
        <f>IF(N1056="sníž. přenesená",J1056,0)</f>
        <v>0</v>
      </c>
      <c r="BI1056" s="227">
        <f>IF(N1056="nulová",J1056,0)</f>
        <v>0</v>
      </c>
      <c r="BJ1056" s="20" t="s">
        <v>85</v>
      </c>
      <c r="BK1056" s="227">
        <f>ROUND(I1056*H1056,2)</f>
        <v>0</v>
      </c>
      <c r="BL1056" s="20" t="s">
        <v>276</v>
      </c>
      <c r="BM1056" s="226" t="s">
        <v>1053</v>
      </c>
    </row>
    <row r="1057" s="2" customFormat="1">
      <c r="A1057" s="41"/>
      <c r="B1057" s="42"/>
      <c r="C1057" s="43"/>
      <c r="D1057" s="228" t="s">
        <v>172</v>
      </c>
      <c r="E1057" s="43"/>
      <c r="F1057" s="229" t="s">
        <v>1054</v>
      </c>
      <c r="G1057" s="43"/>
      <c r="H1057" s="43"/>
      <c r="I1057" s="230"/>
      <c r="J1057" s="43"/>
      <c r="K1057" s="43"/>
      <c r="L1057" s="47"/>
      <c r="M1057" s="231"/>
      <c r="N1057" s="232"/>
      <c r="O1057" s="87"/>
      <c r="P1057" s="87"/>
      <c r="Q1057" s="87"/>
      <c r="R1057" s="87"/>
      <c r="S1057" s="87"/>
      <c r="T1057" s="88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T1057" s="20" t="s">
        <v>172</v>
      </c>
      <c r="AU1057" s="20" t="s">
        <v>87</v>
      </c>
    </row>
    <row r="1058" s="13" customFormat="1">
      <c r="A1058" s="13"/>
      <c r="B1058" s="233"/>
      <c r="C1058" s="234"/>
      <c r="D1058" s="235" t="s">
        <v>174</v>
      </c>
      <c r="E1058" s="236" t="s">
        <v>19</v>
      </c>
      <c r="F1058" s="237" t="s">
        <v>1055</v>
      </c>
      <c r="G1058" s="234"/>
      <c r="H1058" s="238">
        <v>33</v>
      </c>
      <c r="I1058" s="239"/>
      <c r="J1058" s="234"/>
      <c r="K1058" s="234"/>
      <c r="L1058" s="240"/>
      <c r="M1058" s="241"/>
      <c r="N1058" s="242"/>
      <c r="O1058" s="242"/>
      <c r="P1058" s="242"/>
      <c r="Q1058" s="242"/>
      <c r="R1058" s="242"/>
      <c r="S1058" s="242"/>
      <c r="T1058" s="24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4" t="s">
        <v>174</v>
      </c>
      <c r="AU1058" s="244" t="s">
        <v>87</v>
      </c>
      <c r="AV1058" s="13" t="s">
        <v>87</v>
      </c>
      <c r="AW1058" s="13" t="s">
        <v>37</v>
      </c>
      <c r="AX1058" s="13" t="s">
        <v>77</v>
      </c>
      <c r="AY1058" s="244" t="s">
        <v>164</v>
      </c>
    </row>
    <row r="1059" s="13" customFormat="1">
      <c r="A1059" s="13"/>
      <c r="B1059" s="233"/>
      <c r="C1059" s="234"/>
      <c r="D1059" s="235" t="s">
        <v>174</v>
      </c>
      <c r="E1059" s="236" t="s">
        <v>19</v>
      </c>
      <c r="F1059" s="237" t="s">
        <v>1056</v>
      </c>
      <c r="G1059" s="234"/>
      <c r="H1059" s="238">
        <v>135</v>
      </c>
      <c r="I1059" s="239"/>
      <c r="J1059" s="234"/>
      <c r="K1059" s="234"/>
      <c r="L1059" s="240"/>
      <c r="M1059" s="241"/>
      <c r="N1059" s="242"/>
      <c r="O1059" s="242"/>
      <c r="P1059" s="242"/>
      <c r="Q1059" s="242"/>
      <c r="R1059" s="242"/>
      <c r="S1059" s="242"/>
      <c r="T1059" s="24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4" t="s">
        <v>174</v>
      </c>
      <c r="AU1059" s="244" t="s">
        <v>87</v>
      </c>
      <c r="AV1059" s="13" t="s">
        <v>87</v>
      </c>
      <c r="AW1059" s="13" t="s">
        <v>37</v>
      </c>
      <c r="AX1059" s="13" t="s">
        <v>77</v>
      </c>
      <c r="AY1059" s="244" t="s">
        <v>164</v>
      </c>
    </row>
    <row r="1060" s="13" customFormat="1">
      <c r="A1060" s="13"/>
      <c r="B1060" s="233"/>
      <c r="C1060" s="234"/>
      <c r="D1060" s="235" t="s">
        <v>174</v>
      </c>
      <c r="E1060" s="236" t="s">
        <v>19</v>
      </c>
      <c r="F1060" s="237" t="s">
        <v>1057</v>
      </c>
      <c r="G1060" s="234"/>
      <c r="H1060" s="238">
        <v>4.7000000000000002</v>
      </c>
      <c r="I1060" s="239"/>
      <c r="J1060" s="234"/>
      <c r="K1060" s="234"/>
      <c r="L1060" s="240"/>
      <c r="M1060" s="241"/>
      <c r="N1060" s="242"/>
      <c r="O1060" s="242"/>
      <c r="P1060" s="242"/>
      <c r="Q1060" s="242"/>
      <c r="R1060" s="242"/>
      <c r="S1060" s="242"/>
      <c r="T1060" s="24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4" t="s">
        <v>174</v>
      </c>
      <c r="AU1060" s="244" t="s">
        <v>87</v>
      </c>
      <c r="AV1060" s="13" t="s">
        <v>87</v>
      </c>
      <c r="AW1060" s="13" t="s">
        <v>37</v>
      </c>
      <c r="AX1060" s="13" t="s">
        <v>77</v>
      </c>
      <c r="AY1060" s="244" t="s">
        <v>164</v>
      </c>
    </row>
    <row r="1061" s="13" customFormat="1">
      <c r="A1061" s="13"/>
      <c r="B1061" s="233"/>
      <c r="C1061" s="234"/>
      <c r="D1061" s="235" t="s">
        <v>174</v>
      </c>
      <c r="E1061" s="236" t="s">
        <v>19</v>
      </c>
      <c r="F1061" s="237" t="s">
        <v>1058</v>
      </c>
      <c r="G1061" s="234"/>
      <c r="H1061" s="238">
        <v>6.4000000000000004</v>
      </c>
      <c r="I1061" s="239"/>
      <c r="J1061" s="234"/>
      <c r="K1061" s="234"/>
      <c r="L1061" s="240"/>
      <c r="M1061" s="241"/>
      <c r="N1061" s="242"/>
      <c r="O1061" s="242"/>
      <c r="P1061" s="242"/>
      <c r="Q1061" s="242"/>
      <c r="R1061" s="242"/>
      <c r="S1061" s="242"/>
      <c r="T1061" s="24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4" t="s">
        <v>174</v>
      </c>
      <c r="AU1061" s="244" t="s">
        <v>87</v>
      </c>
      <c r="AV1061" s="13" t="s">
        <v>87</v>
      </c>
      <c r="AW1061" s="13" t="s">
        <v>37</v>
      </c>
      <c r="AX1061" s="13" t="s">
        <v>77</v>
      </c>
      <c r="AY1061" s="244" t="s">
        <v>164</v>
      </c>
    </row>
    <row r="1062" s="13" customFormat="1">
      <c r="A1062" s="13"/>
      <c r="B1062" s="233"/>
      <c r="C1062" s="234"/>
      <c r="D1062" s="235" t="s">
        <v>174</v>
      </c>
      <c r="E1062" s="236" t="s">
        <v>19</v>
      </c>
      <c r="F1062" s="237" t="s">
        <v>1059</v>
      </c>
      <c r="G1062" s="234"/>
      <c r="H1062" s="238">
        <v>2.6000000000000001</v>
      </c>
      <c r="I1062" s="239"/>
      <c r="J1062" s="234"/>
      <c r="K1062" s="234"/>
      <c r="L1062" s="240"/>
      <c r="M1062" s="241"/>
      <c r="N1062" s="242"/>
      <c r="O1062" s="242"/>
      <c r="P1062" s="242"/>
      <c r="Q1062" s="242"/>
      <c r="R1062" s="242"/>
      <c r="S1062" s="242"/>
      <c r="T1062" s="24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4" t="s">
        <v>174</v>
      </c>
      <c r="AU1062" s="244" t="s">
        <v>87</v>
      </c>
      <c r="AV1062" s="13" t="s">
        <v>87</v>
      </c>
      <c r="AW1062" s="13" t="s">
        <v>37</v>
      </c>
      <c r="AX1062" s="13" t="s">
        <v>77</v>
      </c>
      <c r="AY1062" s="244" t="s">
        <v>164</v>
      </c>
    </row>
    <row r="1063" s="13" customFormat="1">
      <c r="A1063" s="13"/>
      <c r="B1063" s="233"/>
      <c r="C1063" s="234"/>
      <c r="D1063" s="235" t="s">
        <v>174</v>
      </c>
      <c r="E1063" s="236" t="s">
        <v>19</v>
      </c>
      <c r="F1063" s="237" t="s">
        <v>1060</v>
      </c>
      <c r="G1063" s="234"/>
      <c r="H1063" s="238">
        <v>2.7999999999999998</v>
      </c>
      <c r="I1063" s="239"/>
      <c r="J1063" s="234"/>
      <c r="K1063" s="234"/>
      <c r="L1063" s="240"/>
      <c r="M1063" s="241"/>
      <c r="N1063" s="242"/>
      <c r="O1063" s="242"/>
      <c r="P1063" s="242"/>
      <c r="Q1063" s="242"/>
      <c r="R1063" s="242"/>
      <c r="S1063" s="242"/>
      <c r="T1063" s="24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4" t="s">
        <v>174</v>
      </c>
      <c r="AU1063" s="244" t="s">
        <v>87</v>
      </c>
      <c r="AV1063" s="13" t="s">
        <v>87</v>
      </c>
      <c r="AW1063" s="13" t="s">
        <v>37</v>
      </c>
      <c r="AX1063" s="13" t="s">
        <v>77</v>
      </c>
      <c r="AY1063" s="244" t="s">
        <v>164</v>
      </c>
    </row>
    <row r="1064" s="13" customFormat="1">
      <c r="A1064" s="13"/>
      <c r="B1064" s="233"/>
      <c r="C1064" s="234"/>
      <c r="D1064" s="235" t="s">
        <v>174</v>
      </c>
      <c r="E1064" s="236" t="s">
        <v>19</v>
      </c>
      <c r="F1064" s="237" t="s">
        <v>1061</v>
      </c>
      <c r="G1064" s="234"/>
      <c r="H1064" s="238">
        <v>12.4</v>
      </c>
      <c r="I1064" s="239"/>
      <c r="J1064" s="234"/>
      <c r="K1064" s="234"/>
      <c r="L1064" s="240"/>
      <c r="M1064" s="241"/>
      <c r="N1064" s="242"/>
      <c r="O1064" s="242"/>
      <c r="P1064" s="242"/>
      <c r="Q1064" s="242"/>
      <c r="R1064" s="242"/>
      <c r="S1064" s="242"/>
      <c r="T1064" s="24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4" t="s">
        <v>174</v>
      </c>
      <c r="AU1064" s="244" t="s">
        <v>87</v>
      </c>
      <c r="AV1064" s="13" t="s">
        <v>87</v>
      </c>
      <c r="AW1064" s="13" t="s">
        <v>37</v>
      </c>
      <c r="AX1064" s="13" t="s">
        <v>77</v>
      </c>
      <c r="AY1064" s="244" t="s">
        <v>164</v>
      </c>
    </row>
    <row r="1065" s="13" customFormat="1">
      <c r="A1065" s="13"/>
      <c r="B1065" s="233"/>
      <c r="C1065" s="234"/>
      <c r="D1065" s="235" t="s">
        <v>174</v>
      </c>
      <c r="E1065" s="236" t="s">
        <v>19</v>
      </c>
      <c r="F1065" s="237" t="s">
        <v>1062</v>
      </c>
      <c r="G1065" s="234"/>
      <c r="H1065" s="238">
        <v>2.1000000000000001</v>
      </c>
      <c r="I1065" s="239"/>
      <c r="J1065" s="234"/>
      <c r="K1065" s="234"/>
      <c r="L1065" s="240"/>
      <c r="M1065" s="241"/>
      <c r="N1065" s="242"/>
      <c r="O1065" s="242"/>
      <c r="P1065" s="242"/>
      <c r="Q1065" s="242"/>
      <c r="R1065" s="242"/>
      <c r="S1065" s="242"/>
      <c r="T1065" s="24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4" t="s">
        <v>174</v>
      </c>
      <c r="AU1065" s="244" t="s">
        <v>87</v>
      </c>
      <c r="AV1065" s="13" t="s">
        <v>87</v>
      </c>
      <c r="AW1065" s="13" t="s">
        <v>37</v>
      </c>
      <c r="AX1065" s="13" t="s">
        <v>77</v>
      </c>
      <c r="AY1065" s="244" t="s">
        <v>164</v>
      </c>
    </row>
    <row r="1066" s="13" customFormat="1">
      <c r="A1066" s="13"/>
      <c r="B1066" s="233"/>
      <c r="C1066" s="234"/>
      <c r="D1066" s="235" t="s">
        <v>174</v>
      </c>
      <c r="E1066" s="236" t="s">
        <v>19</v>
      </c>
      <c r="F1066" s="237" t="s">
        <v>1063</v>
      </c>
      <c r="G1066" s="234"/>
      <c r="H1066" s="238">
        <v>113.40000000000001</v>
      </c>
      <c r="I1066" s="239"/>
      <c r="J1066" s="234"/>
      <c r="K1066" s="234"/>
      <c r="L1066" s="240"/>
      <c r="M1066" s="241"/>
      <c r="N1066" s="242"/>
      <c r="O1066" s="242"/>
      <c r="P1066" s="242"/>
      <c r="Q1066" s="242"/>
      <c r="R1066" s="242"/>
      <c r="S1066" s="242"/>
      <c r="T1066" s="24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4" t="s">
        <v>174</v>
      </c>
      <c r="AU1066" s="244" t="s">
        <v>87</v>
      </c>
      <c r="AV1066" s="13" t="s">
        <v>87</v>
      </c>
      <c r="AW1066" s="13" t="s">
        <v>37</v>
      </c>
      <c r="AX1066" s="13" t="s">
        <v>77</v>
      </c>
      <c r="AY1066" s="244" t="s">
        <v>164</v>
      </c>
    </row>
    <row r="1067" s="13" customFormat="1">
      <c r="A1067" s="13"/>
      <c r="B1067" s="233"/>
      <c r="C1067" s="234"/>
      <c r="D1067" s="235" t="s">
        <v>174</v>
      </c>
      <c r="E1067" s="236" t="s">
        <v>19</v>
      </c>
      <c r="F1067" s="237" t="s">
        <v>1064</v>
      </c>
      <c r="G1067" s="234"/>
      <c r="H1067" s="238">
        <v>7.7999999999999998</v>
      </c>
      <c r="I1067" s="239"/>
      <c r="J1067" s="234"/>
      <c r="K1067" s="234"/>
      <c r="L1067" s="240"/>
      <c r="M1067" s="241"/>
      <c r="N1067" s="242"/>
      <c r="O1067" s="242"/>
      <c r="P1067" s="242"/>
      <c r="Q1067" s="242"/>
      <c r="R1067" s="242"/>
      <c r="S1067" s="242"/>
      <c r="T1067" s="24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4" t="s">
        <v>174</v>
      </c>
      <c r="AU1067" s="244" t="s">
        <v>87</v>
      </c>
      <c r="AV1067" s="13" t="s">
        <v>87</v>
      </c>
      <c r="AW1067" s="13" t="s">
        <v>37</v>
      </c>
      <c r="AX1067" s="13" t="s">
        <v>77</v>
      </c>
      <c r="AY1067" s="244" t="s">
        <v>164</v>
      </c>
    </row>
    <row r="1068" s="13" customFormat="1">
      <c r="A1068" s="13"/>
      <c r="B1068" s="233"/>
      <c r="C1068" s="234"/>
      <c r="D1068" s="235" t="s">
        <v>174</v>
      </c>
      <c r="E1068" s="236" t="s">
        <v>19</v>
      </c>
      <c r="F1068" s="237" t="s">
        <v>1065</v>
      </c>
      <c r="G1068" s="234"/>
      <c r="H1068" s="238">
        <v>4.2000000000000002</v>
      </c>
      <c r="I1068" s="239"/>
      <c r="J1068" s="234"/>
      <c r="K1068" s="234"/>
      <c r="L1068" s="240"/>
      <c r="M1068" s="241"/>
      <c r="N1068" s="242"/>
      <c r="O1068" s="242"/>
      <c r="P1068" s="242"/>
      <c r="Q1068" s="242"/>
      <c r="R1068" s="242"/>
      <c r="S1068" s="242"/>
      <c r="T1068" s="24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4" t="s">
        <v>174</v>
      </c>
      <c r="AU1068" s="244" t="s">
        <v>87</v>
      </c>
      <c r="AV1068" s="13" t="s">
        <v>87</v>
      </c>
      <c r="AW1068" s="13" t="s">
        <v>37</v>
      </c>
      <c r="AX1068" s="13" t="s">
        <v>77</v>
      </c>
      <c r="AY1068" s="244" t="s">
        <v>164</v>
      </c>
    </row>
    <row r="1069" s="13" customFormat="1">
      <c r="A1069" s="13"/>
      <c r="B1069" s="233"/>
      <c r="C1069" s="234"/>
      <c r="D1069" s="235" t="s">
        <v>174</v>
      </c>
      <c r="E1069" s="236" t="s">
        <v>19</v>
      </c>
      <c r="F1069" s="237" t="s">
        <v>1066</v>
      </c>
      <c r="G1069" s="234"/>
      <c r="H1069" s="238">
        <v>2.7999999999999998</v>
      </c>
      <c r="I1069" s="239"/>
      <c r="J1069" s="234"/>
      <c r="K1069" s="234"/>
      <c r="L1069" s="240"/>
      <c r="M1069" s="241"/>
      <c r="N1069" s="242"/>
      <c r="O1069" s="242"/>
      <c r="P1069" s="242"/>
      <c r="Q1069" s="242"/>
      <c r="R1069" s="242"/>
      <c r="S1069" s="242"/>
      <c r="T1069" s="24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4" t="s">
        <v>174</v>
      </c>
      <c r="AU1069" s="244" t="s">
        <v>87</v>
      </c>
      <c r="AV1069" s="13" t="s">
        <v>87</v>
      </c>
      <c r="AW1069" s="13" t="s">
        <v>37</v>
      </c>
      <c r="AX1069" s="13" t="s">
        <v>77</v>
      </c>
      <c r="AY1069" s="244" t="s">
        <v>164</v>
      </c>
    </row>
    <row r="1070" s="13" customFormat="1">
      <c r="A1070" s="13"/>
      <c r="B1070" s="233"/>
      <c r="C1070" s="234"/>
      <c r="D1070" s="235" t="s">
        <v>174</v>
      </c>
      <c r="E1070" s="236" t="s">
        <v>19</v>
      </c>
      <c r="F1070" s="237" t="s">
        <v>1067</v>
      </c>
      <c r="G1070" s="234"/>
      <c r="H1070" s="238">
        <v>7.2000000000000002</v>
      </c>
      <c r="I1070" s="239"/>
      <c r="J1070" s="234"/>
      <c r="K1070" s="234"/>
      <c r="L1070" s="240"/>
      <c r="M1070" s="241"/>
      <c r="N1070" s="242"/>
      <c r="O1070" s="242"/>
      <c r="P1070" s="242"/>
      <c r="Q1070" s="242"/>
      <c r="R1070" s="242"/>
      <c r="S1070" s="242"/>
      <c r="T1070" s="24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4" t="s">
        <v>174</v>
      </c>
      <c r="AU1070" s="244" t="s">
        <v>87</v>
      </c>
      <c r="AV1070" s="13" t="s">
        <v>87</v>
      </c>
      <c r="AW1070" s="13" t="s">
        <v>37</v>
      </c>
      <c r="AX1070" s="13" t="s">
        <v>77</v>
      </c>
      <c r="AY1070" s="244" t="s">
        <v>164</v>
      </c>
    </row>
    <row r="1071" s="13" customFormat="1">
      <c r="A1071" s="13"/>
      <c r="B1071" s="233"/>
      <c r="C1071" s="234"/>
      <c r="D1071" s="235" t="s">
        <v>174</v>
      </c>
      <c r="E1071" s="236" t="s">
        <v>19</v>
      </c>
      <c r="F1071" s="237" t="s">
        <v>1068</v>
      </c>
      <c r="G1071" s="234"/>
      <c r="H1071" s="238">
        <v>20</v>
      </c>
      <c r="I1071" s="239"/>
      <c r="J1071" s="234"/>
      <c r="K1071" s="234"/>
      <c r="L1071" s="240"/>
      <c r="M1071" s="241"/>
      <c r="N1071" s="242"/>
      <c r="O1071" s="242"/>
      <c r="P1071" s="242"/>
      <c r="Q1071" s="242"/>
      <c r="R1071" s="242"/>
      <c r="S1071" s="242"/>
      <c r="T1071" s="24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4" t="s">
        <v>174</v>
      </c>
      <c r="AU1071" s="244" t="s">
        <v>87</v>
      </c>
      <c r="AV1071" s="13" t="s">
        <v>87</v>
      </c>
      <c r="AW1071" s="13" t="s">
        <v>37</v>
      </c>
      <c r="AX1071" s="13" t="s">
        <v>77</v>
      </c>
      <c r="AY1071" s="244" t="s">
        <v>164</v>
      </c>
    </row>
    <row r="1072" s="13" customFormat="1">
      <c r="A1072" s="13"/>
      <c r="B1072" s="233"/>
      <c r="C1072" s="234"/>
      <c r="D1072" s="235" t="s">
        <v>174</v>
      </c>
      <c r="E1072" s="236" t="s">
        <v>19</v>
      </c>
      <c r="F1072" s="237" t="s">
        <v>1069</v>
      </c>
      <c r="G1072" s="234"/>
      <c r="H1072" s="238">
        <v>38</v>
      </c>
      <c r="I1072" s="239"/>
      <c r="J1072" s="234"/>
      <c r="K1072" s="234"/>
      <c r="L1072" s="240"/>
      <c r="M1072" s="241"/>
      <c r="N1072" s="242"/>
      <c r="O1072" s="242"/>
      <c r="P1072" s="242"/>
      <c r="Q1072" s="242"/>
      <c r="R1072" s="242"/>
      <c r="S1072" s="242"/>
      <c r="T1072" s="24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4" t="s">
        <v>174</v>
      </c>
      <c r="AU1072" s="244" t="s">
        <v>87</v>
      </c>
      <c r="AV1072" s="13" t="s">
        <v>87</v>
      </c>
      <c r="AW1072" s="13" t="s">
        <v>37</v>
      </c>
      <c r="AX1072" s="13" t="s">
        <v>77</v>
      </c>
      <c r="AY1072" s="244" t="s">
        <v>164</v>
      </c>
    </row>
    <row r="1073" s="13" customFormat="1">
      <c r="A1073" s="13"/>
      <c r="B1073" s="233"/>
      <c r="C1073" s="234"/>
      <c r="D1073" s="235" t="s">
        <v>174</v>
      </c>
      <c r="E1073" s="236" t="s">
        <v>19</v>
      </c>
      <c r="F1073" s="237" t="s">
        <v>1049</v>
      </c>
      <c r="G1073" s="234"/>
      <c r="H1073" s="238">
        <v>10</v>
      </c>
      <c r="I1073" s="239"/>
      <c r="J1073" s="234"/>
      <c r="K1073" s="234"/>
      <c r="L1073" s="240"/>
      <c r="M1073" s="241"/>
      <c r="N1073" s="242"/>
      <c r="O1073" s="242"/>
      <c r="P1073" s="242"/>
      <c r="Q1073" s="242"/>
      <c r="R1073" s="242"/>
      <c r="S1073" s="242"/>
      <c r="T1073" s="24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4" t="s">
        <v>174</v>
      </c>
      <c r="AU1073" s="244" t="s">
        <v>87</v>
      </c>
      <c r="AV1073" s="13" t="s">
        <v>87</v>
      </c>
      <c r="AW1073" s="13" t="s">
        <v>37</v>
      </c>
      <c r="AX1073" s="13" t="s">
        <v>77</v>
      </c>
      <c r="AY1073" s="244" t="s">
        <v>164</v>
      </c>
    </row>
    <row r="1074" s="14" customFormat="1">
      <c r="A1074" s="14"/>
      <c r="B1074" s="245"/>
      <c r="C1074" s="246"/>
      <c r="D1074" s="235" t="s">
        <v>174</v>
      </c>
      <c r="E1074" s="247" t="s">
        <v>19</v>
      </c>
      <c r="F1074" s="248" t="s">
        <v>176</v>
      </c>
      <c r="G1074" s="246"/>
      <c r="H1074" s="249">
        <v>402.39999999999998</v>
      </c>
      <c r="I1074" s="250"/>
      <c r="J1074" s="246"/>
      <c r="K1074" s="246"/>
      <c r="L1074" s="251"/>
      <c r="M1074" s="252"/>
      <c r="N1074" s="253"/>
      <c r="O1074" s="253"/>
      <c r="P1074" s="253"/>
      <c r="Q1074" s="253"/>
      <c r="R1074" s="253"/>
      <c r="S1074" s="253"/>
      <c r="T1074" s="25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5" t="s">
        <v>174</v>
      </c>
      <c r="AU1074" s="255" t="s">
        <v>87</v>
      </c>
      <c r="AV1074" s="14" t="s">
        <v>108</v>
      </c>
      <c r="AW1074" s="14" t="s">
        <v>37</v>
      </c>
      <c r="AX1074" s="14" t="s">
        <v>85</v>
      </c>
      <c r="AY1074" s="255" t="s">
        <v>164</v>
      </c>
    </row>
    <row r="1075" s="2" customFormat="1" ht="37.8" customHeight="1">
      <c r="A1075" s="41"/>
      <c r="B1075" s="42"/>
      <c r="C1075" s="215" t="s">
        <v>1070</v>
      </c>
      <c r="D1075" s="215" t="s">
        <v>166</v>
      </c>
      <c r="E1075" s="216" t="s">
        <v>1071</v>
      </c>
      <c r="F1075" s="217" t="s">
        <v>1072</v>
      </c>
      <c r="G1075" s="218" t="s">
        <v>359</v>
      </c>
      <c r="H1075" s="219">
        <v>31.199999999999999</v>
      </c>
      <c r="I1075" s="220"/>
      <c r="J1075" s="221">
        <f>ROUND(I1075*H1075,2)</f>
        <v>0</v>
      </c>
      <c r="K1075" s="217" t="s">
        <v>170</v>
      </c>
      <c r="L1075" s="47"/>
      <c r="M1075" s="222" t="s">
        <v>19</v>
      </c>
      <c r="N1075" s="223" t="s">
        <v>48</v>
      </c>
      <c r="O1075" s="87"/>
      <c r="P1075" s="224">
        <f>O1075*H1075</f>
        <v>0</v>
      </c>
      <c r="Q1075" s="224">
        <v>0</v>
      </c>
      <c r="R1075" s="224">
        <f>Q1075*H1075</f>
        <v>0</v>
      </c>
      <c r="S1075" s="224">
        <v>0.024</v>
      </c>
      <c r="T1075" s="225">
        <f>S1075*H1075</f>
        <v>0.74880000000000002</v>
      </c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R1075" s="226" t="s">
        <v>276</v>
      </c>
      <c r="AT1075" s="226" t="s">
        <v>166</v>
      </c>
      <c r="AU1075" s="226" t="s">
        <v>87</v>
      </c>
      <c r="AY1075" s="20" t="s">
        <v>164</v>
      </c>
      <c r="BE1075" s="227">
        <f>IF(N1075="základní",J1075,0)</f>
        <v>0</v>
      </c>
      <c r="BF1075" s="227">
        <f>IF(N1075="snížená",J1075,0)</f>
        <v>0</v>
      </c>
      <c r="BG1075" s="227">
        <f>IF(N1075="zákl. přenesená",J1075,0)</f>
        <v>0</v>
      </c>
      <c r="BH1075" s="227">
        <f>IF(N1075="sníž. přenesená",J1075,0)</f>
        <v>0</v>
      </c>
      <c r="BI1075" s="227">
        <f>IF(N1075="nulová",J1075,0)</f>
        <v>0</v>
      </c>
      <c r="BJ1075" s="20" t="s">
        <v>85</v>
      </c>
      <c r="BK1075" s="227">
        <f>ROUND(I1075*H1075,2)</f>
        <v>0</v>
      </c>
      <c r="BL1075" s="20" t="s">
        <v>276</v>
      </c>
      <c r="BM1075" s="226" t="s">
        <v>1073</v>
      </c>
    </row>
    <row r="1076" s="2" customFormat="1">
      <c r="A1076" s="41"/>
      <c r="B1076" s="42"/>
      <c r="C1076" s="43"/>
      <c r="D1076" s="228" t="s">
        <v>172</v>
      </c>
      <c r="E1076" s="43"/>
      <c r="F1076" s="229" t="s">
        <v>1074</v>
      </c>
      <c r="G1076" s="43"/>
      <c r="H1076" s="43"/>
      <c r="I1076" s="230"/>
      <c r="J1076" s="43"/>
      <c r="K1076" s="43"/>
      <c r="L1076" s="47"/>
      <c r="M1076" s="231"/>
      <c r="N1076" s="232"/>
      <c r="O1076" s="87"/>
      <c r="P1076" s="87"/>
      <c r="Q1076" s="87"/>
      <c r="R1076" s="87"/>
      <c r="S1076" s="87"/>
      <c r="T1076" s="88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T1076" s="20" t="s">
        <v>172</v>
      </c>
      <c r="AU1076" s="20" t="s">
        <v>87</v>
      </c>
    </row>
    <row r="1077" s="13" customFormat="1">
      <c r="A1077" s="13"/>
      <c r="B1077" s="233"/>
      <c r="C1077" s="234"/>
      <c r="D1077" s="235" t="s">
        <v>174</v>
      </c>
      <c r="E1077" s="236" t="s">
        <v>19</v>
      </c>
      <c r="F1077" s="237" t="s">
        <v>1075</v>
      </c>
      <c r="G1077" s="234"/>
      <c r="H1077" s="238">
        <v>10</v>
      </c>
      <c r="I1077" s="239"/>
      <c r="J1077" s="234"/>
      <c r="K1077" s="234"/>
      <c r="L1077" s="240"/>
      <c r="M1077" s="241"/>
      <c r="N1077" s="242"/>
      <c r="O1077" s="242"/>
      <c r="P1077" s="242"/>
      <c r="Q1077" s="242"/>
      <c r="R1077" s="242"/>
      <c r="S1077" s="242"/>
      <c r="T1077" s="24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4" t="s">
        <v>174</v>
      </c>
      <c r="AU1077" s="244" t="s">
        <v>87</v>
      </c>
      <c r="AV1077" s="13" t="s">
        <v>87</v>
      </c>
      <c r="AW1077" s="13" t="s">
        <v>37</v>
      </c>
      <c r="AX1077" s="13" t="s">
        <v>77</v>
      </c>
      <c r="AY1077" s="244" t="s">
        <v>164</v>
      </c>
    </row>
    <row r="1078" s="13" customFormat="1">
      <c r="A1078" s="13"/>
      <c r="B1078" s="233"/>
      <c r="C1078" s="234"/>
      <c r="D1078" s="235" t="s">
        <v>174</v>
      </c>
      <c r="E1078" s="236" t="s">
        <v>19</v>
      </c>
      <c r="F1078" s="237" t="s">
        <v>1076</v>
      </c>
      <c r="G1078" s="234"/>
      <c r="H1078" s="238">
        <v>1.3</v>
      </c>
      <c r="I1078" s="239"/>
      <c r="J1078" s="234"/>
      <c r="K1078" s="234"/>
      <c r="L1078" s="240"/>
      <c r="M1078" s="241"/>
      <c r="N1078" s="242"/>
      <c r="O1078" s="242"/>
      <c r="P1078" s="242"/>
      <c r="Q1078" s="242"/>
      <c r="R1078" s="242"/>
      <c r="S1078" s="242"/>
      <c r="T1078" s="24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4" t="s">
        <v>174</v>
      </c>
      <c r="AU1078" s="244" t="s">
        <v>87</v>
      </c>
      <c r="AV1078" s="13" t="s">
        <v>87</v>
      </c>
      <c r="AW1078" s="13" t="s">
        <v>37</v>
      </c>
      <c r="AX1078" s="13" t="s">
        <v>77</v>
      </c>
      <c r="AY1078" s="244" t="s">
        <v>164</v>
      </c>
    </row>
    <row r="1079" s="13" customFormat="1">
      <c r="A1079" s="13"/>
      <c r="B1079" s="233"/>
      <c r="C1079" s="234"/>
      <c r="D1079" s="235" t="s">
        <v>174</v>
      </c>
      <c r="E1079" s="236" t="s">
        <v>19</v>
      </c>
      <c r="F1079" s="237" t="s">
        <v>1077</v>
      </c>
      <c r="G1079" s="234"/>
      <c r="H1079" s="238">
        <v>4</v>
      </c>
      <c r="I1079" s="239"/>
      <c r="J1079" s="234"/>
      <c r="K1079" s="234"/>
      <c r="L1079" s="240"/>
      <c r="M1079" s="241"/>
      <c r="N1079" s="242"/>
      <c r="O1079" s="242"/>
      <c r="P1079" s="242"/>
      <c r="Q1079" s="242"/>
      <c r="R1079" s="242"/>
      <c r="S1079" s="242"/>
      <c r="T1079" s="24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4" t="s">
        <v>174</v>
      </c>
      <c r="AU1079" s="244" t="s">
        <v>87</v>
      </c>
      <c r="AV1079" s="13" t="s">
        <v>87</v>
      </c>
      <c r="AW1079" s="13" t="s">
        <v>37</v>
      </c>
      <c r="AX1079" s="13" t="s">
        <v>77</v>
      </c>
      <c r="AY1079" s="244" t="s">
        <v>164</v>
      </c>
    </row>
    <row r="1080" s="13" customFormat="1">
      <c r="A1080" s="13"/>
      <c r="B1080" s="233"/>
      <c r="C1080" s="234"/>
      <c r="D1080" s="235" t="s">
        <v>174</v>
      </c>
      <c r="E1080" s="236" t="s">
        <v>19</v>
      </c>
      <c r="F1080" s="237" t="s">
        <v>1076</v>
      </c>
      <c r="G1080" s="234"/>
      <c r="H1080" s="238">
        <v>1.3</v>
      </c>
      <c r="I1080" s="239"/>
      <c r="J1080" s="234"/>
      <c r="K1080" s="234"/>
      <c r="L1080" s="240"/>
      <c r="M1080" s="241"/>
      <c r="N1080" s="242"/>
      <c r="O1080" s="242"/>
      <c r="P1080" s="242"/>
      <c r="Q1080" s="242"/>
      <c r="R1080" s="242"/>
      <c r="S1080" s="242"/>
      <c r="T1080" s="24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4" t="s">
        <v>174</v>
      </c>
      <c r="AU1080" s="244" t="s">
        <v>87</v>
      </c>
      <c r="AV1080" s="13" t="s">
        <v>87</v>
      </c>
      <c r="AW1080" s="13" t="s">
        <v>37</v>
      </c>
      <c r="AX1080" s="13" t="s">
        <v>77</v>
      </c>
      <c r="AY1080" s="244" t="s">
        <v>164</v>
      </c>
    </row>
    <row r="1081" s="13" customFormat="1">
      <c r="A1081" s="13"/>
      <c r="B1081" s="233"/>
      <c r="C1081" s="234"/>
      <c r="D1081" s="235" t="s">
        <v>174</v>
      </c>
      <c r="E1081" s="236" t="s">
        <v>19</v>
      </c>
      <c r="F1081" s="237" t="s">
        <v>1078</v>
      </c>
      <c r="G1081" s="234"/>
      <c r="H1081" s="238">
        <v>4.5999999999999996</v>
      </c>
      <c r="I1081" s="239"/>
      <c r="J1081" s="234"/>
      <c r="K1081" s="234"/>
      <c r="L1081" s="240"/>
      <c r="M1081" s="241"/>
      <c r="N1081" s="242"/>
      <c r="O1081" s="242"/>
      <c r="P1081" s="242"/>
      <c r="Q1081" s="242"/>
      <c r="R1081" s="242"/>
      <c r="S1081" s="242"/>
      <c r="T1081" s="24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4" t="s">
        <v>174</v>
      </c>
      <c r="AU1081" s="244" t="s">
        <v>87</v>
      </c>
      <c r="AV1081" s="13" t="s">
        <v>87</v>
      </c>
      <c r="AW1081" s="13" t="s">
        <v>37</v>
      </c>
      <c r="AX1081" s="13" t="s">
        <v>77</v>
      </c>
      <c r="AY1081" s="244" t="s">
        <v>164</v>
      </c>
    </row>
    <row r="1082" s="13" customFormat="1">
      <c r="A1082" s="13"/>
      <c r="B1082" s="233"/>
      <c r="C1082" s="234"/>
      <c r="D1082" s="235" t="s">
        <v>174</v>
      </c>
      <c r="E1082" s="236" t="s">
        <v>19</v>
      </c>
      <c r="F1082" s="237" t="s">
        <v>1049</v>
      </c>
      <c r="G1082" s="234"/>
      <c r="H1082" s="238">
        <v>10</v>
      </c>
      <c r="I1082" s="239"/>
      <c r="J1082" s="234"/>
      <c r="K1082" s="234"/>
      <c r="L1082" s="240"/>
      <c r="M1082" s="241"/>
      <c r="N1082" s="242"/>
      <c r="O1082" s="242"/>
      <c r="P1082" s="242"/>
      <c r="Q1082" s="242"/>
      <c r="R1082" s="242"/>
      <c r="S1082" s="242"/>
      <c r="T1082" s="24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4" t="s">
        <v>174</v>
      </c>
      <c r="AU1082" s="244" t="s">
        <v>87</v>
      </c>
      <c r="AV1082" s="13" t="s">
        <v>87</v>
      </c>
      <c r="AW1082" s="13" t="s">
        <v>37</v>
      </c>
      <c r="AX1082" s="13" t="s">
        <v>77</v>
      </c>
      <c r="AY1082" s="244" t="s">
        <v>164</v>
      </c>
    </row>
    <row r="1083" s="14" customFormat="1">
      <c r="A1083" s="14"/>
      <c r="B1083" s="245"/>
      <c r="C1083" s="246"/>
      <c r="D1083" s="235" t="s">
        <v>174</v>
      </c>
      <c r="E1083" s="247" t="s">
        <v>19</v>
      </c>
      <c r="F1083" s="248" t="s">
        <v>176</v>
      </c>
      <c r="G1083" s="246"/>
      <c r="H1083" s="249">
        <v>31.200000000000003</v>
      </c>
      <c r="I1083" s="250"/>
      <c r="J1083" s="246"/>
      <c r="K1083" s="246"/>
      <c r="L1083" s="251"/>
      <c r="M1083" s="252"/>
      <c r="N1083" s="253"/>
      <c r="O1083" s="253"/>
      <c r="P1083" s="253"/>
      <c r="Q1083" s="253"/>
      <c r="R1083" s="253"/>
      <c r="S1083" s="253"/>
      <c r="T1083" s="25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5" t="s">
        <v>174</v>
      </c>
      <c r="AU1083" s="255" t="s">
        <v>87</v>
      </c>
      <c r="AV1083" s="14" t="s">
        <v>108</v>
      </c>
      <c r="AW1083" s="14" t="s">
        <v>37</v>
      </c>
      <c r="AX1083" s="14" t="s">
        <v>85</v>
      </c>
      <c r="AY1083" s="255" t="s">
        <v>164</v>
      </c>
    </row>
    <row r="1084" s="2" customFormat="1" ht="37.8" customHeight="1">
      <c r="A1084" s="41"/>
      <c r="B1084" s="42"/>
      <c r="C1084" s="215" t="s">
        <v>1079</v>
      </c>
      <c r="D1084" s="215" t="s">
        <v>166</v>
      </c>
      <c r="E1084" s="216" t="s">
        <v>1080</v>
      </c>
      <c r="F1084" s="217" t="s">
        <v>1081</v>
      </c>
      <c r="G1084" s="218" t="s">
        <v>359</v>
      </c>
      <c r="H1084" s="219">
        <v>142</v>
      </c>
      <c r="I1084" s="220"/>
      <c r="J1084" s="221">
        <f>ROUND(I1084*H1084,2)</f>
        <v>0</v>
      </c>
      <c r="K1084" s="217" t="s">
        <v>170</v>
      </c>
      <c r="L1084" s="47"/>
      <c r="M1084" s="222" t="s">
        <v>19</v>
      </c>
      <c r="N1084" s="223" t="s">
        <v>48</v>
      </c>
      <c r="O1084" s="87"/>
      <c r="P1084" s="224">
        <f>O1084*H1084</f>
        <v>0</v>
      </c>
      <c r="Q1084" s="224">
        <v>0</v>
      </c>
      <c r="R1084" s="224">
        <f>Q1084*H1084</f>
        <v>0</v>
      </c>
      <c r="S1084" s="224">
        <v>0.032000000000000001</v>
      </c>
      <c r="T1084" s="225">
        <f>S1084*H1084</f>
        <v>4.5440000000000005</v>
      </c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R1084" s="226" t="s">
        <v>276</v>
      </c>
      <c r="AT1084" s="226" t="s">
        <v>166</v>
      </c>
      <c r="AU1084" s="226" t="s">
        <v>87</v>
      </c>
      <c r="AY1084" s="20" t="s">
        <v>164</v>
      </c>
      <c r="BE1084" s="227">
        <f>IF(N1084="základní",J1084,0)</f>
        <v>0</v>
      </c>
      <c r="BF1084" s="227">
        <f>IF(N1084="snížená",J1084,0)</f>
        <v>0</v>
      </c>
      <c r="BG1084" s="227">
        <f>IF(N1084="zákl. přenesená",J1084,0)</f>
        <v>0</v>
      </c>
      <c r="BH1084" s="227">
        <f>IF(N1084="sníž. přenesená",J1084,0)</f>
        <v>0</v>
      </c>
      <c r="BI1084" s="227">
        <f>IF(N1084="nulová",J1084,0)</f>
        <v>0</v>
      </c>
      <c r="BJ1084" s="20" t="s">
        <v>85</v>
      </c>
      <c r="BK1084" s="227">
        <f>ROUND(I1084*H1084,2)</f>
        <v>0</v>
      </c>
      <c r="BL1084" s="20" t="s">
        <v>276</v>
      </c>
      <c r="BM1084" s="226" t="s">
        <v>1082</v>
      </c>
    </row>
    <row r="1085" s="2" customFormat="1">
      <c r="A1085" s="41"/>
      <c r="B1085" s="42"/>
      <c r="C1085" s="43"/>
      <c r="D1085" s="228" t="s">
        <v>172</v>
      </c>
      <c r="E1085" s="43"/>
      <c r="F1085" s="229" t="s">
        <v>1083</v>
      </c>
      <c r="G1085" s="43"/>
      <c r="H1085" s="43"/>
      <c r="I1085" s="230"/>
      <c r="J1085" s="43"/>
      <c r="K1085" s="43"/>
      <c r="L1085" s="47"/>
      <c r="M1085" s="231"/>
      <c r="N1085" s="232"/>
      <c r="O1085" s="87"/>
      <c r="P1085" s="87"/>
      <c r="Q1085" s="87"/>
      <c r="R1085" s="87"/>
      <c r="S1085" s="87"/>
      <c r="T1085" s="88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T1085" s="20" t="s">
        <v>172</v>
      </c>
      <c r="AU1085" s="20" t="s">
        <v>87</v>
      </c>
    </row>
    <row r="1086" s="13" customFormat="1">
      <c r="A1086" s="13"/>
      <c r="B1086" s="233"/>
      <c r="C1086" s="234"/>
      <c r="D1086" s="235" t="s">
        <v>174</v>
      </c>
      <c r="E1086" s="236" t="s">
        <v>19</v>
      </c>
      <c r="F1086" s="237" t="s">
        <v>1084</v>
      </c>
      <c r="G1086" s="234"/>
      <c r="H1086" s="238">
        <v>102.5</v>
      </c>
      <c r="I1086" s="239"/>
      <c r="J1086" s="234"/>
      <c r="K1086" s="234"/>
      <c r="L1086" s="240"/>
      <c r="M1086" s="241"/>
      <c r="N1086" s="242"/>
      <c r="O1086" s="242"/>
      <c r="P1086" s="242"/>
      <c r="Q1086" s="242"/>
      <c r="R1086" s="242"/>
      <c r="S1086" s="242"/>
      <c r="T1086" s="24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4" t="s">
        <v>174</v>
      </c>
      <c r="AU1086" s="244" t="s">
        <v>87</v>
      </c>
      <c r="AV1086" s="13" t="s">
        <v>87</v>
      </c>
      <c r="AW1086" s="13" t="s">
        <v>37</v>
      </c>
      <c r="AX1086" s="13" t="s">
        <v>77</v>
      </c>
      <c r="AY1086" s="244" t="s">
        <v>164</v>
      </c>
    </row>
    <row r="1087" s="13" customFormat="1">
      <c r="A1087" s="13"/>
      <c r="B1087" s="233"/>
      <c r="C1087" s="234"/>
      <c r="D1087" s="235" t="s">
        <v>174</v>
      </c>
      <c r="E1087" s="236" t="s">
        <v>19</v>
      </c>
      <c r="F1087" s="237" t="s">
        <v>1085</v>
      </c>
      <c r="G1087" s="234"/>
      <c r="H1087" s="238">
        <v>17</v>
      </c>
      <c r="I1087" s="239"/>
      <c r="J1087" s="234"/>
      <c r="K1087" s="234"/>
      <c r="L1087" s="240"/>
      <c r="M1087" s="241"/>
      <c r="N1087" s="242"/>
      <c r="O1087" s="242"/>
      <c r="P1087" s="242"/>
      <c r="Q1087" s="242"/>
      <c r="R1087" s="242"/>
      <c r="S1087" s="242"/>
      <c r="T1087" s="24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4" t="s">
        <v>174</v>
      </c>
      <c r="AU1087" s="244" t="s">
        <v>87</v>
      </c>
      <c r="AV1087" s="13" t="s">
        <v>87</v>
      </c>
      <c r="AW1087" s="13" t="s">
        <v>37</v>
      </c>
      <c r="AX1087" s="13" t="s">
        <v>77</v>
      </c>
      <c r="AY1087" s="244" t="s">
        <v>164</v>
      </c>
    </row>
    <row r="1088" s="13" customFormat="1">
      <c r="A1088" s="13"/>
      <c r="B1088" s="233"/>
      <c r="C1088" s="234"/>
      <c r="D1088" s="235" t="s">
        <v>174</v>
      </c>
      <c r="E1088" s="236" t="s">
        <v>19</v>
      </c>
      <c r="F1088" s="237" t="s">
        <v>1086</v>
      </c>
      <c r="G1088" s="234"/>
      <c r="H1088" s="238">
        <v>22.5</v>
      </c>
      <c r="I1088" s="239"/>
      <c r="J1088" s="234"/>
      <c r="K1088" s="234"/>
      <c r="L1088" s="240"/>
      <c r="M1088" s="241"/>
      <c r="N1088" s="242"/>
      <c r="O1088" s="242"/>
      <c r="P1088" s="242"/>
      <c r="Q1088" s="242"/>
      <c r="R1088" s="242"/>
      <c r="S1088" s="242"/>
      <c r="T1088" s="24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4" t="s">
        <v>174</v>
      </c>
      <c r="AU1088" s="244" t="s">
        <v>87</v>
      </c>
      <c r="AV1088" s="13" t="s">
        <v>87</v>
      </c>
      <c r="AW1088" s="13" t="s">
        <v>37</v>
      </c>
      <c r="AX1088" s="13" t="s">
        <v>77</v>
      </c>
      <c r="AY1088" s="244" t="s">
        <v>164</v>
      </c>
    </row>
    <row r="1089" s="14" customFormat="1">
      <c r="A1089" s="14"/>
      <c r="B1089" s="245"/>
      <c r="C1089" s="246"/>
      <c r="D1089" s="235" t="s">
        <v>174</v>
      </c>
      <c r="E1089" s="247" t="s">
        <v>19</v>
      </c>
      <c r="F1089" s="248" t="s">
        <v>176</v>
      </c>
      <c r="G1089" s="246"/>
      <c r="H1089" s="249">
        <v>142</v>
      </c>
      <c r="I1089" s="250"/>
      <c r="J1089" s="246"/>
      <c r="K1089" s="246"/>
      <c r="L1089" s="251"/>
      <c r="M1089" s="252"/>
      <c r="N1089" s="253"/>
      <c r="O1089" s="253"/>
      <c r="P1089" s="253"/>
      <c r="Q1089" s="253"/>
      <c r="R1089" s="253"/>
      <c r="S1089" s="253"/>
      <c r="T1089" s="25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5" t="s">
        <v>174</v>
      </c>
      <c r="AU1089" s="255" t="s">
        <v>87</v>
      </c>
      <c r="AV1089" s="14" t="s">
        <v>108</v>
      </c>
      <c r="AW1089" s="14" t="s">
        <v>37</v>
      </c>
      <c r="AX1089" s="14" t="s">
        <v>85</v>
      </c>
      <c r="AY1089" s="255" t="s">
        <v>164</v>
      </c>
    </row>
    <row r="1090" s="2" customFormat="1" ht="37.8" customHeight="1">
      <c r="A1090" s="41"/>
      <c r="B1090" s="42"/>
      <c r="C1090" s="215" t="s">
        <v>1087</v>
      </c>
      <c r="D1090" s="215" t="s">
        <v>166</v>
      </c>
      <c r="E1090" s="216" t="s">
        <v>1088</v>
      </c>
      <c r="F1090" s="217" t="s">
        <v>1089</v>
      </c>
      <c r="G1090" s="218" t="s">
        <v>359</v>
      </c>
      <c r="H1090" s="219">
        <v>130.80000000000001</v>
      </c>
      <c r="I1090" s="220"/>
      <c r="J1090" s="221">
        <f>ROUND(I1090*H1090,2)</f>
        <v>0</v>
      </c>
      <c r="K1090" s="217" t="s">
        <v>170</v>
      </c>
      <c r="L1090" s="47"/>
      <c r="M1090" s="222" t="s">
        <v>19</v>
      </c>
      <c r="N1090" s="223" t="s">
        <v>48</v>
      </c>
      <c r="O1090" s="87"/>
      <c r="P1090" s="224">
        <f>O1090*H1090</f>
        <v>0</v>
      </c>
      <c r="Q1090" s="224">
        <v>0</v>
      </c>
      <c r="R1090" s="224">
        <f>Q1090*H1090</f>
        <v>0</v>
      </c>
      <c r="S1090" s="224">
        <v>0.0040000000000000001</v>
      </c>
      <c r="T1090" s="225">
        <f>S1090*H1090</f>
        <v>0.52320000000000011</v>
      </c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R1090" s="226" t="s">
        <v>276</v>
      </c>
      <c r="AT1090" s="226" t="s">
        <v>166</v>
      </c>
      <c r="AU1090" s="226" t="s">
        <v>87</v>
      </c>
      <c r="AY1090" s="20" t="s">
        <v>164</v>
      </c>
      <c r="BE1090" s="227">
        <f>IF(N1090="základní",J1090,0)</f>
        <v>0</v>
      </c>
      <c r="BF1090" s="227">
        <f>IF(N1090="snížená",J1090,0)</f>
        <v>0</v>
      </c>
      <c r="BG1090" s="227">
        <f>IF(N1090="zákl. přenesená",J1090,0)</f>
        <v>0</v>
      </c>
      <c r="BH1090" s="227">
        <f>IF(N1090="sníž. přenesená",J1090,0)</f>
        <v>0</v>
      </c>
      <c r="BI1090" s="227">
        <f>IF(N1090="nulová",J1090,0)</f>
        <v>0</v>
      </c>
      <c r="BJ1090" s="20" t="s">
        <v>85</v>
      </c>
      <c r="BK1090" s="227">
        <f>ROUND(I1090*H1090,2)</f>
        <v>0</v>
      </c>
      <c r="BL1090" s="20" t="s">
        <v>276</v>
      </c>
      <c r="BM1090" s="226" t="s">
        <v>1090</v>
      </c>
    </row>
    <row r="1091" s="2" customFormat="1">
      <c r="A1091" s="41"/>
      <c r="B1091" s="42"/>
      <c r="C1091" s="43"/>
      <c r="D1091" s="228" t="s">
        <v>172</v>
      </c>
      <c r="E1091" s="43"/>
      <c r="F1091" s="229" t="s">
        <v>1091</v>
      </c>
      <c r="G1091" s="43"/>
      <c r="H1091" s="43"/>
      <c r="I1091" s="230"/>
      <c r="J1091" s="43"/>
      <c r="K1091" s="43"/>
      <c r="L1091" s="47"/>
      <c r="M1091" s="231"/>
      <c r="N1091" s="232"/>
      <c r="O1091" s="87"/>
      <c r="P1091" s="87"/>
      <c r="Q1091" s="87"/>
      <c r="R1091" s="87"/>
      <c r="S1091" s="87"/>
      <c r="T1091" s="88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T1091" s="20" t="s">
        <v>172</v>
      </c>
      <c r="AU1091" s="20" t="s">
        <v>87</v>
      </c>
    </row>
    <row r="1092" s="13" customFormat="1">
      <c r="A1092" s="13"/>
      <c r="B1092" s="233"/>
      <c r="C1092" s="234"/>
      <c r="D1092" s="235" t="s">
        <v>174</v>
      </c>
      <c r="E1092" s="236" t="s">
        <v>19</v>
      </c>
      <c r="F1092" s="237" t="s">
        <v>1092</v>
      </c>
      <c r="G1092" s="234"/>
      <c r="H1092" s="238">
        <v>99.200000000000003</v>
      </c>
      <c r="I1092" s="239"/>
      <c r="J1092" s="234"/>
      <c r="K1092" s="234"/>
      <c r="L1092" s="240"/>
      <c r="M1092" s="241"/>
      <c r="N1092" s="242"/>
      <c r="O1092" s="242"/>
      <c r="P1092" s="242"/>
      <c r="Q1092" s="242"/>
      <c r="R1092" s="242"/>
      <c r="S1092" s="242"/>
      <c r="T1092" s="24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4" t="s">
        <v>174</v>
      </c>
      <c r="AU1092" s="244" t="s">
        <v>87</v>
      </c>
      <c r="AV1092" s="13" t="s">
        <v>87</v>
      </c>
      <c r="AW1092" s="13" t="s">
        <v>37</v>
      </c>
      <c r="AX1092" s="13" t="s">
        <v>77</v>
      </c>
      <c r="AY1092" s="244" t="s">
        <v>164</v>
      </c>
    </row>
    <row r="1093" s="13" customFormat="1">
      <c r="A1093" s="13"/>
      <c r="B1093" s="233"/>
      <c r="C1093" s="234"/>
      <c r="D1093" s="235" t="s">
        <v>174</v>
      </c>
      <c r="E1093" s="236" t="s">
        <v>19</v>
      </c>
      <c r="F1093" s="237" t="s">
        <v>1065</v>
      </c>
      <c r="G1093" s="234"/>
      <c r="H1093" s="238">
        <v>4.2000000000000002</v>
      </c>
      <c r="I1093" s="239"/>
      <c r="J1093" s="234"/>
      <c r="K1093" s="234"/>
      <c r="L1093" s="240"/>
      <c r="M1093" s="241"/>
      <c r="N1093" s="242"/>
      <c r="O1093" s="242"/>
      <c r="P1093" s="242"/>
      <c r="Q1093" s="242"/>
      <c r="R1093" s="242"/>
      <c r="S1093" s="242"/>
      <c r="T1093" s="24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4" t="s">
        <v>174</v>
      </c>
      <c r="AU1093" s="244" t="s">
        <v>87</v>
      </c>
      <c r="AV1093" s="13" t="s">
        <v>87</v>
      </c>
      <c r="AW1093" s="13" t="s">
        <v>37</v>
      </c>
      <c r="AX1093" s="13" t="s">
        <v>77</v>
      </c>
      <c r="AY1093" s="244" t="s">
        <v>164</v>
      </c>
    </row>
    <row r="1094" s="13" customFormat="1">
      <c r="A1094" s="13"/>
      <c r="B1094" s="233"/>
      <c r="C1094" s="234"/>
      <c r="D1094" s="235" t="s">
        <v>174</v>
      </c>
      <c r="E1094" s="236" t="s">
        <v>19</v>
      </c>
      <c r="F1094" s="237" t="s">
        <v>1093</v>
      </c>
      <c r="G1094" s="234"/>
      <c r="H1094" s="238">
        <v>3.6000000000000001</v>
      </c>
      <c r="I1094" s="239"/>
      <c r="J1094" s="234"/>
      <c r="K1094" s="234"/>
      <c r="L1094" s="240"/>
      <c r="M1094" s="241"/>
      <c r="N1094" s="242"/>
      <c r="O1094" s="242"/>
      <c r="P1094" s="242"/>
      <c r="Q1094" s="242"/>
      <c r="R1094" s="242"/>
      <c r="S1094" s="242"/>
      <c r="T1094" s="24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4" t="s">
        <v>174</v>
      </c>
      <c r="AU1094" s="244" t="s">
        <v>87</v>
      </c>
      <c r="AV1094" s="13" t="s">
        <v>87</v>
      </c>
      <c r="AW1094" s="13" t="s">
        <v>37</v>
      </c>
      <c r="AX1094" s="13" t="s">
        <v>77</v>
      </c>
      <c r="AY1094" s="244" t="s">
        <v>164</v>
      </c>
    </row>
    <row r="1095" s="13" customFormat="1">
      <c r="A1095" s="13"/>
      <c r="B1095" s="233"/>
      <c r="C1095" s="234"/>
      <c r="D1095" s="235" t="s">
        <v>174</v>
      </c>
      <c r="E1095" s="236" t="s">
        <v>19</v>
      </c>
      <c r="F1095" s="237" t="s">
        <v>1094</v>
      </c>
      <c r="G1095" s="234"/>
      <c r="H1095" s="238">
        <v>4.2000000000000002</v>
      </c>
      <c r="I1095" s="239"/>
      <c r="J1095" s="234"/>
      <c r="K1095" s="234"/>
      <c r="L1095" s="240"/>
      <c r="M1095" s="241"/>
      <c r="N1095" s="242"/>
      <c r="O1095" s="242"/>
      <c r="P1095" s="242"/>
      <c r="Q1095" s="242"/>
      <c r="R1095" s="242"/>
      <c r="S1095" s="242"/>
      <c r="T1095" s="24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4" t="s">
        <v>174</v>
      </c>
      <c r="AU1095" s="244" t="s">
        <v>87</v>
      </c>
      <c r="AV1095" s="13" t="s">
        <v>87</v>
      </c>
      <c r="AW1095" s="13" t="s">
        <v>37</v>
      </c>
      <c r="AX1095" s="13" t="s">
        <v>77</v>
      </c>
      <c r="AY1095" s="244" t="s">
        <v>164</v>
      </c>
    </row>
    <row r="1096" s="13" customFormat="1">
      <c r="A1096" s="13"/>
      <c r="B1096" s="233"/>
      <c r="C1096" s="234"/>
      <c r="D1096" s="235" t="s">
        <v>174</v>
      </c>
      <c r="E1096" s="236" t="s">
        <v>19</v>
      </c>
      <c r="F1096" s="237" t="s">
        <v>1095</v>
      </c>
      <c r="G1096" s="234"/>
      <c r="H1096" s="238">
        <v>6.7999999999999998</v>
      </c>
      <c r="I1096" s="239"/>
      <c r="J1096" s="234"/>
      <c r="K1096" s="234"/>
      <c r="L1096" s="240"/>
      <c r="M1096" s="241"/>
      <c r="N1096" s="242"/>
      <c r="O1096" s="242"/>
      <c r="P1096" s="242"/>
      <c r="Q1096" s="242"/>
      <c r="R1096" s="242"/>
      <c r="S1096" s="242"/>
      <c r="T1096" s="24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4" t="s">
        <v>174</v>
      </c>
      <c r="AU1096" s="244" t="s">
        <v>87</v>
      </c>
      <c r="AV1096" s="13" t="s">
        <v>87</v>
      </c>
      <c r="AW1096" s="13" t="s">
        <v>37</v>
      </c>
      <c r="AX1096" s="13" t="s">
        <v>77</v>
      </c>
      <c r="AY1096" s="244" t="s">
        <v>164</v>
      </c>
    </row>
    <row r="1097" s="13" customFormat="1">
      <c r="A1097" s="13"/>
      <c r="B1097" s="233"/>
      <c r="C1097" s="234"/>
      <c r="D1097" s="235" t="s">
        <v>174</v>
      </c>
      <c r="E1097" s="236" t="s">
        <v>19</v>
      </c>
      <c r="F1097" s="237" t="s">
        <v>1060</v>
      </c>
      <c r="G1097" s="234"/>
      <c r="H1097" s="238">
        <v>2.7999999999999998</v>
      </c>
      <c r="I1097" s="239"/>
      <c r="J1097" s="234"/>
      <c r="K1097" s="234"/>
      <c r="L1097" s="240"/>
      <c r="M1097" s="241"/>
      <c r="N1097" s="242"/>
      <c r="O1097" s="242"/>
      <c r="P1097" s="242"/>
      <c r="Q1097" s="242"/>
      <c r="R1097" s="242"/>
      <c r="S1097" s="242"/>
      <c r="T1097" s="24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4" t="s">
        <v>174</v>
      </c>
      <c r="AU1097" s="244" t="s">
        <v>87</v>
      </c>
      <c r="AV1097" s="13" t="s">
        <v>87</v>
      </c>
      <c r="AW1097" s="13" t="s">
        <v>37</v>
      </c>
      <c r="AX1097" s="13" t="s">
        <v>77</v>
      </c>
      <c r="AY1097" s="244" t="s">
        <v>164</v>
      </c>
    </row>
    <row r="1098" s="13" customFormat="1">
      <c r="A1098" s="13"/>
      <c r="B1098" s="233"/>
      <c r="C1098" s="234"/>
      <c r="D1098" s="235" t="s">
        <v>174</v>
      </c>
      <c r="E1098" s="236" t="s">
        <v>19</v>
      </c>
      <c r="F1098" s="237" t="s">
        <v>1049</v>
      </c>
      <c r="G1098" s="234"/>
      <c r="H1098" s="238">
        <v>10</v>
      </c>
      <c r="I1098" s="239"/>
      <c r="J1098" s="234"/>
      <c r="K1098" s="234"/>
      <c r="L1098" s="240"/>
      <c r="M1098" s="241"/>
      <c r="N1098" s="242"/>
      <c r="O1098" s="242"/>
      <c r="P1098" s="242"/>
      <c r="Q1098" s="242"/>
      <c r="R1098" s="242"/>
      <c r="S1098" s="242"/>
      <c r="T1098" s="24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4" t="s">
        <v>174</v>
      </c>
      <c r="AU1098" s="244" t="s">
        <v>87</v>
      </c>
      <c r="AV1098" s="13" t="s">
        <v>87</v>
      </c>
      <c r="AW1098" s="13" t="s">
        <v>37</v>
      </c>
      <c r="AX1098" s="13" t="s">
        <v>77</v>
      </c>
      <c r="AY1098" s="244" t="s">
        <v>164</v>
      </c>
    </row>
    <row r="1099" s="14" customFormat="1">
      <c r="A1099" s="14"/>
      <c r="B1099" s="245"/>
      <c r="C1099" s="246"/>
      <c r="D1099" s="235" t="s">
        <v>174</v>
      </c>
      <c r="E1099" s="247" t="s">
        <v>19</v>
      </c>
      <c r="F1099" s="248" t="s">
        <v>176</v>
      </c>
      <c r="G1099" s="246"/>
      <c r="H1099" s="249">
        <v>130.80000000000001</v>
      </c>
      <c r="I1099" s="250"/>
      <c r="J1099" s="246"/>
      <c r="K1099" s="246"/>
      <c r="L1099" s="251"/>
      <c r="M1099" s="252"/>
      <c r="N1099" s="253"/>
      <c r="O1099" s="253"/>
      <c r="P1099" s="253"/>
      <c r="Q1099" s="253"/>
      <c r="R1099" s="253"/>
      <c r="S1099" s="253"/>
      <c r="T1099" s="25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55" t="s">
        <v>174</v>
      </c>
      <c r="AU1099" s="255" t="s">
        <v>87</v>
      </c>
      <c r="AV1099" s="14" t="s">
        <v>108</v>
      </c>
      <c r="AW1099" s="14" t="s">
        <v>37</v>
      </c>
      <c r="AX1099" s="14" t="s">
        <v>85</v>
      </c>
      <c r="AY1099" s="255" t="s">
        <v>164</v>
      </c>
    </row>
    <row r="1100" s="2" customFormat="1" ht="44.25" customHeight="1">
      <c r="A1100" s="41"/>
      <c r="B1100" s="42"/>
      <c r="C1100" s="215" t="s">
        <v>1096</v>
      </c>
      <c r="D1100" s="215" t="s">
        <v>166</v>
      </c>
      <c r="E1100" s="216" t="s">
        <v>1097</v>
      </c>
      <c r="F1100" s="217" t="s">
        <v>1098</v>
      </c>
      <c r="G1100" s="218" t="s">
        <v>169</v>
      </c>
      <c r="H1100" s="219">
        <v>172.38999999999999</v>
      </c>
      <c r="I1100" s="220"/>
      <c r="J1100" s="221">
        <f>ROUND(I1100*H1100,2)</f>
        <v>0</v>
      </c>
      <c r="K1100" s="217" t="s">
        <v>170</v>
      </c>
      <c r="L1100" s="47"/>
      <c r="M1100" s="222" t="s">
        <v>19</v>
      </c>
      <c r="N1100" s="223" t="s">
        <v>48</v>
      </c>
      <c r="O1100" s="87"/>
      <c r="P1100" s="224">
        <f>O1100*H1100</f>
        <v>0</v>
      </c>
      <c r="Q1100" s="224">
        <v>0</v>
      </c>
      <c r="R1100" s="224">
        <f>Q1100*H1100</f>
        <v>0</v>
      </c>
      <c r="S1100" s="224">
        <v>0.017000000000000001</v>
      </c>
      <c r="T1100" s="225">
        <f>S1100*H1100</f>
        <v>2.9306299999999998</v>
      </c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R1100" s="226" t="s">
        <v>276</v>
      </c>
      <c r="AT1100" s="226" t="s">
        <v>166</v>
      </c>
      <c r="AU1100" s="226" t="s">
        <v>87</v>
      </c>
      <c r="AY1100" s="20" t="s">
        <v>164</v>
      </c>
      <c r="BE1100" s="227">
        <f>IF(N1100="základní",J1100,0)</f>
        <v>0</v>
      </c>
      <c r="BF1100" s="227">
        <f>IF(N1100="snížená",J1100,0)</f>
        <v>0</v>
      </c>
      <c r="BG1100" s="227">
        <f>IF(N1100="zákl. přenesená",J1100,0)</f>
        <v>0</v>
      </c>
      <c r="BH1100" s="227">
        <f>IF(N1100="sníž. přenesená",J1100,0)</f>
        <v>0</v>
      </c>
      <c r="BI1100" s="227">
        <f>IF(N1100="nulová",J1100,0)</f>
        <v>0</v>
      </c>
      <c r="BJ1100" s="20" t="s">
        <v>85</v>
      </c>
      <c r="BK1100" s="227">
        <f>ROUND(I1100*H1100,2)</f>
        <v>0</v>
      </c>
      <c r="BL1100" s="20" t="s">
        <v>276</v>
      </c>
      <c r="BM1100" s="226" t="s">
        <v>1099</v>
      </c>
    </row>
    <row r="1101" s="2" customFormat="1">
      <c r="A1101" s="41"/>
      <c r="B1101" s="42"/>
      <c r="C1101" s="43"/>
      <c r="D1101" s="228" t="s">
        <v>172</v>
      </c>
      <c r="E1101" s="43"/>
      <c r="F1101" s="229" t="s">
        <v>1100</v>
      </c>
      <c r="G1101" s="43"/>
      <c r="H1101" s="43"/>
      <c r="I1101" s="230"/>
      <c r="J1101" s="43"/>
      <c r="K1101" s="43"/>
      <c r="L1101" s="47"/>
      <c r="M1101" s="231"/>
      <c r="N1101" s="232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172</v>
      </c>
      <c r="AU1101" s="20" t="s">
        <v>87</v>
      </c>
    </row>
    <row r="1102" s="15" customFormat="1">
      <c r="A1102" s="15"/>
      <c r="B1102" s="256"/>
      <c r="C1102" s="257"/>
      <c r="D1102" s="235" t="s">
        <v>174</v>
      </c>
      <c r="E1102" s="258" t="s">
        <v>19</v>
      </c>
      <c r="F1102" s="259" t="s">
        <v>1101</v>
      </c>
      <c r="G1102" s="257"/>
      <c r="H1102" s="258" t="s">
        <v>19</v>
      </c>
      <c r="I1102" s="260"/>
      <c r="J1102" s="257"/>
      <c r="K1102" s="257"/>
      <c r="L1102" s="261"/>
      <c r="M1102" s="262"/>
      <c r="N1102" s="263"/>
      <c r="O1102" s="263"/>
      <c r="P1102" s="263"/>
      <c r="Q1102" s="263"/>
      <c r="R1102" s="263"/>
      <c r="S1102" s="263"/>
      <c r="T1102" s="264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65" t="s">
        <v>174</v>
      </c>
      <c r="AU1102" s="265" t="s">
        <v>87</v>
      </c>
      <c r="AV1102" s="15" t="s">
        <v>85</v>
      </c>
      <c r="AW1102" s="15" t="s">
        <v>37</v>
      </c>
      <c r="AX1102" s="15" t="s">
        <v>77</v>
      </c>
      <c r="AY1102" s="265" t="s">
        <v>164</v>
      </c>
    </row>
    <row r="1103" s="13" customFormat="1">
      <c r="A1103" s="13"/>
      <c r="B1103" s="233"/>
      <c r="C1103" s="234"/>
      <c r="D1103" s="235" t="s">
        <v>174</v>
      </c>
      <c r="E1103" s="236" t="s">
        <v>19</v>
      </c>
      <c r="F1103" s="237" t="s">
        <v>1102</v>
      </c>
      <c r="G1103" s="234"/>
      <c r="H1103" s="238">
        <v>169.61000000000001</v>
      </c>
      <c r="I1103" s="239"/>
      <c r="J1103" s="234"/>
      <c r="K1103" s="234"/>
      <c r="L1103" s="240"/>
      <c r="M1103" s="241"/>
      <c r="N1103" s="242"/>
      <c r="O1103" s="242"/>
      <c r="P1103" s="242"/>
      <c r="Q1103" s="242"/>
      <c r="R1103" s="242"/>
      <c r="S1103" s="242"/>
      <c r="T1103" s="24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4" t="s">
        <v>174</v>
      </c>
      <c r="AU1103" s="244" t="s">
        <v>87</v>
      </c>
      <c r="AV1103" s="13" t="s">
        <v>87</v>
      </c>
      <c r="AW1103" s="13" t="s">
        <v>37</v>
      </c>
      <c r="AX1103" s="13" t="s">
        <v>77</v>
      </c>
      <c r="AY1103" s="244" t="s">
        <v>164</v>
      </c>
    </row>
    <row r="1104" s="13" customFormat="1">
      <c r="A1104" s="13"/>
      <c r="B1104" s="233"/>
      <c r="C1104" s="234"/>
      <c r="D1104" s="235" t="s">
        <v>174</v>
      </c>
      <c r="E1104" s="236" t="s">
        <v>19</v>
      </c>
      <c r="F1104" s="237" t="s">
        <v>1103</v>
      </c>
      <c r="G1104" s="234"/>
      <c r="H1104" s="238">
        <v>2.7799999999999998</v>
      </c>
      <c r="I1104" s="239"/>
      <c r="J1104" s="234"/>
      <c r="K1104" s="234"/>
      <c r="L1104" s="240"/>
      <c r="M1104" s="241"/>
      <c r="N1104" s="242"/>
      <c r="O1104" s="242"/>
      <c r="P1104" s="242"/>
      <c r="Q1104" s="242"/>
      <c r="R1104" s="242"/>
      <c r="S1104" s="242"/>
      <c r="T1104" s="24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4" t="s">
        <v>174</v>
      </c>
      <c r="AU1104" s="244" t="s">
        <v>87</v>
      </c>
      <c r="AV1104" s="13" t="s">
        <v>87</v>
      </c>
      <c r="AW1104" s="13" t="s">
        <v>37</v>
      </c>
      <c r="AX1104" s="13" t="s">
        <v>77</v>
      </c>
      <c r="AY1104" s="244" t="s">
        <v>164</v>
      </c>
    </row>
    <row r="1105" s="14" customFormat="1">
      <c r="A1105" s="14"/>
      <c r="B1105" s="245"/>
      <c r="C1105" s="246"/>
      <c r="D1105" s="235" t="s">
        <v>174</v>
      </c>
      <c r="E1105" s="247" t="s">
        <v>19</v>
      </c>
      <c r="F1105" s="248" t="s">
        <v>176</v>
      </c>
      <c r="G1105" s="246"/>
      <c r="H1105" s="249">
        <v>172.39000000000002</v>
      </c>
      <c r="I1105" s="250"/>
      <c r="J1105" s="246"/>
      <c r="K1105" s="246"/>
      <c r="L1105" s="251"/>
      <c r="M1105" s="252"/>
      <c r="N1105" s="253"/>
      <c r="O1105" s="253"/>
      <c r="P1105" s="253"/>
      <c r="Q1105" s="253"/>
      <c r="R1105" s="253"/>
      <c r="S1105" s="253"/>
      <c r="T1105" s="25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5" t="s">
        <v>174</v>
      </c>
      <c r="AU1105" s="255" t="s">
        <v>87</v>
      </c>
      <c r="AV1105" s="14" t="s">
        <v>108</v>
      </c>
      <c r="AW1105" s="14" t="s">
        <v>37</v>
      </c>
      <c r="AX1105" s="14" t="s">
        <v>85</v>
      </c>
      <c r="AY1105" s="255" t="s">
        <v>164</v>
      </c>
    </row>
    <row r="1106" s="2" customFormat="1" ht="55.5" customHeight="1">
      <c r="A1106" s="41"/>
      <c r="B1106" s="42"/>
      <c r="C1106" s="215" t="s">
        <v>1104</v>
      </c>
      <c r="D1106" s="215" t="s">
        <v>166</v>
      </c>
      <c r="E1106" s="216" t="s">
        <v>1105</v>
      </c>
      <c r="F1106" s="217" t="s">
        <v>1106</v>
      </c>
      <c r="G1106" s="218" t="s">
        <v>359</v>
      </c>
      <c r="H1106" s="219">
        <v>253.59999999999999</v>
      </c>
      <c r="I1106" s="220"/>
      <c r="J1106" s="221">
        <f>ROUND(I1106*H1106,2)</f>
        <v>0</v>
      </c>
      <c r="K1106" s="217" t="s">
        <v>170</v>
      </c>
      <c r="L1106" s="47"/>
      <c r="M1106" s="222" t="s">
        <v>19</v>
      </c>
      <c r="N1106" s="223" t="s">
        <v>48</v>
      </c>
      <c r="O1106" s="87"/>
      <c r="P1106" s="224">
        <f>O1106*H1106</f>
        <v>0</v>
      </c>
      <c r="Q1106" s="224">
        <v>0</v>
      </c>
      <c r="R1106" s="224">
        <f>Q1106*H1106</f>
        <v>0</v>
      </c>
      <c r="S1106" s="224">
        <v>0</v>
      </c>
      <c r="T1106" s="225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26" t="s">
        <v>276</v>
      </c>
      <c r="AT1106" s="226" t="s">
        <v>166</v>
      </c>
      <c r="AU1106" s="226" t="s">
        <v>87</v>
      </c>
      <c r="AY1106" s="20" t="s">
        <v>164</v>
      </c>
      <c r="BE1106" s="227">
        <f>IF(N1106="základní",J1106,0)</f>
        <v>0</v>
      </c>
      <c r="BF1106" s="227">
        <f>IF(N1106="snížená",J1106,0)</f>
        <v>0</v>
      </c>
      <c r="BG1106" s="227">
        <f>IF(N1106="zákl. přenesená",J1106,0)</f>
        <v>0</v>
      </c>
      <c r="BH1106" s="227">
        <f>IF(N1106="sníž. přenesená",J1106,0)</f>
        <v>0</v>
      </c>
      <c r="BI1106" s="227">
        <f>IF(N1106="nulová",J1106,0)</f>
        <v>0</v>
      </c>
      <c r="BJ1106" s="20" t="s">
        <v>85</v>
      </c>
      <c r="BK1106" s="227">
        <f>ROUND(I1106*H1106,2)</f>
        <v>0</v>
      </c>
      <c r="BL1106" s="20" t="s">
        <v>276</v>
      </c>
      <c r="BM1106" s="226" t="s">
        <v>1107</v>
      </c>
    </row>
    <row r="1107" s="2" customFormat="1">
      <c r="A1107" s="41"/>
      <c r="B1107" s="42"/>
      <c r="C1107" s="43"/>
      <c r="D1107" s="228" t="s">
        <v>172</v>
      </c>
      <c r="E1107" s="43"/>
      <c r="F1107" s="229" t="s">
        <v>1108</v>
      </c>
      <c r="G1107" s="43"/>
      <c r="H1107" s="43"/>
      <c r="I1107" s="230"/>
      <c r="J1107" s="43"/>
      <c r="K1107" s="43"/>
      <c r="L1107" s="47"/>
      <c r="M1107" s="231"/>
      <c r="N1107" s="232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20" t="s">
        <v>172</v>
      </c>
      <c r="AU1107" s="20" t="s">
        <v>87</v>
      </c>
    </row>
    <row r="1108" s="13" customFormat="1">
      <c r="A1108" s="13"/>
      <c r="B1108" s="233"/>
      <c r="C1108" s="234"/>
      <c r="D1108" s="235" t="s">
        <v>174</v>
      </c>
      <c r="E1108" s="236" t="s">
        <v>19</v>
      </c>
      <c r="F1108" s="237" t="s">
        <v>1109</v>
      </c>
      <c r="G1108" s="234"/>
      <c r="H1108" s="238">
        <v>12.6</v>
      </c>
      <c r="I1108" s="239"/>
      <c r="J1108" s="234"/>
      <c r="K1108" s="234"/>
      <c r="L1108" s="240"/>
      <c r="M1108" s="241"/>
      <c r="N1108" s="242"/>
      <c r="O1108" s="242"/>
      <c r="P1108" s="242"/>
      <c r="Q1108" s="242"/>
      <c r="R1108" s="242"/>
      <c r="S1108" s="242"/>
      <c r="T1108" s="24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4" t="s">
        <v>174</v>
      </c>
      <c r="AU1108" s="244" t="s">
        <v>87</v>
      </c>
      <c r="AV1108" s="13" t="s">
        <v>87</v>
      </c>
      <c r="AW1108" s="13" t="s">
        <v>37</v>
      </c>
      <c r="AX1108" s="13" t="s">
        <v>77</v>
      </c>
      <c r="AY1108" s="244" t="s">
        <v>164</v>
      </c>
    </row>
    <row r="1109" s="13" customFormat="1">
      <c r="A1109" s="13"/>
      <c r="B1109" s="233"/>
      <c r="C1109" s="234"/>
      <c r="D1109" s="235" t="s">
        <v>174</v>
      </c>
      <c r="E1109" s="236" t="s">
        <v>19</v>
      </c>
      <c r="F1109" s="237" t="s">
        <v>1110</v>
      </c>
      <c r="G1109" s="234"/>
      <c r="H1109" s="238">
        <v>62</v>
      </c>
      <c r="I1109" s="239"/>
      <c r="J1109" s="234"/>
      <c r="K1109" s="234"/>
      <c r="L1109" s="240"/>
      <c r="M1109" s="241"/>
      <c r="N1109" s="242"/>
      <c r="O1109" s="242"/>
      <c r="P1109" s="242"/>
      <c r="Q1109" s="242"/>
      <c r="R1109" s="242"/>
      <c r="S1109" s="242"/>
      <c r="T1109" s="24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4" t="s">
        <v>174</v>
      </c>
      <c r="AU1109" s="244" t="s">
        <v>87</v>
      </c>
      <c r="AV1109" s="13" t="s">
        <v>87</v>
      </c>
      <c r="AW1109" s="13" t="s">
        <v>37</v>
      </c>
      <c r="AX1109" s="13" t="s">
        <v>77</v>
      </c>
      <c r="AY1109" s="244" t="s">
        <v>164</v>
      </c>
    </row>
    <row r="1110" s="13" customFormat="1">
      <c r="A1110" s="13"/>
      <c r="B1110" s="233"/>
      <c r="C1110" s="234"/>
      <c r="D1110" s="235" t="s">
        <v>174</v>
      </c>
      <c r="E1110" s="236" t="s">
        <v>19</v>
      </c>
      <c r="F1110" s="237" t="s">
        <v>1111</v>
      </c>
      <c r="G1110" s="234"/>
      <c r="H1110" s="238">
        <v>8</v>
      </c>
      <c r="I1110" s="239"/>
      <c r="J1110" s="234"/>
      <c r="K1110" s="234"/>
      <c r="L1110" s="240"/>
      <c r="M1110" s="241"/>
      <c r="N1110" s="242"/>
      <c r="O1110" s="242"/>
      <c r="P1110" s="242"/>
      <c r="Q1110" s="242"/>
      <c r="R1110" s="242"/>
      <c r="S1110" s="242"/>
      <c r="T1110" s="24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4" t="s">
        <v>174</v>
      </c>
      <c r="AU1110" s="244" t="s">
        <v>87</v>
      </c>
      <c r="AV1110" s="13" t="s">
        <v>87</v>
      </c>
      <c r="AW1110" s="13" t="s">
        <v>37</v>
      </c>
      <c r="AX1110" s="13" t="s">
        <v>77</v>
      </c>
      <c r="AY1110" s="244" t="s">
        <v>164</v>
      </c>
    </row>
    <row r="1111" s="13" customFormat="1">
      <c r="A1111" s="13"/>
      <c r="B1111" s="233"/>
      <c r="C1111" s="234"/>
      <c r="D1111" s="235" t="s">
        <v>174</v>
      </c>
      <c r="E1111" s="236" t="s">
        <v>19</v>
      </c>
      <c r="F1111" s="237" t="s">
        <v>1112</v>
      </c>
      <c r="G1111" s="234"/>
      <c r="H1111" s="238">
        <v>30</v>
      </c>
      <c r="I1111" s="239"/>
      <c r="J1111" s="234"/>
      <c r="K1111" s="234"/>
      <c r="L1111" s="240"/>
      <c r="M1111" s="241"/>
      <c r="N1111" s="242"/>
      <c r="O1111" s="242"/>
      <c r="P1111" s="242"/>
      <c r="Q1111" s="242"/>
      <c r="R1111" s="242"/>
      <c r="S1111" s="242"/>
      <c r="T1111" s="24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4" t="s">
        <v>174</v>
      </c>
      <c r="AU1111" s="244" t="s">
        <v>87</v>
      </c>
      <c r="AV1111" s="13" t="s">
        <v>87</v>
      </c>
      <c r="AW1111" s="13" t="s">
        <v>37</v>
      </c>
      <c r="AX1111" s="13" t="s">
        <v>77</v>
      </c>
      <c r="AY1111" s="244" t="s">
        <v>164</v>
      </c>
    </row>
    <row r="1112" s="13" customFormat="1">
      <c r="A1112" s="13"/>
      <c r="B1112" s="233"/>
      <c r="C1112" s="234"/>
      <c r="D1112" s="235" t="s">
        <v>174</v>
      </c>
      <c r="E1112" s="236" t="s">
        <v>19</v>
      </c>
      <c r="F1112" s="237" t="s">
        <v>1113</v>
      </c>
      <c r="G1112" s="234"/>
      <c r="H1112" s="238">
        <v>52</v>
      </c>
      <c r="I1112" s="239"/>
      <c r="J1112" s="234"/>
      <c r="K1112" s="234"/>
      <c r="L1112" s="240"/>
      <c r="M1112" s="241"/>
      <c r="N1112" s="242"/>
      <c r="O1112" s="242"/>
      <c r="P1112" s="242"/>
      <c r="Q1112" s="242"/>
      <c r="R1112" s="242"/>
      <c r="S1112" s="242"/>
      <c r="T1112" s="24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4" t="s">
        <v>174</v>
      </c>
      <c r="AU1112" s="244" t="s">
        <v>87</v>
      </c>
      <c r="AV1112" s="13" t="s">
        <v>87</v>
      </c>
      <c r="AW1112" s="13" t="s">
        <v>37</v>
      </c>
      <c r="AX1112" s="13" t="s">
        <v>77</v>
      </c>
      <c r="AY1112" s="244" t="s">
        <v>164</v>
      </c>
    </row>
    <row r="1113" s="13" customFormat="1">
      <c r="A1113" s="13"/>
      <c r="B1113" s="233"/>
      <c r="C1113" s="234"/>
      <c r="D1113" s="235" t="s">
        <v>174</v>
      </c>
      <c r="E1113" s="236" t="s">
        <v>19</v>
      </c>
      <c r="F1113" s="237" t="s">
        <v>1114</v>
      </c>
      <c r="G1113" s="234"/>
      <c r="H1113" s="238">
        <v>27</v>
      </c>
      <c r="I1113" s="239"/>
      <c r="J1113" s="234"/>
      <c r="K1113" s="234"/>
      <c r="L1113" s="240"/>
      <c r="M1113" s="241"/>
      <c r="N1113" s="242"/>
      <c r="O1113" s="242"/>
      <c r="P1113" s="242"/>
      <c r="Q1113" s="242"/>
      <c r="R1113" s="242"/>
      <c r="S1113" s="242"/>
      <c r="T1113" s="24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4" t="s">
        <v>174</v>
      </c>
      <c r="AU1113" s="244" t="s">
        <v>87</v>
      </c>
      <c r="AV1113" s="13" t="s">
        <v>87</v>
      </c>
      <c r="AW1113" s="13" t="s">
        <v>37</v>
      </c>
      <c r="AX1113" s="13" t="s">
        <v>77</v>
      </c>
      <c r="AY1113" s="244" t="s">
        <v>164</v>
      </c>
    </row>
    <row r="1114" s="13" customFormat="1">
      <c r="A1114" s="13"/>
      <c r="B1114" s="233"/>
      <c r="C1114" s="234"/>
      <c r="D1114" s="235" t="s">
        <v>174</v>
      </c>
      <c r="E1114" s="236" t="s">
        <v>19</v>
      </c>
      <c r="F1114" s="237" t="s">
        <v>1115</v>
      </c>
      <c r="G1114" s="234"/>
      <c r="H1114" s="238">
        <v>52</v>
      </c>
      <c r="I1114" s="239"/>
      <c r="J1114" s="234"/>
      <c r="K1114" s="234"/>
      <c r="L1114" s="240"/>
      <c r="M1114" s="241"/>
      <c r="N1114" s="242"/>
      <c r="O1114" s="242"/>
      <c r="P1114" s="242"/>
      <c r="Q1114" s="242"/>
      <c r="R1114" s="242"/>
      <c r="S1114" s="242"/>
      <c r="T1114" s="24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4" t="s">
        <v>174</v>
      </c>
      <c r="AU1114" s="244" t="s">
        <v>87</v>
      </c>
      <c r="AV1114" s="13" t="s">
        <v>87</v>
      </c>
      <c r="AW1114" s="13" t="s">
        <v>37</v>
      </c>
      <c r="AX1114" s="13" t="s">
        <v>77</v>
      </c>
      <c r="AY1114" s="244" t="s">
        <v>164</v>
      </c>
    </row>
    <row r="1115" s="13" customFormat="1">
      <c r="A1115" s="13"/>
      <c r="B1115" s="233"/>
      <c r="C1115" s="234"/>
      <c r="D1115" s="235" t="s">
        <v>174</v>
      </c>
      <c r="E1115" s="236" t="s">
        <v>19</v>
      </c>
      <c r="F1115" s="237" t="s">
        <v>1116</v>
      </c>
      <c r="G1115" s="234"/>
      <c r="H1115" s="238">
        <v>10</v>
      </c>
      <c r="I1115" s="239"/>
      <c r="J1115" s="234"/>
      <c r="K1115" s="234"/>
      <c r="L1115" s="240"/>
      <c r="M1115" s="241"/>
      <c r="N1115" s="242"/>
      <c r="O1115" s="242"/>
      <c r="P1115" s="242"/>
      <c r="Q1115" s="242"/>
      <c r="R1115" s="242"/>
      <c r="S1115" s="242"/>
      <c r="T1115" s="24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4" t="s">
        <v>174</v>
      </c>
      <c r="AU1115" s="244" t="s">
        <v>87</v>
      </c>
      <c r="AV1115" s="13" t="s">
        <v>87</v>
      </c>
      <c r="AW1115" s="13" t="s">
        <v>37</v>
      </c>
      <c r="AX1115" s="13" t="s">
        <v>77</v>
      </c>
      <c r="AY1115" s="244" t="s">
        <v>164</v>
      </c>
    </row>
    <row r="1116" s="14" customFormat="1">
      <c r="A1116" s="14"/>
      <c r="B1116" s="245"/>
      <c r="C1116" s="246"/>
      <c r="D1116" s="235" t="s">
        <v>174</v>
      </c>
      <c r="E1116" s="247" t="s">
        <v>19</v>
      </c>
      <c r="F1116" s="248" t="s">
        <v>176</v>
      </c>
      <c r="G1116" s="246"/>
      <c r="H1116" s="249">
        <v>253.59999999999999</v>
      </c>
      <c r="I1116" s="250"/>
      <c r="J1116" s="246"/>
      <c r="K1116" s="246"/>
      <c r="L1116" s="251"/>
      <c r="M1116" s="252"/>
      <c r="N1116" s="253"/>
      <c r="O1116" s="253"/>
      <c r="P1116" s="253"/>
      <c r="Q1116" s="253"/>
      <c r="R1116" s="253"/>
      <c r="S1116" s="253"/>
      <c r="T1116" s="25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5" t="s">
        <v>174</v>
      </c>
      <c r="AU1116" s="255" t="s">
        <v>87</v>
      </c>
      <c r="AV1116" s="14" t="s">
        <v>108</v>
      </c>
      <c r="AW1116" s="14" t="s">
        <v>37</v>
      </c>
      <c r="AX1116" s="14" t="s">
        <v>85</v>
      </c>
      <c r="AY1116" s="255" t="s">
        <v>164</v>
      </c>
    </row>
    <row r="1117" s="2" customFormat="1" ht="21.75" customHeight="1">
      <c r="A1117" s="41"/>
      <c r="B1117" s="42"/>
      <c r="C1117" s="267" t="s">
        <v>1117</v>
      </c>
      <c r="D1117" s="267" t="s">
        <v>338</v>
      </c>
      <c r="E1117" s="268" t="s">
        <v>1118</v>
      </c>
      <c r="F1117" s="269" t="s">
        <v>1119</v>
      </c>
      <c r="G1117" s="270" t="s">
        <v>179</v>
      </c>
      <c r="H1117" s="271">
        <v>0.76600000000000001</v>
      </c>
      <c r="I1117" s="272"/>
      <c r="J1117" s="273">
        <f>ROUND(I1117*H1117,2)</f>
        <v>0</v>
      </c>
      <c r="K1117" s="269" t="s">
        <v>170</v>
      </c>
      <c r="L1117" s="274"/>
      <c r="M1117" s="275" t="s">
        <v>19</v>
      </c>
      <c r="N1117" s="276" t="s">
        <v>48</v>
      </c>
      <c r="O1117" s="87"/>
      <c r="P1117" s="224">
        <f>O1117*H1117</f>
        <v>0</v>
      </c>
      <c r="Q1117" s="224">
        <v>0.55000000000000004</v>
      </c>
      <c r="R1117" s="224">
        <f>Q1117*H1117</f>
        <v>0.42130000000000006</v>
      </c>
      <c r="S1117" s="224">
        <v>0</v>
      </c>
      <c r="T1117" s="225">
        <f>S1117*H1117</f>
        <v>0</v>
      </c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R1117" s="226" t="s">
        <v>393</v>
      </c>
      <c r="AT1117" s="226" t="s">
        <v>338</v>
      </c>
      <c r="AU1117" s="226" t="s">
        <v>87</v>
      </c>
      <c r="AY1117" s="20" t="s">
        <v>164</v>
      </c>
      <c r="BE1117" s="227">
        <f>IF(N1117="základní",J1117,0)</f>
        <v>0</v>
      </c>
      <c r="BF1117" s="227">
        <f>IF(N1117="snížená",J1117,0)</f>
        <v>0</v>
      </c>
      <c r="BG1117" s="227">
        <f>IF(N1117="zákl. přenesená",J1117,0)</f>
        <v>0</v>
      </c>
      <c r="BH1117" s="227">
        <f>IF(N1117="sníž. přenesená",J1117,0)</f>
        <v>0</v>
      </c>
      <c r="BI1117" s="227">
        <f>IF(N1117="nulová",J1117,0)</f>
        <v>0</v>
      </c>
      <c r="BJ1117" s="20" t="s">
        <v>85</v>
      </c>
      <c r="BK1117" s="227">
        <f>ROUND(I1117*H1117,2)</f>
        <v>0</v>
      </c>
      <c r="BL1117" s="20" t="s">
        <v>276</v>
      </c>
      <c r="BM1117" s="226" t="s">
        <v>1120</v>
      </c>
    </row>
    <row r="1118" s="2" customFormat="1">
      <c r="A1118" s="41"/>
      <c r="B1118" s="42"/>
      <c r="C1118" s="43"/>
      <c r="D1118" s="235" t="s">
        <v>274</v>
      </c>
      <c r="E1118" s="43"/>
      <c r="F1118" s="266" t="s">
        <v>1121</v>
      </c>
      <c r="G1118" s="43"/>
      <c r="H1118" s="43"/>
      <c r="I1118" s="230"/>
      <c r="J1118" s="43"/>
      <c r="K1118" s="43"/>
      <c r="L1118" s="47"/>
      <c r="M1118" s="231"/>
      <c r="N1118" s="232"/>
      <c r="O1118" s="87"/>
      <c r="P1118" s="87"/>
      <c r="Q1118" s="87"/>
      <c r="R1118" s="87"/>
      <c r="S1118" s="87"/>
      <c r="T1118" s="88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T1118" s="20" t="s">
        <v>274</v>
      </c>
      <c r="AU1118" s="20" t="s">
        <v>87</v>
      </c>
    </row>
    <row r="1119" s="13" customFormat="1">
      <c r="A1119" s="13"/>
      <c r="B1119" s="233"/>
      <c r="C1119" s="234"/>
      <c r="D1119" s="235" t="s">
        <v>174</v>
      </c>
      <c r="E1119" s="236" t="s">
        <v>19</v>
      </c>
      <c r="F1119" s="237" t="s">
        <v>1122</v>
      </c>
      <c r="G1119" s="234"/>
      <c r="H1119" s="238">
        <v>0.13900000000000001</v>
      </c>
      <c r="I1119" s="239"/>
      <c r="J1119" s="234"/>
      <c r="K1119" s="234"/>
      <c r="L1119" s="240"/>
      <c r="M1119" s="241"/>
      <c r="N1119" s="242"/>
      <c r="O1119" s="242"/>
      <c r="P1119" s="242"/>
      <c r="Q1119" s="242"/>
      <c r="R1119" s="242"/>
      <c r="S1119" s="242"/>
      <c r="T1119" s="24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4" t="s">
        <v>174</v>
      </c>
      <c r="AU1119" s="244" t="s">
        <v>87</v>
      </c>
      <c r="AV1119" s="13" t="s">
        <v>87</v>
      </c>
      <c r="AW1119" s="13" t="s">
        <v>37</v>
      </c>
      <c r="AX1119" s="13" t="s">
        <v>77</v>
      </c>
      <c r="AY1119" s="244" t="s">
        <v>164</v>
      </c>
    </row>
    <row r="1120" s="13" customFormat="1">
      <c r="A1120" s="13"/>
      <c r="B1120" s="233"/>
      <c r="C1120" s="234"/>
      <c r="D1120" s="235" t="s">
        <v>174</v>
      </c>
      <c r="E1120" s="236" t="s">
        <v>19</v>
      </c>
      <c r="F1120" s="237" t="s">
        <v>1123</v>
      </c>
      <c r="G1120" s="234"/>
      <c r="H1120" s="238">
        <v>0.33000000000000002</v>
      </c>
      <c r="I1120" s="239"/>
      <c r="J1120" s="234"/>
      <c r="K1120" s="234"/>
      <c r="L1120" s="240"/>
      <c r="M1120" s="241"/>
      <c r="N1120" s="242"/>
      <c r="O1120" s="242"/>
      <c r="P1120" s="242"/>
      <c r="Q1120" s="242"/>
      <c r="R1120" s="242"/>
      <c r="S1120" s="242"/>
      <c r="T1120" s="24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4" t="s">
        <v>174</v>
      </c>
      <c r="AU1120" s="244" t="s">
        <v>87</v>
      </c>
      <c r="AV1120" s="13" t="s">
        <v>87</v>
      </c>
      <c r="AW1120" s="13" t="s">
        <v>37</v>
      </c>
      <c r="AX1120" s="13" t="s">
        <v>77</v>
      </c>
      <c r="AY1120" s="244" t="s">
        <v>164</v>
      </c>
    </row>
    <row r="1121" s="13" customFormat="1">
      <c r="A1121" s="13"/>
      <c r="B1121" s="233"/>
      <c r="C1121" s="234"/>
      <c r="D1121" s="235" t="s">
        <v>174</v>
      </c>
      <c r="E1121" s="236" t="s">
        <v>19</v>
      </c>
      <c r="F1121" s="237" t="s">
        <v>1124</v>
      </c>
      <c r="G1121" s="234"/>
      <c r="H1121" s="238">
        <v>0.29699999999999999</v>
      </c>
      <c r="I1121" s="239"/>
      <c r="J1121" s="234"/>
      <c r="K1121" s="234"/>
      <c r="L1121" s="240"/>
      <c r="M1121" s="241"/>
      <c r="N1121" s="242"/>
      <c r="O1121" s="242"/>
      <c r="P1121" s="242"/>
      <c r="Q1121" s="242"/>
      <c r="R1121" s="242"/>
      <c r="S1121" s="242"/>
      <c r="T1121" s="24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4" t="s">
        <v>174</v>
      </c>
      <c r="AU1121" s="244" t="s">
        <v>87</v>
      </c>
      <c r="AV1121" s="13" t="s">
        <v>87</v>
      </c>
      <c r="AW1121" s="13" t="s">
        <v>37</v>
      </c>
      <c r="AX1121" s="13" t="s">
        <v>77</v>
      </c>
      <c r="AY1121" s="244" t="s">
        <v>164</v>
      </c>
    </row>
    <row r="1122" s="14" customFormat="1">
      <c r="A1122" s="14"/>
      <c r="B1122" s="245"/>
      <c r="C1122" s="246"/>
      <c r="D1122" s="235" t="s">
        <v>174</v>
      </c>
      <c r="E1122" s="247" t="s">
        <v>19</v>
      </c>
      <c r="F1122" s="248" t="s">
        <v>176</v>
      </c>
      <c r="G1122" s="246"/>
      <c r="H1122" s="249">
        <v>0.76600000000000001</v>
      </c>
      <c r="I1122" s="250"/>
      <c r="J1122" s="246"/>
      <c r="K1122" s="246"/>
      <c r="L1122" s="251"/>
      <c r="M1122" s="252"/>
      <c r="N1122" s="253"/>
      <c r="O1122" s="253"/>
      <c r="P1122" s="253"/>
      <c r="Q1122" s="253"/>
      <c r="R1122" s="253"/>
      <c r="S1122" s="253"/>
      <c r="T1122" s="25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55" t="s">
        <v>174</v>
      </c>
      <c r="AU1122" s="255" t="s">
        <v>87</v>
      </c>
      <c r="AV1122" s="14" t="s">
        <v>108</v>
      </c>
      <c r="AW1122" s="14" t="s">
        <v>37</v>
      </c>
      <c r="AX1122" s="14" t="s">
        <v>85</v>
      </c>
      <c r="AY1122" s="255" t="s">
        <v>164</v>
      </c>
    </row>
    <row r="1123" s="2" customFormat="1" ht="21.75" customHeight="1">
      <c r="A1123" s="41"/>
      <c r="B1123" s="42"/>
      <c r="C1123" s="267" t="s">
        <v>1125</v>
      </c>
      <c r="D1123" s="267" t="s">
        <v>338</v>
      </c>
      <c r="E1123" s="268" t="s">
        <v>1126</v>
      </c>
      <c r="F1123" s="269" t="s">
        <v>1127</v>
      </c>
      <c r="G1123" s="270" t="s">
        <v>179</v>
      </c>
      <c r="H1123" s="271">
        <v>0.099000000000000005</v>
      </c>
      <c r="I1123" s="272"/>
      <c r="J1123" s="273">
        <f>ROUND(I1123*H1123,2)</f>
        <v>0</v>
      </c>
      <c r="K1123" s="269" t="s">
        <v>170</v>
      </c>
      <c r="L1123" s="274"/>
      <c r="M1123" s="275" t="s">
        <v>19</v>
      </c>
      <c r="N1123" s="276" t="s">
        <v>48</v>
      </c>
      <c r="O1123" s="87"/>
      <c r="P1123" s="224">
        <f>O1123*H1123</f>
        <v>0</v>
      </c>
      <c r="Q1123" s="224">
        <v>0.55000000000000004</v>
      </c>
      <c r="R1123" s="224">
        <f>Q1123*H1123</f>
        <v>0.054450000000000005</v>
      </c>
      <c r="S1123" s="224">
        <v>0</v>
      </c>
      <c r="T1123" s="225">
        <f>S1123*H1123</f>
        <v>0</v>
      </c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R1123" s="226" t="s">
        <v>393</v>
      </c>
      <c r="AT1123" s="226" t="s">
        <v>338</v>
      </c>
      <c r="AU1123" s="226" t="s">
        <v>87</v>
      </c>
      <c r="AY1123" s="20" t="s">
        <v>164</v>
      </c>
      <c r="BE1123" s="227">
        <f>IF(N1123="základní",J1123,0)</f>
        <v>0</v>
      </c>
      <c r="BF1123" s="227">
        <f>IF(N1123="snížená",J1123,0)</f>
        <v>0</v>
      </c>
      <c r="BG1123" s="227">
        <f>IF(N1123="zákl. přenesená",J1123,0)</f>
        <v>0</v>
      </c>
      <c r="BH1123" s="227">
        <f>IF(N1123="sníž. přenesená",J1123,0)</f>
        <v>0</v>
      </c>
      <c r="BI1123" s="227">
        <f>IF(N1123="nulová",J1123,0)</f>
        <v>0</v>
      </c>
      <c r="BJ1123" s="20" t="s">
        <v>85</v>
      </c>
      <c r="BK1123" s="227">
        <f>ROUND(I1123*H1123,2)</f>
        <v>0</v>
      </c>
      <c r="BL1123" s="20" t="s">
        <v>276</v>
      </c>
      <c r="BM1123" s="226" t="s">
        <v>1128</v>
      </c>
    </row>
    <row r="1124" s="2" customFormat="1">
      <c r="A1124" s="41"/>
      <c r="B1124" s="42"/>
      <c r="C1124" s="43"/>
      <c r="D1124" s="235" t="s">
        <v>274</v>
      </c>
      <c r="E1124" s="43"/>
      <c r="F1124" s="266" t="s">
        <v>1121</v>
      </c>
      <c r="G1124" s="43"/>
      <c r="H1124" s="43"/>
      <c r="I1124" s="230"/>
      <c r="J1124" s="43"/>
      <c r="K1124" s="43"/>
      <c r="L1124" s="47"/>
      <c r="M1124" s="231"/>
      <c r="N1124" s="232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20" t="s">
        <v>274</v>
      </c>
      <c r="AU1124" s="20" t="s">
        <v>87</v>
      </c>
    </row>
    <row r="1125" s="13" customFormat="1">
      <c r="A1125" s="13"/>
      <c r="B1125" s="233"/>
      <c r="C1125" s="234"/>
      <c r="D1125" s="235" t="s">
        <v>174</v>
      </c>
      <c r="E1125" s="236" t="s">
        <v>19</v>
      </c>
      <c r="F1125" s="237" t="s">
        <v>1129</v>
      </c>
      <c r="G1125" s="234"/>
      <c r="H1125" s="238">
        <v>0.099000000000000005</v>
      </c>
      <c r="I1125" s="239"/>
      <c r="J1125" s="234"/>
      <c r="K1125" s="234"/>
      <c r="L1125" s="240"/>
      <c r="M1125" s="241"/>
      <c r="N1125" s="242"/>
      <c r="O1125" s="242"/>
      <c r="P1125" s="242"/>
      <c r="Q1125" s="242"/>
      <c r="R1125" s="242"/>
      <c r="S1125" s="242"/>
      <c r="T1125" s="24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4" t="s">
        <v>174</v>
      </c>
      <c r="AU1125" s="244" t="s">
        <v>87</v>
      </c>
      <c r="AV1125" s="13" t="s">
        <v>87</v>
      </c>
      <c r="AW1125" s="13" t="s">
        <v>37</v>
      </c>
      <c r="AX1125" s="13" t="s">
        <v>77</v>
      </c>
      <c r="AY1125" s="244" t="s">
        <v>164</v>
      </c>
    </row>
    <row r="1126" s="14" customFormat="1">
      <c r="A1126" s="14"/>
      <c r="B1126" s="245"/>
      <c r="C1126" s="246"/>
      <c r="D1126" s="235" t="s">
        <v>174</v>
      </c>
      <c r="E1126" s="247" t="s">
        <v>19</v>
      </c>
      <c r="F1126" s="248" t="s">
        <v>176</v>
      </c>
      <c r="G1126" s="246"/>
      <c r="H1126" s="249">
        <v>0.099000000000000005</v>
      </c>
      <c r="I1126" s="250"/>
      <c r="J1126" s="246"/>
      <c r="K1126" s="246"/>
      <c r="L1126" s="251"/>
      <c r="M1126" s="252"/>
      <c r="N1126" s="253"/>
      <c r="O1126" s="253"/>
      <c r="P1126" s="253"/>
      <c r="Q1126" s="253"/>
      <c r="R1126" s="253"/>
      <c r="S1126" s="253"/>
      <c r="T1126" s="25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5" t="s">
        <v>174</v>
      </c>
      <c r="AU1126" s="255" t="s">
        <v>87</v>
      </c>
      <c r="AV1126" s="14" t="s">
        <v>108</v>
      </c>
      <c r="AW1126" s="14" t="s">
        <v>37</v>
      </c>
      <c r="AX1126" s="14" t="s">
        <v>85</v>
      </c>
      <c r="AY1126" s="255" t="s">
        <v>164</v>
      </c>
    </row>
    <row r="1127" s="2" customFormat="1" ht="21.75" customHeight="1">
      <c r="A1127" s="41"/>
      <c r="B1127" s="42"/>
      <c r="C1127" s="267" t="s">
        <v>1130</v>
      </c>
      <c r="D1127" s="267" t="s">
        <v>338</v>
      </c>
      <c r="E1127" s="268" t="s">
        <v>1131</v>
      </c>
      <c r="F1127" s="269" t="s">
        <v>1132</v>
      </c>
      <c r="G1127" s="270" t="s">
        <v>179</v>
      </c>
      <c r="H1127" s="271">
        <v>1.8340000000000001</v>
      </c>
      <c r="I1127" s="272"/>
      <c r="J1127" s="273">
        <f>ROUND(I1127*H1127,2)</f>
        <v>0</v>
      </c>
      <c r="K1127" s="269" t="s">
        <v>170</v>
      </c>
      <c r="L1127" s="274"/>
      <c r="M1127" s="275" t="s">
        <v>19</v>
      </c>
      <c r="N1127" s="276" t="s">
        <v>48</v>
      </c>
      <c r="O1127" s="87"/>
      <c r="P1127" s="224">
        <f>O1127*H1127</f>
        <v>0</v>
      </c>
      <c r="Q1127" s="224">
        <v>0.55000000000000004</v>
      </c>
      <c r="R1127" s="224">
        <f>Q1127*H1127</f>
        <v>1.0087000000000002</v>
      </c>
      <c r="S1127" s="224">
        <v>0</v>
      </c>
      <c r="T1127" s="225">
        <f>S1127*H1127</f>
        <v>0</v>
      </c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R1127" s="226" t="s">
        <v>393</v>
      </c>
      <c r="AT1127" s="226" t="s">
        <v>338</v>
      </c>
      <c r="AU1127" s="226" t="s">
        <v>87</v>
      </c>
      <c r="AY1127" s="20" t="s">
        <v>164</v>
      </c>
      <c r="BE1127" s="227">
        <f>IF(N1127="základní",J1127,0)</f>
        <v>0</v>
      </c>
      <c r="BF1127" s="227">
        <f>IF(N1127="snížená",J1127,0)</f>
        <v>0</v>
      </c>
      <c r="BG1127" s="227">
        <f>IF(N1127="zákl. přenesená",J1127,0)</f>
        <v>0</v>
      </c>
      <c r="BH1127" s="227">
        <f>IF(N1127="sníž. přenesená",J1127,0)</f>
        <v>0</v>
      </c>
      <c r="BI1127" s="227">
        <f>IF(N1127="nulová",J1127,0)</f>
        <v>0</v>
      </c>
      <c r="BJ1127" s="20" t="s">
        <v>85</v>
      </c>
      <c r="BK1127" s="227">
        <f>ROUND(I1127*H1127,2)</f>
        <v>0</v>
      </c>
      <c r="BL1127" s="20" t="s">
        <v>276</v>
      </c>
      <c r="BM1127" s="226" t="s">
        <v>1133</v>
      </c>
    </row>
    <row r="1128" s="2" customFormat="1">
      <c r="A1128" s="41"/>
      <c r="B1128" s="42"/>
      <c r="C1128" s="43"/>
      <c r="D1128" s="235" t="s">
        <v>274</v>
      </c>
      <c r="E1128" s="43"/>
      <c r="F1128" s="266" t="s">
        <v>1121</v>
      </c>
      <c r="G1128" s="43"/>
      <c r="H1128" s="43"/>
      <c r="I1128" s="230"/>
      <c r="J1128" s="43"/>
      <c r="K1128" s="43"/>
      <c r="L1128" s="47"/>
      <c r="M1128" s="231"/>
      <c r="N1128" s="232"/>
      <c r="O1128" s="87"/>
      <c r="P1128" s="87"/>
      <c r="Q1128" s="87"/>
      <c r="R1128" s="87"/>
      <c r="S1128" s="87"/>
      <c r="T1128" s="88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T1128" s="20" t="s">
        <v>274</v>
      </c>
      <c r="AU1128" s="20" t="s">
        <v>87</v>
      </c>
    </row>
    <row r="1129" s="13" customFormat="1">
      <c r="A1129" s="13"/>
      <c r="B1129" s="233"/>
      <c r="C1129" s="234"/>
      <c r="D1129" s="235" t="s">
        <v>174</v>
      </c>
      <c r="E1129" s="236" t="s">
        <v>19</v>
      </c>
      <c r="F1129" s="237" t="s">
        <v>1134</v>
      </c>
      <c r="G1129" s="234"/>
      <c r="H1129" s="238">
        <v>0.76400000000000001</v>
      </c>
      <c r="I1129" s="239"/>
      <c r="J1129" s="234"/>
      <c r="K1129" s="234"/>
      <c r="L1129" s="240"/>
      <c r="M1129" s="241"/>
      <c r="N1129" s="242"/>
      <c r="O1129" s="242"/>
      <c r="P1129" s="242"/>
      <c r="Q1129" s="242"/>
      <c r="R1129" s="242"/>
      <c r="S1129" s="242"/>
      <c r="T1129" s="24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4" t="s">
        <v>174</v>
      </c>
      <c r="AU1129" s="244" t="s">
        <v>87</v>
      </c>
      <c r="AV1129" s="13" t="s">
        <v>87</v>
      </c>
      <c r="AW1129" s="13" t="s">
        <v>37</v>
      </c>
      <c r="AX1129" s="13" t="s">
        <v>77</v>
      </c>
      <c r="AY1129" s="244" t="s">
        <v>164</v>
      </c>
    </row>
    <row r="1130" s="13" customFormat="1">
      <c r="A1130" s="13"/>
      <c r="B1130" s="233"/>
      <c r="C1130" s="234"/>
      <c r="D1130" s="235" t="s">
        <v>174</v>
      </c>
      <c r="E1130" s="236" t="s">
        <v>19</v>
      </c>
      <c r="F1130" s="237" t="s">
        <v>1135</v>
      </c>
      <c r="G1130" s="234"/>
      <c r="H1130" s="238">
        <v>0.57199999999999995</v>
      </c>
      <c r="I1130" s="239"/>
      <c r="J1130" s="234"/>
      <c r="K1130" s="234"/>
      <c r="L1130" s="240"/>
      <c r="M1130" s="241"/>
      <c r="N1130" s="242"/>
      <c r="O1130" s="242"/>
      <c r="P1130" s="242"/>
      <c r="Q1130" s="242"/>
      <c r="R1130" s="242"/>
      <c r="S1130" s="242"/>
      <c r="T1130" s="24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4" t="s">
        <v>174</v>
      </c>
      <c r="AU1130" s="244" t="s">
        <v>87</v>
      </c>
      <c r="AV1130" s="13" t="s">
        <v>87</v>
      </c>
      <c r="AW1130" s="13" t="s">
        <v>37</v>
      </c>
      <c r="AX1130" s="13" t="s">
        <v>77</v>
      </c>
      <c r="AY1130" s="244" t="s">
        <v>164</v>
      </c>
    </row>
    <row r="1131" s="13" customFormat="1">
      <c r="A1131" s="13"/>
      <c r="B1131" s="233"/>
      <c r="C1131" s="234"/>
      <c r="D1131" s="235" t="s">
        <v>174</v>
      </c>
      <c r="E1131" s="236" t="s">
        <v>19</v>
      </c>
      <c r="F1131" s="237" t="s">
        <v>1136</v>
      </c>
      <c r="G1131" s="234"/>
      <c r="H1131" s="238">
        <v>0.36599999999999999</v>
      </c>
      <c r="I1131" s="239"/>
      <c r="J1131" s="234"/>
      <c r="K1131" s="234"/>
      <c r="L1131" s="240"/>
      <c r="M1131" s="241"/>
      <c r="N1131" s="242"/>
      <c r="O1131" s="242"/>
      <c r="P1131" s="242"/>
      <c r="Q1131" s="242"/>
      <c r="R1131" s="242"/>
      <c r="S1131" s="242"/>
      <c r="T1131" s="24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4" t="s">
        <v>174</v>
      </c>
      <c r="AU1131" s="244" t="s">
        <v>87</v>
      </c>
      <c r="AV1131" s="13" t="s">
        <v>87</v>
      </c>
      <c r="AW1131" s="13" t="s">
        <v>37</v>
      </c>
      <c r="AX1131" s="13" t="s">
        <v>77</v>
      </c>
      <c r="AY1131" s="244" t="s">
        <v>164</v>
      </c>
    </row>
    <row r="1132" s="13" customFormat="1">
      <c r="A1132" s="13"/>
      <c r="B1132" s="233"/>
      <c r="C1132" s="234"/>
      <c r="D1132" s="235" t="s">
        <v>174</v>
      </c>
      <c r="E1132" s="236" t="s">
        <v>19</v>
      </c>
      <c r="F1132" s="237" t="s">
        <v>1137</v>
      </c>
      <c r="G1132" s="234"/>
      <c r="H1132" s="238">
        <v>0.13200000000000001</v>
      </c>
      <c r="I1132" s="239"/>
      <c r="J1132" s="234"/>
      <c r="K1132" s="234"/>
      <c r="L1132" s="240"/>
      <c r="M1132" s="241"/>
      <c r="N1132" s="242"/>
      <c r="O1132" s="242"/>
      <c r="P1132" s="242"/>
      <c r="Q1132" s="242"/>
      <c r="R1132" s="242"/>
      <c r="S1132" s="242"/>
      <c r="T1132" s="24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4" t="s">
        <v>174</v>
      </c>
      <c r="AU1132" s="244" t="s">
        <v>87</v>
      </c>
      <c r="AV1132" s="13" t="s">
        <v>87</v>
      </c>
      <c r="AW1132" s="13" t="s">
        <v>37</v>
      </c>
      <c r="AX1132" s="13" t="s">
        <v>77</v>
      </c>
      <c r="AY1132" s="244" t="s">
        <v>164</v>
      </c>
    </row>
    <row r="1133" s="14" customFormat="1">
      <c r="A1133" s="14"/>
      <c r="B1133" s="245"/>
      <c r="C1133" s="246"/>
      <c r="D1133" s="235" t="s">
        <v>174</v>
      </c>
      <c r="E1133" s="247" t="s">
        <v>19</v>
      </c>
      <c r="F1133" s="248" t="s">
        <v>176</v>
      </c>
      <c r="G1133" s="246"/>
      <c r="H1133" s="249">
        <v>1.8340000000000001</v>
      </c>
      <c r="I1133" s="250"/>
      <c r="J1133" s="246"/>
      <c r="K1133" s="246"/>
      <c r="L1133" s="251"/>
      <c r="M1133" s="252"/>
      <c r="N1133" s="253"/>
      <c r="O1133" s="253"/>
      <c r="P1133" s="253"/>
      <c r="Q1133" s="253"/>
      <c r="R1133" s="253"/>
      <c r="S1133" s="253"/>
      <c r="T1133" s="25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5" t="s">
        <v>174</v>
      </c>
      <c r="AU1133" s="255" t="s">
        <v>87</v>
      </c>
      <c r="AV1133" s="14" t="s">
        <v>108</v>
      </c>
      <c r="AW1133" s="14" t="s">
        <v>37</v>
      </c>
      <c r="AX1133" s="14" t="s">
        <v>85</v>
      </c>
      <c r="AY1133" s="255" t="s">
        <v>164</v>
      </c>
    </row>
    <row r="1134" s="2" customFormat="1" ht="62.7" customHeight="1">
      <c r="A1134" s="41"/>
      <c r="B1134" s="42"/>
      <c r="C1134" s="215" t="s">
        <v>1138</v>
      </c>
      <c r="D1134" s="215" t="s">
        <v>166</v>
      </c>
      <c r="E1134" s="216" t="s">
        <v>1139</v>
      </c>
      <c r="F1134" s="217" t="s">
        <v>1140</v>
      </c>
      <c r="G1134" s="218" t="s">
        <v>359</v>
      </c>
      <c r="H1134" s="219">
        <v>402.39999999999998</v>
      </c>
      <c r="I1134" s="220"/>
      <c r="J1134" s="221">
        <f>ROUND(I1134*H1134,2)</f>
        <v>0</v>
      </c>
      <c r="K1134" s="217" t="s">
        <v>170</v>
      </c>
      <c r="L1134" s="47"/>
      <c r="M1134" s="222" t="s">
        <v>19</v>
      </c>
      <c r="N1134" s="223" t="s">
        <v>48</v>
      </c>
      <c r="O1134" s="87"/>
      <c r="P1134" s="224">
        <f>O1134*H1134</f>
        <v>0</v>
      </c>
      <c r="Q1134" s="224">
        <v>0</v>
      </c>
      <c r="R1134" s="224">
        <f>Q1134*H1134</f>
        <v>0</v>
      </c>
      <c r="S1134" s="224">
        <v>0</v>
      </c>
      <c r="T1134" s="225">
        <f>S1134*H1134</f>
        <v>0</v>
      </c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R1134" s="226" t="s">
        <v>276</v>
      </c>
      <c r="AT1134" s="226" t="s">
        <v>166</v>
      </c>
      <c r="AU1134" s="226" t="s">
        <v>87</v>
      </c>
      <c r="AY1134" s="20" t="s">
        <v>164</v>
      </c>
      <c r="BE1134" s="227">
        <f>IF(N1134="základní",J1134,0)</f>
        <v>0</v>
      </c>
      <c r="BF1134" s="227">
        <f>IF(N1134="snížená",J1134,0)</f>
        <v>0</v>
      </c>
      <c r="BG1134" s="227">
        <f>IF(N1134="zákl. přenesená",J1134,0)</f>
        <v>0</v>
      </c>
      <c r="BH1134" s="227">
        <f>IF(N1134="sníž. přenesená",J1134,0)</f>
        <v>0</v>
      </c>
      <c r="BI1134" s="227">
        <f>IF(N1134="nulová",J1134,0)</f>
        <v>0</v>
      </c>
      <c r="BJ1134" s="20" t="s">
        <v>85</v>
      </c>
      <c r="BK1134" s="227">
        <f>ROUND(I1134*H1134,2)</f>
        <v>0</v>
      </c>
      <c r="BL1134" s="20" t="s">
        <v>276</v>
      </c>
      <c r="BM1134" s="226" t="s">
        <v>1141</v>
      </c>
    </row>
    <row r="1135" s="2" customFormat="1">
      <c r="A1135" s="41"/>
      <c r="B1135" s="42"/>
      <c r="C1135" s="43"/>
      <c r="D1135" s="228" t="s">
        <v>172</v>
      </c>
      <c r="E1135" s="43"/>
      <c r="F1135" s="229" t="s">
        <v>1142</v>
      </c>
      <c r="G1135" s="43"/>
      <c r="H1135" s="43"/>
      <c r="I1135" s="230"/>
      <c r="J1135" s="43"/>
      <c r="K1135" s="43"/>
      <c r="L1135" s="47"/>
      <c r="M1135" s="231"/>
      <c r="N1135" s="232"/>
      <c r="O1135" s="87"/>
      <c r="P1135" s="87"/>
      <c r="Q1135" s="87"/>
      <c r="R1135" s="87"/>
      <c r="S1135" s="87"/>
      <c r="T1135" s="88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T1135" s="20" t="s">
        <v>172</v>
      </c>
      <c r="AU1135" s="20" t="s">
        <v>87</v>
      </c>
    </row>
    <row r="1136" s="13" customFormat="1">
      <c r="A1136" s="13"/>
      <c r="B1136" s="233"/>
      <c r="C1136" s="234"/>
      <c r="D1136" s="235" t="s">
        <v>174</v>
      </c>
      <c r="E1136" s="236" t="s">
        <v>19</v>
      </c>
      <c r="F1136" s="237" t="s">
        <v>1143</v>
      </c>
      <c r="G1136" s="234"/>
      <c r="H1136" s="238">
        <v>33</v>
      </c>
      <c r="I1136" s="239"/>
      <c r="J1136" s="234"/>
      <c r="K1136" s="234"/>
      <c r="L1136" s="240"/>
      <c r="M1136" s="241"/>
      <c r="N1136" s="242"/>
      <c r="O1136" s="242"/>
      <c r="P1136" s="242"/>
      <c r="Q1136" s="242"/>
      <c r="R1136" s="242"/>
      <c r="S1136" s="242"/>
      <c r="T1136" s="24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4" t="s">
        <v>174</v>
      </c>
      <c r="AU1136" s="244" t="s">
        <v>87</v>
      </c>
      <c r="AV1136" s="13" t="s">
        <v>87</v>
      </c>
      <c r="AW1136" s="13" t="s">
        <v>37</v>
      </c>
      <c r="AX1136" s="13" t="s">
        <v>77</v>
      </c>
      <c r="AY1136" s="244" t="s">
        <v>164</v>
      </c>
    </row>
    <row r="1137" s="13" customFormat="1">
      <c r="A1137" s="13"/>
      <c r="B1137" s="233"/>
      <c r="C1137" s="234"/>
      <c r="D1137" s="235" t="s">
        <v>174</v>
      </c>
      <c r="E1137" s="236" t="s">
        <v>19</v>
      </c>
      <c r="F1137" s="237" t="s">
        <v>1144</v>
      </c>
      <c r="G1137" s="234"/>
      <c r="H1137" s="238">
        <v>135</v>
      </c>
      <c r="I1137" s="239"/>
      <c r="J1137" s="234"/>
      <c r="K1137" s="234"/>
      <c r="L1137" s="240"/>
      <c r="M1137" s="241"/>
      <c r="N1137" s="242"/>
      <c r="O1137" s="242"/>
      <c r="P1137" s="242"/>
      <c r="Q1137" s="242"/>
      <c r="R1137" s="242"/>
      <c r="S1137" s="242"/>
      <c r="T1137" s="24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4" t="s">
        <v>174</v>
      </c>
      <c r="AU1137" s="244" t="s">
        <v>87</v>
      </c>
      <c r="AV1137" s="13" t="s">
        <v>87</v>
      </c>
      <c r="AW1137" s="13" t="s">
        <v>37</v>
      </c>
      <c r="AX1137" s="13" t="s">
        <v>77</v>
      </c>
      <c r="AY1137" s="244" t="s">
        <v>164</v>
      </c>
    </row>
    <row r="1138" s="13" customFormat="1">
      <c r="A1138" s="13"/>
      <c r="B1138" s="233"/>
      <c r="C1138" s="234"/>
      <c r="D1138" s="235" t="s">
        <v>174</v>
      </c>
      <c r="E1138" s="236" t="s">
        <v>19</v>
      </c>
      <c r="F1138" s="237" t="s">
        <v>1145</v>
      </c>
      <c r="G1138" s="234"/>
      <c r="H1138" s="238">
        <v>4.7000000000000002</v>
      </c>
      <c r="I1138" s="239"/>
      <c r="J1138" s="234"/>
      <c r="K1138" s="234"/>
      <c r="L1138" s="240"/>
      <c r="M1138" s="241"/>
      <c r="N1138" s="242"/>
      <c r="O1138" s="242"/>
      <c r="P1138" s="242"/>
      <c r="Q1138" s="242"/>
      <c r="R1138" s="242"/>
      <c r="S1138" s="242"/>
      <c r="T1138" s="24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44" t="s">
        <v>174</v>
      </c>
      <c r="AU1138" s="244" t="s">
        <v>87</v>
      </c>
      <c r="AV1138" s="13" t="s">
        <v>87</v>
      </c>
      <c r="AW1138" s="13" t="s">
        <v>37</v>
      </c>
      <c r="AX1138" s="13" t="s">
        <v>77</v>
      </c>
      <c r="AY1138" s="244" t="s">
        <v>164</v>
      </c>
    </row>
    <row r="1139" s="13" customFormat="1">
      <c r="A1139" s="13"/>
      <c r="B1139" s="233"/>
      <c r="C1139" s="234"/>
      <c r="D1139" s="235" t="s">
        <v>174</v>
      </c>
      <c r="E1139" s="236" t="s">
        <v>19</v>
      </c>
      <c r="F1139" s="237" t="s">
        <v>1146</v>
      </c>
      <c r="G1139" s="234"/>
      <c r="H1139" s="238">
        <v>6.4000000000000004</v>
      </c>
      <c r="I1139" s="239"/>
      <c r="J1139" s="234"/>
      <c r="K1139" s="234"/>
      <c r="L1139" s="240"/>
      <c r="M1139" s="241"/>
      <c r="N1139" s="242"/>
      <c r="O1139" s="242"/>
      <c r="P1139" s="242"/>
      <c r="Q1139" s="242"/>
      <c r="R1139" s="242"/>
      <c r="S1139" s="242"/>
      <c r="T1139" s="24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4" t="s">
        <v>174</v>
      </c>
      <c r="AU1139" s="244" t="s">
        <v>87</v>
      </c>
      <c r="AV1139" s="13" t="s">
        <v>87</v>
      </c>
      <c r="AW1139" s="13" t="s">
        <v>37</v>
      </c>
      <c r="AX1139" s="13" t="s">
        <v>77</v>
      </c>
      <c r="AY1139" s="244" t="s">
        <v>164</v>
      </c>
    </row>
    <row r="1140" s="13" customFormat="1">
      <c r="A1140" s="13"/>
      <c r="B1140" s="233"/>
      <c r="C1140" s="234"/>
      <c r="D1140" s="235" t="s">
        <v>174</v>
      </c>
      <c r="E1140" s="236" t="s">
        <v>19</v>
      </c>
      <c r="F1140" s="237" t="s">
        <v>1147</v>
      </c>
      <c r="G1140" s="234"/>
      <c r="H1140" s="238">
        <v>2.6000000000000001</v>
      </c>
      <c r="I1140" s="239"/>
      <c r="J1140" s="234"/>
      <c r="K1140" s="234"/>
      <c r="L1140" s="240"/>
      <c r="M1140" s="241"/>
      <c r="N1140" s="242"/>
      <c r="O1140" s="242"/>
      <c r="P1140" s="242"/>
      <c r="Q1140" s="242"/>
      <c r="R1140" s="242"/>
      <c r="S1140" s="242"/>
      <c r="T1140" s="24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4" t="s">
        <v>174</v>
      </c>
      <c r="AU1140" s="244" t="s">
        <v>87</v>
      </c>
      <c r="AV1140" s="13" t="s">
        <v>87</v>
      </c>
      <c r="AW1140" s="13" t="s">
        <v>37</v>
      </c>
      <c r="AX1140" s="13" t="s">
        <v>77</v>
      </c>
      <c r="AY1140" s="244" t="s">
        <v>164</v>
      </c>
    </row>
    <row r="1141" s="13" customFormat="1">
      <c r="A1141" s="13"/>
      <c r="B1141" s="233"/>
      <c r="C1141" s="234"/>
      <c r="D1141" s="235" t="s">
        <v>174</v>
      </c>
      <c r="E1141" s="236" t="s">
        <v>19</v>
      </c>
      <c r="F1141" s="237" t="s">
        <v>1148</v>
      </c>
      <c r="G1141" s="234"/>
      <c r="H1141" s="238">
        <v>2.7999999999999998</v>
      </c>
      <c r="I1141" s="239"/>
      <c r="J1141" s="234"/>
      <c r="K1141" s="234"/>
      <c r="L1141" s="240"/>
      <c r="M1141" s="241"/>
      <c r="N1141" s="242"/>
      <c r="O1141" s="242"/>
      <c r="P1141" s="242"/>
      <c r="Q1141" s="242"/>
      <c r="R1141" s="242"/>
      <c r="S1141" s="242"/>
      <c r="T1141" s="24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4" t="s">
        <v>174</v>
      </c>
      <c r="AU1141" s="244" t="s">
        <v>87</v>
      </c>
      <c r="AV1141" s="13" t="s">
        <v>87</v>
      </c>
      <c r="AW1141" s="13" t="s">
        <v>37</v>
      </c>
      <c r="AX1141" s="13" t="s">
        <v>77</v>
      </c>
      <c r="AY1141" s="244" t="s">
        <v>164</v>
      </c>
    </row>
    <row r="1142" s="13" customFormat="1">
      <c r="A1142" s="13"/>
      <c r="B1142" s="233"/>
      <c r="C1142" s="234"/>
      <c r="D1142" s="235" t="s">
        <v>174</v>
      </c>
      <c r="E1142" s="236" t="s">
        <v>19</v>
      </c>
      <c r="F1142" s="237" t="s">
        <v>1149</v>
      </c>
      <c r="G1142" s="234"/>
      <c r="H1142" s="238">
        <v>12.4</v>
      </c>
      <c r="I1142" s="239"/>
      <c r="J1142" s="234"/>
      <c r="K1142" s="234"/>
      <c r="L1142" s="240"/>
      <c r="M1142" s="241"/>
      <c r="N1142" s="242"/>
      <c r="O1142" s="242"/>
      <c r="P1142" s="242"/>
      <c r="Q1142" s="242"/>
      <c r="R1142" s="242"/>
      <c r="S1142" s="242"/>
      <c r="T1142" s="24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4" t="s">
        <v>174</v>
      </c>
      <c r="AU1142" s="244" t="s">
        <v>87</v>
      </c>
      <c r="AV1142" s="13" t="s">
        <v>87</v>
      </c>
      <c r="AW1142" s="13" t="s">
        <v>37</v>
      </c>
      <c r="AX1142" s="13" t="s">
        <v>77</v>
      </c>
      <c r="AY1142" s="244" t="s">
        <v>164</v>
      </c>
    </row>
    <row r="1143" s="13" customFormat="1">
      <c r="A1143" s="13"/>
      <c r="B1143" s="233"/>
      <c r="C1143" s="234"/>
      <c r="D1143" s="235" t="s">
        <v>174</v>
      </c>
      <c r="E1143" s="236" t="s">
        <v>19</v>
      </c>
      <c r="F1143" s="237" t="s">
        <v>1150</v>
      </c>
      <c r="G1143" s="234"/>
      <c r="H1143" s="238">
        <v>2.1000000000000001</v>
      </c>
      <c r="I1143" s="239"/>
      <c r="J1143" s="234"/>
      <c r="K1143" s="234"/>
      <c r="L1143" s="240"/>
      <c r="M1143" s="241"/>
      <c r="N1143" s="242"/>
      <c r="O1143" s="242"/>
      <c r="P1143" s="242"/>
      <c r="Q1143" s="242"/>
      <c r="R1143" s="242"/>
      <c r="S1143" s="242"/>
      <c r="T1143" s="24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4" t="s">
        <v>174</v>
      </c>
      <c r="AU1143" s="244" t="s">
        <v>87</v>
      </c>
      <c r="AV1143" s="13" t="s">
        <v>87</v>
      </c>
      <c r="AW1143" s="13" t="s">
        <v>37</v>
      </c>
      <c r="AX1143" s="13" t="s">
        <v>77</v>
      </c>
      <c r="AY1143" s="244" t="s">
        <v>164</v>
      </c>
    </row>
    <row r="1144" s="13" customFormat="1">
      <c r="A1144" s="13"/>
      <c r="B1144" s="233"/>
      <c r="C1144" s="234"/>
      <c r="D1144" s="235" t="s">
        <v>174</v>
      </c>
      <c r="E1144" s="236" t="s">
        <v>19</v>
      </c>
      <c r="F1144" s="237" t="s">
        <v>1151</v>
      </c>
      <c r="G1144" s="234"/>
      <c r="H1144" s="238">
        <v>113.40000000000001</v>
      </c>
      <c r="I1144" s="239"/>
      <c r="J1144" s="234"/>
      <c r="K1144" s="234"/>
      <c r="L1144" s="240"/>
      <c r="M1144" s="241"/>
      <c r="N1144" s="242"/>
      <c r="O1144" s="242"/>
      <c r="P1144" s="242"/>
      <c r="Q1144" s="242"/>
      <c r="R1144" s="242"/>
      <c r="S1144" s="242"/>
      <c r="T1144" s="24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4" t="s">
        <v>174</v>
      </c>
      <c r="AU1144" s="244" t="s">
        <v>87</v>
      </c>
      <c r="AV1144" s="13" t="s">
        <v>87</v>
      </c>
      <c r="AW1144" s="13" t="s">
        <v>37</v>
      </c>
      <c r="AX1144" s="13" t="s">
        <v>77</v>
      </c>
      <c r="AY1144" s="244" t="s">
        <v>164</v>
      </c>
    </row>
    <row r="1145" s="13" customFormat="1">
      <c r="A1145" s="13"/>
      <c r="B1145" s="233"/>
      <c r="C1145" s="234"/>
      <c r="D1145" s="235" t="s">
        <v>174</v>
      </c>
      <c r="E1145" s="236" t="s">
        <v>19</v>
      </c>
      <c r="F1145" s="237" t="s">
        <v>1152</v>
      </c>
      <c r="G1145" s="234"/>
      <c r="H1145" s="238">
        <v>7.7999999999999998</v>
      </c>
      <c r="I1145" s="239"/>
      <c r="J1145" s="234"/>
      <c r="K1145" s="234"/>
      <c r="L1145" s="240"/>
      <c r="M1145" s="241"/>
      <c r="N1145" s="242"/>
      <c r="O1145" s="242"/>
      <c r="P1145" s="242"/>
      <c r="Q1145" s="242"/>
      <c r="R1145" s="242"/>
      <c r="S1145" s="242"/>
      <c r="T1145" s="24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4" t="s">
        <v>174</v>
      </c>
      <c r="AU1145" s="244" t="s">
        <v>87</v>
      </c>
      <c r="AV1145" s="13" t="s">
        <v>87</v>
      </c>
      <c r="AW1145" s="13" t="s">
        <v>37</v>
      </c>
      <c r="AX1145" s="13" t="s">
        <v>77</v>
      </c>
      <c r="AY1145" s="244" t="s">
        <v>164</v>
      </c>
    </row>
    <row r="1146" s="13" customFormat="1">
      <c r="A1146" s="13"/>
      <c r="B1146" s="233"/>
      <c r="C1146" s="234"/>
      <c r="D1146" s="235" t="s">
        <v>174</v>
      </c>
      <c r="E1146" s="236" t="s">
        <v>19</v>
      </c>
      <c r="F1146" s="237" t="s">
        <v>1153</v>
      </c>
      <c r="G1146" s="234"/>
      <c r="H1146" s="238">
        <v>4.2000000000000002</v>
      </c>
      <c r="I1146" s="239"/>
      <c r="J1146" s="234"/>
      <c r="K1146" s="234"/>
      <c r="L1146" s="240"/>
      <c r="M1146" s="241"/>
      <c r="N1146" s="242"/>
      <c r="O1146" s="242"/>
      <c r="P1146" s="242"/>
      <c r="Q1146" s="242"/>
      <c r="R1146" s="242"/>
      <c r="S1146" s="242"/>
      <c r="T1146" s="24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4" t="s">
        <v>174</v>
      </c>
      <c r="AU1146" s="244" t="s">
        <v>87</v>
      </c>
      <c r="AV1146" s="13" t="s">
        <v>87</v>
      </c>
      <c r="AW1146" s="13" t="s">
        <v>37</v>
      </c>
      <c r="AX1146" s="13" t="s">
        <v>77</v>
      </c>
      <c r="AY1146" s="244" t="s">
        <v>164</v>
      </c>
    </row>
    <row r="1147" s="13" customFormat="1">
      <c r="A1147" s="13"/>
      <c r="B1147" s="233"/>
      <c r="C1147" s="234"/>
      <c r="D1147" s="235" t="s">
        <v>174</v>
      </c>
      <c r="E1147" s="236" t="s">
        <v>19</v>
      </c>
      <c r="F1147" s="237" t="s">
        <v>1154</v>
      </c>
      <c r="G1147" s="234"/>
      <c r="H1147" s="238">
        <v>2.7999999999999998</v>
      </c>
      <c r="I1147" s="239"/>
      <c r="J1147" s="234"/>
      <c r="K1147" s="234"/>
      <c r="L1147" s="240"/>
      <c r="M1147" s="241"/>
      <c r="N1147" s="242"/>
      <c r="O1147" s="242"/>
      <c r="P1147" s="242"/>
      <c r="Q1147" s="242"/>
      <c r="R1147" s="242"/>
      <c r="S1147" s="242"/>
      <c r="T1147" s="24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4" t="s">
        <v>174</v>
      </c>
      <c r="AU1147" s="244" t="s">
        <v>87</v>
      </c>
      <c r="AV1147" s="13" t="s">
        <v>87</v>
      </c>
      <c r="AW1147" s="13" t="s">
        <v>37</v>
      </c>
      <c r="AX1147" s="13" t="s">
        <v>77</v>
      </c>
      <c r="AY1147" s="244" t="s">
        <v>164</v>
      </c>
    </row>
    <row r="1148" s="13" customFormat="1">
      <c r="A1148" s="13"/>
      <c r="B1148" s="233"/>
      <c r="C1148" s="234"/>
      <c r="D1148" s="235" t="s">
        <v>174</v>
      </c>
      <c r="E1148" s="236" t="s">
        <v>19</v>
      </c>
      <c r="F1148" s="237" t="s">
        <v>1155</v>
      </c>
      <c r="G1148" s="234"/>
      <c r="H1148" s="238">
        <v>7.2000000000000002</v>
      </c>
      <c r="I1148" s="239"/>
      <c r="J1148" s="234"/>
      <c r="K1148" s="234"/>
      <c r="L1148" s="240"/>
      <c r="M1148" s="241"/>
      <c r="N1148" s="242"/>
      <c r="O1148" s="242"/>
      <c r="P1148" s="242"/>
      <c r="Q1148" s="242"/>
      <c r="R1148" s="242"/>
      <c r="S1148" s="242"/>
      <c r="T1148" s="24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4" t="s">
        <v>174</v>
      </c>
      <c r="AU1148" s="244" t="s">
        <v>87</v>
      </c>
      <c r="AV1148" s="13" t="s">
        <v>87</v>
      </c>
      <c r="AW1148" s="13" t="s">
        <v>37</v>
      </c>
      <c r="AX1148" s="13" t="s">
        <v>77</v>
      </c>
      <c r="AY1148" s="244" t="s">
        <v>164</v>
      </c>
    </row>
    <row r="1149" s="13" customFormat="1">
      <c r="A1149" s="13"/>
      <c r="B1149" s="233"/>
      <c r="C1149" s="234"/>
      <c r="D1149" s="235" t="s">
        <v>174</v>
      </c>
      <c r="E1149" s="236" t="s">
        <v>19</v>
      </c>
      <c r="F1149" s="237" t="s">
        <v>1156</v>
      </c>
      <c r="G1149" s="234"/>
      <c r="H1149" s="238">
        <v>20</v>
      </c>
      <c r="I1149" s="239"/>
      <c r="J1149" s="234"/>
      <c r="K1149" s="234"/>
      <c r="L1149" s="240"/>
      <c r="M1149" s="241"/>
      <c r="N1149" s="242"/>
      <c r="O1149" s="242"/>
      <c r="P1149" s="242"/>
      <c r="Q1149" s="242"/>
      <c r="R1149" s="242"/>
      <c r="S1149" s="242"/>
      <c r="T1149" s="24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4" t="s">
        <v>174</v>
      </c>
      <c r="AU1149" s="244" t="s">
        <v>87</v>
      </c>
      <c r="AV1149" s="13" t="s">
        <v>87</v>
      </c>
      <c r="AW1149" s="13" t="s">
        <v>37</v>
      </c>
      <c r="AX1149" s="13" t="s">
        <v>77</v>
      </c>
      <c r="AY1149" s="244" t="s">
        <v>164</v>
      </c>
    </row>
    <row r="1150" s="13" customFormat="1">
      <c r="A1150" s="13"/>
      <c r="B1150" s="233"/>
      <c r="C1150" s="234"/>
      <c r="D1150" s="235" t="s">
        <v>174</v>
      </c>
      <c r="E1150" s="236" t="s">
        <v>19</v>
      </c>
      <c r="F1150" s="237" t="s">
        <v>1157</v>
      </c>
      <c r="G1150" s="234"/>
      <c r="H1150" s="238">
        <v>38</v>
      </c>
      <c r="I1150" s="239"/>
      <c r="J1150" s="234"/>
      <c r="K1150" s="234"/>
      <c r="L1150" s="240"/>
      <c r="M1150" s="241"/>
      <c r="N1150" s="242"/>
      <c r="O1150" s="242"/>
      <c r="P1150" s="242"/>
      <c r="Q1150" s="242"/>
      <c r="R1150" s="242"/>
      <c r="S1150" s="242"/>
      <c r="T1150" s="24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4" t="s">
        <v>174</v>
      </c>
      <c r="AU1150" s="244" t="s">
        <v>87</v>
      </c>
      <c r="AV1150" s="13" t="s">
        <v>87</v>
      </c>
      <c r="AW1150" s="13" t="s">
        <v>37</v>
      </c>
      <c r="AX1150" s="13" t="s">
        <v>77</v>
      </c>
      <c r="AY1150" s="244" t="s">
        <v>164</v>
      </c>
    </row>
    <row r="1151" s="13" customFormat="1">
      <c r="A1151" s="13"/>
      <c r="B1151" s="233"/>
      <c r="C1151" s="234"/>
      <c r="D1151" s="235" t="s">
        <v>174</v>
      </c>
      <c r="E1151" s="236" t="s">
        <v>19</v>
      </c>
      <c r="F1151" s="237" t="s">
        <v>1158</v>
      </c>
      <c r="G1151" s="234"/>
      <c r="H1151" s="238">
        <v>10</v>
      </c>
      <c r="I1151" s="239"/>
      <c r="J1151" s="234"/>
      <c r="K1151" s="234"/>
      <c r="L1151" s="240"/>
      <c r="M1151" s="241"/>
      <c r="N1151" s="242"/>
      <c r="O1151" s="242"/>
      <c r="P1151" s="242"/>
      <c r="Q1151" s="242"/>
      <c r="R1151" s="242"/>
      <c r="S1151" s="242"/>
      <c r="T1151" s="24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4" t="s">
        <v>174</v>
      </c>
      <c r="AU1151" s="244" t="s">
        <v>87</v>
      </c>
      <c r="AV1151" s="13" t="s">
        <v>87</v>
      </c>
      <c r="AW1151" s="13" t="s">
        <v>37</v>
      </c>
      <c r="AX1151" s="13" t="s">
        <v>77</v>
      </c>
      <c r="AY1151" s="244" t="s">
        <v>164</v>
      </c>
    </row>
    <row r="1152" s="14" customFormat="1">
      <c r="A1152" s="14"/>
      <c r="B1152" s="245"/>
      <c r="C1152" s="246"/>
      <c r="D1152" s="235" t="s">
        <v>174</v>
      </c>
      <c r="E1152" s="247" t="s">
        <v>19</v>
      </c>
      <c r="F1152" s="248" t="s">
        <v>176</v>
      </c>
      <c r="G1152" s="246"/>
      <c r="H1152" s="249">
        <v>402.39999999999998</v>
      </c>
      <c r="I1152" s="250"/>
      <c r="J1152" s="246"/>
      <c r="K1152" s="246"/>
      <c r="L1152" s="251"/>
      <c r="M1152" s="252"/>
      <c r="N1152" s="253"/>
      <c r="O1152" s="253"/>
      <c r="P1152" s="253"/>
      <c r="Q1152" s="253"/>
      <c r="R1152" s="253"/>
      <c r="S1152" s="253"/>
      <c r="T1152" s="25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5" t="s">
        <v>174</v>
      </c>
      <c r="AU1152" s="255" t="s">
        <v>87</v>
      </c>
      <c r="AV1152" s="14" t="s">
        <v>108</v>
      </c>
      <c r="AW1152" s="14" t="s">
        <v>37</v>
      </c>
      <c r="AX1152" s="14" t="s">
        <v>85</v>
      </c>
      <c r="AY1152" s="255" t="s">
        <v>164</v>
      </c>
    </row>
    <row r="1153" s="2" customFormat="1" ht="21.75" customHeight="1">
      <c r="A1153" s="41"/>
      <c r="B1153" s="42"/>
      <c r="C1153" s="267" t="s">
        <v>1159</v>
      </c>
      <c r="D1153" s="267" t="s">
        <v>338</v>
      </c>
      <c r="E1153" s="268" t="s">
        <v>1160</v>
      </c>
      <c r="F1153" s="269" t="s">
        <v>1161</v>
      </c>
      <c r="G1153" s="270" t="s">
        <v>179</v>
      </c>
      <c r="H1153" s="271">
        <v>6.6139999999999999</v>
      </c>
      <c r="I1153" s="272"/>
      <c r="J1153" s="273">
        <f>ROUND(I1153*H1153,2)</f>
        <v>0</v>
      </c>
      <c r="K1153" s="269" t="s">
        <v>170</v>
      </c>
      <c r="L1153" s="274"/>
      <c r="M1153" s="275" t="s">
        <v>19</v>
      </c>
      <c r="N1153" s="276" t="s">
        <v>48</v>
      </c>
      <c r="O1153" s="87"/>
      <c r="P1153" s="224">
        <f>O1153*H1153</f>
        <v>0</v>
      </c>
      <c r="Q1153" s="224">
        <v>0.55000000000000004</v>
      </c>
      <c r="R1153" s="224">
        <f>Q1153*H1153</f>
        <v>3.6377000000000002</v>
      </c>
      <c r="S1153" s="224">
        <v>0</v>
      </c>
      <c r="T1153" s="225">
        <f>S1153*H1153</f>
        <v>0</v>
      </c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R1153" s="226" t="s">
        <v>393</v>
      </c>
      <c r="AT1153" s="226" t="s">
        <v>338</v>
      </c>
      <c r="AU1153" s="226" t="s">
        <v>87</v>
      </c>
      <c r="AY1153" s="20" t="s">
        <v>164</v>
      </c>
      <c r="BE1153" s="227">
        <f>IF(N1153="základní",J1153,0)</f>
        <v>0</v>
      </c>
      <c r="BF1153" s="227">
        <f>IF(N1153="snížená",J1153,0)</f>
        <v>0</v>
      </c>
      <c r="BG1153" s="227">
        <f>IF(N1153="zákl. přenesená",J1153,0)</f>
        <v>0</v>
      </c>
      <c r="BH1153" s="227">
        <f>IF(N1153="sníž. přenesená",J1153,0)</f>
        <v>0</v>
      </c>
      <c r="BI1153" s="227">
        <f>IF(N1153="nulová",J1153,0)</f>
        <v>0</v>
      </c>
      <c r="BJ1153" s="20" t="s">
        <v>85</v>
      </c>
      <c r="BK1153" s="227">
        <f>ROUND(I1153*H1153,2)</f>
        <v>0</v>
      </c>
      <c r="BL1153" s="20" t="s">
        <v>276</v>
      </c>
      <c r="BM1153" s="226" t="s">
        <v>1162</v>
      </c>
    </row>
    <row r="1154" s="13" customFormat="1">
      <c r="A1154" s="13"/>
      <c r="B1154" s="233"/>
      <c r="C1154" s="234"/>
      <c r="D1154" s="235" t="s">
        <v>174</v>
      </c>
      <c r="E1154" s="236" t="s">
        <v>19</v>
      </c>
      <c r="F1154" s="237" t="s">
        <v>1163</v>
      </c>
      <c r="G1154" s="234"/>
      <c r="H1154" s="238">
        <v>0.69699999999999995</v>
      </c>
      <c r="I1154" s="239"/>
      <c r="J1154" s="234"/>
      <c r="K1154" s="234"/>
      <c r="L1154" s="240"/>
      <c r="M1154" s="241"/>
      <c r="N1154" s="242"/>
      <c r="O1154" s="242"/>
      <c r="P1154" s="242"/>
      <c r="Q1154" s="242"/>
      <c r="R1154" s="242"/>
      <c r="S1154" s="242"/>
      <c r="T1154" s="24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4" t="s">
        <v>174</v>
      </c>
      <c r="AU1154" s="244" t="s">
        <v>87</v>
      </c>
      <c r="AV1154" s="13" t="s">
        <v>87</v>
      </c>
      <c r="AW1154" s="13" t="s">
        <v>37</v>
      </c>
      <c r="AX1154" s="13" t="s">
        <v>77</v>
      </c>
      <c r="AY1154" s="244" t="s">
        <v>164</v>
      </c>
    </row>
    <row r="1155" s="13" customFormat="1">
      <c r="A1155" s="13"/>
      <c r="B1155" s="233"/>
      <c r="C1155" s="234"/>
      <c r="D1155" s="235" t="s">
        <v>174</v>
      </c>
      <c r="E1155" s="236" t="s">
        <v>19</v>
      </c>
      <c r="F1155" s="237" t="s">
        <v>1164</v>
      </c>
      <c r="G1155" s="234"/>
      <c r="H1155" s="238">
        <v>2.851</v>
      </c>
      <c r="I1155" s="239"/>
      <c r="J1155" s="234"/>
      <c r="K1155" s="234"/>
      <c r="L1155" s="240"/>
      <c r="M1155" s="241"/>
      <c r="N1155" s="242"/>
      <c r="O1155" s="242"/>
      <c r="P1155" s="242"/>
      <c r="Q1155" s="242"/>
      <c r="R1155" s="242"/>
      <c r="S1155" s="242"/>
      <c r="T1155" s="24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4" t="s">
        <v>174</v>
      </c>
      <c r="AU1155" s="244" t="s">
        <v>87</v>
      </c>
      <c r="AV1155" s="13" t="s">
        <v>87</v>
      </c>
      <c r="AW1155" s="13" t="s">
        <v>37</v>
      </c>
      <c r="AX1155" s="13" t="s">
        <v>77</v>
      </c>
      <c r="AY1155" s="244" t="s">
        <v>164</v>
      </c>
    </row>
    <row r="1156" s="13" customFormat="1">
      <c r="A1156" s="13"/>
      <c r="B1156" s="233"/>
      <c r="C1156" s="234"/>
      <c r="D1156" s="235" t="s">
        <v>174</v>
      </c>
      <c r="E1156" s="236" t="s">
        <v>19</v>
      </c>
      <c r="F1156" s="237" t="s">
        <v>1165</v>
      </c>
      <c r="G1156" s="234"/>
      <c r="H1156" s="238">
        <v>0.099000000000000005</v>
      </c>
      <c r="I1156" s="239"/>
      <c r="J1156" s="234"/>
      <c r="K1156" s="234"/>
      <c r="L1156" s="240"/>
      <c r="M1156" s="241"/>
      <c r="N1156" s="242"/>
      <c r="O1156" s="242"/>
      <c r="P1156" s="242"/>
      <c r="Q1156" s="242"/>
      <c r="R1156" s="242"/>
      <c r="S1156" s="242"/>
      <c r="T1156" s="24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4" t="s">
        <v>174</v>
      </c>
      <c r="AU1156" s="244" t="s">
        <v>87</v>
      </c>
      <c r="AV1156" s="13" t="s">
        <v>87</v>
      </c>
      <c r="AW1156" s="13" t="s">
        <v>37</v>
      </c>
      <c r="AX1156" s="13" t="s">
        <v>77</v>
      </c>
      <c r="AY1156" s="244" t="s">
        <v>164</v>
      </c>
    </row>
    <row r="1157" s="13" customFormat="1">
      <c r="A1157" s="13"/>
      <c r="B1157" s="233"/>
      <c r="C1157" s="234"/>
      <c r="D1157" s="235" t="s">
        <v>174</v>
      </c>
      <c r="E1157" s="236" t="s">
        <v>19</v>
      </c>
      <c r="F1157" s="237" t="s">
        <v>1166</v>
      </c>
      <c r="G1157" s="234"/>
      <c r="H1157" s="238">
        <v>0.055</v>
      </c>
      <c r="I1157" s="239"/>
      <c r="J1157" s="234"/>
      <c r="K1157" s="234"/>
      <c r="L1157" s="240"/>
      <c r="M1157" s="241"/>
      <c r="N1157" s="242"/>
      <c r="O1157" s="242"/>
      <c r="P1157" s="242"/>
      <c r="Q1157" s="242"/>
      <c r="R1157" s="242"/>
      <c r="S1157" s="242"/>
      <c r="T1157" s="24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44" t="s">
        <v>174</v>
      </c>
      <c r="AU1157" s="244" t="s">
        <v>87</v>
      </c>
      <c r="AV1157" s="13" t="s">
        <v>87</v>
      </c>
      <c r="AW1157" s="13" t="s">
        <v>37</v>
      </c>
      <c r="AX1157" s="13" t="s">
        <v>77</v>
      </c>
      <c r="AY1157" s="244" t="s">
        <v>164</v>
      </c>
    </row>
    <row r="1158" s="13" customFormat="1">
      <c r="A1158" s="13"/>
      <c r="B1158" s="233"/>
      <c r="C1158" s="234"/>
      <c r="D1158" s="235" t="s">
        <v>174</v>
      </c>
      <c r="E1158" s="236" t="s">
        <v>19</v>
      </c>
      <c r="F1158" s="237" t="s">
        <v>1167</v>
      </c>
      <c r="G1158" s="234"/>
      <c r="H1158" s="238">
        <v>0.058999999999999997</v>
      </c>
      <c r="I1158" s="239"/>
      <c r="J1158" s="234"/>
      <c r="K1158" s="234"/>
      <c r="L1158" s="240"/>
      <c r="M1158" s="241"/>
      <c r="N1158" s="242"/>
      <c r="O1158" s="242"/>
      <c r="P1158" s="242"/>
      <c r="Q1158" s="242"/>
      <c r="R1158" s="242"/>
      <c r="S1158" s="242"/>
      <c r="T1158" s="24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4" t="s">
        <v>174</v>
      </c>
      <c r="AU1158" s="244" t="s">
        <v>87</v>
      </c>
      <c r="AV1158" s="13" t="s">
        <v>87</v>
      </c>
      <c r="AW1158" s="13" t="s">
        <v>37</v>
      </c>
      <c r="AX1158" s="13" t="s">
        <v>77</v>
      </c>
      <c r="AY1158" s="244" t="s">
        <v>164</v>
      </c>
    </row>
    <row r="1159" s="13" customFormat="1">
      <c r="A1159" s="13"/>
      <c r="B1159" s="233"/>
      <c r="C1159" s="234"/>
      <c r="D1159" s="235" t="s">
        <v>174</v>
      </c>
      <c r="E1159" s="236" t="s">
        <v>19</v>
      </c>
      <c r="F1159" s="237" t="s">
        <v>1168</v>
      </c>
      <c r="G1159" s="234"/>
      <c r="H1159" s="238">
        <v>0.26200000000000001</v>
      </c>
      <c r="I1159" s="239"/>
      <c r="J1159" s="234"/>
      <c r="K1159" s="234"/>
      <c r="L1159" s="240"/>
      <c r="M1159" s="241"/>
      <c r="N1159" s="242"/>
      <c r="O1159" s="242"/>
      <c r="P1159" s="242"/>
      <c r="Q1159" s="242"/>
      <c r="R1159" s="242"/>
      <c r="S1159" s="242"/>
      <c r="T1159" s="24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4" t="s">
        <v>174</v>
      </c>
      <c r="AU1159" s="244" t="s">
        <v>87</v>
      </c>
      <c r="AV1159" s="13" t="s">
        <v>87</v>
      </c>
      <c r="AW1159" s="13" t="s">
        <v>37</v>
      </c>
      <c r="AX1159" s="13" t="s">
        <v>77</v>
      </c>
      <c r="AY1159" s="244" t="s">
        <v>164</v>
      </c>
    </row>
    <row r="1160" s="13" customFormat="1">
      <c r="A1160" s="13"/>
      <c r="B1160" s="233"/>
      <c r="C1160" s="234"/>
      <c r="D1160" s="235" t="s">
        <v>174</v>
      </c>
      <c r="E1160" s="236" t="s">
        <v>19</v>
      </c>
      <c r="F1160" s="237" t="s">
        <v>1169</v>
      </c>
      <c r="G1160" s="234"/>
      <c r="H1160" s="238">
        <v>0.043999999999999997</v>
      </c>
      <c r="I1160" s="239"/>
      <c r="J1160" s="234"/>
      <c r="K1160" s="234"/>
      <c r="L1160" s="240"/>
      <c r="M1160" s="241"/>
      <c r="N1160" s="242"/>
      <c r="O1160" s="242"/>
      <c r="P1160" s="242"/>
      <c r="Q1160" s="242"/>
      <c r="R1160" s="242"/>
      <c r="S1160" s="242"/>
      <c r="T1160" s="24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4" t="s">
        <v>174</v>
      </c>
      <c r="AU1160" s="244" t="s">
        <v>87</v>
      </c>
      <c r="AV1160" s="13" t="s">
        <v>87</v>
      </c>
      <c r="AW1160" s="13" t="s">
        <v>37</v>
      </c>
      <c r="AX1160" s="13" t="s">
        <v>77</v>
      </c>
      <c r="AY1160" s="244" t="s">
        <v>164</v>
      </c>
    </row>
    <row r="1161" s="13" customFormat="1">
      <c r="A1161" s="13"/>
      <c r="B1161" s="233"/>
      <c r="C1161" s="234"/>
      <c r="D1161" s="235" t="s">
        <v>174</v>
      </c>
      <c r="E1161" s="236" t="s">
        <v>19</v>
      </c>
      <c r="F1161" s="237" t="s">
        <v>1170</v>
      </c>
      <c r="G1161" s="234"/>
      <c r="H1161" s="238">
        <v>1.796</v>
      </c>
      <c r="I1161" s="239"/>
      <c r="J1161" s="234"/>
      <c r="K1161" s="234"/>
      <c r="L1161" s="240"/>
      <c r="M1161" s="241"/>
      <c r="N1161" s="242"/>
      <c r="O1161" s="242"/>
      <c r="P1161" s="242"/>
      <c r="Q1161" s="242"/>
      <c r="R1161" s="242"/>
      <c r="S1161" s="242"/>
      <c r="T1161" s="24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4" t="s">
        <v>174</v>
      </c>
      <c r="AU1161" s="244" t="s">
        <v>87</v>
      </c>
      <c r="AV1161" s="13" t="s">
        <v>87</v>
      </c>
      <c r="AW1161" s="13" t="s">
        <v>37</v>
      </c>
      <c r="AX1161" s="13" t="s">
        <v>77</v>
      </c>
      <c r="AY1161" s="244" t="s">
        <v>164</v>
      </c>
    </row>
    <row r="1162" s="13" customFormat="1">
      <c r="A1162" s="13"/>
      <c r="B1162" s="233"/>
      <c r="C1162" s="234"/>
      <c r="D1162" s="235" t="s">
        <v>174</v>
      </c>
      <c r="E1162" s="236" t="s">
        <v>19</v>
      </c>
      <c r="F1162" s="237" t="s">
        <v>1171</v>
      </c>
      <c r="G1162" s="234"/>
      <c r="H1162" s="238">
        <v>0.16800000000000001</v>
      </c>
      <c r="I1162" s="239"/>
      <c r="J1162" s="234"/>
      <c r="K1162" s="234"/>
      <c r="L1162" s="240"/>
      <c r="M1162" s="241"/>
      <c r="N1162" s="242"/>
      <c r="O1162" s="242"/>
      <c r="P1162" s="242"/>
      <c r="Q1162" s="242"/>
      <c r="R1162" s="242"/>
      <c r="S1162" s="242"/>
      <c r="T1162" s="24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4" t="s">
        <v>174</v>
      </c>
      <c r="AU1162" s="244" t="s">
        <v>87</v>
      </c>
      <c r="AV1162" s="13" t="s">
        <v>87</v>
      </c>
      <c r="AW1162" s="13" t="s">
        <v>37</v>
      </c>
      <c r="AX1162" s="13" t="s">
        <v>77</v>
      </c>
      <c r="AY1162" s="244" t="s">
        <v>164</v>
      </c>
    </row>
    <row r="1163" s="13" customFormat="1">
      <c r="A1163" s="13"/>
      <c r="B1163" s="233"/>
      <c r="C1163" s="234"/>
      <c r="D1163" s="235" t="s">
        <v>174</v>
      </c>
      <c r="E1163" s="236" t="s">
        <v>19</v>
      </c>
      <c r="F1163" s="237" t="s">
        <v>1172</v>
      </c>
      <c r="G1163" s="234"/>
      <c r="H1163" s="238">
        <v>0.088999999999999996</v>
      </c>
      <c r="I1163" s="239"/>
      <c r="J1163" s="234"/>
      <c r="K1163" s="234"/>
      <c r="L1163" s="240"/>
      <c r="M1163" s="241"/>
      <c r="N1163" s="242"/>
      <c r="O1163" s="242"/>
      <c r="P1163" s="242"/>
      <c r="Q1163" s="242"/>
      <c r="R1163" s="242"/>
      <c r="S1163" s="242"/>
      <c r="T1163" s="24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4" t="s">
        <v>174</v>
      </c>
      <c r="AU1163" s="244" t="s">
        <v>87</v>
      </c>
      <c r="AV1163" s="13" t="s">
        <v>87</v>
      </c>
      <c r="AW1163" s="13" t="s">
        <v>37</v>
      </c>
      <c r="AX1163" s="13" t="s">
        <v>77</v>
      </c>
      <c r="AY1163" s="244" t="s">
        <v>164</v>
      </c>
    </row>
    <row r="1164" s="13" customFormat="1">
      <c r="A1164" s="13"/>
      <c r="B1164" s="233"/>
      <c r="C1164" s="234"/>
      <c r="D1164" s="235" t="s">
        <v>174</v>
      </c>
      <c r="E1164" s="236" t="s">
        <v>19</v>
      </c>
      <c r="F1164" s="237" t="s">
        <v>1173</v>
      </c>
      <c r="G1164" s="234"/>
      <c r="H1164" s="238">
        <v>0.043999999999999997</v>
      </c>
      <c r="I1164" s="239"/>
      <c r="J1164" s="234"/>
      <c r="K1164" s="234"/>
      <c r="L1164" s="240"/>
      <c r="M1164" s="241"/>
      <c r="N1164" s="242"/>
      <c r="O1164" s="242"/>
      <c r="P1164" s="242"/>
      <c r="Q1164" s="242"/>
      <c r="R1164" s="242"/>
      <c r="S1164" s="242"/>
      <c r="T1164" s="24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4" t="s">
        <v>174</v>
      </c>
      <c r="AU1164" s="244" t="s">
        <v>87</v>
      </c>
      <c r="AV1164" s="13" t="s">
        <v>87</v>
      </c>
      <c r="AW1164" s="13" t="s">
        <v>37</v>
      </c>
      <c r="AX1164" s="13" t="s">
        <v>77</v>
      </c>
      <c r="AY1164" s="244" t="s">
        <v>164</v>
      </c>
    </row>
    <row r="1165" s="13" customFormat="1">
      <c r="A1165" s="13"/>
      <c r="B1165" s="233"/>
      <c r="C1165" s="234"/>
      <c r="D1165" s="235" t="s">
        <v>174</v>
      </c>
      <c r="E1165" s="236" t="s">
        <v>19</v>
      </c>
      <c r="F1165" s="237" t="s">
        <v>1174</v>
      </c>
      <c r="G1165" s="234"/>
      <c r="H1165" s="238">
        <v>0.13300000000000001</v>
      </c>
      <c r="I1165" s="239"/>
      <c r="J1165" s="234"/>
      <c r="K1165" s="234"/>
      <c r="L1165" s="240"/>
      <c r="M1165" s="241"/>
      <c r="N1165" s="242"/>
      <c r="O1165" s="242"/>
      <c r="P1165" s="242"/>
      <c r="Q1165" s="242"/>
      <c r="R1165" s="242"/>
      <c r="S1165" s="242"/>
      <c r="T1165" s="24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4" t="s">
        <v>174</v>
      </c>
      <c r="AU1165" s="244" t="s">
        <v>87</v>
      </c>
      <c r="AV1165" s="13" t="s">
        <v>87</v>
      </c>
      <c r="AW1165" s="13" t="s">
        <v>37</v>
      </c>
      <c r="AX1165" s="13" t="s">
        <v>77</v>
      </c>
      <c r="AY1165" s="244" t="s">
        <v>164</v>
      </c>
    </row>
    <row r="1166" s="13" customFormat="1">
      <c r="A1166" s="13"/>
      <c r="B1166" s="233"/>
      <c r="C1166" s="234"/>
      <c r="D1166" s="235" t="s">
        <v>174</v>
      </c>
      <c r="E1166" s="236" t="s">
        <v>19</v>
      </c>
      <c r="F1166" s="237" t="s">
        <v>1175</v>
      </c>
      <c r="G1166" s="234"/>
      <c r="H1166" s="238">
        <v>0.317</v>
      </c>
      <c r="I1166" s="239"/>
      <c r="J1166" s="234"/>
      <c r="K1166" s="234"/>
      <c r="L1166" s="240"/>
      <c r="M1166" s="241"/>
      <c r="N1166" s="242"/>
      <c r="O1166" s="242"/>
      <c r="P1166" s="242"/>
      <c r="Q1166" s="242"/>
      <c r="R1166" s="242"/>
      <c r="S1166" s="242"/>
      <c r="T1166" s="24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4" t="s">
        <v>174</v>
      </c>
      <c r="AU1166" s="244" t="s">
        <v>87</v>
      </c>
      <c r="AV1166" s="13" t="s">
        <v>87</v>
      </c>
      <c r="AW1166" s="13" t="s">
        <v>37</v>
      </c>
      <c r="AX1166" s="13" t="s">
        <v>77</v>
      </c>
      <c r="AY1166" s="244" t="s">
        <v>164</v>
      </c>
    </row>
    <row r="1167" s="14" customFormat="1">
      <c r="A1167" s="14"/>
      <c r="B1167" s="245"/>
      <c r="C1167" s="246"/>
      <c r="D1167" s="235" t="s">
        <v>174</v>
      </c>
      <c r="E1167" s="247" t="s">
        <v>19</v>
      </c>
      <c r="F1167" s="248" t="s">
        <v>176</v>
      </c>
      <c r="G1167" s="246"/>
      <c r="H1167" s="249">
        <v>6.6140000000000008</v>
      </c>
      <c r="I1167" s="250"/>
      <c r="J1167" s="246"/>
      <c r="K1167" s="246"/>
      <c r="L1167" s="251"/>
      <c r="M1167" s="252"/>
      <c r="N1167" s="253"/>
      <c r="O1167" s="253"/>
      <c r="P1167" s="253"/>
      <c r="Q1167" s="253"/>
      <c r="R1167" s="253"/>
      <c r="S1167" s="253"/>
      <c r="T1167" s="25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5" t="s">
        <v>174</v>
      </c>
      <c r="AU1167" s="255" t="s">
        <v>87</v>
      </c>
      <c r="AV1167" s="14" t="s">
        <v>108</v>
      </c>
      <c r="AW1167" s="14" t="s">
        <v>37</v>
      </c>
      <c r="AX1167" s="14" t="s">
        <v>85</v>
      </c>
      <c r="AY1167" s="255" t="s">
        <v>164</v>
      </c>
    </row>
    <row r="1168" s="2" customFormat="1" ht="21.75" customHeight="1">
      <c r="A1168" s="41"/>
      <c r="B1168" s="42"/>
      <c r="C1168" s="267" t="s">
        <v>1176</v>
      </c>
      <c r="D1168" s="267" t="s">
        <v>338</v>
      </c>
      <c r="E1168" s="268" t="s">
        <v>1177</v>
      </c>
      <c r="F1168" s="269" t="s">
        <v>1178</v>
      </c>
      <c r="G1168" s="270" t="s">
        <v>179</v>
      </c>
      <c r="H1168" s="271">
        <v>0.13500000000000001</v>
      </c>
      <c r="I1168" s="272"/>
      <c r="J1168" s="273">
        <f>ROUND(I1168*H1168,2)</f>
        <v>0</v>
      </c>
      <c r="K1168" s="269" t="s">
        <v>170</v>
      </c>
      <c r="L1168" s="274"/>
      <c r="M1168" s="275" t="s">
        <v>19</v>
      </c>
      <c r="N1168" s="276" t="s">
        <v>48</v>
      </c>
      <c r="O1168" s="87"/>
      <c r="P1168" s="224">
        <f>O1168*H1168</f>
        <v>0</v>
      </c>
      <c r="Q1168" s="224">
        <v>0.55000000000000004</v>
      </c>
      <c r="R1168" s="224">
        <f>Q1168*H1168</f>
        <v>0.07425000000000001</v>
      </c>
      <c r="S1168" s="224">
        <v>0</v>
      </c>
      <c r="T1168" s="225">
        <f>S1168*H1168</f>
        <v>0</v>
      </c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R1168" s="226" t="s">
        <v>393</v>
      </c>
      <c r="AT1168" s="226" t="s">
        <v>338</v>
      </c>
      <c r="AU1168" s="226" t="s">
        <v>87</v>
      </c>
      <c r="AY1168" s="20" t="s">
        <v>164</v>
      </c>
      <c r="BE1168" s="227">
        <f>IF(N1168="základní",J1168,0)</f>
        <v>0</v>
      </c>
      <c r="BF1168" s="227">
        <f>IF(N1168="snížená",J1168,0)</f>
        <v>0</v>
      </c>
      <c r="BG1168" s="227">
        <f>IF(N1168="zákl. přenesená",J1168,0)</f>
        <v>0</v>
      </c>
      <c r="BH1168" s="227">
        <f>IF(N1168="sníž. přenesená",J1168,0)</f>
        <v>0</v>
      </c>
      <c r="BI1168" s="227">
        <f>IF(N1168="nulová",J1168,0)</f>
        <v>0</v>
      </c>
      <c r="BJ1168" s="20" t="s">
        <v>85</v>
      </c>
      <c r="BK1168" s="227">
        <f>ROUND(I1168*H1168,2)</f>
        <v>0</v>
      </c>
      <c r="BL1168" s="20" t="s">
        <v>276</v>
      </c>
      <c r="BM1168" s="226" t="s">
        <v>1179</v>
      </c>
    </row>
    <row r="1169" s="2" customFormat="1">
      <c r="A1169" s="41"/>
      <c r="B1169" s="42"/>
      <c r="C1169" s="43"/>
      <c r="D1169" s="235" t="s">
        <v>274</v>
      </c>
      <c r="E1169" s="43"/>
      <c r="F1169" s="266" t="s">
        <v>1121</v>
      </c>
      <c r="G1169" s="43"/>
      <c r="H1169" s="43"/>
      <c r="I1169" s="230"/>
      <c r="J1169" s="43"/>
      <c r="K1169" s="43"/>
      <c r="L1169" s="47"/>
      <c r="M1169" s="231"/>
      <c r="N1169" s="232"/>
      <c r="O1169" s="87"/>
      <c r="P1169" s="87"/>
      <c r="Q1169" s="87"/>
      <c r="R1169" s="87"/>
      <c r="S1169" s="87"/>
      <c r="T1169" s="88"/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T1169" s="20" t="s">
        <v>274</v>
      </c>
      <c r="AU1169" s="20" t="s">
        <v>87</v>
      </c>
    </row>
    <row r="1170" s="13" customFormat="1">
      <c r="A1170" s="13"/>
      <c r="B1170" s="233"/>
      <c r="C1170" s="234"/>
      <c r="D1170" s="235" t="s">
        <v>174</v>
      </c>
      <c r="E1170" s="236" t="s">
        <v>19</v>
      </c>
      <c r="F1170" s="237" t="s">
        <v>1180</v>
      </c>
      <c r="G1170" s="234"/>
      <c r="H1170" s="238">
        <v>0.13500000000000001</v>
      </c>
      <c r="I1170" s="239"/>
      <c r="J1170" s="234"/>
      <c r="K1170" s="234"/>
      <c r="L1170" s="240"/>
      <c r="M1170" s="241"/>
      <c r="N1170" s="242"/>
      <c r="O1170" s="242"/>
      <c r="P1170" s="242"/>
      <c r="Q1170" s="242"/>
      <c r="R1170" s="242"/>
      <c r="S1170" s="242"/>
      <c r="T1170" s="24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44" t="s">
        <v>174</v>
      </c>
      <c r="AU1170" s="244" t="s">
        <v>87</v>
      </c>
      <c r="AV1170" s="13" t="s">
        <v>87</v>
      </c>
      <c r="AW1170" s="13" t="s">
        <v>37</v>
      </c>
      <c r="AX1170" s="13" t="s">
        <v>77</v>
      </c>
      <c r="AY1170" s="244" t="s">
        <v>164</v>
      </c>
    </row>
    <row r="1171" s="14" customFormat="1">
      <c r="A1171" s="14"/>
      <c r="B1171" s="245"/>
      <c r="C1171" s="246"/>
      <c r="D1171" s="235" t="s">
        <v>174</v>
      </c>
      <c r="E1171" s="247" t="s">
        <v>19</v>
      </c>
      <c r="F1171" s="248" t="s">
        <v>176</v>
      </c>
      <c r="G1171" s="246"/>
      <c r="H1171" s="249">
        <v>0.13500000000000001</v>
      </c>
      <c r="I1171" s="250"/>
      <c r="J1171" s="246"/>
      <c r="K1171" s="246"/>
      <c r="L1171" s="251"/>
      <c r="M1171" s="252"/>
      <c r="N1171" s="253"/>
      <c r="O1171" s="253"/>
      <c r="P1171" s="253"/>
      <c r="Q1171" s="253"/>
      <c r="R1171" s="253"/>
      <c r="S1171" s="253"/>
      <c r="T1171" s="25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5" t="s">
        <v>174</v>
      </c>
      <c r="AU1171" s="255" t="s">
        <v>87</v>
      </c>
      <c r="AV1171" s="14" t="s">
        <v>108</v>
      </c>
      <c r="AW1171" s="14" t="s">
        <v>37</v>
      </c>
      <c r="AX1171" s="14" t="s">
        <v>85</v>
      </c>
      <c r="AY1171" s="255" t="s">
        <v>164</v>
      </c>
    </row>
    <row r="1172" s="2" customFormat="1" ht="21.75" customHeight="1">
      <c r="A1172" s="41"/>
      <c r="B1172" s="42"/>
      <c r="C1172" s="267" t="s">
        <v>1181</v>
      </c>
      <c r="D1172" s="267" t="s">
        <v>338</v>
      </c>
      <c r="E1172" s="268" t="s">
        <v>1182</v>
      </c>
      <c r="F1172" s="269" t="s">
        <v>1183</v>
      </c>
      <c r="G1172" s="270" t="s">
        <v>179</v>
      </c>
      <c r="H1172" s="271">
        <v>0.84799999999999998</v>
      </c>
      <c r="I1172" s="272"/>
      <c r="J1172" s="273">
        <f>ROUND(I1172*H1172,2)</f>
        <v>0</v>
      </c>
      <c r="K1172" s="269" t="s">
        <v>170</v>
      </c>
      <c r="L1172" s="274"/>
      <c r="M1172" s="275" t="s">
        <v>19</v>
      </c>
      <c r="N1172" s="276" t="s">
        <v>48</v>
      </c>
      <c r="O1172" s="87"/>
      <c r="P1172" s="224">
        <f>O1172*H1172</f>
        <v>0</v>
      </c>
      <c r="Q1172" s="224">
        <v>0.55000000000000004</v>
      </c>
      <c r="R1172" s="224">
        <f>Q1172*H1172</f>
        <v>0.46640000000000004</v>
      </c>
      <c r="S1172" s="224">
        <v>0</v>
      </c>
      <c r="T1172" s="225">
        <f>S1172*H1172</f>
        <v>0</v>
      </c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R1172" s="226" t="s">
        <v>393</v>
      </c>
      <c r="AT1172" s="226" t="s">
        <v>338</v>
      </c>
      <c r="AU1172" s="226" t="s">
        <v>87</v>
      </c>
      <c r="AY1172" s="20" t="s">
        <v>164</v>
      </c>
      <c r="BE1172" s="227">
        <f>IF(N1172="základní",J1172,0)</f>
        <v>0</v>
      </c>
      <c r="BF1172" s="227">
        <f>IF(N1172="snížená",J1172,0)</f>
        <v>0</v>
      </c>
      <c r="BG1172" s="227">
        <f>IF(N1172="zákl. přenesená",J1172,0)</f>
        <v>0</v>
      </c>
      <c r="BH1172" s="227">
        <f>IF(N1172="sníž. přenesená",J1172,0)</f>
        <v>0</v>
      </c>
      <c r="BI1172" s="227">
        <f>IF(N1172="nulová",J1172,0)</f>
        <v>0</v>
      </c>
      <c r="BJ1172" s="20" t="s">
        <v>85</v>
      </c>
      <c r="BK1172" s="227">
        <f>ROUND(I1172*H1172,2)</f>
        <v>0</v>
      </c>
      <c r="BL1172" s="20" t="s">
        <v>276</v>
      </c>
      <c r="BM1172" s="226" t="s">
        <v>1184</v>
      </c>
    </row>
    <row r="1173" s="2" customFormat="1">
      <c r="A1173" s="41"/>
      <c r="B1173" s="42"/>
      <c r="C1173" s="43"/>
      <c r="D1173" s="235" t="s">
        <v>274</v>
      </c>
      <c r="E1173" s="43"/>
      <c r="F1173" s="266" t="s">
        <v>1121</v>
      </c>
      <c r="G1173" s="43"/>
      <c r="H1173" s="43"/>
      <c r="I1173" s="230"/>
      <c r="J1173" s="43"/>
      <c r="K1173" s="43"/>
      <c r="L1173" s="47"/>
      <c r="M1173" s="231"/>
      <c r="N1173" s="232"/>
      <c r="O1173" s="87"/>
      <c r="P1173" s="87"/>
      <c r="Q1173" s="87"/>
      <c r="R1173" s="87"/>
      <c r="S1173" s="87"/>
      <c r="T1173" s="88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T1173" s="20" t="s">
        <v>274</v>
      </c>
      <c r="AU1173" s="20" t="s">
        <v>87</v>
      </c>
    </row>
    <row r="1174" s="13" customFormat="1">
      <c r="A1174" s="13"/>
      <c r="B1174" s="233"/>
      <c r="C1174" s="234"/>
      <c r="D1174" s="235" t="s">
        <v>174</v>
      </c>
      <c r="E1174" s="236" t="s">
        <v>19</v>
      </c>
      <c r="F1174" s="237" t="s">
        <v>1185</v>
      </c>
      <c r="G1174" s="234"/>
      <c r="H1174" s="238">
        <v>0.60199999999999998</v>
      </c>
      <c r="I1174" s="239"/>
      <c r="J1174" s="234"/>
      <c r="K1174" s="234"/>
      <c r="L1174" s="240"/>
      <c r="M1174" s="241"/>
      <c r="N1174" s="242"/>
      <c r="O1174" s="242"/>
      <c r="P1174" s="242"/>
      <c r="Q1174" s="242"/>
      <c r="R1174" s="242"/>
      <c r="S1174" s="242"/>
      <c r="T1174" s="24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4" t="s">
        <v>174</v>
      </c>
      <c r="AU1174" s="244" t="s">
        <v>87</v>
      </c>
      <c r="AV1174" s="13" t="s">
        <v>87</v>
      </c>
      <c r="AW1174" s="13" t="s">
        <v>37</v>
      </c>
      <c r="AX1174" s="13" t="s">
        <v>77</v>
      </c>
      <c r="AY1174" s="244" t="s">
        <v>164</v>
      </c>
    </row>
    <row r="1175" s="13" customFormat="1">
      <c r="A1175" s="13"/>
      <c r="B1175" s="233"/>
      <c r="C1175" s="234"/>
      <c r="D1175" s="235" t="s">
        <v>174</v>
      </c>
      <c r="E1175" s="236" t="s">
        <v>19</v>
      </c>
      <c r="F1175" s="237" t="s">
        <v>1186</v>
      </c>
      <c r="G1175" s="234"/>
      <c r="H1175" s="238">
        <v>0.246</v>
      </c>
      <c r="I1175" s="239"/>
      <c r="J1175" s="234"/>
      <c r="K1175" s="234"/>
      <c r="L1175" s="240"/>
      <c r="M1175" s="241"/>
      <c r="N1175" s="242"/>
      <c r="O1175" s="242"/>
      <c r="P1175" s="242"/>
      <c r="Q1175" s="242"/>
      <c r="R1175" s="242"/>
      <c r="S1175" s="242"/>
      <c r="T1175" s="24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4" t="s">
        <v>174</v>
      </c>
      <c r="AU1175" s="244" t="s">
        <v>87</v>
      </c>
      <c r="AV1175" s="13" t="s">
        <v>87</v>
      </c>
      <c r="AW1175" s="13" t="s">
        <v>37</v>
      </c>
      <c r="AX1175" s="13" t="s">
        <v>77</v>
      </c>
      <c r="AY1175" s="244" t="s">
        <v>164</v>
      </c>
    </row>
    <row r="1176" s="14" customFormat="1">
      <c r="A1176" s="14"/>
      <c r="B1176" s="245"/>
      <c r="C1176" s="246"/>
      <c r="D1176" s="235" t="s">
        <v>174</v>
      </c>
      <c r="E1176" s="247" t="s">
        <v>19</v>
      </c>
      <c r="F1176" s="248" t="s">
        <v>176</v>
      </c>
      <c r="G1176" s="246"/>
      <c r="H1176" s="249">
        <v>0.84799999999999998</v>
      </c>
      <c r="I1176" s="250"/>
      <c r="J1176" s="246"/>
      <c r="K1176" s="246"/>
      <c r="L1176" s="251"/>
      <c r="M1176" s="252"/>
      <c r="N1176" s="253"/>
      <c r="O1176" s="253"/>
      <c r="P1176" s="253"/>
      <c r="Q1176" s="253"/>
      <c r="R1176" s="253"/>
      <c r="S1176" s="253"/>
      <c r="T1176" s="25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5" t="s">
        <v>174</v>
      </c>
      <c r="AU1176" s="255" t="s">
        <v>87</v>
      </c>
      <c r="AV1176" s="14" t="s">
        <v>108</v>
      </c>
      <c r="AW1176" s="14" t="s">
        <v>37</v>
      </c>
      <c r="AX1176" s="14" t="s">
        <v>85</v>
      </c>
      <c r="AY1176" s="255" t="s">
        <v>164</v>
      </c>
    </row>
    <row r="1177" s="2" customFormat="1" ht="62.7" customHeight="1">
      <c r="A1177" s="41"/>
      <c r="B1177" s="42"/>
      <c r="C1177" s="215" t="s">
        <v>1187</v>
      </c>
      <c r="D1177" s="215" t="s">
        <v>166</v>
      </c>
      <c r="E1177" s="216" t="s">
        <v>1188</v>
      </c>
      <c r="F1177" s="217" t="s">
        <v>1189</v>
      </c>
      <c r="G1177" s="218" t="s">
        <v>359</v>
      </c>
      <c r="H1177" s="219">
        <v>31.199999999999999</v>
      </c>
      <c r="I1177" s="220"/>
      <c r="J1177" s="221">
        <f>ROUND(I1177*H1177,2)</f>
        <v>0</v>
      </c>
      <c r="K1177" s="217" t="s">
        <v>170</v>
      </c>
      <c r="L1177" s="47"/>
      <c r="M1177" s="222" t="s">
        <v>19</v>
      </c>
      <c r="N1177" s="223" t="s">
        <v>48</v>
      </c>
      <c r="O1177" s="87"/>
      <c r="P1177" s="224">
        <f>O1177*H1177</f>
        <v>0</v>
      </c>
      <c r="Q1177" s="224">
        <v>0</v>
      </c>
      <c r="R1177" s="224">
        <f>Q1177*H1177</f>
        <v>0</v>
      </c>
      <c r="S1177" s="224">
        <v>0</v>
      </c>
      <c r="T1177" s="225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26" t="s">
        <v>276</v>
      </c>
      <c r="AT1177" s="226" t="s">
        <v>166</v>
      </c>
      <c r="AU1177" s="226" t="s">
        <v>87</v>
      </c>
      <c r="AY1177" s="20" t="s">
        <v>164</v>
      </c>
      <c r="BE1177" s="227">
        <f>IF(N1177="základní",J1177,0)</f>
        <v>0</v>
      </c>
      <c r="BF1177" s="227">
        <f>IF(N1177="snížená",J1177,0)</f>
        <v>0</v>
      </c>
      <c r="BG1177" s="227">
        <f>IF(N1177="zákl. přenesená",J1177,0)</f>
        <v>0</v>
      </c>
      <c r="BH1177" s="227">
        <f>IF(N1177="sníž. přenesená",J1177,0)</f>
        <v>0</v>
      </c>
      <c r="BI1177" s="227">
        <f>IF(N1177="nulová",J1177,0)</f>
        <v>0</v>
      </c>
      <c r="BJ1177" s="20" t="s">
        <v>85</v>
      </c>
      <c r="BK1177" s="227">
        <f>ROUND(I1177*H1177,2)</f>
        <v>0</v>
      </c>
      <c r="BL1177" s="20" t="s">
        <v>276</v>
      </c>
      <c r="BM1177" s="226" t="s">
        <v>1190</v>
      </c>
    </row>
    <row r="1178" s="2" customFormat="1">
      <c r="A1178" s="41"/>
      <c r="B1178" s="42"/>
      <c r="C1178" s="43"/>
      <c r="D1178" s="228" t="s">
        <v>172</v>
      </c>
      <c r="E1178" s="43"/>
      <c r="F1178" s="229" t="s">
        <v>1191</v>
      </c>
      <c r="G1178" s="43"/>
      <c r="H1178" s="43"/>
      <c r="I1178" s="230"/>
      <c r="J1178" s="43"/>
      <c r="K1178" s="43"/>
      <c r="L1178" s="47"/>
      <c r="M1178" s="231"/>
      <c r="N1178" s="232"/>
      <c r="O1178" s="87"/>
      <c r="P1178" s="87"/>
      <c r="Q1178" s="87"/>
      <c r="R1178" s="87"/>
      <c r="S1178" s="87"/>
      <c r="T1178" s="88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T1178" s="20" t="s">
        <v>172</v>
      </c>
      <c r="AU1178" s="20" t="s">
        <v>87</v>
      </c>
    </row>
    <row r="1179" s="13" customFormat="1">
      <c r="A1179" s="13"/>
      <c r="B1179" s="233"/>
      <c r="C1179" s="234"/>
      <c r="D1179" s="235" t="s">
        <v>174</v>
      </c>
      <c r="E1179" s="236" t="s">
        <v>19</v>
      </c>
      <c r="F1179" s="237" t="s">
        <v>1192</v>
      </c>
      <c r="G1179" s="234"/>
      <c r="H1179" s="238">
        <v>10</v>
      </c>
      <c r="I1179" s="239"/>
      <c r="J1179" s="234"/>
      <c r="K1179" s="234"/>
      <c r="L1179" s="240"/>
      <c r="M1179" s="241"/>
      <c r="N1179" s="242"/>
      <c r="O1179" s="242"/>
      <c r="P1179" s="242"/>
      <c r="Q1179" s="242"/>
      <c r="R1179" s="242"/>
      <c r="S1179" s="242"/>
      <c r="T1179" s="24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4" t="s">
        <v>174</v>
      </c>
      <c r="AU1179" s="244" t="s">
        <v>87</v>
      </c>
      <c r="AV1179" s="13" t="s">
        <v>87</v>
      </c>
      <c r="AW1179" s="13" t="s">
        <v>37</v>
      </c>
      <c r="AX1179" s="13" t="s">
        <v>77</v>
      </c>
      <c r="AY1179" s="244" t="s">
        <v>164</v>
      </c>
    </row>
    <row r="1180" s="13" customFormat="1">
      <c r="A1180" s="13"/>
      <c r="B1180" s="233"/>
      <c r="C1180" s="234"/>
      <c r="D1180" s="235" t="s">
        <v>174</v>
      </c>
      <c r="E1180" s="236" t="s">
        <v>19</v>
      </c>
      <c r="F1180" s="237" t="s">
        <v>1193</v>
      </c>
      <c r="G1180" s="234"/>
      <c r="H1180" s="238">
        <v>1.3</v>
      </c>
      <c r="I1180" s="239"/>
      <c r="J1180" s="234"/>
      <c r="K1180" s="234"/>
      <c r="L1180" s="240"/>
      <c r="M1180" s="241"/>
      <c r="N1180" s="242"/>
      <c r="O1180" s="242"/>
      <c r="P1180" s="242"/>
      <c r="Q1180" s="242"/>
      <c r="R1180" s="242"/>
      <c r="S1180" s="242"/>
      <c r="T1180" s="24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4" t="s">
        <v>174</v>
      </c>
      <c r="AU1180" s="244" t="s">
        <v>87</v>
      </c>
      <c r="AV1180" s="13" t="s">
        <v>87</v>
      </c>
      <c r="AW1180" s="13" t="s">
        <v>37</v>
      </c>
      <c r="AX1180" s="13" t="s">
        <v>77</v>
      </c>
      <c r="AY1180" s="244" t="s">
        <v>164</v>
      </c>
    </row>
    <row r="1181" s="13" customFormat="1">
      <c r="A1181" s="13"/>
      <c r="B1181" s="233"/>
      <c r="C1181" s="234"/>
      <c r="D1181" s="235" t="s">
        <v>174</v>
      </c>
      <c r="E1181" s="236" t="s">
        <v>19</v>
      </c>
      <c r="F1181" s="237" t="s">
        <v>1194</v>
      </c>
      <c r="G1181" s="234"/>
      <c r="H1181" s="238">
        <v>4</v>
      </c>
      <c r="I1181" s="239"/>
      <c r="J1181" s="234"/>
      <c r="K1181" s="234"/>
      <c r="L1181" s="240"/>
      <c r="M1181" s="241"/>
      <c r="N1181" s="242"/>
      <c r="O1181" s="242"/>
      <c r="P1181" s="242"/>
      <c r="Q1181" s="242"/>
      <c r="R1181" s="242"/>
      <c r="S1181" s="242"/>
      <c r="T1181" s="24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4" t="s">
        <v>174</v>
      </c>
      <c r="AU1181" s="244" t="s">
        <v>87</v>
      </c>
      <c r="AV1181" s="13" t="s">
        <v>87</v>
      </c>
      <c r="AW1181" s="13" t="s">
        <v>37</v>
      </c>
      <c r="AX1181" s="13" t="s">
        <v>77</v>
      </c>
      <c r="AY1181" s="244" t="s">
        <v>164</v>
      </c>
    </row>
    <row r="1182" s="13" customFormat="1">
      <c r="A1182" s="13"/>
      <c r="B1182" s="233"/>
      <c r="C1182" s="234"/>
      <c r="D1182" s="235" t="s">
        <v>174</v>
      </c>
      <c r="E1182" s="236" t="s">
        <v>19</v>
      </c>
      <c r="F1182" s="237" t="s">
        <v>1195</v>
      </c>
      <c r="G1182" s="234"/>
      <c r="H1182" s="238">
        <v>1.3</v>
      </c>
      <c r="I1182" s="239"/>
      <c r="J1182" s="234"/>
      <c r="K1182" s="234"/>
      <c r="L1182" s="240"/>
      <c r="M1182" s="241"/>
      <c r="N1182" s="242"/>
      <c r="O1182" s="242"/>
      <c r="P1182" s="242"/>
      <c r="Q1182" s="242"/>
      <c r="R1182" s="242"/>
      <c r="S1182" s="242"/>
      <c r="T1182" s="24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4" t="s">
        <v>174</v>
      </c>
      <c r="AU1182" s="244" t="s">
        <v>87</v>
      </c>
      <c r="AV1182" s="13" t="s">
        <v>87</v>
      </c>
      <c r="AW1182" s="13" t="s">
        <v>37</v>
      </c>
      <c r="AX1182" s="13" t="s">
        <v>77</v>
      </c>
      <c r="AY1182" s="244" t="s">
        <v>164</v>
      </c>
    </row>
    <row r="1183" s="13" customFormat="1">
      <c r="A1183" s="13"/>
      <c r="B1183" s="233"/>
      <c r="C1183" s="234"/>
      <c r="D1183" s="235" t="s">
        <v>174</v>
      </c>
      <c r="E1183" s="236" t="s">
        <v>19</v>
      </c>
      <c r="F1183" s="237" t="s">
        <v>1196</v>
      </c>
      <c r="G1183" s="234"/>
      <c r="H1183" s="238">
        <v>4.5999999999999996</v>
      </c>
      <c r="I1183" s="239"/>
      <c r="J1183" s="234"/>
      <c r="K1183" s="234"/>
      <c r="L1183" s="240"/>
      <c r="M1183" s="241"/>
      <c r="N1183" s="242"/>
      <c r="O1183" s="242"/>
      <c r="P1183" s="242"/>
      <c r="Q1183" s="242"/>
      <c r="R1183" s="242"/>
      <c r="S1183" s="242"/>
      <c r="T1183" s="24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4" t="s">
        <v>174</v>
      </c>
      <c r="AU1183" s="244" t="s">
        <v>87</v>
      </c>
      <c r="AV1183" s="13" t="s">
        <v>87</v>
      </c>
      <c r="AW1183" s="13" t="s">
        <v>37</v>
      </c>
      <c r="AX1183" s="13" t="s">
        <v>77</v>
      </c>
      <c r="AY1183" s="244" t="s">
        <v>164</v>
      </c>
    </row>
    <row r="1184" s="13" customFormat="1">
      <c r="A1184" s="13"/>
      <c r="B1184" s="233"/>
      <c r="C1184" s="234"/>
      <c r="D1184" s="235" t="s">
        <v>174</v>
      </c>
      <c r="E1184" s="236" t="s">
        <v>19</v>
      </c>
      <c r="F1184" s="237" t="s">
        <v>1197</v>
      </c>
      <c r="G1184" s="234"/>
      <c r="H1184" s="238">
        <v>10</v>
      </c>
      <c r="I1184" s="239"/>
      <c r="J1184" s="234"/>
      <c r="K1184" s="234"/>
      <c r="L1184" s="240"/>
      <c r="M1184" s="241"/>
      <c r="N1184" s="242"/>
      <c r="O1184" s="242"/>
      <c r="P1184" s="242"/>
      <c r="Q1184" s="242"/>
      <c r="R1184" s="242"/>
      <c r="S1184" s="242"/>
      <c r="T1184" s="24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4" t="s">
        <v>174</v>
      </c>
      <c r="AU1184" s="244" t="s">
        <v>87</v>
      </c>
      <c r="AV1184" s="13" t="s">
        <v>87</v>
      </c>
      <c r="AW1184" s="13" t="s">
        <v>37</v>
      </c>
      <c r="AX1184" s="13" t="s">
        <v>77</v>
      </c>
      <c r="AY1184" s="244" t="s">
        <v>164</v>
      </c>
    </row>
    <row r="1185" s="14" customFormat="1">
      <c r="A1185" s="14"/>
      <c r="B1185" s="245"/>
      <c r="C1185" s="246"/>
      <c r="D1185" s="235" t="s">
        <v>174</v>
      </c>
      <c r="E1185" s="247" t="s">
        <v>19</v>
      </c>
      <c r="F1185" s="248" t="s">
        <v>176</v>
      </c>
      <c r="G1185" s="246"/>
      <c r="H1185" s="249">
        <v>31.200000000000003</v>
      </c>
      <c r="I1185" s="250"/>
      <c r="J1185" s="246"/>
      <c r="K1185" s="246"/>
      <c r="L1185" s="251"/>
      <c r="M1185" s="252"/>
      <c r="N1185" s="253"/>
      <c r="O1185" s="253"/>
      <c r="P1185" s="253"/>
      <c r="Q1185" s="253"/>
      <c r="R1185" s="253"/>
      <c r="S1185" s="253"/>
      <c r="T1185" s="25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55" t="s">
        <v>174</v>
      </c>
      <c r="AU1185" s="255" t="s">
        <v>87</v>
      </c>
      <c r="AV1185" s="14" t="s">
        <v>108</v>
      </c>
      <c r="AW1185" s="14" t="s">
        <v>37</v>
      </c>
      <c r="AX1185" s="14" t="s">
        <v>85</v>
      </c>
      <c r="AY1185" s="255" t="s">
        <v>164</v>
      </c>
    </row>
    <row r="1186" s="2" customFormat="1" ht="21.75" customHeight="1">
      <c r="A1186" s="41"/>
      <c r="B1186" s="42"/>
      <c r="C1186" s="267" t="s">
        <v>1198</v>
      </c>
      <c r="D1186" s="267" t="s">
        <v>338</v>
      </c>
      <c r="E1186" s="268" t="s">
        <v>1199</v>
      </c>
      <c r="F1186" s="269" t="s">
        <v>1200</v>
      </c>
      <c r="G1186" s="270" t="s">
        <v>179</v>
      </c>
      <c r="H1186" s="271">
        <v>0.59899999999999998</v>
      </c>
      <c r="I1186" s="272"/>
      <c r="J1186" s="273">
        <f>ROUND(I1186*H1186,2)</f>
        <v>0</v>
      </c>
      <c r="K1186" s="269" t="s">
        <v>170</v>
      </c>
      <c r="L1186" s="274"/>
      <c r="M1186" s="275" t="s">
        <v>19</v>
      </c>
      <c r="N1186" s="276" t="s">
        <v>48</v>
      </c>
      <c r="O1186" s="87"/>
      <c r="P1186" s="224">
        <f>O1186*H1186</f>
        <v>0</v>
      </c>
      <c r="Q1186" s="224">
        <v>0.55000000000000004</v>
      </c>
      <c r="R1186" s="224">
        <f>Q1186*H1186</f>
        <v>0.32945000000000002</v>
      </c>
      <c r="S1186" s="224">
        <v>0</v>
      </c>
      <c r="T1186" s="225">
        <f>S1186*H1186</f>
        <v>0</v>
      </c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R1186" s="226" t="s">
        <v>393</v>
      </c>
      <c r="AT1186" s="226" t="s">
        <v>338</v>
      </c>
      <c r="AU1186" s="226" t="s">
        <v>87</v>
      </c>
      <c r="AY1186" s="20" t="s">
        <v>164</v>
      </c>
      <c r="BE1186" s="227">
        <f>IF(N1186="základní",J1186,0)</f>
        <v>0</v>
      </c>
      <c r="BF1186" s="227">
        <f>IF(N1186="snížená",J1186,0)</f>
        <v>0</v>
      </c>
      <c r="BG1186" s="227">
        <f>IF(N1186="zákl. přenesená",J1186,0)</f>
        <v>0</v>
      </c>
      <c r="BH1186" s="227">
        <f>IF(N1186="sníž. přenesená",J1186,0)</f>
        <v>0</v>
      </c>
      <c r="BI1186" s="227">
        <f>IF(N1186="nulová",J1186,0)</f>
        <v>0</v>
      </c>
      <c r="BJ1186" s="20" t="s">
        <v>85</v>
      </c>
      <c r="BK1186" s="227">
        <f>ROUND(I1186*H1186,2)</f>
        <v>0</v>
      </c>
      <c r="BL1186" s="20" t="s">
        <v>276</v>
      </c>
      <c r="BM1186" s="226" t="s">
        <v>1201</v>
      </c>
    </row>
    <row r="1187" s="2" customFormat="1">
      <c r="A1187" s="41"/>
      <c r="B1187" s="42"/>
      <c r="C1187" s="43"/>
      <c r="D1187" s="235" t="s">
        <v>274</v>
      </c>
      <c r="E1187" s="43"/>
      <c r="F1187" s="266" t="s">
        <v>1121</v>
      </c>
      <c r="G1187" s="43"/>
      <c r="H1187" s="43"/>
      <c r="I1187" s="230"/>
      <c r="J1187" s="43"/>
      <c r="K1187" s="43"/>
      <c r="L1187" s="47"/>
      <c r="M1187" s="231"/>
      <c r="N1187" s="232"/>
      <c r="O1187" s="87"/>
      <c r="P1187" s="87"/>
      <c r="Q1187" s="87"/>
      <c r="R1187" s="87"/>
      <c r="S1187" s="87"/>
      <c r="T1187" s="88"/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T1187" s="20" t="s">
        <v>274</v>
      </c>
      <c r="AU1187" s="20" t="s">
        <v>87</v>
      </c>
    </row>
    <row r="1188" s="13" customFormat="1">
      <c r="A1188" s="13"/>
      <c r="B1188" s="233"/>
      <c r="C1188" s="234"/>
      <c r="D1188" s="235" t="s">
        <v>174</v>
      </c>
      <c r="E1188" s="236" t="s">
        <v>19</v>
      </c>
      <c r="F1188" s="237" t="s">
        <v>1202</v>
      </c>
      <c r="G1188" s="234"/>
      <c r="H1188" s="238">
        <v>0.28199999999999997</v>
      </c>
      <c r="I1188" s="239"/>
      <c r="J1188" s="234"/>
      <c r="K1188" s="234"/>
      <c r="L1188" s="240"/>
      <c r="M1188" s="241"/>
      <c r="N1188" s="242"/>
      <c r="O1188" s="242"/>
      <c r="P1188" s="242"/>
      <c r="Q1188" s="242"/>
      <c r="R1188" s="242"/>
      <c r="S1188" s="242"/>
      <c r="T1188" s="24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4" t="s">
        <v>174</v>
      </c>
      <c r="AU1188" s="244" t="s">
        <v>87</v>
      </c>
      <c r="AV1188" s="13" t="s">
        <v>87</v>
      </c>
      <c r="AW1188" s="13" t="s">
        <v>37</v>
      </c>
      <c r="AX1188" s="13" t="s">
        <v>77</v>
      </c>
      <c r="AY1188" s="244" t="s">
        <v>164</v>
      </c>
    </row>
    <row r="1189" s="13" customFormat="1">
      <c r="A1189" s="13"/>
      <c r="B1189" s="233"/>
      <c r="C1189" s="234"/>
      <c r="D1189" s="235" t="s">
        <v>174</v>
      </c>
      <c r="E1189" s="236" t="s">
        <v>19</v>
      </c>
      <c r="F1189" s="237" t="s">
        <v>1203</v>
      </c>
      <c r="G1189" s="234"/>
      <c r="H1189" s="238">
        <v>0.036999999999999998</v>
      </c>
      <c r="I1189" s="239"/>
      <c r="J1189" s="234"/>
      <c r="K1189" s="234"/>
      <c r="L1189" s="240"/>
      <c r="M1189" s="241"/>
      <c r="N1189" s="242"/>
      <c r="O1189" s="242"/>
      <c r="P1189" s="242"/>
      <c r="Q1189" s="242"/>
      <c r="R1189" s="242"/>
      <c r="S1189" s="242"/>
      <c r="T1189" s="24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4" t="s">
        <v>174</v>
      </c>
      <c r="AU1189" s="244" t="s">
        <v>87</v>
      </c>
      <c r="AV1189" s="13" t="s">
        <v>87</v>
      </c>
      <c r="AW1189" s="13" t="s">
        <v>37</v>
      </c>
      <c r="AX1189" s="13" t="s">
        <v>77</v>
      </c>
      <c r="AY1189" s="244" t="s">
        <v>164</v>
      </c>
    </row>
    <row r="1190" s="13" customFormat="1">
      <c r="A1190" s="13"/>
      <c r="B1190" s="233"/>
      <c r="C1190" s="234"/>
      <c r="D1190" s="235" t="s">
        <v>174</v>
      </c>
      <c r="E1190" s="236" t="s">
        <v>19</v>
      </c>
      <c r="F1190" s="237" t="s">
        <v>1204</v>
      </c>
      <c r="G1190" s="234"/>
      <c r="H1190" s="238">
        <v>0.113</v>
      </c>
      <c r="I1190" s="239"/>
      <c r="J1190" s="234"/>
      <c r="K1190" s="234"/>
      <c r="L1190" s="240"/>
      <c r="M1190" s="241"/>
      <c r="N1190" s="242"/>
      <c r="O1190" s="242"/>
      <c r="P1190" s="242"/>
      <c r="Q1190" s="242"/>
      <c r="R1190" s="242"/>
      <c r="S1190" s="242"/>
      <c r="T1190" s="24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4" t="s">
        <v>174</v>
      </c>
      <c r="AU1190" s="244" t="s">
        <v>87</v>
      </c>
      <c r="AV1190" s="13" t="s">
        <v>87</v>
      </c>
      <c r="AW1190" s="13" t="s">
        <v>37</v>
      </c>
      <c r="AX1190" s="13" t="s">
        <v>77</v>
      </c>
      <c r="AY1190" s="244" t="s">
        <v>164</v>
      </c>
    </row>
    <row r="1191" s="13" customFormat="1">
      <c r="A1191" s="13"/>
      <c r="B1191" s="233"/>
      <c r="C1191" s="234"/>
      <c r="D1191" s="235" t="s">
        <v>174</v>
      </c>
      <c r="E1191" s="236" t="s">
        <v>19</v>
      </c>
      <c r="F1191" s="237" t="s">
        <v>1205</v>
      </c>
      <c r="G1191" s="234"/>
      <c r="H1191" s="238">
        <v>0.036999999999999998</v>
      </c>
      <c r="I1191" s="239"/>
      <c r="J1191" s="234"/>
      <c r="K1191" s="234"/>
      <c r="L1191" s="240"/>
      <c r="M1191" s="241"/>
      <c r="N1191" s="242"/>
      <c r="O1191" s="242"/>
      <c r="P1191" s="242"/>
      <c r="Q1191" s="242"/>
      <c r="R1191" s="242"/>
      <c r="S1191" s="242"/>
      <c r="T1191" s="24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4" t="s">
        <v>174</v>
      </c>
      <c r="AU1191" s="244" t="s">
        <v>87</v>
      </c>
      <c r="AV1191" s="13" t="s">
        <v>87</v>
      </c>
      <c r="AW1191" s="13" t="s">
        <v>37</v>
      </c>
      <c r="AX1191" s="13" t="s">
        <v>77</v>
      </c>
      <c r="AY1191" s="244" t="s">
        <v>164</v>
      </c>
    </row>
    <row r="1192" s="13" customFormat="1">
      <c r="A1192" s="13"/>
      <c r="B1192" s="233"/>
      <c r="C1192" s="234"/>
      <c r="D1192" s="235" t="s">
        <v>174</v>
      </c>
      <c r="E1192" s="236" t="s">
        <v>19</v>
      </c>
      <c r="F1192" s="237" t="s">
        <v>1206</v>
      </c>
      <c r="G1192" s="234"/>
      <c r="H1192" s="238">
        <v>0.13</v>
      </c>
      <c r="I1192" s="239"/>
      <c r="J1192" s="234"/>
      <c r="K1192" s="234"/>
      <c r="L1192" s="240"/>
      <c r="M1192" s="241"/>
      <c r="N1192" s="242"/>
      <c r="O1192" s="242"/>
      <c r="P1192" s="242"/>
      <c r="Q1192" s="242"/>
      <c r="R1192" s="242"/>
      <c r="S1192" s="242"/>
      <c r="T1192" s="24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4" t="s">
        <v>174</v>
      </c>
      <c r="AU1192" s="244" t="s">
        <v>87</v>
      </c>
      <c r="AV1192" s="13" t="s">
        <v>87</v>
      </c>
      <c r="AW1192" s="13" t="s">
        <v>37</v>
      </c>
      <c r="AX1192" s="13" t="s">
        <v>77</v>
      </c>
      <c r="AY1192" s="244" t="s">
        <v>164</v>
      </c>
    </row>
    <row r="1193" s="14" customFormat="1">
      <c r="A1193" s="14"/>
      <c r="B1193" s="245"/>
      <c r="C1193" s="246"/>
      <c r="D1193" s="235" t="s">
        <v>174</v>
      </c>
      <c r="E1193" s="247" t="s">
        <v>19</v>
      </c>
      <c r="F1193" s="248" t="s">
        <v>176</v>
      </c>
      <c r="G1193" s="246"/>
      <c r="H1193" s="249">
        <v>0.59899999999999998</v>
      </c>
      <c r="I1193" s="250"/>
      <c r="J1193" s="246"/>
      <c r="K1193" s="246"/>
      <c r="L1193" s="251"/>
      <c r="M1193" s="252"/>
      <c r="N1193" s="253"/>
      <c r="O1193" s="253"/>
      <c r="P1193" s="253"/>
      <c r="Q1193" s="253"/>
      <c r="R1193" s="253"/>
      <c r="S1193" s="253"/>
      <c r="T1193" s="25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5" t="s">
        <v>174</v>
      </c>
      <c r="AU1193" s="255" t="s">
        <v>87</v>
      </c>
      <c r="AV1193" s="14" t="s">
        <v>108</v>
      </c>
      <c r="AW1193" s="14" t="s">
        <v>37</v>
      </c>
      <c r="AX1193" s="14" t="s">
        <v>85</v>
      </c>
      <c r="AY1193" s="255" t="s">
        <v>164</v>
      </c>
    </row>
    <row r="1194" s="2" customFormat="1" ht="21.75" customHeight="1">
      <c r="A1194" s="41"/>
      <c r="B1194" s="42"/>
      <c r="C1194" s="267" t="s">
        <v>1207</v>
      </c>
      <c r="D1194" s="267" t="s">
        <v>338</v>
      </c>
      <c r="E1194" s="268" t="s">
        <v>1208</v>
      </c>
      <c r="F1194" s="269" t="s">
        <v>1209</v>
      </c>
      <c r="G1194" s="270" t="s">
        <v>179</v>
      </c>
      <c r="H1194" s="271">
        <v>0.317</v>
      </c>
      <c r="I1194" s="272"/>
      <c r="J1194" s="273">
        <f>ROUND(I1194*H1194,2)</f>
        <v>0</v>
      </c>
      <c r="K1194" s="269" t="s">
        <v>170</v>
      </c>
      <c r="L1194" s="274"/>
      <c r="M1194" s="275" t="s">
        <v>19</v>
      </c>
      <c r="N1194" s="276" t="s">
        <v>48</v>
      </c>
      <c r="O1194" s="87"/>
      <c r="P1194" s="224">
        <f>O1194*H1194</f>
        <v>0</v>
      </c>
      <c r="Q1194" s="224">
        <v>0.55000000000000004</v>
      </c>
      <c r="R1194" s="224">
        <f>Q1194*H1194</f>
        <v>0.17435000000000001</v>
      </c>
      <c r="S1194" s="224">
        <v>0</v>
      </c>
      <c r="T1194" s="225">
        <f>S1194*H1194</f>
        <v>0</v>
      </c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R1194" s="226" t="s">
        <v>393</v>
      </c>
      <c r="AT1194" s="226" t="s">
        <v>338</v>
      </c>
      <c r="AU1194" s="226" t="s">
        <v>87</v>
      </c>
      <c r="AY1194" s="20" t="s">
        <v>164</v>
      </c>
      <c r="BE1194" s="227">
        <f>IF(N1194="základní",J1194,0)</f>
        <v>0</v>
      </c>
      <c r="BF1194" s="227">
        <f>IF(N1194="snížená",J1194,0)</f>
        <v>0</v>
      </c>
      <c r="BG1194" s="227">
        <f>IF(N1194="zákl. přenesená",J1194,0)</f>
        <v>0</v>
      </c>
      <c r="BH1194" s="227">
        <f>IF(N1194="sníž. přenesená",J1194,0)</f>
        <v>0</v>
      </c>
      <c r="BI1194" s="227">
        <f>IF(N1194="nulová",J1194,0)</f>
        <v>0</v>
      </c>
      <c r="BJ1194" s="20" t="s">
        <v>85</v>
      </c>
      <c r="BK1194" s="227">
        <f>ROUND(I1194*H1194,2)</f>
        <v>0</v>
      </c>
      <c r="BL1194" s="20" t="s">
        <v>276</v>
      </c>
      <c r="BM1194" s="226" t="s">
        <v>1210</v>
      </c>
    </row>
    <row r="1195" s="2" customFormat="1">
      <c r="A1195" s="41"/>
      <c r="B1195" s="42"/>
      <c r="C1195" s="43"/>
      <c r="D1195" s="235" t="s">
        <v>274</v>
      </c>
      <c r="E1195" s="43"/>
      <c r="F1195" s="266" t="s">
        <v>1121</v>
      </c>
      <c r="G1195" s="43"/>
      <c r="H1195" s="43"/>
      <c r="I1195" s="230"/>
      <c r="J1195" s="43"/>
      <c r="K1195" s="43"/>
      <c r="L1195" s="47"/>
      <c r="M1195" s="231"/>
      <c r="N1195" s="232"/>
      <c r="O1195" s="87"/>
      <c r="P1195" s="87"/>
      <c r="Q1195" s="87"/>
      <c r="R1195" s="87"/>
      <c r="S1195" s="87"/>
      <c r="T1195" s="88"/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T1195" s="20" t="s">
        <v>274</v>
      </c>
      <c r="AU1195" s="20" t="s">
        <v>87</v>
      </c>
    </row>
    <row r="1196" s="13" customFormat="1">
      <c r="A1196" s="13"/>
      <c r="B1196" s="233"/>
      <c r="C1196" s="234"/>
      <c r="D1196" s="235" t="s">
        <v>174</v>
      </c>
      <c r="E1196" s="236" t="s">
        <v>19</v>
      </c>
      <c r="F1196" s="237" t="s">
        <v>1211</v>
      </c>
      <c r="G1196" s="234"/>
      <c r="H1196" s="238">
        <v>0.317</v>
      </c>
      <c r="I1196" s="239"/>
      <c r="J1196" s="234"/>
      <c r="K1196" s="234"/>
      <c r="L1196" s="240"/>
      <c r="M1196" s="241"/>
      <c r="N1196" s="242"/>
      <c r="O1196" s="242"/>
      <c r="P1196" s="242"/>
      <c r="Q1196" s="242"/>
      <c r="R1196" s="242"/>
      <c r="S1196" s="242"/>
      <c r="T1196" s="24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4" t="s">
        <v>174</v>
      </c>
      <c r="AU1196" s="244" t="s">
        <v>87</v>
      </c>
      <c r="AV1196" s="13" t="s">
        <v>87</v>
      </c>
      <c r="AW1196" s="13" t="s">
        <v>37</v>
      </c>
      <c r="AX1196" s="13" t="s">
        <v>77</v>
      </c>
      <c r="AY1196" s="244" t="s">
        <v>164</v>
      </c>
    </row>
    <row r="1197" s="14" customFormat="1">
      <c r="A1197" s="14"/>
      <c r="B1197" s="245"/>
      <c r="C1197" s="246"/>
      <c r="D1197" s="235" t="s">
        <v>174</v>
      </c>
      <c r="E1197" s="247" t="s">
        <v>19</v>
      </c>
      <c r="F1197" s="248" t="s">
        <v>176</v>
      </c>
      <c r="G1197" s="246"/>
      <c r="H1197" s="249">
        <v>0.317</v>
      </c>
      <c r="I1197" s="250"/>
      <c r="J1197" s="246"/>
      <c r="K1197" s="246"/>
      <c r="L1197" s="251"/>
      <c r="M1197" s="252"/>
      <c r="N1197" s="253"/>
      <c r="O1197" s="253"/>
      <c r="P1197" s="253"/>
      <c r="Q1197" s="253"/>
      <c r="R1197" s="253"/>
      <c r="S1197" s="253"/>
      <c r="T1197" s="25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5" t="s">
        <v>174</v>
      </c>
      <c r="AU1197" s="255" t="s">
        <v>87</v>
      </c>
      <c r="AV1197" s="14" t="s">
        <v>108</v>
      </c>
      <c r="AW1197" s="14" t="s">
        <v>37</v>
      </c>
      <c r="AX1197" s="14" t="s">
        <v>85</v>
      </c>
      <c r="AY1197" s="255" t="s">
        <v>164</v>
      </c>
    </row>
    <row r="1198" s="2" customFormat="1" ht="62.7" customHeight="1">
      <c r="A1198" s="41"/>
      <c r="B1198" s="42"/>
      <c r="C1198" s="215" t="s">
        <v>1212</v>
      </c>
      <c r="D1198" s="215" t="s">
        <v>166</v>
      </c>
      <c r="E1198" s="216" t="s">
        <v>1213</v>
      </c>
      <c r="F1198" s="217" t="s">
        <v>1214</v>
      </c>
      <c r="G1198" s="218" t="s">
        <v>359</v>
      </c>
      <c r="H1198" s="219">
        <v>142</v>
      </c>
      <c r="I1198" s="220"/>
      <c r="J1198" s="221">
        <f>ROUND(I1198*H1198,2)</f>
        <v>0</v>
      </c>
      <c r="K1198" s="217" t="s">
        <v>170</v>
      </c>
      <c r="L1198" s="47"/>
      <c r="M1198" s="222" t="s">
        <v>19</v>
      </c>
      <c r="N1198" s="223" t="s">
        <v>48</v>
      </c>
      <c r="O1198" s="87"/>
      <c r="P1198" s="224">
        <f>O1198*H1198</f>
        <v>0</v>
      </c>
      <c r="Q1198" s="224">
        <v>0</v>
      </c>
      <c r="R1198" s="224">
        <f>Q1198*H1198</f>
        <v>0</v>
      </c>
      <c r="S1198" s="224">
        <v>0</v>
      </c>
      <c r="T1198" s="225">
        <f>S1198*H1198</f>
        <v>0</v>
      </c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R1198" s="226" t="s">
        <v>276</v>
      </c>
      <c r="AT1198" s="226" t="s">
        <v>166</v>
      </c>
      <c r="AU1198" s="226" t="s">
        <v>87</v>
      </c>
      <c r="AY1198" s="20" t="s">
        <v>164</v>
      </c>
      <c r="BE1198" s="227">
        <f>IF(N1198="základní",J1198,0)</f>
        <v>0</v>
      </c>
      <c r="BF1198" s="227">
        <f>IF(N1198="snížená",J1198,0)</f>
        <v>0</v>
      </c>
      <c r="BG1198" s="227">
        <f>IF(N1198="zákl. přenesená",J1198,0)</f>
        <v>0</v>
      </c>
      <c r="BH1198" s="227">
        <f>IF(N1198="sníž. přenesená",J1198,0)</f>
        <v>0</v>
      </c>
      <c r="BI1198" s="227">
        <f>IF(N1198="nulová",J1198,0)</f>
        <v>0</v>
      </c>
      <c r="BJ1198" s="20" t="s">
        <v>85</v>
      </c>
      <c r="BK1198" s="227">
        <f>ROUND(I1198*H1198,2)</f>
        <v>0</v>
      </c>
      <c r="BL1198" s="20" t="s">
        <v>276</v>
      </c>
      <c r="BM1198" s="226" t="s">
        <v>1215</v>
      </c>
    </row>
    <row r="1199" s="2" customFormat="1">
      <c r="A1199" s="41"/>
      <c r="B1199" s="42"/>
      <c r="C1199" s="43"/>
      <c r="D1199" s="228" t="s">
        <v>172</v>
      </c>
      <c r="E1199" s="43"/>
      <c r="F1199" s="229" t="s">
        <v>1216</v>
      </c>
      <c r="G1199" s="43"/>
      <c r="H1199" s="43"/>
      <c r="I1199" s="230"/>
      <c r="J1199" s="43"/>
      <c r="K1199" s="43"/>
      <c r="L1199" s="47"/>
      <c r="M1199" s="231"/>
      <c r="N1199" s="232"/>
      <c r="O1199" s="87"/>
      <c r="P1199" s="87"/>
      <c r="Q1199" s="87"/>
      <c r="R1199" s="87"/>
      <c r="S1199" s="87"/>
      <c r="T1199" s="88"/>
      <c r="U1199" s="41"/>
      <c r="V1199" s="41"/>
      <c r="W1199" s="41"/>
      <c r="X1199" s="41"/>
      <c r="Y1199" s="41"/>
      <c r="Z1199" s="41"/>
      <c r="AA1199" s="41"/>
      <c r="AB1199" s="41"/>
      <c r="AC1199" s="41"/>
      <c r="AD1199" s="41"/>
      <c r="AE1199" s="41"/>
      <c r="AT1199" s="20" t="s">
        <v>172</v>
      </c>
      <c r="AU1199" s="20" t="s">
        <v>87</v>
      </c>
    </row>
    <row r="1200" s="13" customFormat="1">
      <c r="A1200" s="13"/>
      <c r="B1200" s="233"/>
      <c r="C1200" s="234"/>
      <c r="D1200" s="235" t="s">
        <v>174</v>
      </c>
      <c r="E1200" s="236" t="s">
        <v>19</v>
      </c>
      <c r="F1200" s="237" t="s">
        <v>1217</v>
      </c>
      <c r="G1200" s="234"/>
      <c r="H1200" s="238">
        <v>102.5</v>
      </c>
      <c r="I1200" s="239"/>
      <c r="J1200" s="234"/>
      <c r="K1200" s="234"/>
      <c r="L1200" s="240"/>
      <c r="M1200" s="241"/>
      <c r="N1200" s="242"/>
      <c r="O1200" s="242"/>
      <c r="P1200" s="242"/>
      <c r="Q1200" s="242"/>
      <c r="R1200" s="242"/>
      <c r="S1200" s="242"/>
      <c r="T1200" s="24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4" t="s">
        <v>174</v>
      </c>
      <c r="AU1200" s="244" t="s">
        <v>87</v>
      </c>
      <c r="AV1200" s="13" t="s">
        <v>87</v>
      </c>
      <c r="AW1200" s="13" t="s">
        <v>37</v>
      </c>
      <c r="AX1200" s="13" t="s">
        <v>77</v>
      </c>
      <c r="AY1200" s="244" t="s">
        <v>164</v>
      </c>
    </row>
    <row r="1201" s="13" customFormat="1">
      <c r="A1201" s="13"/>
      <c r="B1201" s="233"/>
      <c r="C1201" s="234"/>
      <c r="D1201" s="235" t="s">
        <v>174</v>
      </c>
      <c r="E1201" s="236" t="s">
        <v>19</v>
      </c>
      <c r="F1201" s="237" t="s">
        <v>1218</v>
      </c>
      <c r="G1201" s="234"/>
      <c r="H1201" s="238">
        <v>17</v>
      </c>
      <c r="I1201" s="239"/>
      <c r="J1201" s="234"/>
      <c r="K1201" s="234"/>
      <c r="L1201" s="240"/>
      <c r="M1201" s="241"/>
      <c r="N1201" s="242"/>
      <c r="O1201" s="242"/>
      <c r="P1201" s="242"/>
      <c r="Q1201" s="242"/>
      <c r="R1201" s="242"/>
      <c r="S1201" s="242"/>
      <c r="T1201" s="24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4" t="s">
        <v>174</v>
      </c>
      <c r="AU1201" s="244" t="s">
        <v>87</v>
      </c>
      <c r="AV1201" s="13" t="s">
        <v>87</v>
      </c>
      <c r="AW1201" s="13" t="s">
        <v>37</v>
      </c>
      <c r="AX1201" s="13" t="s">
        <v>77</v>
      </c>
      <c r="AY1201" s="244" t="s">
        <v>164</v>
      </c>
    </row>
    <row r="1202" s="13" customFormat="1">
      <c r="A1202" s="13"/>
      <c r="B1202" s="233"/>
      <c r="C1202" s="234"/>
      <c r="D1202" s="235" t="s">
        <v>174</v>
      </c>
      <c r="E1202" s="236" t="s">
        <v>19</v>
      </c>
      <c r="F1202" s="237" t="s">
        <v>1219</v>
      </c>
      <c r="G1202" s="234"/>
      <c r="H1202" s="238">
        <v>22.5</v>
      </c>
      <c r="I1202" s="239"/>
      <c r="J1202" s="234"/>
      <c r="K1202" s="234"/>
      <c r="L1202" s="240"/>
      <c r="M1202" s="241"/>
      <c r="N1202" s="242"/>
      <c r="O1202" s="242"/>
      <c r="P1202" s="242"/>
      <c r="Q1202" s="242"/>
      <c r="R1202" s="242"/>
      <c r="S1202" s="242"/>
      <c r="T1202" s="24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4" t="s">
        <v>174</v>
      </c>
      <c r="AU1202" s="244" t="s">
        <v>87</v>
      </c>
      <c r="AV1202" s="13" t="s">
        <v>87</v>
      </c>
      <c r="AW1202" s="13" t="s">
        <v>37</v>
      </c>
      <c r="AX1202" s="13" t="s">
        <v>77</v>
      </c>
      <c r="AY1202" s="244" t="s">
        <v>164</v>
      </c>
    </row>
    <row r="1203" s="14" customFormat="1">
      <c r="A1203" s="14"/>
      <c r="B1203" s="245"/>
      <c r="C1203" s="246"/>
      <c r="D1203" s="235" t="s">
        <v>174</v>
      </c>
      <c r="E1203" s="247" t="s">
        <v>19</v>
      </c>
      <c r="F1203" s="248" t="s">
        <v>176</v>
      </c>
      <c r="G1203" s="246"/>
      <c r="H1203" s="249">
        <v>142</v>
      </c>
      <c r="I1203" s="250"/>
      <c r="J1203" s="246"/>
      <c r="K1203" s="246"/>
      <c r="L1203" s="251"/>
      <c r="M1203" s="252"/>
      <c r="N1203" s="253"/>
      <c r="O1203" s="253"/>
      <c r="P1203" s="253"/>
      <c r="Q1203" s="253"/>
      <c r="R1203" s="253"/>
      <c r="S1203" s="253"/>
      <c r="T1203" s="25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5" t="s">
        <v>174</v>
      </c>
      <c r="AU1203" s="255" t="s">
        <v>87</v>
      </c>
      <c r="AV1203" s="14" t="s">
        <v>108</v>
      </c>
      <c r="AW1203" s="14" t="s">
        <v>37</v>
      </c>
      <c r="AX1203" s="14" t="s">
        <v>85</v>
      </c>
      <c r="AY1203" s="255" t="s">
        <v>164</v>
      </c>
    </row>
    <row r="1204" s="2" customFormat="1" ht="21.75" customHeight="1">
      <c r="A1204" s="41"/>
      <c r="B1204" s="42"/>
      <c r="C1204" s="267" t="s">
        <v>1220</v>
      </c>
      <c r="D1204" s="267" t="s">
        <v>338</v>
      </c>
      <c r="E1204" s="268" t="s">
        <v>1221</v>
      </c>
      <c r="F1204" s="269" t="s">
        <v>1222</v>
      </c>
      <c r="G1204" s="270" t="s">
        <v>179</v>
      </c>
      <c r="H1204" s="271">
        <v>5.1369999999999996</v>
      </c>
      <c r="I1204" s="272"/>
      <c r="J1204" s="273">
        <f>ROUND(I1204*H1204,2)</f>
        <v>0</v>
      </c>
      <c r="K1204" s="269" t="s">
        <v>170</v>
      </c>
      <c r="L1204" s="274"/>
      <c r="M1204" s="275" t="s">
        <v>19</v>
      </c>
      <c r="N1204" s="276" t="s">
        <v>48</v>
      </c>
      <c r="O1204" s="87"/>
      <c r="P1204" s="224">
        <f>O1204*H1204</f>
        <v>0</v>
      </c>
      <c r="Q1204" s="224">
        <v>0.55000000000000004</v>
      </c>
      <c r="R1204" s="224">
        <f>Q1204*H1204</f>
        <v>2.8253499999999998</v>
      </c>
      <c r="S1204" s="224">
        <v>0</v>
      </c>
      <c r="T1204" s="225">
        <f>S1204*H1204</f>
        <v>0</v>
      </c>
      <c r="U1204" s="41"/>
      <c r="V1204" s="41"/>
      <c r="W1204" s="41"/>
      <c r="X1204" s="41"/>
      <c r="Y1204" s="41"/>
      <c r="Z1204" s="41"/>
      <c r="AA1204" s="41"/>
      <c r="AB1204" s="41"/>
      <c r="AC1204" s="41"/>
      <c r="AD1204" s="41"/>
      <c r="AE1204" s="41"/>
      <c r="AR1204" s="226" t="s">
        <v>393</v>
      </c>
      <c r="AT1204" s="226" t="s">
        <v>338</v>
      </c>
      <c r="AU1204" s="226" t="s">
        <v>87</v>
      </c>
      <c r="AY1204" s="20" t="s">
        <v>164</v>
      </c>
      <c r="BE1204" s="227">
        <f>IF(N1204="základní",J1204,0)</f>
        <v>0</v>
      </c>
      <c r="BF1204" s="227">
        <f>IF(N1204="snížená",J1204,0)</f>
        <v>0</v>
      </c>
      <c r="BG1204" s="227">
        <f>IF(N1204="zákl. přenesená",J1204,0)</f>
        <v>0</v>
      </c>
      <c r="BH1204" s="227">
        <f>IF(N1204="sníž. přenesená",J1204,0)</f>
        <v>0</v>
      </c>
      <c r="BI1204" s="227">
        <f>IF(N1204="nulová",J1204,0)</f>
        <v>0</v>
      </c>
      <c r="BJ1204" s="20" t="s">
        <v>85</v>
      </c>
      <c r="BK1204" s="227">
        <f>ROUND(I1204*H1204,2)</f>
        <v>0</v>
      </c>
      <c r="BL1204" s="20" t="s">
        <v>276</v>
      </c>
      <c r="BM1204" s="226" t="s">
        <v>1223</v>
      </c>
    </row>
    <row r="1205" s="13" customFormat="1">
      <c r="A1205" s="13"/>
      <c r="B1205" s="233"/>
      <c r="C1205" s="234"/>
      <c r="D1205" s="235" t="s">
        <v>174</v>
      </c>
      <c r="E1205" s="236" t="s">
        <v>19</v>
      </c>
      <c r="F1205" s="237" t="s">
        <v>1224</v>
      </c>
      <c r="G1205" s="234"/>
      <c r="H1205" s="238">
        <v>3.6080000000000001</v>
      </c>
      <c r="I1205" s="239"/>
      <c r="J1205" s="234"/>
      <c r="K1205" s="234"/>
      <c r="L1205" s="240"/>
      <c r="M1205" s="241"/>
      <c r="N1205" s="242"/>
      <c r="O1205" s="242"/>
      <c r="P1205" s="242"/>
      <c r="Q1205" s="242"/>
      <c r="R1205" s="242"/>
      <c r="S1205" s="242"/>
      <c r="T1205" s="24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4" t="s">
        <v>174</v>
      </c>
      <c r="AU1205" s="244" t="s">
        <v>87</v>
      </c>
      <c r="AV1205" s="13" t="s">
        <v>87</v>
      </c>
      <c r="AW1205" s="13" t="s">
        <v>37</v>
      </c>
      <c r="AX1205" s="13" t="s">
        <v>77</v>
      </c>
      <c r="AY1205" s="244" t="s">
        <v>164</v>
      </c>
    </row>
    <row r="1206" s="13" customFormat="1">
      <c r="A1206" s="13"/>
      <c r="B1206" s="233"/>
      <c r="C1206" s="234"/>
      <c r="D1206" s="235" t="s">
        <v>174</v>
      </c>
      <c r="E1206" s="236" t="s">
        <v>19</v>
      </c>
      <c r="F1206" s="237" t="s">
        <v>1225</v>
      </c>
      <c r="G1206" s="234"/>
      <c r="H1206" s="238">
        <v>0.65800000000000003</v>
      </c>
      <c r="I1206" s="239"/>
      <c r="J1206" s="234"/>
      <c r="K1206" s="234"/>
      <c r="L1206" s="240"/>
      <c r="M1206" s="241"/>
      <c r="N1206" s="242"/>
      <c r="O1206" s="242"/>
      <c r="P1206" s="242"/>
      <c r="Q1206" s="242"/>
      <c r="R1206" s="242"/>
      <c r="S1206" s="242"/>
      <c r="T1206" s="24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4" t="s">
        <v>174</v>
      </c>
      <c r="AU1206" s="244" t="s">
        <v>87</v>
      </c>
      <c r="AV1206" s="13" t="s">
        <v>87</v>
      </c>
      <c r="AW1206" s="13" t="s">
        <v>37</v>
      </c>
      <c r="AX1206" s="13" t="s">
        <v>77</v>
      </c>
      <c r="AY1206" s="244" t="s">
        <v>164</v>
      </c>
    </row>
    <row r="1207" s="13" customFormat="1">
      <c r="A1207" s="13"/>
      <c r="B1207" s="233"/>
      <c r="C1207" s="234"/>
      <c r="D1207" s="235" t="s">
        <v>174</v>
      </c>
      <c r="E1207" s="236" t="s">
        <v>19</v>
      </c>
      <c r="F1207" s="237" t="s">
        <v>1226</v>
      </c>
      <c r="G1207" s="234"/>
      <c r="H1207" s="238">
        <v>0.871</v>
      </c>
      <c r="I1207" s="239"/>
      <c r="J1207" s="234"/>
      <c r="K1207" s="234"/>
      <c r="L1207" s="240"/>
      <c r="M1207" s="241"/>
      <c r="N1207" s="242"/>
      <c r="O1207" s="242"/>
      <c r="P1207" s="242"/>
      <c r="Q1207" s="242"/>
      <c r="R1207" s="242"/>
      <c r="S1207" s="242"/>
      <c r="T1207" s="24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4" t="s">
        <v>174</v>
      </c>
      <c r="AU1207" s="244" t="s">
        <v>87</v>
      </c>
      <c r="AV1207" s="13" t="s">
        <v>87</v>
      </c>
      <c r="AW1207" s="13" t="s">
        <v>37</v>
      </c>
      <c r="AX1207" s="13" t="s">
        <v>77</v>
      </c>
      <c r="AY1207" s="244" t="s">
        <v>164</v>
      </c>
    </row>
    <row r="1208" s="14" customFormat="1">
      <c r="A1208" s="14"/>
      <c r="B1208" s="245"/>
      <c r="C1208" s="246"/>
      <c r="D1208" s="235" t="s">
        <v>174</v>
      </c>
      <c r="E1208" s="247" t="s">
        <v>19</v>
      </c>
      <c r="F1208" s="248" t="s">
        <v>176</v>
      </c>
      <c r="G1208" s="246"/>
      <c r="H1208" s="249">
        <v>5.1370000000000005</v>
      </c>
      <c r="I1208" s="250"/>
      <c r="J1208" s="246"/>
      <c r="K1208" s="246"/>
      <c r="L1208" s="251"/>
      <c r="M1208" s="252"/>
      <c r="N1208" s="253"/>
      <c r="O1208" s="253"/>
      <c r="P1208" s="253"/>
      <c r="Q1208" s="253"/>
      <c r="R1208" s="253"/>
      <c r="S1208" s="253"/>
      <c r="T1208" s="25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55" t="s">
        <v>174</v>
      </c>
      <c r="AU1208" s="255" t="s">
        <v>87</v>
      </c>
      <c r="AV1208" s="14" t="s">
        <v>108</v>
      </c>
      <c r="AW1208" s="14" t="s">
        <v>37</v>
      </c>
      <c r="AX1208" s="14" t="s">
        <v>85</v>
      </c>
      <c r="AY1208" s="255" t="s">
        <v>164</v>
      </c>
    </row>
    <row r="1209" s="2" customFormat="1" ht="55.5" customHeight="1">
      <c r="A1209" s="41"/>
      <c r="B1209" s="42"/>
      <c r="C1209" s="215" t="s">
        <v>1227</v>
      </c>
      <c r="D1209" s="215" t="s">
        <v>166</v>
      </c>
      <c r="E1209" s="216" t="s">
        <v>1228</v>
      </c>
      <c r="F1209" s="217" t="s">
        <v>1229</v>
      </c>
      <c r="G1209" s="218" t="s">
        <v>359</v>
      </c>
      <c r="H1209" s="219">
        <v>130.80000000000001</v>
      </c>
      <c r="I1209" s="220"/>
      <c r="J1209" s="221">
        <f>ROUND(I1209*H1209,2)</f>
        <v>0</v>
      </c>
      <c r="K1209" s="217" t="s">
        <v>170</v>
      </c>
      <c r="L1209" s="47"/>
      <c r="M1209" s="222" t="s">
        <v>19</v>
      </c>
      <c r="N1209" s="223" t="s">
        <v>48</v>
      </c>
      <c r="O1209" s="87"/>
      <c r="P1209" s="224">
        <f>O1209*H1209</f>
        <v>0</v>
      </c>
      <c r="Q1209" s="224">
        <v>0</v>
      </c>
      <c r="R1209" s="224">
        <f>Q1209*H1209</f>
        <v>0</v>
      </c>
      <c r="S1209" s="224">
        <v>0</v>
      </c>
      <c r="T1209" s="225">
        <f>S1209*H1209</f>
        <v>0</v>
      </c>
      <c r="U1209" s="41"/>
      <c r="V1209" s="41"/>
      <c r="W1209" s="41"/>
      <c r="X1209" s="41"/>
      <c r="Y1209" s="41"/>
      <c r="Z1209" s="41"/>
      <c r="AA1209" s="41"/>
      <c r="AB1209" s="41"/>
      <c r="AC1209" s="41"/>
      <c r="AD1209" s="41"/>
      <c r="AE1209" s="41"/>
      <c r="AR1209" s="226" t="s">
        <v>276</v>
      </c>
      <c r="AT1209" s="226" t="s">
        <v>166</v>
      </c>
      <c r="AU1209" s="226" t="s">
        <v>87</v>
      </c>
      <c r="AY1209" s="20" t="s">
        <v>164</v>
      </c>
      <c r="BE1209" s="227">
        <f>IF(N1209="základní",J1209,0)</f>
        <v>0</v>
      </c>
      <c r="BF1209" s="227">
        <f>IF(N1209="snížená",J1209,0)</f>
        <v>0</v>
      </c>
      <c r="BG1209" s="227">
        <f>IF(N1209="zákl. přenesená",J1209,0)</f>
        <v>0</v>
      </c>
      <c r="BH1209" s="227">
        <f>IF(N1209="sníž. přenesená",J1209,0)</f>
        <v>0</v>
      </c>
      <c r="BI1209" s="227">
        <f>IF(N1209="nulová",J1209,0)</f>
        <v>0</v>
      </c>
      <c r="BJ1209" s="20" t="s">
        <v>85</v>
      </c>
      <c r="BK1209" s="227">
        <f>ROUND(I1209*H1209,2)</f>
        <v>0</v>
      </c>
      <c r="BL1209" s="20" t="s">
        <v>276</v>
      </c>
      <c r="BM1209" s="226" t="s">
        <v>1230</v>
      </c>
    </row>
    <row r="1210" s="2" customFormat="1">
      <c r="A1210" s="41"/>
      <c r="B1210" s="42"/>
      <c r="C1210" s="43"/>
      <c r="D1210" s="228" t="s">
        <v>172</v>
      </c>
      <c r="E1210" s="43"/>
      <c r="F1210" s="229" t="s">
        <v>1231</v>
      </c>
      <c r="G1210" s="43"/>
      <c r="H1210" s="43"/>
      <c r="I1210" s="230"/>
      <c r="J1210" s="43"/>
      <c r="K1210" s="43"/>
      <c r="L1210" s="47"/>
      <c r="M1210" s="231"/>
      <c r="N1210" s="232"/>
      <c r="O1210" s="87"/>
      <c r="P1210" s="87"/>
      <c r="Q1210" s="87"/>
      <c r="R1210" s="87"/>
      <c r="S1210" s="87"/>
      <c r="T1210" s="88"/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T1210" s="20" t="s">
        <v>172</v>
      </c>
      <c r="AU1210" s="20" t="s">
        <v>87</v>
      </c>
    </row>
    <row r="1211" s="13" customFormat="1">
      <c r="A1211" s="13"/>
      <c r="B1211" s="233"/>
      <c r="C1211" s="234"/>
      <c r="D1211" s="235" t="s">
        <v>174</v>
      </c>
      <c r="E1211" s="236" t="s">
        <v>19</v>
      </c>
      <c r="F1211" s="237" t="s">
        <v>1232</v>
      </c>
      <c r="G1211" s="234"/>
      <c r="H1211" s="238">
        <v>99.200000000000003</v>
      </c>
      <c r="I1211" s="239"/>
      <c r="J1211" s="234"/>
      <c r="K1211" s="234"/>
      <c r="L1211" s="240"/>
      <c r="M1211" s="241"/>
      <c r="N1211" s="242"/>
      <c r="O1211" s="242"/>
      <c r="P1211" s="242"/>
      <c r="Q1211" s="242"/>
      <c r="R1211" s="242"/>
      <c r="S1211" s="242"/>
      <c r="T1211" s="24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4" t="s">
        <v>174</v>
      </c>
      <c r="AU1211" s="244" t="s">
        <v>87</v>
      </c>
      <c r="AV1211" s="13" t="s">
        <v>87</v>
      </c>
      <c r="AW1211" s="13" t="s">
        <v>37</v>
      </c>
      <c r="AX1211" s="13" t="s">
        <v>77</v>
      </c>
      <c r="AY1211" s="244" t="s">
        <v>164</v>
      </c>
    </row>
    <row r="1212" s="13" customFormat="1">
      <c r="A1212" s="13"/>
      <c r="B1212" s="233"/>
      <c r="C1212" s="234"/>
      <c r="D1212" s="235" t="s">
        <v>174</v>
      </c>
      <c r="E1212" s="236" t="s">
        <v>19</v>
      </c>
      <c r="F1212" s="237" t="s">
        <v>1233</v>
      </c>
      <c r="G1212" s="234"/>
      <c r="H1212" s="238">
        <v>4.2000000000000002</v>
      </c>
      <c r="I1212" s="239"/>
      <c r="J1212" s="234"/>
      <c r="K1212" s="234"/>
      <c r="L1212" s="240"/>
      <c r="M1212" s="241"/>
      <c r="N1212" s="242"/>
      <c r="O1212" s="242"/>
      <c r="P1212" s="242"/>
      <c r="Q1212" s="242"/>
      <c r="R1212" s="242"/>
      <c r="S1212" s="242"/>
      <c r="T1212" s="24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4" t="s">
        <v>174</v>
      </c>
      <c r="AU1212" s="244" t="s">
        <v>87</v>
      </c>
      <c r="AV1212" s="13" t="s">
        <v>87</v>
      </c>
      <c r="AW1212" s="13" t="s">
        <v>37</v>
      </c>
      <c r="AX1212" s="13" t="s">
        <v>77</v>
      </c>
      <c r="AY1212" s="244" t="s">
        <v>164</v>
      </c>
    </row>
    <row r="1213" s="13" customFormat="1">
      <c r="A1213" s="13"/>
      <c r="B1213" s="233"/>
      <c r="C1213" s="234"/>
      <c r="D1213" s="235" t="s">
        <v>174</v>
      </c>
      <c r="E1213" s="236" t="s">
        <v>19</v>
      </c>
      <c r="F1213" s="237" t="s">
        <v>1234</v>
      </c>
      <c r="G1213" s="234"/>
      <c r="H1213" s="238">
        <v>3.6000000000000001</v>
      </c>
      <c r="I1213" s="239"/>
      <c r="J1213" s="234"/>
      <c r="K1213" s="234"/>
      <c r="L1213" s="240"/>
      <c r="M1213" s="241"/>
      <c r="N1213" s="242"/>
      <c r="O1213" s="242"/>
      <c r="P1213" s="242"/>
      <c r="Q1213" s="242"/>
      <c r="R1213" s="242"/>
      <c r="S1213" s="242"/>
      <c r="T1213" s="24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4" t="s">
        <v>174</v>
      </c>
      <c r="AU1213" s="244" t="s">
        <v>87</v>
      </c>
      <c r="AV1213" s="13" t="s">
        <v>87</v>
      </c>
      <c r="AW1213" s="13" t="s">
        <v>37</v>
      </c>
      <c r="AX1213" s="13" t="s">
        <v>77</v>
      </c>
      <c r="AY1213" s="244" t="s">
        <v>164</v>
      </c>
    </row>
    <row r="1214" s="13" customFormat="1">
      <c r="A1214" s="13"/>
      <c r="B1214" s="233"/>
      <c r="C1214" s="234"/>
      <c r="D1214" s="235" t="s">
        <v>174</v>
      </c>
      <c r="E1214" s="236" t="s">
        <v>19</v>
      </c>
      <c r="F1214" s="237" t="s">
        <v>1235</v>
      </c>
      <c r="G1214" s="234"/>
      <c r="H1214" s="238">
        <v>4.2000000000000002</v>
      </c>
      <c r="I1214" s="239"/>
      <c r="J1214" s="234"/>
      <c r="K1214" s="234"/>
      <c r="L1214" s="240"/>
      <c r="M1214" s="241"/>
      <c r="N1214" s="242"/>
      <c r="O1214" s="242"/>
      <c r="P1214" s="242"/>
      <c r="Q1214" s="242"/>
      <c r="R1214" s="242"/>
      <c r="S1214" s="242"/>
      <c r="T1214" s="24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4" t="s">
        <v>174</v>
      </c>
      <c r="AU1214" s="244" t="s">
        <v>87</v>
      </c>
      <c r="AV1214" s="13" t="s">
        <v>87</v>
      </c>
      <c r="AW1214" s="13" t="s">
        <v>37</v>
      </c>
      <c r="AX1214" s="13" t="s">
        <v>77</v>
      </c>
      <c r="AY1214" s="244" t="s">
        <v>164</v>
      </c>
    </row>
    <row r="1215" s="13" customFormat="1">
      <c r="A1215" s="13"/>
      <c r="B1215" s="233"/>
      <c r="C1215" s="234"/>
      <c r="D1215" s="235" t="s">
        <v>174</v>
      </c>
      <c r="E1215" s="236" t="s">
        <v>19</v>
      </c>
      <c r="F1215" s="237" t="s">
        <v>1236</v>
      </c>
      <c r="G1215" s="234"/>
      <c r="H1215" s="238">
        <v>6.7999999999999998</v>
      </c>
      <c r="I1215" s="239"/>
      <c r="J1215" s="234"/>
      <c r="K1215" s="234"/>
      <c r="L1215" s="240"/>
      <c r="M1215" s="241"/>
      <c r="N1215" s="242"/>
      <c r="O1215" s="242"/>
      <c r="P1215" s="242"/>
      <c r="Q1215" s="242"/>
      <c r="R1215" s="242"/>
      <c r="S1215" s="242"/>
      <c r="T1215" s="24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4" t="s">
        <v>174</v>
      </c>
      <c r="AU1215" s="244" t="s">
        <v>87</v>
      </c>
      <c r="AV1215" s="13" t="s">
        <v>87</v>
      </c>
      <c r="AW1215" s="13" t="s">
        <v>37</v>
      </c>
      <c r="AX1215" s="13" t="s">
        <v>77</v>
      </c>
      <c r="AY1215" s="244" t="s">
        <v>164</v>
      </c>
    </row>
    <row r="1216" s="13" customFormat="1">
      <c r="A1216" s="13"/>
      <c r="B1216" s="233"/>
      <c r="C1216" s="234"/>
      <c r="D1216" s="235" t="s">
        <v>174</v>
      </c>
      <c r="E1216" s="236" t="s">
        <v>19</v>
      </c>
      <c r="F1216" s="237" t="s">
        <v>1237</v>
      </c>
      <c r="G1216" s="234"/>
      <c r="H1216" s="238">
        <v>2.7999999999999998</v>
      </c>
      <c r="I1216" s="239"/>
      <c r="J1216" s="234"/>
      <c r="K1216" s="234"/>
      <c r="L1216" s="240"/>
      <c r="M1216" s="241"/>
      <c r="N1216" s="242"/>
      <c r="O1216" s="242"/>
      <c r="P1216" s="242"/>
      <c r="Q1216" s="242"/>
      <c r="R1216" s="242"/>
      <c r="S1216" s="242"/>
      <c r="T1216" s="24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4" t="s">
        <v>174</v>
      </c>
      <c r="AU1216" s="244" t="s">
        <v>87</v>
      </c>
      <c r="AV1216" s="13" t="s">
        <v>87</v>
      </c>
      <c r="AW1216" s="13" t="s">
        <v>37</v>
      </c>
      <c r="AX1216" s="13" t="s">
        <v>77</v>
      </c>
      <c r="AY1216" s="244" t="s">
        <v>164</v>
      </c>
    </row>
    <row r="1217" s="13" customFormat="1">
      <c r="A1217" s="13"/>
      <c r="B1217" s="233"/>
      <c r="C1217" s="234"/>
      <c r="D1217" s="235" t="s">
        <v>174</v>
      </c>
      <c r="E1217" s="236" t="s">
        <v>19</v>
      </c>
      <c r="F1217" s="237" t="s">
        <v>1238</v>
      </c>
      <c r="G1217" s="234"/>
      <c r="H1217" s="238">
        <v>10</v>
      </c>
      <c r="I1217" s="239"/>
      <c r="J1217" s="234"/>
      <c r="K1217" s="234"/>
      <c r="L1217" s="240"/>
      <c r="M1217" s="241"/>
      <c r="N1217" s="242"/>
      <c r="O1217" s="242"/>
      <c r="P1217" s="242"/>
      <c r="Q1217" s="242"/>
      <c r="R1217" s="242"/>
      <c r="S1217" s="242"/>
      <c r="T1217" s="24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4" t="s">
        <v>174</v>
      </c>
      <c r="AU1217" s="244" t="s">
        <v>87</v>
      </c>
      <c r="AV1217" s="13" t="s">
        <v>87</v>
      </c>
      <c r="AW1217" s="13" t="s">
        <v>37</v>
      </c>
      <c r="AX1217" s="13" t="s">
        <v>77</v>
      </c>
      <c r="AY1217" s="244" t="s">
        <v>164</v>
      </c>
    </row>
    <row r="1218" s="14" customFormat="1">
      <c r="A1218" s="14"/>
      <c r="B1218" s="245"/>
      <c r="C1218" s="246"/>
      <c r="D1218" s="235" t="s">
        <v>174</v>
      </c>
      <c r="E1218" s="247" t="s">
        <v>19</v>
      </c>
      <c r="F1218" s="248" t="s">
        <v>176</v>
      </c>
      <c r="G1218" s="246"/>
      <c r="H1218" s="249">
        <v>130.80000000000001</v>
      </c>
      <c r="I1218" s="250"/>
      <c r="J1218" s="246"/>
      <c r="K1218" s="246"/>
      <c r="L1218" s="251"/>
      <c r="M1218" s="252"/>
      <c r="N1218" s="253"/>
      <c r="O1218" s="253"/>
      <c r="P1218" s="253"/>
      <c r="Q1218" s="253"/>
      <c r="R1218" s="253"/>
      <c r="S1218" s="253"/>
      <c r="T1218" s="25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5" t="s">
        <v>174</v>
      </c>
      <c r="AU1218" s="255" t="s">
        <v>87</v>
      </c>
      <c r="AV1218" s="14" t="s">
        <v>108</v>
      </c>
      <c r="AW1218" s="14" t="s">
        <v>37</v>
      </c>
      <c r="AX1218" s="14" t="s">
        <v>85</v>
      </c>
      <c r="AY1218" s="255" t="s">
        <v>164</v>
      </c>
    </row>
    <row r="1219" s="2" customFormat="1" ht="21.75" customHeight="1">
      <c r="A1219" s="41"/>
      <c r="B1219" s="42"/>
      <c r="C1219" s="267" t="s">
        <v>1239</v>
      </c>
      <c r="D1219" s="267" t="s">
        <v>338</v>
      </c>
      <c r="E1219" s="268" t="s">
        <v>1240</v>
      </c>
      <c r="F1219" s="269" t="s">
        <v>1241</v>
      </c>
      <c r="G1219" s="270" t="s">
        <v>179</v>
      </c>
      <c r="H1219" s="271">
        <v>1.141</v>
      </c>
      <c r="I1219" s="272"/>
      <c r="J1219" s="273">
        <f>ROUND(I1219*H1219,2)</f>
        <v>0</v>
      </c>
      <c r="K1219" s="269" t="s">
        <v>170</v>
      </c>
      <c r="L1219" s="274"/>
      <c r="M1219" s="275" t="s">
        <v>19</v>
      </c>
      <c r="N1219" s="276" t="s">
        <v>48</v>
      </c>
      <c r="O1219" s="87"/>
      <c r="P1219" s="224">
        <f>O1219*H1219</f>
        <v>0</v>
      </c>
      <c r="Q1219" s="224">
        <v>0.55000000000000004</v>
      </c>
      <c r="R1219" s="224">
        <f>Q1219*H1219</f>
        <v>0.62755000000000005</v>
      </c>
      <c r="S1219" s="224">
        <v>0</v>
      </c>
      <c r="T1219" s="225">
        <f>S1219*H1219</f>
        <v>0</v>
      </c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R1219" s="226" t="s">
        <v>393</v>
      </c>
      <c r="AT1219" s="226" t="s">
        <v>338</v>
      </c>
      <c r="AU1219" s="226" t="s">
        <v>87</v>
      </c>
      <c r="AY1219" s="20" t="s">
        <v>164</v>
      </c>
      <c r="BE1219" s="227">
        <f>IF(N1219="základní",J1219,0)</f>
        <v>0</v>
      </c>
      <c r="BF1219" s="227">
        <f>IF(N1219="snížená",J1219,0)</f>
        <v>0</v>
      </c>
      <c r="BG1219" s="227">
        <f>IF(N1219="zákl. přenesená",J1219,0)</f>
        <v>0</v>
      </c>
      <c r="BH1219" s="227">
        <f>IF(N1219="sníž. přenesená",J1219,0)</f>
        <v>0</v>
      </c>
      <c r="BI1219" s="227">
        <f>IF(N1219="nulová",J1219,0)</f>
        <v>0</v>
      </c>
      <c r="BJ1219" s="20" t="s">
        <v>85</v>
      </c>
      <c r="BK1219" s="227">
        <f>ROUND(I1219*H1219,2)</f>
        <v>0</v>
      </c>
      <c r="BL1219" s="20" t="s">
        <v>276</v>
      </c>
      <c r="BM1219" s="226" t="s">
        <v>1242</v>
      </c>
    </row>
    <row r="1220" s="2" customFormat="1">
      <c r="A1220" s="41"/>
      <c r="B1220" s="42"/>
      <c r="C1220" s="43"/>
      <c r="D1220" s="235" t="s">
        <v>274</v>
      </c>
      <c r="E1220" s="43"/>
      <c r="F1220" s="266" t="s">
        <v>1121</v>
      </c>
      <c r="G1220" s="43"/>
      <c r="H1220" s="43"/>
      <c r="I1220" s="230"/>
      <c r="J1220" s="43"/>
      <c r="K1220" s="43"/>
      <c r="L1220" s="47"/>
      <c r="M1220" s="231"/>
      <c r="N1220" s="232"/>
      <c r="O1220" s="87"/>
      <c r="P1220" s="87"/>
      <c r="Q1220" s="87"/>
      <c r="R1220" s="87"/>
      <c r="S1220" s="87"/>
      <c r="T1220" s="88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T1220" s="20" t="s">
        <v>274</v>
      </c>
      <c r="AU1220" s="20" t="s">
        <v>87</v>
      </c>
    </row>
    <row r="1221" s="13" customFormat="1">
      <c r="A1221" s="13"/>
      <c r="B1221" s="233"/>
      <c r="C1221" s="234"/>
      <c r="D1221" s="235" t="s">
        <v>174</v>
      </c>
      <c r="E1221" s="236" t="s">
        <v>19</v>
      </c>
      <c r="F1221" s="237" t="s">
        <v>1243</v>
      </c>
      <c r="G1221" s="234"/>
      <c r="H1221" s="238">
        <v>0.222</v>
      </c>
      <c r="I1221" s="239"/>
      <c r="J1221" s="234"/>
      <c r="K1221" s="234"/>
      <c r="L1221" s="240"/>
      <c r="M1221" s="241"/>
      <c r="N1221" s="242"/>
      <c r="O1221" s="242"/>
      <c r="P1221" s="242"/>
      <c r="Q1221" s="242"/>
      <c r="R1221" s="242"/>
      <c r="S1221" s="242"/>
      <c r="T1221" s="24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4" t="s">
        <v>174</v>
      </c>
      <c r="AU1221" s="244" t="s">
        <v>87</v>
      </c>
      <c r="AV1221" s="13" t="s">
        <v>87</v>
      </c>
      <c r="AW1221" s="13" t="s">
        <v>37</v>
      </c>
      <c r="AX1221" s="13" t="s">
        <v>77</v>
      </c>
      <c r="AY1221" s="244" t="s">
        <v>164</v>
      </c>
    </row>
    <row r="1222" s="13" customFormat="1">
      <c r="A1222" s="13"/>
      <c r="B1222" s="233"/>
      <c r="C1222" s="234"/>
      <c r="D1222" s="235" t="s">
        <v>174</v>
      </c>
      <c r="E1222" s="236" t="s">
        <v>19</v>
      </c>
      <c r="F1222" s="237" t="s">
        <v>1244</v>
      </c>
      <c r="G1222" s="234"/>
      <c r="H1222" s="238">
        <v>0.19</v>
      </c>
      <c r="I1222" s="239"/>
      <c r="J1222" s="234"/>
      <c r="K1222" s="234"/>
      <c r="L1222" s="240"/>
      <c r="M1222" s="241"/>
      <c r="N1222" s="242"/>
      <c r="O1222" s="242"/>
      <c r="P1222" s="242"/>
      <c r="Q1222" s="242"/>
      <c r="R1222" s="242"/>
      <c r="S1222" s="242"/>
      <c r="T1222" s="24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4" t="s">
        <v>174</v>
      </c>
      <c r="AU1222" s="244" t="s">
        <v>87</v>
      </c>
      <c r="AV1222" s="13" t="s">
        <v>87</v>
      </c>
      <c r="AW1222" s="13" t="s">
        <v>37</v>
      </c>
      <c r="AX1222" s="13" t="s">
        <v>77</v>
      </c>
      <c r="AY1222" s="244" t="s">
        <v>164</v>
      </c>
    </row>
    <row r="1223" s="13" customFormat="1">
      <c r="A1223" s="13"/>
      <c r="B1223" s="233"/>
      <c r="C1223" s="234"/>
      <c r="D1223" s="235" t="s">
        <v>174</v>
      </c>
      <c r="E1223" s="236" t="s">
        <v>19</v>
      </c>
      <c r="F1223" s="237" t="s">
        <v>1245</v>
      </c>
      <c r="G1223" s="234"/>
      <c r="H1223" s="238">
        <v>0.222</v>
      </c>
      <c r="I1223" s="239"/>
      <c r="J1223" s="234"/>
      <c r="K1223" s="234"/>
      <c r="L1223" s="240"/>
      <c r="M1223" s="241"/>
      <c r="N1223" s="242"/>
      <c r="O1223" s="242"/>
      <c r="P1223" s="242"/>
      <c r="Q1223" s="242"/>
      <c r="R1223" s="242"/>
      <c r="S1223" s="242"/>
      <c r="T1223" s="24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4" t="s">
        <v>174</v>
      </c>
      <c r="AU1223" s="244" t="s">
        <v>87</v>
      </c>
      <c r="AV1223" s="13" t="s">
        <v>87</v>
      </c>
      <c r="AW1223" s="13" t="s">
        <v>37</v>
      </c>
      <c r="AX1223" s="13" t="s">
        <v>77</v>
      </c>
      <c r="AY1223" s="244" t="s">
        <v>164</v>
      </c>
    </row>
    <row r="1224" s="13" customFormat="1">
      <c r="A1224" s="13"/>
      <c r="B1224" s="233"/>
      <c r="C1224" s="234"/>
      <c r="D1224" s="235" t="s">
        <v>174</v>
      </c>
      <c r="E1224" s="236" t="s">
        <v>19</v>
      </c>
      <c r="F1224" s="237" t="s">
        <v>1246</v>
      </c>
      <c r="G1224" s="234"/>
      <c r="H1224" s="238">
        <v>0.35899999999999999</v>
      </c>
      <c r="I1224" s="239"/>
      <c r="J1224" s="234"/>
      <c r="K1224" s="234"/>
      <c r="L1224" s="240"/>
      <c r="M1224" s="241"/>
      <c r="N1224" s="242"/>
      <c r="O1224" s="242"/>
      <c r="P1224" s="242"/>
      <c r="Q1224" s="242"/>
      <c r="R1224" s="242"/>
      <c r="S1224" s="242"/>
      <c r="T1224" s="24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4" t="s">
        <v>174</v>
      </c>
      <c r="AU1224" s="244" t="s">
        <v>87</v>
      </c>
      <c r="AV1224" s="13" t="s">
        <v>87</v>
      </c>
      <c r="AW1224" s="13" t="s">
        <v>37</v>
      </c>
      <c r="AX1224" s="13" t="s">
        <v>77</v>
      </c>
      <c r="AY1224" s="244" t="s">
        <v>164</v>
      </c>
    </row>
    <row r="1225" s="13" customFormat="1">
      <c r="A1225" s="13"/>
      <c r="B1225" s="233"/>
      <c r="C1225" s="234"/>
      <c r="D1225" s="235" t="s">
        <v>174</v>
      </c>
      <c r="E1225" s="236" t="s">
        <v>19</v>
      </c>
      <c r="F1225" s="237" t="s">
        <v>1247</v>
      </c>
      <c r="G1225" s="234"/>
      <c r="H1225" s="238">
        <v>0.14799999999999999</v>
      </c>
      <c r="I1225" s="239"/>
      <c r="J1225" s="234"/>
      <c r="K1225" s="234"/>
      <c r="L1225" s="240"/>
      <c r="M1225" s="241"/>
      <c r="N1225" s="242"/>
      <c r="O1225" s="242"/>
      <c r="P1225" s="242"/>
      <c r="Q1225" s="242"/>
      <c r="R1225" s="242"/>
      <c r="S1225" s="242"/>
      <c r="T1225" s="24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4" t="s">
        <v>174</v>
      </c>
      <c r="AU1225" s="244" t="s">
        <v>87</v>
      </c>
      <c r="AV1225" s="13" t="s">
        <v>87</v>
      </c>
      <c r="AW1225" s="13" t="s">
        <v>37</v>
      </c>
      <c r="AX1225" s="13" t="s">
        <v>77</v>
      </c>
      <c r="AY1225" s="244" t="s">
        <v>164</v>
      </c>
    </row>
    <row r="1226" s="14" customFormat="1">
      <c r="A1226" s="14"/>
      <c r="B1226" s="245"/>
      <c r="C1226" s="246"/>
      <c r="D1226" s="235" t="s">
        <v>174</v>
      </c>
      <c r="E1226" s="247" t="s">
        <v>19</v>
      </c>
      <c r="F1226" s="248" t="s">
        <v>176</v>
      </c>
      <c r="G1226" s="246"/>
      <c r="H1226" s="249">
        <v>1.141</v>
      </c>
      <c r="I1226" s="250"/>
      <c r="J1226" s="246"/>
      <c r="K1226" s="246"/>
      <c r="L1226" s="251"/>
      <c r="M1226" s="252"/>
      <c r="N1226" s="253"/>
      <c r="O1226" s="253"/>
      <c r="P1226" s="253"/>
      <c r="Q1226" s="253"/>
      <c r="R1226" s="253"/>
      <c r="S1226" s="253"/>
      <c r="T1226" s="25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5" t="s">
        <v>174</v>
      </c>
      <c r="AU1226" s="255" t="s">
        <v>87</v>
      </c>
      <c r="AV1226" s="14" t="s">
        <v>108</v>
      </c>
      <c r="AW1226" s="14" t="s">
        <v>37</v>
      </c>
      <c r="AX1226" s="14" t="s">
        <v>85</v>
      </c>
      <c r="AY1226" s="255" t="s">
        <v>164</v>
      </c>
    </row>
    <row r="1227" s="2" customFormat="1" ht="21.75" customHeight="1">
      <c r="A1227" s="41"/>
      <c r="B1227" s="42"/>
      <c r="C1227" s="267" t="s">
        <v>1248</v>
      </c>
      <c r="D1227" s="267" t="s">
        <v>338</v>
      </c>
      <c r="E1227" s="268" t="s">
        <v>1249</v>
      </c>
      <c r="F1227" s="269" t="s">
        <v>1250</v>
      </c>
      <c r="G1227" s="270" t="s">
        <v>179</v>
      </c>
      <c r="H1227" s="271">
        <v>5.2380000000000004</v>
      </c>
      <c r="I1227" s="272"/>
      <c r="J1227" s="273">
        <f>ROUND(I1227*H1227,2)</f>
        <v>0</v>
      </c>
      <c r="K1227" s="269" t="s">
        <v>170</v>
      </c>
      <c r="L1227" s="274"/>
      <c r="M1227" s="275" t="s">
        <v>19</v>
      </c>
      <c r="N1227" s="276" t="s">
        <v>48</v>
      </c>
      <c r="O1227" s="87"/>
      <c r="P1227" s="224">
        <f>O1227*H1227</f>
        <v>0</v>
      </c>
      <c r="Q1227" s="224">
        <v>0.55000000000000004</v>
      </c>
      <c r="R1227" s="224">
        <f>Q1227*H1227</f>
        <v>2.8809000000000005</v>
      </c>
      <c r="S1227" s="224">
        <v>0</v>
      </c>
      <c r="T1227" s="225">
        <f>S1227*H1227</f>
        <v>0</v>
      </c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R1227" s="226" t="s">
        <v>393</v>
      </c>
      <c r="AT1227" s="226" t="s">
        <v>338</v>
      </c>
      <c r="AU1227" s="226" t="s">
        <v>87</v>
      </c>
      <c r="AY1227" s="20" t="s">
        <v>164</v>
      </c>
      <c r="BE1227" s="227">
        <f>IF(N1227="základní",J1227,0)</f>
        <v>0</v>
      </c>
      <c r="BF1227" s="227">
        <f>IF(N1227="snížená",J1227,0)</f>
        <v>0</v>
      </c>
      <c r="BG1227" s="227">
        <f>IF(N1227="zákl. přenesená",J1227,0)</f>
        <v>0</v>
      </c>
      <c r="BH1227" s="227">
        <f>IF(N1227="sníž. přenesená",J1227,0)</f>
        <v>0</v>
      </c>
      <c r="BI1227" s="227">
        <f>IF(N1227="nulová",J1227,0)</f>
        <v>0</v>
      </c>
      <c r="BJ1227" s="20" t="s">
        <v>85</v>
      </c>
      <c r="BK1227" s="227">
        <f>ROUND(I1227*H1227,2)</f>
        <v>0</v>
      </c>
      <c r="BL1227" s="20" t="s">
        <v>276</v>
      </c>
      <c r="BM1227" s="226" t="s">
        <v>1251</v>
      </c>
    </row>
    <row r="1228" s="2" customFormat="1">
      <c r="A1228" s="41"/>
      <c r="B1228" s="42"/>
      <c r="C1228" s="43"/>
      <c r="D1228" s="235" t="s">
        <v>274</v>
      </c>
      <c r="E1228" s="43"/>
      <c r="F1228" s="266" t="s">
        <v>1121</v>
      </c>
      <c r="G1228" s="43"/>
      <c r="H1228" s="43"/>
      <c r="I1228" s="230"/>
      <c r="J1228" s="43"/>
      <c r="K1228" s="43"/>
      <c r="L1228" s="47"/>
      <c r="M1228" s="231"/>
      <c r="N1228" s="232"/>
      <c r="O1228" s="87"/>
      <c r="P1228" s="87"/>
      <c r="Q1228" s="87"/>
      <c r="R1228" s="87"/>
      <c r="S1228" s="87"/>
      <c r="T1228" s="88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T1228" s="20" t="s">
        <v>274</v>
      </c>
      <c r="AU1228" s="20" t="s">
        <v>87</v>
      </c>
    </row>
    <row r="1229" s="13" customFormat="1">
      <c r="A1229" s="13"/>
      <c r="B1229" s="233"/>
      <c r="C1229" s="234"/>
      <c r="D1229" s="235" t="s">
        <v>174</v>
      </c>
      <c r="E1229" s="236" t="s">
        <v>19</v>
      </c>
      <c r="F1229" s="237" t="s">
        <v>1252</v>
      </c>
      <c r="G1229" s="234"/>
      <c r="H1229" s="238">
        <v>5.2380000000000004</v>
      </c>
      <c r="I1229" s="239"/>
      <c r="J1229" s="234"/>
      <c r="K1229" s="234"/>
      <c r="L1229" s="240"/>
      <c r="M1229" s="241"/>
      <c r="N1229" s="242"/>
      <c r="O1229" s="242"/>
      <c r="P1229" s="242"/>
      <c r="Q1229" s="242"/>
      <c r="R1229" s="242"/>
      <c r="S1229" s="242"/>
      <c r="T1229" s="24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4" t="s">
        <v>174</v>
      </c>
      <c r="AU1229" s="244" t="s">
        <v>87</v>
      </c>
      <c r="AV1229" s="13" t="s">
        <v>87</v>
      </c>
      <c r="AW1229" s="13" t="s">
        <v>37</v>
      </c>
      <c r="AX1229" s="13" t="s">
        <v>77</v>
      </c>
      <c r="AY1229" s="244" t="s">
        <v>164</v>
      </c>
    </row>
    <row r="1230" s="14" customFormat="1">
      <c r="A1230" s="14"/>
      <c r="B1230" s="245"/>
      <c r="C1230" s="246"/>
      <c r="D1230" s="235" t="s">
        <v>174</v>
      </c>
      <c r="E1230" s="247" t="s">
        <v>19</v>
      </c>
      <c r="F1230" s="248" t="s">
        <v>176</v>
      </c>
      <c r="G1230" s="246"/>
      <c r="H1230" s="249">
        <v>5.2380000000000004</v>
      </c>
      <c r="I1230" s="250"/>
      <c r="J1230" s="246"/>
      <c r="K1230" s="246"/>
      <c r="L1230" s="251"/>
      <c r="M1230" s="252"/>
      <c r="N1230" s="253"/>
      <c r="O1230" s="253"/>
      <c r="P1230" s="253"/>
      <c r="Q1230" s="253"/>
      <c r="R1230" s="253"/>
      <c r="S1230" s="253"/>
      <c r="T1230" s="25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55" t="s">
        <v>174</v>
      </c>
      <c r="AU1230" s="255" t="s">
        <v>87</v>
      </c>
      <c r="AV1230" s="14" t="s">
        <v>108</v>
      </c>
      <c r="AW1230" s="14" t="s">
        <v>37</v>
      </c>
      <c r="AX1230" s="14" t="s">
        <v>85</v>
      </c>
      <c r="AY1230" s="255" t="s">
        <v>164</v>
      </c>
    </row>
    <row r="1231" s="2" customFormat="1" ht="21.75" customHeight="1">
      <c r="A1231" s="41"/>
      <c r="B1231" s="42"/>
      <c r="C1231" s="267" t="s">
        <v>1253</v>
      </c>
      <c r="D1231" s="267" t="s">
        <v>338</v>
      </c>
      <c r="E1231" s="268" t="s">
        <v>1254</v>
      </c>
      <c r="F1231" s="269" t="s">
        <v>1255</v>
      </c>
      <c r="G1231" s="270" t="s">
        <v>179</v>
      </c>
      <c r="H1231" s="271">
        <v>0.67800000000000005</v>
      </c>
      <c r="I1231" s="272"/>
      <c r="J1231" s="273">
        <f>ROUND(I1231*H1231,2)</f>
        <v>0</v>
      </c>
      <c r="K1231" s="269" t="s">
        <v>170</v>
      </c>
      <c r="L1231" s="274"/>
      <c r="M1231" s="275" t="s">
        <v>19</v>
      </c>
      <c r="N1231" s="276" t="s">
        <v>48</v>
      </c>
      <c r="O1231" s="87"/>
      <c r="P1231" s="224">
        <f>O1231*H1231</f>
        <v>0</v>
      </c>
      <c r="Q1231" s="224">
        <v>0.55000000000000004</v>
      </c>
      <c r="R1231" s="224">
        <f>Q1231*H1231</f>
        <v>0.37290000000000006</v>
      </c>
      <c r="S1231" s="224">
        <v>0</v>
      </c>
      <c r="T1231" s="225">
        <f>S1231*H1231</f>
        <v>0</v>
      </c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R1231" s="226" t="s">
        <v>393</v>
      </c>
      <c r="AT1231" s="226" t="s">
        <v>338</v>
      </c>
      <c r="AU1231" s="226" t="s">
        <v>87</v>
      </c>
      <c r="AY1231" s="20" t="s">
        <v>164</v>
      </c>
      <c r="BE1231" s="227">
        <f>IF(N1231="základní",J1231,0)</f>
        <v>0</v>
      </c>
      <c r="BF1231" s="227">
        <f>IF(N1231="snížená",J1231,0)</f>
        <v>0</v>
      </c>
      <c r="BG1231" s="227">
        <f>IF(N1231="zákl. přenesená",J1231,0)</f>
        <v>0</v>
      </c>
      <c r="BH1231" s="227">
        <f>IF(N1231="sníž. přenesená",J1231,0)</f>
        <v>0</v>
      </c>
      <c r="BI1231" s="227">
        <f>IF(N1231="nulová",J1231,0)</f>
        <v>0</v>
      </c>
      <c r="BJ1231" s="20" t="s">
        <v>85</v>
      </c>
      <c r="BK1231" s="227">
        <f>ROUND(I1231*H1231,2)</f>
        <v>0</v>
      </c>
      <c r="BL1231" s="20" t="s">
        <v>276</v>
      </c>
      <c r="BM1231" s="226" t="s">
        <v>1256</v>
      </c>
    </row>
    <row r="1232" s="2" customFormat="1">
      <c r="A1232" s="41"/>
      <c r="B1232" s="42"/>
      <c r="C1232" s="43"/>
      <c r="D1232" s="235" t="s">
        <v>274</v>
      </c>
      <c r="E1232" s="43"/>
      <c r="F1232" s="266" t="s">
        <v>1121</v>
      </c>
      <c r="G1232" s="43"/>
      <c r="H1232" s="43"/>
      <c r="I1232" s="230"/>
      <c r="J1232" s="43"/>
      <c r="K1232" s="43"/>
      <c r="L1232" s="47"/>
      <c r="M1232" s="231"/>
      <c r="N1232" s="232"/>
      <c r="O1232" s="87"/>
      <c r="P1232" s="87"/>
      <c r="Q1232" s="87"/>
      <c r="R1232" s="87"/>
      <c r="S1232" s="87"/>
      <c r="T1232" s="88"/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T1232" s="20" t="s">
        <v>274</v>
      </c>
      <c r="AU1232" s="20" t="s">
        <v>87</v>
      </c>
    </row>
    <row r="1233" s="13" customFormat="1">
      <c r="A1233" s="13"/>
      <c r="B1233" s="233"/>
      <c r="C1233" s="234"/>
      <c r="D1233" s="235" t="s">
        <v>174</v>
      </c>
      <c r="E1233" s="236" t="s">
        <v>19</v>
      </c>
      <c r="F1233" s="237" t="s">
        <v>1257</v>
      </c>
      <c r="G1233" s="234"/>
      <c r="H1233" s="238">
        <v>0.67800000000000005</v>
      </c>
      <c r="I1233" s="239"/>
      <c r="J1233" s="234"/>
      <c r="K1233" s="234"/>
      <c r="L1233" s="240"/>
      <c r="M1233" s="241"/>
      <c r="N1233" s="242"/>
      <c r="O1233" s="242"/>
      <c r="P1233" s="242"/>
      <c r="Q1233" s="242"/>
      <c r="R1233" s="242"/>
      <c r="S1233" s="242"/>
      <c r="T1233" s="24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4" t="s">
        <v>174</v>
      </c>
      <c r="AU1233" s="244" t="s">
        <v>87</v>
      </c>
      <c r="AV1233" s="13" t="s">
        <v>87</v>
      </c>
      <c r="AW1233" s="13" t="s">
        <v>37</v>
      </c>
      <c r="AX1233" s="13" t="s">
        <v>77</v>
      </c>
      <c r="AY1233" s="244" t="s">
        <v>164</v>
      </c>
    </row>
    <row r="1234" s="14" customFormat="1">
      <c r="A1234" s="14"/>
      <c r="B1234" s="245"/>
      <c r="C1234" s="246"/>
      <c r="D1234" s="235" t="s">
        <v>174</v>
      </c>
      <c r="E1234" s="247" t="s">
        <v>19</v>
      </c>
      <c r="F1234" s="248" t="s">
        <v>176</v>
      </c>
      <c r="G1234" s="246"/>
      <c r="H1234" s="249">
        <v>0.67800000000000005</v>
      </c>
      <c r="I1234" s="250"/>
      <c r="J1234" s="246"/>
      <c r="K1234" s="246"/>
      <c r="L1234" s="251"/>
      <c r="M1234" s="252"/>
      <c r="N1234" s="253"/>
      <c r="O1234" s="253"/>
      <c r="P1234" s="253"/>
      <c r="Q1234" s="253"/>
      <c r="R1234" s="253"/>
      <c r="S1234" s="253"/>
      <c r="T1234" s="25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5" t="s">
        <v>174</v>
      </c>
      <c r="AU1234" s="255" t="s">
        <v>87</v>
      </c>
      <c r="AV1234" s="14" t="s">
        <v>108</v>
      </c>
      <c r="AW1234" s="14" t="s">
        <v>37</v>
      </c>
      <c r="AX1234" s="14" t="s">
        <v>85</v>
      </c>
      <c r="AY1234" s="255" t="s">
        <v>164</v>
      </c>
    </row>
    <row r="1235" s="2" customFormat="1" ht="33" customHeight="1">
      <c r="A1235" s="41"/>
      <c r="B1235" s="42"/>
      <c r="C1235" s="215" t="s">
        <v>1258</v>
      </c>
      <c r="D1235" s="215" t="s">
        <v>166</v>
      </c>
      <c r="E1235" s="216" t="s">
        <v>1259</v>
      </c>
      <c r="F1235" s="217" t="s">
        <v>1260</v>
      </c>
      <c r="G1235" s="218" t="s">
        <v>169</v>
      </c>
      <c r="H1235" s="219">
        <v>409</v>
      </c>
      <c r="I1235" s="220"/>
      <c r="J1235" s="221">
        <f>ROUND(I1235*H1235,2)</f>
        <v>0</v>
      </c>
      <c r="K1235" s="217" t="s">
        <v>170</v>
      </c>
      <c r="L1235" s="47"/>
      <c r="M1235" s="222" t="s">
        <v>19</v>
      </c>
      <c r="N1235" s="223" t="s">
        <v>48</v>
      </c>
      <c r="O1235" s="87"/>
      <c r="P1235" s="224">
        <f>O1235*H1235</f>
        <v>0</v>
      </c>
      <c r="Q1235" s="224">
        <v>0</v>
      </c>
      <c r="R1235" s="224">
        <f>Q1235*H1235</f>
        <v>0</v>
      </c>
      <c r="S1235" s="224">
        <v>0</v>
      </c>
      <c r="T1235" s="225">
        <f>S1235*H1235</f>
        <v>0</v>
      </c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R1235" s="226" t="s">
        <v>276</v>
      </c>
      <c r="AT1235" s="226" t="s">
        <v>166</v>
      </c>
      <c r="AU1235" s="226" t="s">
        <v>87</v>
      </c>
      <c r="AY1235" s="20" t="s">
        <v>164</v>
      </c>
      <c r="BE1235" s="227">
        <f>IF(N1235="základní",J1235,0)</f>
        <v>0</v>
      </c>
      <c r="BF1235" s="227">
        <f>IF(N1235="snížená",J1235,0)</f>
        <v>0</v>
      </c>
      <c r="BG1235" s="227">
        <f>IF(N1235="zákl. přenesená",J1235,0)</f>
        <v>0</v>
      </c>
      <c r="BH1235" s="227">
        <f>IF(N1235="sníž. přenesená",J1235,0)</f>
        <v>0</v>
      </c>
      <c r="BI1235" s="227">
        <f>IF(N1235="nulová",J1235,0)</f>
        <v>0</v>
      </c>
      <c r="BJ1235" s="20" t="s">
        <v>85</v>
      </c>
      <c r="BK1235" s="227">
        <f>ROUND(I1235*H1235,2)</f>
        <v>0</v>
      </c>
      <c r="BL1235" s="20" t="s">
        <v>276</v>
      </c>
      <c r="BM1235" s="226" t="s">
        <v>1261</v>
      </c>
    </row>
    <row r="1236" s="2" customFormat="1">
      <c r="A1236" s="41"/>
      <c r="B1236" s="42"/>
      <c r="C1236" s="43"/>
      <c r="D1236" s="228" t="s">
        <v>172</v>
      </c>
      <c r="E1236" s="43"/>
      <c r="F1236" s="229" t="s">
        <v>1262</v>
      </c>
      <c r="G1236" s="43"/>
      <c r="H1236" s="43"/>
      <c r="I1236" s="230"/>
      <c r="J1236" s="43"/>
      <c r="K1236" s="43"/>
      <c r="L1236" s="47"/>
      <c r="M1236" s="231"/>
      <c r="N1236" s="232"/>
      <c r="O1236" s="87"/>
      <c r="P1236" s="87"/>
      <c r="Q1236" s="87"/>
      <c r="R1236" s="87"/>
      <c r="S1236" s="87"/>
      <c r="T1236" s="88"/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T1236" s="20" t="s">
        <v>172</v>
      </c>
      <c r="AU1236" s="20" t="s">
        <v>87</v>
      </c>
    </row>
    <row r="1237" s="13" customFormat="1">
      <c r="A1237" s="13"/>
      <c r="B1237" s="233"/>
      <c r="C1237" s="234"/>
      <c r="D1237" s="235" t="s">
        <v>174</v>
      </c>
      <c r="E1237" s="236" t="s">
        <v>19</v>
      </c>
      <c r="F1237" s="237" t="s">
        <v>1263</v>
      </c>
      <c r="G1237" s="234"/>
      <c r="H1237" s="238">
        <v>365</v>
      </c>
      <c r="I1237" s="239"/>
      <c r="J1237" s="234"/>
      <c r="K1237" s="234"/>
      <c r="L1237" s="240"/>
      <c r="M1237" s="241"/>
      <c r="N1237" s="242"/>
      <c r="O1237" s="242"/>
      <c r="P1237" s="242"/>
      <c r="Q1237" s="242"/>
      <c r="R1237" s="242"/>
      <c r="S1237" s="242"/>
      <c r="T1237" s="24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4" t="s">
        <v>174</v>
      </c>
      <c r="AU1237" s="244" t="s">
        <v>87</v>
      </c>
      <c r="AV1237" s="13" t="s">
        <v>87</v>
      </c>
      <c r="AW1237" s="13" t="s">
        <v>37</v>
      </c>
      <c r="AX1237" s="13" t="s">
        <v>77</v>
      </c>
      <c r="AY1237" s="244" t="s">
        <v>164</v>
      </c>
    </row>
    <row r="1238" s="13" customFormat="1">
      <c r="A1238" s="13"/>
      <c r="B1238" s="233"/>
      <c r="C1238" s="234"/>
      <c r="D1238" s="235" t="s">
        <v>174</v>
      </c>
      <c r="E1238" s="236" t="s">
        <v>19</v>
      </c>
      <c r="F1238" s="237" t="s">
        <v>1264</v>
      </c>
      <c r="G1238" s="234"/>
      <c r="H1238" s="238">
        <v>18</v>
      </c>
      <c r="I1238" s="239"/>
      <c r="J1238" s="234"/>
      <c r="K1238" s="234"/>
      <c r="L1238" s="240"/>
      <c r="M1238" s="241"/>
      <c r="N1238" s="242"/>
      <c r="O1238" s="242"/>
      <c r="P1238" s="242"/>
      <c r="Q1238" s="242"/>
      <c r="R1238" s="242"/>
      <c r="S1238" s="242"/>
      <c r="T1238" s="24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4" t="s">
        <v>174</v>
      </c>
      <c r="AU1238" s="244" t="s">
        <v>87</v>
      </c>
      <c r="AV1238" s="13" t="s">
        <v>87</v>
      </c>
      <c r="AW1238" s="13" t="s">
        <v>37</v>
      </c>
      <c r="AX1238" s="13" t="s">
        <v>77</v>
      </c>
      <c r="AY1238" s="244" t="s">
        <v>164</v>
      </c>
    </row>
    <row r="1239" s="13" customFormat="1">
      <c r="A1239" s="13"/>
      <c r="B1239" s="233"/>
      <c r="C1239" s="234"/>
      <c r="D1239" s="235" t="s">
        <v>174</v>
      </c>
      <c r="E1239" s="236" t="s">
        <v>19</v>
      </c>
      <c r="F1239" s="237" t="s">
        <v>1265</v>
      </c>
      <c r="G1239" s="234"/>
      <c r="H1239" s="238">
        <v>20</v>
      </c>
      <c r="I1239" s="239"/>
      <c r="J1239" s="234"/>
      <c r="K1239" s="234"/>
      <c r="L1239" s="240"/>
      <c r="M1239" s="241"/>
      <c r="N1239" s="242"/>
      <c r="O1239" s="242"/>
      <c r="P1239" s="242"/>
      <c r="Q1239" s="242"/>
      <c r="R1239" s="242"/>
      <c r="S1239" s="242"/>
      <c r="T1239" s="24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4" t="s">
        <v>174</v>
      </c>
      <c r="AU1239" s="244" t="s">
        <v>87</v>
      </c>
      <c r="AV1239" s="13" t="s">
        <v>87</v>
      </c>
      <c r="AW1239" s="13" t="s">
        <v>37</v>
      </c>
      <c r="AX1239" s="13" t="s">
        <v>77</v>
      </c>
      <c r="AY1239" s="244" t="s">
        <v>164</v>
      </c>
    </row>
    <row r="1240" s="13" customFormat="1">
      <c r="A1240" s="13"/>
      <c r="B1240" s="233"/>
      <c r="C1240" s="234"/>
      <c r="D1240" s="235" t="s">
        <v>174</v>
      </c>
      <c r="E1240" s="236" t="s">
        <v>19</v>
      </c>
      <c r="F1240" s="237" t="s">
        <v>1266</v>
      </c>
      <c r="G1240" s="234"/>
      <c r="H1240" s="238">
        <v>6</v>
      </c>
      <c r="I1240" s="239"/>
      <c r="J1240" s="234"/>
      <c r="K1240" s="234"/>
      <c r="L1240" s="240"/>
      <c r="M1240" s="241"/>
      <c r="N1240" s="242"/>
      <c r="O1240" s="242"/>
      <c r="P1240" s="242"/>
      <c r="Q1240" s="242"/>
      <c r="R1240" s="242"/>
      <c r="S1240" s="242"/>
      <c r="T1240" s="24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4" t="s">
        <v>174</v>
      </c>
      <c r="AU1240" s="244" t="s">
        <v>87</v>
      </c>
      <c r="AV1240" s="13" t="s">
        <v>87</v>
      </c>
      <c r="AW1240" s="13" t="s">
        <v>37</v>
      </c>
      <c r="AX1240" s="13" t="s">
        <v>77</v>
      </c>
      <c r="AY1240" s="244" t="s">
        <v>164</v>
      </c>
    </row>
    <row r="1241" s="14" customFormat="1">
      <c r="A1241" s="14"/>
      <c r="B1241" s="245"/>
      <c r="C1241" s="246"/>
      <c r="D1241" s="235" t="s">
        <v>174</v>
      </c>
      <c r="E1241" s="247" t="s">
        <v>19</v>
      </c>
      <c r="F1241" s="248" t="s">
        <v>176</v>
      </c>
      <c r="G1241" s="246"/>
      <c r="H1241" s="249">
        <v>409</v>
      </c>
      <c r="I1241" s="250"/>
      <c r="J1241" s="246"/>
      <c r="K1241" s="246"/>
      <c r="L1241" s="251"/>
      <c r="M1241" s="252"/>
      <c r="N1241" s="253"/>
      <c r="O1241" s="253"/>
      <c r="P1241" s="253"/>
      <c r="Q1241" s="253"/>
      <c r="R1241" s="253"/>
      <c r="S1241" s="253"/>
      <c r="T1241" s="25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5" t="s">
        <v>174</v>
      </c>
      <c r="AU1241" s="255" t="s">
        <v>87</v>
      </c>
      <c r="AV1241" s="14" t="s">
        <v>108</v>
      </c>
      <c r="AW1241" s="14" t="s">
        <v>37</v>
      </c>
      <c r="AX1241" s="14" t="s">
        <v>85</v>
      </c>
      <c r="AY1241" s="255" t="s">
        <v>164</v>
      </c>
    </row>
    <row r="1242" s="2" customFormat="1" ht="16.5" customHeight="1">
      <c r="A1242" s="41"/>
      <c r="B1242" s="42"/>
      <c r="C1242" s="267" t="s">
        <v>1267</v>
      </c>
      <c r="D1242" s="267" t="s">
        <v>338</v>
      </c>
      <c r="E1242" s="268" t="s">
        <v>1268</v>
      </c>
      <c r="F1242" s="269" t="s">
        <v>1269</v>
      </c>
      <c r="G1242" s="270" t="s">
        <v>179</v>
      </c>
      <c r="H1242" s="271">
        <v>11.263999999999999</v>
      </c>
      <c r="I1242" s="272"/>
      <c r="J1242" s="273">
        <f>ROUND(I1242*H1242,2)</f>
        <v>0</v>
      </c>
      <c r="K1242" s="269" t="s">
        <v>170</v>
      </c>
      <c r="L1242" s="274"/>
      <c r="M1242" s="275" t="s">
        <v>19</v>
      </c>
      <c r="N1242" s="276" t="s">
        <v>48</v>
      </c>
      <c r="O1242" s="87"/>
      <c r="P1242" s="224">
        <f>O1242*H1242</f>
        <v>0</v>
      </c>
      <c r="Q1242" s="224">
        <v>0.55000000000000004</v>
      </c>
      <c r="R1242" s="224">
        <f>Q1242*H1242</f>
        <v>6.1951999999999998</v>
      </c>
      <c r="S1242" s="224">
        <v>0</v>
      </c>
      <c r="T1242" s="225">
        <f>S1242*H1242</f>
        <v>0</v>
      </c>
      <c r="U1242" s="41"/>
      <c r="V1242" s="41"/>
      <c r="W1242" s="41"/>
      <c r="X1242" s="41"/>
      <c r="Y1242" s="41"/>
      <c r="Z1242" s="41"/>
      <c r="AA1242" s="41"/>
      <c r="AB1242" s="41"/>
      <c r="AC1242" s="41"/>
      <c r="AD1242" s="41"/>
      <c r="AE1242" s="41"/>
      <c r="AR1242" s="226" t="s">
        <v>393</v>
      </c>
      <c r="AT1242" s="226" t="s">
        <v>338</v>
      </c>
      <c r="AU1242" s="226" t="s">
        <v>87</v>
      </c>
      <c r="AY1242" s="20" t="s">
        <v>164</v>
      </c>
      <c r="BE1242" s="227">
        <f>IF(N1242="základní",J1242,0)</f>
        <v>0</v>
      </c>
      <c r="BF1242" s="227">
        <f>IF(N1242="snížená",J1242,0)</f>
        <v>0</v>
      </c>
      <c r="BG1242" s="227">
        <f>IF(N1242="zákl. přenesená",J1242,0)</f>
        <v>0</v>
      </c>
      <c r="BH1242" s="227">
        <f>IF(N1242="sníž. přenesená",J1242,0)</f>
        <v>0</v>
      </c>
      <c r="BI1242" s="227">
        <f>IF(N1242="nulová",J1242,0)</f>
        <v>0</v>
      </c>
      <c r="BJ1242" s="20" t="s">
        <v>85</v>
      </c>
      <c r="BK1242" s="227">
        <f>ROUND(I1242*H1242,2)</f>
        <v>0</v>
      </c>
      <c r="BL1242" s="20" t="s">
        <v>276</v>
      </c>
      <c r="BM1242" s="226" t="s">
        <v>1270</v>
      </c>
    </row>
    <row r="1243" s="13" customFormat="1">
      <c r="A1243" s="13"/>
      <c r="B1243" s="233"/>
      <c r="C1243" s="234"/>
      <c r="D1243" s="235" t="s">
        <v>174</v>
      </c>
      <c r="E1243" s="236" t="s">
        <v>19</v>
      </c>
      <c r="F1243" s="237" t="s">
        <v>1271</v>
      </c>
      <c r="G1243" s="234"/>
      <c r="H1243" s="238">
        <v>9.6359999999999992</v>
      </c>
      <c r="I1243" s="239"/>
      <c r="J1243" s="234"/>
      <c r="K1243" s="234"/>
      <c r="L1243" s="240"/>
      <c r="M1243" s="241"/>
      <c r="N1243" s="242"/>
      <c r="O1243" s="242"/>
      <c r="P1243" s="242"/>
      <c r="Q1243" s="242"/>
      <c r="R1243" s="242"/>
      <c r="S1243" s="242"/>
      <c r="T1243" s="24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4" t="s">
        <v>174</v>
      </c>
      <c r="AU1243" s="244" t="s">
        <v>87</v>
      </c>
      <c r="AV1243" s="13" t="s">
        <v>87</v>
      </c>
      <c r="AW1243" s="13" t="s">
        <v>37</v>
      </c>
      <c r="AX1243" s="13" t="s">
        <v>77</v>
      </c>
      <c r="AY1243" s="244" t="s">
        <v>164</v>
      </c>
    </row>
    <row r="1244" s="13" customFormat="1">
      <c r="A1244" s="13"/>
      <c r="B1244" s="233"/>
      <c r="C1244" s="234"/>
      <c r="D1244" s="235" t="s">
        <v>174</v>
      </c>
      <c r="E1244" s="236" t="s">
        <v>19</v>
      </c>
      <c r="F1244" s="237" t="s">
        <v>1272</v>
      </c>
      <c r="G1244" s="234"/>
      <c r="H1244" s="238">
        <v>0.79200000000000004</v>
      </c>
      <c r="I1244" s="239"/>
      <c r="J1244" s="234"/>
      <c r="K1244" s="234"/>
      <c r="L1244" s="240"/>
      <c r="M1244" s="241"/>
      <c r="N1244" s="242"/>
      <c r="O1244" s="242"/>
      <c r="P1244" s="242"/>
      <c r="Q1244" s="242"/>
      <c r="R1244" s="242"/>
      <c r="S1244" s="242"/>
      <c r="T1244" s="24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4" t="s">
        <v>174</v>
      </c>
      <c r="AU1244" s="244" t="s">
        <v>87</v>
      </c>
      <c r="AV1244" s="13" t="s">
        <v>87</v>
      </c>
      <c r="AW1244" s="13" t="s">
        <v>37</v>
      </c>
      <c r="AX1244" s="13" t="s">
        <v>77</v>
      </c>
      <c r="AY1244" s="244" t="s">
        <v>164</v>
      </c>
    </row>
    <row r="1245" s="13" customFormat="1">
      <c r="A1245" s="13"/>
      <c r="B1245" s="233"/>
      <c r="C1245" s="234"/>
      <c r="D1245" s="235" t="s">
        <v>174</v>
      </c>
      <c r="E1245" s="236" t="s">
        <v>19</v>
      </c>
      <c r="F1245" s="237" t="s">
        <v>1273</v>
      </c>
      <c r="G1245" s="234"/>
      <c r="H1245" s="238">
        <v>0.57199999999999995</v>
      </c>
      <c r="I1245" s="239"/>
      <c r="J1245" s="234"/>
      <c r="K1245" s="234"/>
      <c r="L1245" s="240"/>
      <c r="M1245" s="241"/>
      <c r="N1245" s="242"/>
      <c r="O1245" s="242"/>
      <c r="P1245" s="242"/>
      <c r="Q1245" s="242"/>
      <c r="R1245" s="242"/>
      <c r="S1245" s="242"/>
      <c r="T1245" s="24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4" t="s">
        <v>174</v>
      </c>
      <c r="AU1245" s="244" t="s">
        <v>87</v>
      </c>
      <c r="AV1245" s="13" t="s">
        <v>87</v>
      </c>
      <c r="AW1245" s="13" t="s">
        <v>37</v>
      </c>
      <c r="AX1245" s="13" t="s">
        <v>77</v>
      </c>
      <c r="AY1245" s="244" t="s">
        <v>164</v>
      </c>
    </row>
    <row r="1246" s="13" customFormat="1">
      <c r="A1246" s="13"/>
      <c r="B1246" s="233"/>
      <c r="C1246" s="234"/>
      <c r="D1246" s="235" t="s">
        <v>174</v>
      </c>
      <c r="E1246" s="236" t="s">
        <v>19</v>
      </c>
      <c r="F1246" s="237" t="s">
        <v>1274</v>
      </c>
      <c r="G1246" s="234"/>
      <c r="H1246" s="238">
        <v>0.26400000000000001</v>
      </c>
      <c r="I1246" s="239"/>
      <c r="J1246" s="234"/>
      <c r="K1246" s="234"/>
      <c r="L1246" s="240"/>
      <c r="M1246" s="241"/>
      <c r="N1246" s="242"/>
      <c r="O1246" s="242"/>
      <c r="P1246" s="242"/>
      <c r="Q1246" s="242"/>
      <c r="R1246" s="242"/>
      <c r="S1246" s="242"/>
      <c r="T1246" s="24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4" t="s">
        <v>174</v>
      </c>
      <c r="AU1246" s="244" t="s">
        <v>87</v>
      </c>
      <c r="AV1246" s="13" t="s">
        <v>87</v>
      </c>
      <c r="AW1246" s="13" t="s">
        <v>37</v>
      </c>
      <c r="AX1246" s="13" t="s">
        <v>77</v>
      </c>
      <c r="AY1246" s="244" t="s">
        <v>164</v>
      </c>
    </row>
    <row r="1247" s="14" customFormat="1">
      <c r="A1247" s="14"/>
      <c r="B1247" s="245"/>
      <c r="C1247" s="246"/>
      <c r="D1247" s="235" t="s">
        <v>174</v>
      </c>
      <c r="E1247" s="247" t="s">
        <v>19</v>
      </c>
      <c r="F1247" s="248" t="s">
        <v>176</v>
      </c>
      <c r="G1247" s="246"/>
      <c r="H1247" s="249">
        <v>11.263999999999998</v>
      </c>
      <c r="I1247" s="250"/>
      <c r="J1247" s="246"/>
      <c r="K1247" s="246"/>
      <c r="L1247" s="251"/>
      <c r="M1247" s="252"/>
      <c r="N1247" s="253"/>
      <c r="O1247" s="253"/>
      <c r="P1247" s="253"/>
      <c r="Q1247" s="253"/>
      <c r="R1247" s="253"/>
      <c r="S1247" s="253"/>
      <c r="T1247" s="25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5" t="s">
        <v>174</v>
      </c>
      <c r="AU1247" s="255" t="s">
        <v>87</v>
      </c>
      <c r="AV1247" s="14" t="s">
        <v>108</v>
      </c>
      <c r="AW1247" s="14" t="s">
        <v>37</v>
      </c>
      <c r="AX1247" s="14" t="s">
        <v>85</v>
      </c>
      <c r="AY1247" s="255" t="s">
        <v>164</v>
      </c>
    </row>
    <row r="1248" s="2" customFormat="1" ht="33" customHeight="1">
      <c r="A1248" s="41"/>
      <c r="B1248" s="42"/>
      <c r="C1248" s="215" t="s">
        <v>1275</v>
      </c>
      <c r="D1248" s="215" t="s">
        <v>166</v>
      </c>
      <c r="E1248" s="216" t="s">
        <v>1276</v>
      </c>
      <c r="F1248" s="217" t="s">
        <v>1277</v>
      </c>
      <c r="G1248" s="218" t="s">
        <v>169</v>
      </c>
      <c r="H1248" s="219">
        <v>365</v>
      </c>
      <c r="I1248" s="220"/>
      <c r="J1248" s="221">
        <f>ROUND(I1248*H1248,2)</f>
        <v>0</v>
      </c>
      <c r="K1248" s="217" t="s">
        <v>170</v>
      </c>
      <c r="L1248" s="47"/>
      <c r="M1248" s="222" t="s">
        <v>19</v>
      </c>
      <c r="N1248" s="223" t="s">
        <v>48</v>
      </c>
      <c r="O1248" s="87"/>
      <c r="P1248" s="224">
        <f>O1248*H1248</f>
        <v>0</v>
      </c>
      <c r="Q1248" s="224">
        <v>0</v>
      </c>
      <c r="R1248" s="224">
        <f>Q1248*H1248</f>
        <v>0</v>
      </c>
      <c r="S1248" s="224">
        <v>0</v>
      </c>
      <c r="T1248" s="225">
        <f>S1248*H1248</f>
        <v>0</v>
      </c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R1248" s="226" t="s">
        <v>276</v>
      </c>
      <c r="AT1248" s="226" t="s">
        <v>166</v>
      </c>
      <c r="AU1248" s="226" t="s">
        <v>87</v>
      </c>
      <c r="AY1248" s="20" t="s">
        <v>164</v>
      </c>
      <c r="BE1248" s="227">
        <f>IF(N1248="základní",J1248,0)</f>
        <v>0</v>
      </c>
      <c r="BF1248" s="227">
        <f>IF(N1248="snížená",J1248,0)</f>
        <v>0</v>
      </c>
      <c r="BG1248" s="227">
        <f>IF(N1248="zákl. přenesená",J1248,0)</f>
        <v>0</v>
      </c>
      <c r="BH1248" s="227">
        <f>IF(N1248="sníž. přenesená",J1248,0)</f>
        <v>0</v>
      </c>
      <c r="BI1248" s="227">
        <f>IF(N1248="nulová",J1248,0)</f>
        <v>0</v>
      </c>
      <c r="BJ1248" s="20" t="s">
        <v>85</v>
      </c>
      <c r="BK1248" s="227">
        <f>ROUND(I1248*H1248,2)</f>
        <v>0</v>
      </c>
      <c r="BL1248" s="20" t="s">
        <v>276</v>
      </c>
      <c r="BM1248" s="226" t="s">
        <v>1278</v>
      </c>
    </row>
    <row r="1249" s="2" customFormat="1">
      <c r="A1249" s="41"/>
      <c r="B1249" s="42"/>
      <c r="C1249" s="43"/>
      <c r="D1249" s="228" t="s">
        <v>172</v>
      </c>
      <c r="E1249" s="43"/>
      <c r="F1249" s="229" t="s">
        <v>1279</v>
      </c>
      <c r="G1249" s="43"/>
      <c r="H1249" s="43"/>
      <c r="I1249" s="230"/>
      <c r="J1249" s="43"/>
      <c r="K1249" s="43"/>
      <c r="L1249" s="47"/>
      <c r="M1249" s="231"/>
      <c r="N1249" s="232"/>
      <c r="O1249" s="87"/>
      <c r="P1249" s="87"/>
      <c r="Q1249" s="87"/>
      <c r="R1249" s="87"/>
      <c r="S1249" s="87"/>
      <c r="T1249" s="88"/>
      <c r="U1249" s="41"/>
      <c r="V1249" s="41"/>
      <c r="W1249" s="41"/>
      <c r="X1249" s="41"/>
      <c r="Y1249" s="41"/>
      <c r="Z1249" s="41"/>
      <c r="AA1249" s="41"/>
      <c r="AB1249" s="41"/>
      <c r="AC1249" s="41"/>
      <c r="AD1249" s="41"/>
      <c r="AE1249" s="41"/>
      <c r="AT1249" s="20" t="s">
        <v>172</v>
      </c>
      <c r="AU1249" s="20" t="s">
        <v>87</v>
      </c>
    </row>
    <row r="1250" s="13" customFormat="1">
      <c r="A1250" s="13"/>
      <c r="B1250" s="233"/>
      <c r="C1250" s="234"/>
      <c r="D1250" s="235" t="s">
        <v>174</v>
      </c>
      <c r="E1250" s="236" t="s">
        <v>19</v>
      </c>
      <c r="F1250" s="237" t="s">
        <v>1280</v>
      </c>
      <c r="G1250" s="234"/>
      <c r="H1250" s="238">
        <v>365</v>
      </c>
      <c r="I1250" s="239"/>
      <c r="J1250" s="234"/>
      <c r="K1250" s="234"/>
      <c r="L1250" s="240"/>
      <c r="M1250" s="241"/>
      <c r="N1250" s="242"/>
      <c r="O1250" s="242"/>
      <c r="P1250" s="242"/>
      <c r="Q1250" s="242"/>
      <c r="R1250" s="242"/>
      <c r="S1250" s="242"/>
      <c r="T1250" s="24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4" t="s">
        <v>174</v>
      </c>
      <c r="AU1250" s="244" t="s">
        <v>87</v>
      </c>
      <c r="AV1250" s="13" t="s">
        <v>87</v>
      </c>
      <c r="AW1250" s="13" t="s">
        <v>37</v>
      </c>
      <c r="AX1250" s="13" t="s">
        <v>77</v>
      </c>
      <c r="AY1250" s="244" t="s">
        <v>164</v>
      </c>
    </row>
    <row r="1251" s="14" customFormat="1">
      <c r="A1251" s="14"/>
      <c r="B1251" s="245"/>
      <c r="C1251" s="246"/>
      <c r="D1251" s="235" t="s">
        <v>174</v>
      </c>
      <c r="E1251" s="247" t="s">
        <v>19</v>
      </c>
      <c r="F1251" s="248" t="s">
        <v>176</v>
      </c>
      <c r="G1251" s="246"/>
      <c r="H1251" s="249">
        <v>365</v>
      </c>
      <c r="I1251" s="250"/>
      <c r="J1251" s="246"/>
      <c r="K1251" s="246"/>
      <c r="L1251" s="251"/>
      <c r="M1251" s="252"/>
      <c r="N1251" s="253"/>
      <c r="O1251" s="253"/>
      <c r="P1251" s="253"/>
      <c r="Q1251" s="253"/>
      <c r="R1251" s="253"/>
      <c r="S1251" s="253"/>
      <c r="T1251" s="25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5" t="s">
        <v>174</v>
      </c>
      <c r="AU1251" s="255" t="s">
        <v>87</v>
      </c>
      <c r="AV1251" s="14" t="s">
        <v>108</v>
      </c>
      <c r="AW1251" s="14" t="s">
        <v>37</v>
      </c>
      <c r="AX1251" s="14" t="s">
        <v>85</v>
      </c>
      <c r="AY1251" s="255" t="s">
        <v>164</v>
      </c>
    </row>
    <row r="1252" s="2" customFormat="1" ht="24.15" customHeight="1">
      <c r="A1252" s="41"/>
      <c r="B1252" s="42"/>
      <c r="C1252" s="215" t="s">
        <v>1281</v>
      </c>
      <c r="D1252" s="215" t="s">
        <v>166</v>
      </c>
      <c r="E1252" s="216" t="s">
        <v>1282</v>
      </c>
      <c r="F1252" s="217" t="s">
        <v>1283</v>
      </c>
      <c r="G1252" s="218" t="s">
        <v>359</v>
      </c>
      <c r="H1252" s="219">
        <v>282.10000000000002</v>
      </c>
      <c r="I1252" s="220"/>
      <c r="J1252" s="221">
        <f>ROUND(I1252*H1252,2)</f>
        <v>0</v>
      </c>
      <c r="K1252" s="217" t="s">
        <v>170</v>
      </c>
      <c r="L1252" s="47"/>
      <c r="M1252" s="222" t="s">
        <v>19</v>
      </c>
      <c r="N1252" s="223" t="s">
        <v>48</v>
      </c>
      <c r="O1252" s="87"/>
      <c r="P1252" s="224">
        <f>O1252*H1252</f>
        <v>0</v>
      </c>
      <c r="Q1252" s="224">
        <v>2.0000000000000002E-05</v>
      </c>
      <c r="R1252" s="224">
        <f>Q1252*H1252</f>
        <v>0.0056420000000000012</v>
      </c>
      <c r="S1252" s="224">
        <v>0</v>
      </c>
      <c r="T1252" s="225">
        <f>S1252*H1252</f>
        <v>0</v>
      </c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R1252" s="226" t="s">
        <v>276</v>
      </c>
      <c r="AT1252" s="226" t="s">
        <v>166</v>
      </c>
      <c r="AU1252" s="226" t="s">
        <v>87</v>
      </c>
      <c r="AY1252" s="20" t="s">
        <v>164</v>
      </c>
      <c r="BE1252" s="227">
        <f>IF(N1252="základní",J1252,0)</f>
        <v>0</v>
      </c>
      <c r="BF1252" s="227">
        <f>IF(N1252="snížená",J1252,0)</f>
        <v>0</v>
      </c>
      <c r="BG1252" s="227">
        <f>IF(N1252="zákl. přenesená",J1252,0)</f>
        <v>0</v>
      </c>
      <c r="BH1252" s="227">
        <f>IF(N1252="sníž. přenesená",J1252,0)</f>
        <v>0</v>
      </c>
      <c r="BI1252" s="227">
        <f>IF(N1252="nulová",J1252,0)</f>
        <v>0</v>
      </c>
      <c r="BJ1252" s="20" t="s">
        <v>85</v>
      </c>
      <c r="BK1252" s="227">
        <f>ROUND(I1252*H1252,2)</f>
        <v>0</v>
      </c>
      <c r="BL1252" s="20" t="s">
        <v>276</v>
      </c>
      <c r="BM1252" s="226" t="s">
        <v>1284</v>
      </c>
    </row>
    <row r="1253" s="2" customFormat="1">
      <c r="A1253" s="41"/>
      <c r="B1253" s="42"/>
      <c r="C1253" s="43"/>
      <c r="D1253" s="228" t="s">
        <v>172</v>
      </c>
      <c r="E1253" s="43"/>
      <c r="F1253" s="229" t="s">
        <v>1285</v>
      </c>
      <c r="G1253" s="43"/>
      <c r="H1253" s="43"/>
      <c r="I1253" s="230"/>
      <c r="J1253" s="43"/>
      <c r="K1253" s="43"/>
      <c r="L1253" s="47"/>
      <c r="M1253" s="231"/>
      <c r="N1253" s="232"/>
      <c r="O1253" s="87"/>
      <c r="P1253" s="87"/>
      <c r="Q1253" s="87"/>
      <c r="R1253" s="87"/>
      <c r="S1253" s="87"/>
      <c r="T1253" s="88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T1253" s="20" t="s">
        <v>172</v>
      </c>
      <c r="AU1253" s="20" t="s">
        <v>87</v>
      </c>
    </row>
    <row r="1254" s="13" customFormat="1">
      <c r="A1254" s="13"/>
      <c r="B1254" s="233"/>
      <c r="C1254" s="234"/>
      <c r="D1254" s="235" t="s">
        <v>174</v>
      </c>
      <c r="E1254" s="236" t="s">
        <v>19</v>
      </c>
      <c r="F1254" s="237" t="s">
        <v>1286</v>
      </c>
      <c r="G1254" s="234"/>
      <c r="H1254" s="238">
        <v>282.10000000000002</v>
      </c>
      <c r="I1254" s="239"/>
      <c r="J1254" s="234"/>
      <c r="K1254" s="234"/>
      <c r="L1254" s="240"/>
      <c r="M1254" s="241"/>
      <c r="N1254" s="242"/>
      <c r="O1254" s="242"/>
      <c r="P1254" s="242"/>
      <c r="Q1254" s="242"/>
      <c r="R1254" s="242"/>
      <c r="S1254" s="242"/>
      <c r="T1254" s="24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4" t="s">
        <v>174</v>
      </c>
      <c r="AU1254" s="244" t="s">
        <v>87</v>
      </c>
      <c r="AV1254" s="13" t="s">
        <v>87</v>
      </c>
      <c r="AW1254" s="13" t="s">
        <v>37</v>
      </c>
      <c r="AX1254" s="13" t="s">
        <v>77</v>
      </c>
      <c r="AY1254" s="244" t="s">
        <v>164</v>
      </c>
    </row>
    <row r="1255" s="14" customFormat="1">
      <c r="A1255" s="14"/>
      <c r="B1255" s="245"/>
      <c r="C1255" s="246"/>
      <c r="D1255" s="235" t="s">
        <v>174</v>
      </c>
      <c r="E1255" s="247" t="s">
        <v>19</v>
      </c>
      <c r="F1255" s="248" t="s">
        <v>176</v>
      </c>
      <c r="G1255" s="246"/>
      <c r="H1255" s="249">
        <v>282.10000000000002</v>
      </c>
      <c r="I1255" s="250"/>
      <c r="J1255" s="246"/>
      <c r="K1255" s="246"/>
      <c r="L1255" s="251"/>
      <c r="M1255" s="252"/>
      <c r="N1255" s="253"/>
      <c r="O1255" s="253"/>
      <c r="P1255" s="253"/>
      <c r="Q1255" s="253"/>
      <c r="R1255" s="253"/>
      <c r="S1255" s="253"/>
      <c r="T1255" s="25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5" t="s">
        <v>174</v>
      </c>
      <c r="AU1255" s="255" t="s">
        <v>87</v>
      </c>
      <c r="AV1255" s="14" t="s">
        <v>108</v>
      </c>
      <c r="AW1255" s="14" t="s">
        <v>37</v>
      </c>
      <c r="AX1255" s="14" t="s">
        <v>85</v>
      </c>
      <c r="AY1255" s="255" t="s">
        <v>164</v>
      </c>
    </row>
    <row r="1256" s="2" customFormat="1" ht="16.5" customHeight="1">
      <c r="A1256" s="41"/>
      <c r="B1256" s="42"/>
      <c r="C1256" s="267" t="s">
        <v>1287</v>
      </c>
      <c r="D1256" s="267" t="s">
        <v>338</v>
      </c>
      <c r="E1256" s="268" t="s">
        <v>1288</v>
      </c>
      <c r="F1256" s="269" t="s">
        <v>1289</v>
      </c>
      <c r="G1256" s="270" t="s">
        <v>179</v>
      </c>
      <c r="H1256" s="271">
        <v>11.781000000000001</v>
      </c>
      <c r="I1256" s="272"/>
      <c r="J1256" s="273">
        <f>ROUND(I1256*H1256,2)</f>
        <v>0</v>
      </c>
      <c r="K1256" s="269" t="s">
        <v>170</v>
      </c>
      <c r="L1256" s="274"/>
      <c r="M1256" s="275" t="s">
        <v>19</v>
      </c>
      <c r="N1256" s="276" t="s">
        <v>48</v>
      </c>
      <c r="O1256" s="87"/>
      <c r="P1256" s="224">
        <f>O1256*H1256</f>
        <v>0</v>
      </c>
      <c r="Q1256" s="224">
        <v>0.55000000000000004</v>
      </c>
      <c r="R1256" s="224">
        <f>Q1256*H1256</f>
        <v>6.4795500000000006</v>
      </c>
      <c r="S1256" s="224">
        <v>0</v>
      </c>
      <c r="T1256" s="225">
        <f>S1256*H1256</f>
        <v>0</v>
      </c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R1256" s="226" t="s">
        <v>393</v>
      </c>
      <c r="AT1256" s="226" t="s">
        <v>338</v>
      </c>
      <c r="AU1256" s="226" t="s">
        <v>87</v>
      </c>
      <c r="AY1256" s="20" t="s">
        <v>164</v>
      </c>
      <c r="BE1256" s="227">
        <f>IF(N1256="základní",J1256,0)</f>
        <v>0</v>
      </c>
      <c r="BF1256" s="227">
        <f>IF(N1256="snížená",J1256,0)</f>
        <v>0</v>
      </c>
      <c r="BG1256" s="227">
        <f>IF(N1256="zákl. přenesená",J1256,0)</f>
        <v>0</v>
      </c>
      <c r="BH1256" s="227">
        <f>IF(N1256="sníž. přenesená",J1256,0)</f>
        <v>0</v>
      </c>
      <c r="BI1256" s="227">
        <f>IF(N1256="nulová",J1256,0)</f>
        <v>0</v>
      </c>
      <c r="BJ1256" s="20" t="s">
        <v>85</v>
      </c>
      <c r="BK1256" s="227">
        <f>ROUND(I1256*H1256,2)</f>
        <v>0</v>
      </c>
      <c r="BL1256" s="20" t="s">
        <v>276</v>
      </c>
      <c r="BM1256" s="226" t="s">
        <v>1290</v>
      </c>
    </row>
    <row r="1257" s="13" customFormat="1">
      <c r="A1257" s="13"/>
      <c r="B1257" s="233"/>
      <c r="C1257" s="234"/>
      <c r="D1257" s="235" t="s">
        <v>174</v>
      </c>
      <c r="E1257" s="236" t="s">
        <v>19</v>
      </c>
      <c r="F1257" s="237" t="s">
        <v>1291</v>
      </c>
      <c r="G1257" s="234"/>
      <c r="H1257" s="238">
        <v>0.93100000000000005</v>
      </c>
      <c r="I1257" s="239"/>
      <c r="J1257" s="234"/>
      <c r="K1257" s="234"/>
      <c r="L1257" s="240"/>
      <c r="M1257" s="241"/>
      <c r="N1257" s="242"/>
      <c r="O1257" s="242"/>
      <c r="P1257" s="242"/>
      <c r="Q1257" s="242"/>
      <c r="R1257" s="242"/>
      <c r="S1257" s="242"/>
      <c r="T1257" s="24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4" t="s">
        <v>174</v>
      </c>
      <c r="AU1257" s="244" t="s">
        <v>87</v>
      </c>
      <c r="AV1257" s="13" t="s">
        <v>87</v>
      </c>
      <c r="AW1257" s="13" t="s">
        <v>37</v>
      </c>
      <c r="AX1257" s="13" t="s">
        <v>77</v>
      </c>
      <c r="AY1257" s="244" t="s">
        <v>164</v>
      </c>
    </row>
    <row r="1258" s="13" customFormat="1">
      <c r="A1258" s="13"/>
      <c r="B1258" s="233"/>
      <c r="C1258" s="234"/>
      <c r="D1258" s="235" t="s">
        <v>174</v>
      </c>
      <c r="E1258" s="236" t="s">
        <v>19</v>
      </c>
      <c r="F1258" s="237" t="s">
        <v>1292</v>
      </c>
      <c r="G1258" s="234"/>
      <c r="H1258" s="238">
        <v>10.85</v>
      </c>
      <c r="I1258" s="239"/>
      <c r="J1258" s="234"/>
      <c r="K1258" s="234"/>
      <c r="L1258" s="240"/>
      <c r="M1258" s="241"/>
      <c r="N1258" s="242"/>
      <c r="O1258" s="242"/>
      <c r="P1258" s="242"/>
      <c r="Q1258" s="242"/>
      <c r="R1258" s="242"/>
      <c r="S1258" s="242"/>
      <c r="T1258" s="24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4" t="s">
        <v>174</v>
      </c>
      <c r="AU1258" s="244" t="s">
        <v>87</v>
      </c>
      <c r="AV1258" s="13" t="s">
        <v>87</v>
      </c>
      <c r="AW1258" s="13" t="s">
        <v>37</v>
      </c>
      <c r="AX1258" s="13" t="s">
        <v>77</v>
      </c>
      <c r="AY1258" s="244" t="s">
        <v>164</v>
      </c>
    </row>
    <row r="1259" s="14" customFormat="1">
      <c r="A1259" s="14"/>
      <c r="B1259" s="245"/>
      <c r="C1259" s="246"/>
      <c r="D1259" s="235" t="s">
        <v>174</v>
      </c>
      <c r="E1259" s="247" t="s">
        <v>19</v>
      </c>
      <c r="F1259" s="248" t="s">
        <v>176</v>
      </c>
      <c r="G1259" s="246"/>
      <c r="H1259" s="249">
        <v>11.780999999999999</v>
      </c>
      <c r="I1259" s="250"/>
      <c r="J1259" s="246"/>
      <c r="K1259" s="246"/>
      <c r="L1259" s="251"/>
      <c r="M1259" s="252"/>
      <c r="N1259" s="253"/>
      <c r="O1259" s="253"/>
      <c r="P1259" s="253"/>
      <c r="Q1259" s="253"/>
      <c r="R1259" s="253"/>
      <c r="S1259" s="253"/>
      <c r="T1259" s="25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5" t="s">
        <v>174</v>
      </c>
      <c r="AU1259" s="255" t="s">
        <v>87</v>
      </c>
      <c r="AV1259" s="14" t="s">
        <v>108</v>
      </c>
      <c r="AW1259" s="14" t="s">
        <v>37</v>
      </c>
      <c r="AX1259" s="14" t="s">
        <v>85</v>
      </c>
      <c r="AY1259" s="255" t="s">
        <v>164</v>
      </c>
    </row>
    <row r="1260" s="2" customFormat="1" ht="37.8" customHeight="1">
      <c r="A1260" s="41"/>
      <c r="B1260" s="42"/>
      <c r="C1260" s="215" t="s">
        <v>1293</v>
      </c>
      <c r="D1260" s="215" t="s">
        <v>166</v>
      </c>
      <c r="E1260" s="216" t="s">
        <v>1294</v>
      </c>
      <c r="F1260" s="217" t="s">
        <v>1295</v>
      </c>
      <c r="G1260" s="218" t="s">
        <v>179</v>
      </c>
      <c r="H1260" s="219">
        <v>42.225999999999999</v>
      </c>
      <c r="I1260" s="220"/>
      <c r="J1260" s="221">
        <f>ROUND(I1260*H1260,2)</f>
        <v>0</v>
      </c>
      <c r="K1260" s="217" t="s">
        <v>170</v>
      </c>
      <c r="L1260" s="47"/>
      <c r="M1260" s="222" t="s">
        <v>19</v>
      </c>
      <c r="N1260" s="223" t="s">
        <v>48</v>
      </c>
      <c r="O1260" s="87"/>
      <c r="P1260" s="224">
        <f>O1260*H1260</f>
        <v>0</v>
      </c>
      <c r="Q1260" s="224">
        <v>0.022839999999999999</v>
      </c>
      <c r="R1260" s="224">
        <f>Q1260*H1260</f>
        <v>0.96444183999999999</v>
      </c>
      <c r="S1260" s="224">
        <v>0</v>
      </c>
      <c r="T1260" s="225">
        <f>S1260*H1260</f>
        <v>0</v>
      </c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R1260" s="226" t="s">
        <v>276</v>
      </c>
      <c r="AT1260" s="226" t="s">
        <v>166</v>
      </c>
      <c r="AU1260" s="226" t="s">
        <v>87</v>
      </c>
      <c r="AY1260" s="20" t="s">
        <v>164</v>
      </c>
      <c r="BE1260" s="227">
        <f>IF(N1260="základní",J1260,0)</f>
        <v>0</v>
      </c>
      <c r="BF1260" s="227">
        <f>IF(N1260="snížená",J1260,0)</f>
        <v>0</v>
      </c>
      <c r="BG1260" s="227">
        <f>IF(N1260="zákl. přenesená",J1260,0)</f>
        <v>0</v>
      </c>
      <c r="BH1260" s="227">
        <f>IF(N1260="sníž. přenesená",J1260,0)</f>
        <v>0</v>
      </c>
      <c r="BI1260" s="227">
        <f>IF(N1260="nulová",J1260,0)</f>
        <v>0</v>
      </c>
      <c r="BJ1260" s="20" t="s">
        <v>85</v>
      </c>
      <c r="BK1260" s="227">
        <f>ROUND(I1260*H1260,2)</f>
        <v>0</v>
      </c>
      <c r="BL1260" s="20" t="s">
        <v>276</v>
      </c>
      <c r="BM1260" s="226" t="s">
        <v>1296</v>
      </c>
    </row>
    <row r="1261" s="2" customFormat="1">
      <c r="A1261" s="41"/>
      <c r="B1261" s="42"/>
      <c r="C1261" s="43"/>
      <c r="D1261" s="228" t="s">
        <v>172</v>
      </c>
      <c r="E1261" s="43"/>
      <c r="F1261" s="229" t="s">
        <v>1297</v>
      </c>
      <c r="G1261" s="43"/>
      <c r="H1261" s="43"/>
      <c r="I1261" s="230"/>
      <c r="J1261" s="43"/>
      <c r="K1261" s="43"/>
      <c r="L1261" s="47"/>
      <c r="M1261" s="231"/>
      <c r="N1261" s="232"/>
      <c r="O1261" s="87"/>
      <c r="P1261" s="87"/>
      <c r="Q1261" s="87"/>
      <c r="R1261" s="87"/>
      <c r="S1261" s="87"/>
      <c r="T1261" s="88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T1261" s="20" t="s">
        <v>172</v>
      </c>
      <c r="AU1261" s="20" t="s">
        <v>87</v>
      </c>
    </row>
    <row r="1262" s="13" customFormat="1">
      <c r="A1262" s="13"/>
      <c r="B1262" s="233"/>
      <c r="C1262" s="234"/>
      <c r="D1262" s="235" t="s">
        <v>174</v>
      </c>
      <c r="E1262" s="236" t="s">
        <v>19</v>
      </c>
      <c r="F1262" s="237" t="s">
        <v>1298</v>
      </c>
      <c r="G1262" s="234"/>
      <c r="H1262" s="238">
        <v>3.2799999999999998</v>
      </c>
      <c r="I1262" s="239"/>
      <c r="J1262" s="234"/>
      <c r="K1262" s="234"/>
      <c r="L1262" s="240"/>
      <c r="M1262" s="241"/>
      <c r="N1262" s="242"/>
      <c r="O1262" s="242"/>
      <c r="P1262" s="242"/>
      <c r="Q1262" s="242"/>
      <c r="R1262" s="242"/>
      <c r="S1262" s="242"/>
      <c r="T1262" s="24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4" t="s">
        <v>174</v>
      </c>
      <c r="AU1262" s="244" t="s">
        <v>87</v>
      </c>
      <c r="AV1262" s="13" t="s">
        <v>87</v>
      </c>
      <c r="AW1262" s="13" t="s">
        <v>37</v>
      </c>
      <c r="AX1262" s="13" t="s">
        <v>77</v>
      </c>
      <c r="AY1262" s="244" t="s">
        <v>164</v>
      </c>
    </row>
    <row r="1263" s="13" customFormat="1">
      <c r="A1263" s="13"/>
      <c r="B1263" s="233"/>
      <c r="C1263" s="234"/>
      <c r="D1263" s="235" t="s">
        <v>174</v>
      </c>
      <c r="E1263" s="236" t="s">
        <v>19</v>
      </c>
      <c r="F1263" s="237" t="s">
        <v>1299</v>
      </c>
      <c r="G1263" s="234"/>
      <c r="H1263" s="238">
        <v>0.63400000000000001</v>
      </c>
      <c r="I1263" s="239"/>
      <c r="J1263" s="234"/>
      <c r="K1263" s="234"/>
      <c r="L1263" s="240"/>
      <c r="M1263" s="241"/>
      <c r="N1263" s="242"/>
      <c r="O1263" s="242"/>
      <c r="P1263" s="242"/>
      <c r="Q1263" s="242"/>
      <c r="R1263" s="242"/>
      <c r="S1263" s="242"/>
      <c r="T1263" s="24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4" t="s">
        <v>174</v>
      </c>
      <c r="AU1263" s="244" t="s">
        <v>87</v>
      </c>
      <c r="AV1263" s="13" t="s">
        <v>87</v>
      </c>
      <c r="AW1263" s="13" t="s">
        <v>37</v>
      </c>
      <c r="AX1263" s="13" t="s">
        <v>77</v>
      </c>
      <c r="AY1263" s="244" t="s">
        <v>164</v>
      </c>
    </row>
    <row r="1264" s="13" customFormat="1">
      <c r="A1264" s="13"/>
      <c r="B1264" s="233"/>
      <c r="C1264" s="234"/>
      <c r="D1264" s="235" t="s">
        <v>174</v>
      </c>
      <c r="E1264" s="236" t="s">
        <v>19</v>
      </c>
      <c r="F1264" s="237" t="s">
        <v>1300</v>
      </c>
      <c r="G1264" s="234"/>
      <c r="H1264" s="238">
        <v>2.5920000000000001</v>
      </c>
      <c r="I1264" s="239"/>
      <c r="J1264" s="234"/>
      <c r="K1264" s="234"/>
      <c r="L1264" s="240"/>
      <c r="M1264" s="241"/>
      <c r="N1264" s="242"/>
      <c r="O1264" s="242"/>
      <c r="P1264" s="242"/>
      <c r="Q1264" s="242"/>
      <c r="R1264" s="242"/>
      <c r="S1264" s="242"/>
      <c r="T1264" s="24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4" t="s">
        <v>174</v>
      </c>
      <c r="AU1264" s="244" t="s">
        <v>87</v>
      </c>
      <c r="AV1264" s="13" t="s">
        <v>87</v>
      </c>
      <c r="AW1264" s="13" t="s">
        <v>37</v>
      </c>
      <c r="AX1264" s="13" t="s">
        <v>77</v>
      </c>
      <c r="AY1264" s="244" t="s">
        <v>164</v>
      </c>
    </row>
    <row r="1265" s="13" customFormat="1">
      <c r="A1265" s="13"/>
      <c r="B1265" s="233"/>
      <c r="C1265" s="234"/>
      <c r="D1265" s="235" t="s">
        <v>174</v>
      </c>
      <c r="E1265" s="236" t="s">
        <v>19</v>
      </c>
      <c r="F1265" s="237" t="s">
        <v>1301</v>
      </c>
      <c r="G1265" s="234"/>
      <c r="H1265" s="238">
        <v>0.089999999999999997</v>
      </c>
      <c r="I1265" s="239"/>
      <c r="J1265" s="234"/>
      <c r="K1265" s="234"/>
      <c r="L1265" s="240"/>
      <c r="M1265" s="241"/>
      <c r="N1265" s="242"/>
      <c r="O1265" s="242"/>
      <c r="P1265" s="242"/>
      <c r="Q1265" s="242"/>
      <c r="R1265" s="242"/>
      <c r="S1265" s="242"/>
      <c r="T1265" s="24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4" t="s">
        <v>174</v>
      </c>
      <c r="AU1265" s="244" t="s">
        <v>87</v>
      </c>
      <c r="AV1265" s="13" t="s">
        <v>87</v>
      </c>
      <c r="AW1265" s="13" t="s">
        <v>37</v>
      </c>
      <c r="AX1265" s="13" t="s">
        <v>77</v>
      </c>
      <c r="AY1265" s="244" t="s">
        <v>164</v>
      </c>
    </row>
    <row r="1266" s="13" customFormat="1">
      <c r="A1266" s="13"/>
      <c r="B1266" s="233"/>
      <c r="C1266" s="234"/>
      <c r="D1266" s="235" t="s">
        <v>174</v>
      </c>
      <c r="E1266" s="236" t="s">
        <v>19</v>
      </c>
      <c r="F1266" s="237" t="s">
        <v>1302</v>
      </c>
      <c r="G1266" s="234"/>
      <c r="H1266" s="238">
        <v>0.123</v>
      </c>
      <c r="I1266" s="239"/>
      <c r="J1266" s="234"/>
      <c r="K1266" s="234"/>
      <c r="L1266" s="240"/>
      <c r="M1266" s="241"/>
      <c r="N1266" s="242"/>
      <c r="O1266" s="242"/>
      <c r="P1266" s="242"/>
      <c r="Q1266" s="242"/>
      <c r="R1266" s="242"/>
      <c r="S1266" s="242"/>
      <c r="T1266" s="24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4" t="s">
        <v>174</v>
      </c>
      <c r="AU1266" s="244" t="s">
        <v>87</v>
      </c>
      <c r="AV1266" s="13" t="s">
        <v>87</v>
      </c>
      <c r="AW1266" s="13" t="s">
        <v>37</v>
      </c>
      <c r="AX1266" s="13" t="s">
        <v>77</v>
      </c>
      <c r="AY1266" s="244" t="s">
        <v>164</v>
      </c>
    </row>
    <row r="1267" s="13" customFormat="1">
      <c r="A1267" s="13"/>
      <c r="B1267" s="233"/>
      <c r="C1267" s="234"/>
      <c r="D1267" s="235" t="s">
        <v>174</v>
      </c>
      <c r="E1267" s="236" t="s">
        <v>19</v>
      </c>
      <c r="F1267" s="237" t="s">
        <v>1303</v>
      </c>
      <c r="G1267" s="234"/>
      <c r="H1267" s="238">
        <v>0.050000000000000003</v>
      </c>
      <c r="I1267" s="239"/>
      <c r="J1267" s="234"/>
      <c r="K1267" s="234"/>
      <c r="L1267" s="240"/>
      <c r="M1267" s="241"/>
      <c r="N1267" s="242"/>
      <c r="O1267" s="242"/>
      <c r="P1267" s="242"/>
      <c r="Q1267" s="242"/>
      <c r="R1267" s="242"/>
      <c r="S1267" s="242"/>
      <c r="T1267" s="24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4" t="s">
        <v>174</v>
      </c>
      <c r="AU1267" s="244" t="s">
        <v>87</v>
      </c>
      <c r="AV1267" s="13" t="s">
        <v>87</v>
      </c>
      <c r="AW1267" s="13" t="s">
        <v>37</v>
      </c>
      <c r="AX1267" s="13" t="s">
        <v>77</v>
      </c>
      <c r="AY1267" s="244" t="s">
        <v>164</v>
      </c>
    </row>
    <row r="1268" s="13" customFormat="1">
      <c r="A1268" s="13"/>
      <c r="B1268" s="233"/>
      <c r="C1268" s="234"/>
      <c r="D1268" s="235" t="s">
        <v>174</v>
      </c>
      <c r="E1268" s="236" t="s">
        <v>19</v>
      </c>
      <c r="F1268" s="237" t="s">
        <v>1304</v>
      </c>
      <c r="G1268" s="234"/>
      <c r="H1268" s="238">
        <v>0.053999999999999999</v>
      </c>
      <c r="I1268" s="239"/>
      <c r="J1268" s="234"/>
      <c r="K1268" s="234"/>
      <c r="L1268" s="240"/>
      <c r="M1268" s="241"/>
      <c r="N1268" s="242"/>
      <c r="O1268" s="242"/>
      <c r="P1268" s="242"/>
      <c r="Q1268" s="242"/>
      <c r="R1268" s="242"/>
      <c r="S1268" s="242"/>
      <c r="T1268" s="24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4" t="s">
        <v>174</v>
      </c>
      <c r="AU1268" s="244" t="s">
        <v>87</v>
      </c>
      <c r="AV1268" s="13" t="s">
        <v>87</v>
      </c>
      <c r="AW1268" s="13" t="s">
        <v>37</v>
      </c>
      <c r="AX1268" s="13" t="s">
        <v>77</v>
      </c>
      <c r="AY1268" s="244" t="s">
        <v>164</v>
      </c>
    </row>
    <row r="1269" s="13" customFormat="1">
      <c r="A1269" s="13"/>
      <c r="B1269" s="233"/>
      <c r="C1269" s="234"/>
      <c r="D1269" s="235" t="s">
        <v>174</v>
      </c>
      <c r="E1269" s="236" t="s">
        <v>19</v>
      </c>
      <c r="F1269" s="237" t="s">
        <v>1305</v>
      </c>
      <c r="G1269" s="234"/>
      <c r="H1269" s="238">
        <v>0.23799999999999999</v>
      </c>
      <c r="I1269" s="239"/>
      <c r="J1269" s="234"/>
      <c r="K1269" s="234"/>
      <c r="L1269" s="240"/>
      <c r="M1269" s="241"/>
      <c r="N1269" s="242"/>
      <c r="O1269" s="242"/>
      <c r="P1269" s="242"/>
      <c r="Q1269" s="242"/>
      <c r="R1269" s="242"/>
      <c r="S1269" s="242"/>
      <c r="T1269" s="24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4" t="s">
        <v>174</v>
      </c>
      <c r="AU1269" s="244" t="s">
        <v>87</v>
      </c>
      <c r="AV1269" s="13" t="s">
        <v>87</v>
      </c>
      <c r="AW1269" s="13" t="s">
        <v>37</v>
      </c>
      <c r="AX1269" s="13" t="s">
        <v>77</v>
      </c>
      <c r="AY1269" s="244" t="s">
        <v>164</v>
      </c>
    </row>
    <row r="1270" s="13" customFormat="1">
      <c r="A1270" s="13"/>
      <c r="B1270" s="233"/>
      <c r="C1270" s="234"/>
      <c r="D1270" s="235" t="s">
        <v>174</v>
      </c>
      <c r="E1270" s="236" t="s">
        <v>19</v>
      </c>
      <c r="F1270" s="237" t="s">
        <v>1306</v>
      </c>
      <c r="G1270" s="234"/>
      <c r="H1270" s="238">
        <v>0.040000000000000001</v>
      </c>
      <c r="I1270" s="239"/>
      <c r="J1270" s="234"/>
      <c r="K1270" s="234"/>
      <c r="L1270" s="240"/>
      <c r="M1270" s="241"/>
      <c r="N1270" s="242"/>
      <c r="O1270" s="242"/>
      <c r="P1270" s="242"/>
      <c r="Q1270" s="242"/>
      <c r="R1270" s="242"/>
      <c r="S1270" s="242"/>
      <c r="T1270" s="24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4" t="s">
        <v>174</v>
      </c>
      <c r="AU1270" s="244" t="s">
        <v>87</v>
      </c>
      <c r="AV1270" s="13" t="s">
        <v>87</v>
      </c>
      <c r="AW1270" s="13" t="s">
        <v>37</v>
      </c>
      <c r="AX1270" s="13" t="s">
        <v>77</v>
      </c>
      <c r="AY1270" s="244" t="s">
        <v>164</v>
      </c>
    </row>
    <row r="1271" s="13" customFormat="1">
      <c r="A1271" s="13"/>
      <c r="B1271" s="233"/>
      <c r="C1271" s="234"/>
      <c r="D1271" s="235" t="s">
        <v>174</v>
      </c>
      <c r="E1271" s="236" t="s">
        <v>19</v>
      </c>
      <c r="F1271" s="237" t="s">
        <v>1307</v>
      </c>
      <c r="G1271" s="234"/>
      <c r="H1271" s="238">
        <v>1.633</v>
      </c>
      <c r="I1271" s="239"/>
      <c r="J1271" s="234"/>
      <c r="K1271" s="234"/>
      <c r="L1271" s="240"/>
      <c r="M1271" s="241"/>
      <c r="N1271" s="242"/>
      <c r="O1271" s="242"/>
      <c r="P1271" s="242"/>
      <c r="Q1271" s="242"/>
      <c r="R1271" s="242"/>
      <c r="S1271" s="242"/>
      <c r="T1271" s="24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4" t="s">
        <v>174</v>
      </c>
      <c r="AU1271" s="244" t="s">
        <v>87</v>
      </c>
      <c r="AV1271" s="13" t="s">
        <v>87</v>
      </c>
      <c r="AW1271" s="13" t="s">
        <v>37</v>
      </c>
      <c r="AX1271" s="13" t="s">
        <v>77</v>
      </c>
      <c r="AY1271" s="244" t="s">
        <v>164</v>
      </c>
    </row>
    <row r="1272" s="13" customFormat="1">
      <c r="A1272" s="13"/>
      <c r="B1272" s="233"/>
      <c r="C1272" s="234"/>
      <c r="D1272" s="235" t="s">
        <v>174</v>
      </c>
      <c r="E1272" s="236" t="s">
        <v>19</v>
      </c>
      <c r="F1272" s="237" t="s">
        <v>1308</v>
      </c>
      <c r="G1272" s="234"/>
      <c r="H1272" s="238">
        <v>4.7619999999999996</v>
      </c>
      <c r="I1272" s="239"/>
      <c r="J1272" s="234"/>
      <c r="K1272" s="234"/>
      <c r="L1272" s="240"/>
      <c r="M1272" s="241"/>
      <c r="N1272" s="242"/>
      <c r="O1272" s="242"/>
      <c r="P1272" s="242"/>
      <c r="Q1272" s="242"/>
      <c r="R1272" s="242"/>
      <c r="S1272" s="242"/>
      <c r="T1272" s="24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4" t="s">
        <v>174</v>
      </c>
      <c r="AU1272" s="244" t="s">
        <v>87</v>
      </c>
      <c r="AV1272" s="13" t="s">
        <v>87</v>
      </c>
      <c r="AW1272" s="13" t="s">
        <v>37</v>
      </c>
      <c r="AX1272" s="13" t="s">
        <v>77</v>
      </c>
      <c r="AY1272" s="244" t="s">
        <v>164</v>
      </c>
    </row>
    <row r="1273" s="13" customFormat="1">
      <c r="A1273" s="13"/>
      <c r="B1273" s="233"/>
      <c r="C1273" s="234"/>
      <c r="D1273" s="235" t="s">
        <v>174</v>
      </c>
      <c r="E1273" s="236" t="s">
        <v>19</v>
      </c>
      <c r="F1273" s="237" t="s">
        <v>1309</v>
      </c>
      <c r="G1273" s="234"/>
      <c r="H1273" s="238">
        <v>0.126</v>
      </c>
      <c r="I1273" s="239"/>
      <c r="J1273" s="234"/>
      <c r="K1273" s="234"/>
      <c r="L1273" s="240"/>
      <c r="M1273" s="241"/>
      <c r="N1273" s="242"/>
      <c r="O1273" s="242"/>
      <c r="P1273" s="242"/>
      <c r="Q1273" s="242"/>
      <c r="R1273" s="242"/>
      <c r="S1273" s="242"/>
      <c r="T1273" s="24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4" t="s">
        <v>174</v>
      </c>
      <c r="AU1273" s="244" t="s">
        <v>87</v>
      </c>
      <c r="AV1273" s="13" t="s">
        <v>87</v>
      </c>
      <c r="AW1273" s="13" t="s">
        <v>37</v>
      </c>
      <c r="AX1273" s="13" t="s">
        <v>77</v>
      </c>
      <c r="AY1273" s="244" t="s">
        <v>164</v>
      </c>
    </row>
    <row r="1274" s="13" customFormat="1">
      <c r="A1274" s="13"/>
      <c r="B1274" s="233"/>
      <c r="C1274" s="234"/>
      <c r="D1274" s="235" t="s">
        <v>174</v>
      </c>
      <c r="E1274" s="236" t="s">
        <v>19</v>
      </c>
      <c r="F1274" s="237" t="s">
        <v>1310</v>
      </c>
      <c r="G1274" s="234"/>
      <c r="H1274" s="238">
        <v>0.20200000000000001</v>
      </c>
      <c r="I1274" s="239"/>
      <c r="J1274" s="234"/>
      <c r="K1274" s="234"/>
      <c r="L1274" s="240"/>
      <c r="M1274" s="241"/>
      <c r="N1274" s="242"/>
      <c r="O1274" s="242"/>
      <c r="P1274" s="242"/>
      <c r="Q1274" s="242"/>
      <c r="R1274" s="242"/>
      <c r="S1274" s="242"/>
      <c r="T1274" s="24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4" t="s">
        <v>174</v>
      </c>
      <c r="AU1274" s="244" t="s">
        <v>87</v>
      </c>
      <c r="AV1274" s="13" t="s">
        <v>87</v>
      </c>
      <c r="AW1274" s="13" t="s">
        <v>37</v>
      </c>
      <c r="AX1274" s="13" t="s">
        <v>77</v>
      </c>
      <c r="AY1274" s="244" t="s">
        <v>164</v>
      </c>
    </row>
    <row r="1275" s="13" customFormat="1">
      <c r="A1275" s="13"/>
      <c r="B1275" s="233"/>
      <c r="C1275" s="234"/>
      <c r="D1275" s="235" t="s">
        <v>174</v>
      </c>
      <c r="E1275" s="236" t="s">
        <v>19</v>
      </c>
      <c r="F1275" s="237" t="s">
        <v>1311</v>
      </c>
      <c r="G1275" s="234"/>
      <c r="H1275" s="238">
        <v>0.17299999999999999</v>
      </c>
      <c r="I1275" s="239"/>
      <c r="J1275" s="234"/>
      <c r="K1275" s="234"/>
      <c r="L1275" s="240"/>
      <c r="M1275" s="241"/>
      <c r="N1275" s="242"/>
      <c r="O1275" s="242"/>
      <c r="P1275" s="242"/>
      <c r="Q1275" s="242"/>
      <c r="R1275" s="242"/>
      <c r="S1275" s="242"/>
      <c r="T1275" s="24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4" t="s">
        <v>174</v>
      </c>
      <c r="AU1275" s="244" t="s">
        <v>87</v>
      </c>
      <c r="AV1275" s="13" t="s">
        <v>87</v>
      </c>
      <c r="AW1275" s="13" t="s">
        <v>37</v>
      </c>
      <c r="AX1275" s="13" t="s">
        <v>77</v>
      </c>
      <c r="AY1275" s="244" t="s">
        <v>164</v>
      </c>
    </row>
    <row r="1276" s="13" customFormat="1">
      <c r="A1276" s="13"/>
      <c r="B1276" s="233"/>
      <c r="C1276" s="234"/>
      <c r="D1276" s="235" t="s">
        <v>174</v>
      </c>
      <c r="E1276" s="236" t="s">
        <v>19</v>
      </c>
      <c r="F1276" s="237" t="s">
        <v>1312</v>
      </c>
      <c r="G1276" s="234"/>
      <c r="H1276" s="238">
        <v>0.20200000000000001</v>
      </c>
      <c r="I1276" s="239"/>
      <c r="J1276" s="234"/>
      <c r="K1276" s="234"/>
      <c r="L1276" s="240"/>
      <c r="M1276" s="241"/>
      <c r="N1276" s="242"/>
      <c r="O1276" s="242"/>
      <c r="P1276" s="242"/>
      <c r="Q1276" s="242"/>
      <c r="R1276" s="242"/>
      <c r="S1276" s="242"/>
      <c r="T1276" s="24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4" t="s">
        <v>174</v>
      </c>
      <c r="AU1276" s="244" t="s">
        <v>87</v>
      </c>
      <c r="AV1276" s="13" t="s">
        <v>87</v>
      </c>
      <c r="AW1276" s="13" t="s">
        <v>37</v>
      </c>
      <c r="AX1276" s="13" t="s">
        <v>77</v>
      </c>
      <c r="AY1276" s="244" t="s">
        <v>164</v>
      </c>
    </row>
    <row r="1277" s="13" customFormat="1">
      <c r="A1277" s="13"/>
      <c r="B1277" s="233"/>
      <c r="C1277" s="234"/>
      <c r="D1277" s="235" t="s">
        <v>174</v>
      </c>
      <c r="E1277" s="236" t="s">
        <v>19</v>
      </c>
      <c r="F1277" s="237" t="s">
        <v>1313</v>
      </c>
      <c r="G1277" s="234"/>
      <c r="H1277" s="238">
        <v>0.32600000000000001</v>
      </c>
      <c r="I1277" s="239"/>
      <c r="J1277" s="234"/>
      <c r="K1277" s="234"/>
      <c r="L1277" s="240"/>
      <c r="M1277" s="241"/>
      <c r="N1277" s="242"/>
      <c r="O1277" s="242"/>
      <c r="P1277" s="242"/>
      <c r="Q1277" s="242"/>
      <c r="R1277" s="242"/>
      <c r="S1277" s="242"/>
      <c r="T1277" s="24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4" t="s">
        <v>174</v>
      </c>
      <c r="AU1277" s="244" t="s">
        <v>87</v>
      </c>
      <c r="AV1277" s="13" t="s">
        <v>87</v>
      </c>
      <c r="AW1277" s="13" t="s">
        <v>37</v>
      </c>
      <c r="AX1277" s="13" t="s">
        <v>77</v>
      </c>
      <c r="AY1277" s="244" t="s">
        <v>164</v>
      </c>
    </row>
    <row r="1278" s="13" customFormat="1">
      <c r="A1278" s="13"/>
      <c r="B1278" s="233"/>
      <c r="C1278" s="234"/>
      <c r="D1278" s="235" t="s">
        <v>174</v>
      </c>
      <c r="E1278" s="236" t="s">
        <v>19</v>
      </c>
      <c r="F1278" s="237" t="s">
        <v>1314</v>
      </c>
      <c r="G1278" s="234"/>
      <c r="H1278" s="238">
        <v>0.13400000000000001</v>
      </c>
      <c r="I1278" s="239"/>
      <c r="J1278" s="234"/>
      <c r="K1278" s="234"/>
      <c r="L1278" s="240"/>
      <c r="M1278" s="241"/>
      <c r="N1278" s="242"/>
      <c r="O1278" s="242"/>
      <c r="P1278" s="242"/>
      <c r="Q1278" s="242"/>
      <c r="R1278" s="242"/>
      <c r="S1278" s="242"/>
      <c r="T1278" s="24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44" t="s">
        <v>174</v>
      </c>
      <c r="AU1278" s="244" t="s">
        <v>87</v>
      </c>
      <c r="AV1278" s="13" t="s">
        <v>87</v>
      </c>
      <c r="AW1278" s="13" t="s">
        <v>37</v>
      </c>
      <c r="AX1278" s="13" t="s">
        <v>77</v>
      </c>
      <c r="AY1278" s="244" t="s">
        <v>164</v>
      </c>
    </row>
    <row r="1279" s="13" customFormat="1">
      <c r="A1279" s="13"/>
      <c r="B1279" s="233"/>
      <c r="C1279" s="234"/>
      <c r="D1279" s="235" t="s">
        <v>174</v>
      </c>
      <c r="E1279" s="236" t="s">
        <v>19</v>
      </c>
      <c r="F1279" s="237" t="s">
        <v>1315</v>
      </c>
      <c r="G1279" s="234"/>
      <c r="H1279" s="238">
        <v>0.59799999999999998</v>
      </c>
      <c r="I1279" s="239"/>
      <c r="J1279" s="234"/>
      <c r="K1279" s="234"/>
      <c r="L1279" s="240"/>
      <c r="M1279" s="241"/>
      <c r="N1279" s="242"/>
      <c r="O1279" s="242"/>
      <c r="P1279" s="242"/>
      <c r="Q1279" s="242"/>
      <c r="R1279" s="242"/>
      <c r="S1279" s="242"/>
      <c r="T1279" s="24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4" t="s">
        <v>174</v>
      </c>
      <c r="AU1279" s="244" t="s">
        <v>87</v>
      </c>
      <c r="AV1279" s="13" t="s">
        <v>87</v>
      </c>
      <c r="AW1279" s="13" t="s">
        <v>37</v>
      </c>
      <c r="AX1279" s="13" t="s">
        <v>77</v>
      </c>
      <c r="AY1279" s="244" t="s">
        <v>164</v>
      </c>
    </row>
    <row r="1280" s="13" customFormat="1">
      <c r="A1280" s="13"/>
      <c r="B1280" s="233"/>
      <c r="C1280" s="234"/>
      <c r="D1280" s="235" t="s">
        <v>174</v>
      </c>
      <c r="E1280" s="236" t="s">
        <v>19</v>
      </c>
      <c r="F1280" s="237" t="s">
        <v>1316</v>
      </c>
      <c r="G1280" s="234"/>
      <c r="H1280" s="238">
        <v>0.25600000000000001</v>
      </c>
      <c r="I1280" s="239"/>
      <c r="J1280" s="234"/>
      <c r="K1280" s="234"/>
      <c r="L1280" s="240"/>
      <c r="M1280" s="241"/>
      <c r="N1280" s="242"/>
      <c r="O1280" s="242"/>
      <c r="P1280" s="242"/>
      <c r="Q1280" s="242"/>
      <c r="R1280" s="242"/>
      <c r="S1280" s="242"/>
      <c r="T1280" s="24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4" t="s">
        <v>174</v>
      </c>
      <c r="AU1280" s="244" t="s">
        <v>87</v>
      </c>
      <c r="AV1280" s="13" t="s">
        <v>87</v>
      </c>
      <c r="AW1280" s="13" t="s">
        <v>37</v>
      </c>
      <c r="AX1280" s="13" t="s">
        <v>77</v>
      </c>
      <c r="AY1280" s="244" t="s">
        <v>164</v>
      </c>
    </row>
    <row r="1281" s="13" customFormat="1">
      <c r="A1281" s="13"/>
      <c r="B1281" s="233"/>
      <c r="C1281" s="234"/>
      <c r="D1281" s="235" t="s">
        <v>174</v>
      </c>
      <c r="E1281" s="236" t="s">
        <v>19</v>
      </c>
      <c r="F1281" s="237" t="s">
        <v>1317</v>
      </c>
      <c r="G1281" s="234"/>
      <c r="H1281" s="238">
        <v>0.153</v>
      </c>
      <c r="I1281" s="239"/>
      <c r="J1281" s="234"/>
      <c r="K1281" s="234"/>
      <c r="L1281" s="240"/>
      <c r="M1281" s="241"/>
      <c r="N1281" s="242"/>
      <c r="O1281" s="242"/>
      <c r="P1281" s="242"/>
      <c r="Q1281" s="242"/>
      <c r="R1281" s="242"/>
      <c r="S1281" s="242"/>
      <c r="T1281" s="24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4" t="s">
        <v>174</v>
      </c>
      <c r="AU1281" s="244" t="s">
        <v>87</v>
      </c>
      <c r="AV1281" s="13" t="s">
        <v>87</v>
      </c>
      <c r="AW1281" s="13" t="s">
        <v>37</v>
      </c>
      <c r="AX1281" s="13" t="s">
        <v>77</v>
      </c>
      <c r="AY1281" s="244" t="s">
        <v>164</v>
      </c>
    </row>
    <row r="1282" s="13" customFormat="1">
      <c r="A1282" s="13"/>
      <c r="B1282" s="233"/>
      <c r="C1282" s="234"/>
      <c r="D1282" s="235" t="s">
        <v>174</v>
      </c>
      <c r="E1282" s="236" t="s">
        <v>19</v>
      </c>
      <c r="F1282" s="237" t="s">
        <v>1318</v>
      </c>
      <c r="G1282" s="234"/>
      <c r="H1282" s="238">
        <v>8.7599999999999998</v>
      </c>
      <c r="I1282" s="239"/>
      <c r="J1282" s="234"/>
      <c r="K1282" s="234"/>
      <c r="L1282" s="240"/>
      <c r="M1282" s="241"/>
      <c r="N1282" s="242"/>
      <c r="O1282" s="242"/>
      <c r="P1282" s="242"/>
      <c r="Q1282" s="242"/>
      <c r="R1282" s="242"/>
      <c r="S1282" s="242"/>
      <c r="T1282" s="24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4" t="s">
        <v>174</v>
      </c>
      <c r="AU1282" s="244" t="s">
        <v>87</v>
      </c>
      <c r="AV1282" s="13" t="s">
        <v>87</v>
      </c>
      <c r="AW1282" s="13" t="s">
        <v>37</v>
      </c>
      <c r="AX1282" s="13" t="s">
        <v>77</v>
      </c>
      <c r="AY1282" s="244" t="s">
        <v>164</v>
      </c>
    </row>
    <row r="1283" s="13" customFormat="1">
      <c r="A1283" s="13"/>
      <c r="B1283" s="233"/>
      <c r="C1283" s="234"/>
      <c r="D1283" s="235" t="s">
        <v>174</v>
      </c>
      <c r="E1283" s="236" t="s">
        <v>19</v>
      </c>
      <c r="F1283" s="237" t="s">
        <v>1319</v>
      </c>
      <c r="G1283" s="234"/>
      <c r="H1283" s="238">
        <v>0.84599999999999997</v>
      </c>
      <c r="I1283" s="239"/>
      <c r="J1283" s="234"/>
      <c r="K1283" s="234"/>
      <c r="L1283" s="240"/>
      <c r="M1283" s="241"/>
      <c r="N1283" s="242"/>
      <c r="O1283" s="242"/>
      <c r="P1283" s="242"/>
      <c r="Q1283" s="242"/>
      <c r="R1283" s="242"/>
      <c r="S1283" s="242"/>
      <c r="T1283" s="24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4" t="s">
        <v>174</v>
      </c>
      <c r="AU1283" s="244" t="s">
        <v>87</v>
      </c>
      <c r="AV1283" s="13" t="s">
        <v>87</v>
      </c>
      <c r="AW1283" s="13" t="s">
        <v>37</v>
      </c>
      <c r="AX1283" s="13" t="s">
        <v>77</v>
      </c>
      <c r="AY1283" s="244" t="s">
        <v>164</v>
      </c>
    </row>
    <row r="1284" s="13" customFormat="1">
      <c r="A1284" s="13"/>
      <c r="B1284" s="233"/>
      <c r="C1284" s="234"/>
      <c r="D1284" s="235" t="s">
        <v>174</v>
      </c>
      <c r="E1284" s="236" t="s">
        <v>19</v>
      </c>
      <c r="F1284" s="237" t="s">
        <v>1320</v>
      </c>
      <c r="G1284" s="234"/>
      <c r="H1284" s="238">
        <v>9.8640000000000008</v>
      </c>
      <c r="I1284" s="239"/>
      <c r="J1284" s="234"/>
      <c r="K1284" s="234"/>
      <c r="L1284" s="240"/>
      <c r="M1284" s="241"/>
      <c r="N1284" s="242"/>
      <c r="O1284" s="242"/>
      <c r="P1284" s="242"/>
      <c r="Q1284" s="242"/>
      <c r="R1284" s="242"/>
      <c r="S1284" s="242"/>
      <c r="T1284" s="24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4" t="s">
        <v>174</v>
      </c>
      <c r="AU1284" s="244" t="s">
        <v>87</v>
      </c>
      <c r="AV1284" s="13" t="s">
        <v>87</v>
      </c>
      <c r="AW1284" s="13" t="s">
        <v>37</v>
      </c>
      <c r="AX1284" s="13" t="s">
        <v>77</v>
      </c>
      <c r="AY1284" s="244" t="s">
        <v>164</v>
      </c>
    </row>
    <row r="1285" s="13" customFormat="1">
      <c r="A1285" s="13"/>
      <c r="B1285" s="233"/>
      <c r="C1285" s="234"/>
      <c r="D1285" s="235" t="s">
        <v>174</v>
      </c>
      <c r="E1285" s="236" t="s">
        <v>19</v>
      </c>
      <c r="F1285" s="237" t="s">
        <v>1321</v>
      </c>
      <c r="G1285" s="234"/>
      <c r="H1285" s="238">
        <v>0.69399999999999995</v>
      </c>
      <c r="I1285" s="239"/>
      <c r="J1285" s="234"/>
      <c r="K1285" s="234"/>
      <c r="L1285" s="240"/>
      <c r="M1285" s="241"/>
      <c r="N1285" s="242"/>
      <c r="O1285" s="242"/>
      <c r="P1285" s="242"/>
      <c r="Q1285" s="242"/>
      <c r="R1285" s="242"/>
      <c r="S1285" s="242"/>
      <c r="T1285" s="24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4" t="s">
        <v>174</v>
      </c>
      <c r="AU1285" s="244" t="s">
        <v>87</v>
      </c>
      <c r="AV1285" s="13" t="s">
        <v>87</v>
      </c>
      <c r="AW1285" s="13" t="s">
        <v>37</v>
      </c>
      <c r="AX1285" s="13" t="s">
        <v>77</v>
      </c>
      <c r="AY1285" s="244" t="s">
        <v>164</v>
      </c>
    </row>
    <row r="1286" s="13" customFormat="1">
      <c r="A1286" s="13"/>
      <c r="B1286" s="233"/>
      <c r="C1286" s="234"/>
      <c r="D1286" s="235" t="s">
        <v>174</v>
      </c>
      <c r="E1286" s="236" t="s">
        <v>19</v>
      </c>
      <c r="F1286" s="237" t="s">
        <v>1322</v>
      </c>
      <c r="G1286" s="234"/>
      <c r="H1286" s="238">
        <v>0.081000000000000003</v>
      </c>
      <c r="I1286" s="239"/>
      <c r="J1286" s="234"/>
      <c r="K1286" s="234"/>
      <c r="L1286" s="240"/>
      <c r="M1286" s="241"/>
      <c r="N1286" s="242"/>
      <c r="O1286" s="242"/>
      <c r="P1286" s="242"/>
      <c r="Q1286" s="242"/>
      <c r="R1286" s="242"/>
      <c r="S1286" s="242"/>
      <c r="T1286" s="24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4" t="s">
        <v>174</v>
      </c>
      <c r="AU1286" s="244" t="s">
        <v>87</v>
      </c>
      <c r="AV1286" s="13" t="s">
        <v>87</v>
      </c>
      <c r="AW1286" s="13" t="s">
        <v>37</v>
      </c>
      <c r="AX1286" s="13" t="s">
        <v>77</v>
      </c>
      <c r="AY1286" s="244" t="s">
        <v>164</v>
      </c>
    </row>
    <row r="1287" s="13" customFormat="1">
      <c r="A1287" s="13"/>
      <c r="B1287" s="233"/>
      <c r="C1287" s="234"/>
      <c r="D1287" s="235" t="s">
        <v>174</v>
      </c>
      <c r="E1287" s="236" t="s">
        <v>19</v>
      </c>
      <c r="F1287" s="237" t="s">
        <v>1323</v>
      </c>
      <c r="G1287" s="234"/>
      <c r="H1287" s="238">
        <v>0.033000000000000002</v>
      </c>
      <c r="I1287" s="239"/>
      <c r="J1287" s="234"/>
      <c r="K1287" s="234"/>
      <c r="L1287" s="240"/>
      <c r="M1287" s="241"/>
      <c r="N1287" s="242"/>
      <c r="O1287" s="242"/>
      <c r="P1287" s="242"/>
      <c r="Q1287" s="242"/>
      <c r="R1287" s="242"/>
      <c r="S1287" s="242"/>
      <c r="T1287" s="24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4" t="s">
        <v>174</v>
      </c>
      <c r="AU1287" s="244" t="s">
        <v>87</v>
      </c>
      <c r="AV1287" s="13" t="s">
        <v>87</v>
      </c>
      <c r="AW1287" s="13" t="s">
        <v>37</v>
      </c>
      <c r="AX1287" s="13" t="s">
        <v>77</v>
      </c>
      <c r="AY1287" s="244" t="s">
        <v>164</v>
      </c>
    </row>
    <row r="1288" s="13" customFormat="1">
      <c r="A1288" s="13"/>
      <c r="B1288" s="233"/>
      <c r="C1288" s="234"/>
      <c r="D1288" s="235" t="s">
        <v>174</v>
      </c>
      <c r="E1288" s="236" t="s">
        <v>19</v>
      </c>
      <c r="F1288" s="237" t="s">
        <v>1324</v>
      </c>
      <c r="G1288" s="234"/>
      <c r="H1288" s="238">
        <v>0.10199999999999999</v>
      </c>
      <c r="I1288" s="239"/>
      <c r="J1288" s="234"/>
      <c r="K1288" s="234"/>
      <c r="L1288" s="240"/>
      <c r="M1288" s="241"/>
      <c r="N1288" s="242"/>
      <c r="O1288" s="242"/>
      <c r="P1288" s="242"/>
      <c r="Q1288" s="242"/>
      <c r="R1288" s="242"/>
      <c r="S1288" s="242"/>
      <c r="T1288" s="24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4" t="s">
        <v>174</v>
      </c>
      <c r="AU1288" s="244" t="s">
        <v>87</v>
      </c>
      <c r="AV1288" s="13" t="s">
        <v>87</v>
      </c>
      <c r="AW1288" s="13" t="s">
        <v>37</v>
      </c>
      <c r="AX1288" s="13" t="s">
        <v>77</v>
      </c>
      <c r="AY1288" s="244" t="s">
        <v>164</v>
      </c>
    </row>
    <row r="1289" s="13" customFormat="1">
      <c r="A1289" s="13"/>
      <c r="B1289" s="233"/>
      <c r="C1289" s="234"/>
      <c r="D1289" s="235" t="s">
        <v>174</v>
      </c>
      <c r="E1289" s="236" t="s">
        <v>19</v>
      </c>
      <c r="F1289" s="237" t="s">
        <v>1325</v>
      </c>
      <c r="G1289" s="234"/>
      <c r="H1289" s="238">
        <v>0.033000000000000002</v>
      </c>
      <c r="I1289" s="239"/>
      <c r="J1289" s="234"/>
      <c r="K1289" s="234"/>
      <c r="L1289" s="240"/>
      <c r="M1289" s="241"/>
      <c r="N1289" s="242"/>
      <c r="O1289" s="242"/>
      <c r="P1289" s="242"/>
      <c r="Q1289" s="242"/>
      <c r="R1289" s="242"/>
      <c r="S1289" s="242"/>
      <c r="T1289" s="24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4" t="s">
        <v>174</v>
      </c>
      <c r="AU1289" s="244" t="s">
        <v>87</v>
      </c>
      <c r="AV1289" s="13" t="s">
        <v>87</v>
      </c>
      <c r="AW1289" s="13" t="s">
        <v>37</v>
      </c>
      <c r="AX1289" s="13" t="s">
        <v>77</v>
      </c>
      <c r="AY1289" s="244" t="s">
        <v>164</v>
      </c>
    </row>
    <row r="1290" s="13" customFormat="1">
      <c r="A1290" s="13"/>
      <c r="B1290" s="233"/>
      <c r="C1290" s="234"/>
      <c r="D1290" s="235" t="s">
        <v>174</v>
      </c>
      <c r="E1290" s="236" t="s">
        <v>19</v>
      </c>
      <c r="F1290" s="237" t="s">
        <v>1326</v>
      </c>
      <c r="G1290" s="234"/>
      <c r="H1290" s="238">
        <v>0.11799999999999999</v>
      </c>
      <c r="I1290" s="239"/>
      <c r="J1290" s="234"/>
      <c r="K1290" s="234"/>
      <c r="L1290" s="240"/>
      <c r="M1290" s="241"/>
      <c r="N1290" s="242"/>
      <c r="O1290" s="242"/>
      <c r="P1290" s="242"/>
      <c r="Q1290" s="242"/>
      <c r="R1290" s="242"/>
      <c r="S1290" s="242"/>
      <c r="T1290" s="24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4" t="s">
        <v>174</v>
      </c>
      <c r="AU1290" s="244" t="s">
        <v>87</v>
      </c>
      <c r="AV1290" s="13" t="s">
        <v>87</v>
      </c>
      <c r="AW1290" s="13" t="s">
        <v>37</v>
      </c>
      <c r="AX1290" s="13" t="s">
        <v>77</v>
      </c>
      <c r="AY1290" s="244" t="s">
        <v>164</v>
      </c>
    </row>
    <row r="1291" s="13" customFormat="1">
      <c r="A1291" s="13"/>
      <c r="B1291" s="233"/>
      <c r="C1291" s="234"/>
      <c r="D1291" s="235" t="s">
        <v>174</v>
      </c>
      <c r="E1291" s="236" t="s">
        <v>19</v>
      </c>
      <c r="F1291" s="237" t="s">
        <v>1327</v>
      </c>
      <c r="G1291" s="234"/>
      <c r="H1291" s="238">
        <v>0.040000000000000001</v>
      </c>
      <c r="I1291" s="239"/>
      <c r="J1291" s="234"/>
      <c r="K1291" s="234"/>
      <c r="L1291" s="240"/>
      <c r="M1291" s="241"/>
      <c r="N1291" s="242"/>
      <c r="O1291" s="242"/>
      <c r="P1291" s="242"/>
      <c r="Q1291" s="242"/>
      <c r="R1291" s="242"/>
      <c r="S1291" s="242"/>
      <c r="T1291" s="24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4" t="s">
        <v>174</v>
      </c>
      <c r="AU1291" s="244" t="s">
        <v>87</v>
      </c>
      <c r="AV1291" s="13" t="s">
        <v>87</v>
      </c>
      <c r="AW1291" s="13" t="s">
        <v>37</v>
      </c>
      <c r="AX1291" s="13" t="s">
        <v>77</v>
      </c>
      <c r="AY1291" s="244" t="s">
        <v>164</v>
      </c>
    </row>
    <row r="1292" s="13" customFormat="1">
      <c r="A1292" s="13"/>
      <c r="B1292" s="233"/>
      <c r="C1292" s="234"/>
      <c r="D1292" s="235" t="s">
        <v>174</v>
      </c>
      <c r="E1292" s="236" t="s">
        <v>19</v>
      </c>
      <c r="F1292" s="237" t="s">
        <v>1328</v>
      </c>
      <c r="G1292" s="234"/>
      <c r="H1292" s="238">
        <v>0.121</v>
      </c>
      <c r="I1292" s="239"/>
      <c r="J1292" s="234"/>
      <c r="K1292" s="234"/>
      <c r="L1292" s="240"/>
      <c r="M1292" s="241"/>
      <c r="N1292" s="242"/>
      <c r="O1292" s="242"/>
      <c r="P1292" s="242"/>
      <c r="Q1292" s="242"/>
      <c r="R1292" s="242"/>
      <c r="S1292" s="242"/>
      <c r="T1292" s="24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4" t="s">
        <v>174</v>
      </c>
      <c r="AU1292" s="244" t="s">
        <v>87</v>
      </c>
      <c r="AV1292" s="13" t="s">
        <v>87</v>
      </c>
      <c r="AW1292" s="13" t="s">
        <v>37</v>
      </c>
      <c r="AX1292" s="13" t="s">
        <v>77</v>
      </c>
      <c r="AY1292" s="244" t="s">
        <v>164</v>
      </c>
    </row>
    <row r="1293" s="13" customFormat="1">
      <c r="A1293" s="13"/>
      <c r="B1293" s="233"/>
      <c r="C1293" s="234"/>
      <c r="D1293" s="235" t="s">
        <v>174</v>
      </c>
      <c r="E1293" s="236" t="s">
        <v>19</v>
      </c>
      <c r="F1293" s="237" t="s">
        <v>1329</v>
      </c>
      <c r="G1293" s="234"/>
      <c r="H1293" s="238">
        <v>0.71999999999999997</v>
      </c>
      <c r="I1293" s="239"/>
      <c r="J1293" s="234"/>
      <c r="K1293" s="234"/>
      <c r="L1293" s="240"/>
      <c r="M1293" s="241"/>
      <c r="N1293" s="242"/>
      <c r="O1293" s="242"/>
      <c r="P1293" s="242"/>
      <c r="Q1293" s="242"/>
      <c r="R1293" s="242"/>
      <c r="S1293" s="242"/>
      <c r="T1293" s="24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4" t="s">
        <v>174</v>
      </c>
      <c r="AU1293" s="244" t="s">
        <v>87</v>
      </c>
      <c r="AV1293" s="13" t="s">
        <v>87</v>
      </c>
      <c r="AW1293" s="13" t="s">
        <v>37</v>
      </c>
      <c r="AX1293" s="13" t="s">
        <v>77</v>
      </c>
      <c r="AY1293" s="244" t="s">
        <v>164</v>
      </c>
    </row>
    <row r="1294" s="13" customFormat="1">
      <c r="A1294" s="13"/>
      <c r="B1294" s="233"/>
      <c r="C1294" s="234"/>
      <c r="D1294" s="235" t="s">
        <v>174</v>
      </c>
      <c r="E1294" s="236" t="s">
        <v>19</v>
      </c>
      <c r="F1294" s="237" t="s">
        <v>1330</v>
      </c>
      <c r="G1294" s="234"/>
      <c r="H1294" s="238">
        <v>0.089999999999999997</v>
      </c>
      <c r="I1294" s="239"/>
      <c r="J1294" s="234"/>
      <c r="K1294" s="234"/>
      <c r="L1294" s="240"/>
      <c r="M1294" s="241"/>
      <c r="N1294" s="242"/>
      <c r="O1294" s="242"/>
      <c r="P1294" s="242"/>
      <c r="Q1294" s="242"/>
      <c r="R1294" s="242"/>
      <c r="S1294" s="242"/>
      <c r="T1294" s="24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4" t="s">
        <v>174</v>
      </c>
      <c r="AU1294" s="244" t="s">
        <v>87</v>
      </c>
      <c r="AV1294" s="13" t="s">
        <v>87</v>
      </c>
      <c r="AW1294" s="13" t="s">
        <v>37</v>
      </c>
      <c r="AX1294" s="13" t="s">
        <v>77</v>
      </c>
      <c r="AY1294" s="244" t="s">
        <v>164</v>
      </c>
    </row>
    <row r="1295" s="13" customFormat="1">
      <c r="A1295" s="13"/>
      <c r="B1295" s="233"/>
      <c r="C1295" s="234"/>
      <c r="D1295" s="235" t="s">
        <v>174</v>
      </c>
      <c r="E1295" s="236" t="s">
        <v>19</v>
      </c>
      <c r="F1295" s="237" t="s">
        <v>1331</v>
      </c>
      <c r="G1295" s="234"/>
      <c r="H1295" s="238">
        <v>0.28799999999999998</v>
      </c>
      <c r="I1295" s="239"/>
      <c r="J1295" s="234"/>
      <c r="K1295" s="234"/>
      <c r="L1295" s="240"/>
      <c r="M1295" s="241"/>
      <c r="N1295" s="242"/>
      <c r="O1295" s="242"/>
      <c r="P1295" s="242"/>
      <c r="Q1295" s="242"/>
      <c r="R1295" s="242"/>
      <c r="S1295" s="242"/>
      <c r="T1295" s="24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4" t="s">
        <v>174</v>
      </c>
      <c r="AU1295" s="244" t="s">
        <v>87</v>
      </c>
      <c r="AV1295" s="13" t="s">
        <v>87</v>
      </c>
      <c r="AW1295" s="13" t="s">
        <v>37</v>
      </c>
      <c r="AX1295" s="13" t="s">
        <v>77</v>
      </c>
      <c r="AY1295" s="244" t="s">
        <v>164</v>
      </c>
    </row>
    <row r="1296" s="13" customFormat="1">
      <c r="A1296" s="13"/>
      <c r="B1296" s="233"/>
      <c r="C1296" s="234"/>
      <c r="D1296" s="235" t="s">
        <v>174</v>
      </c>
      <c r="E1296" s="236" t="s">
        <v>19</v>
      </c>
      <c r="F1296" s="237" t="s">
        <v>1332</v>
      </c>
      <c r="G1296" s="234"/>
      <c r="H1296" s="238">
        <v>0.54700000000000004</v>
      </c>
      <c r="I1296" s="239"/>
      <c r="J1296" s="234"/>
      <c r="K1296" s="234"/>
      <c r="L1296" s="240"/>
      <c r="M1296" s="241"/>
      <c r="N1296" s="242"/>
      <c r="O1296" s="242"/>
      <c r="P1296" s="242"/>
      <c r="Q1296" s="242"/>
      <c r="R1296" s="242"/>
      <c r="S1296" s="242"/>
      <c r="T1296" s="24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4" t="s">
        <v>174</v>
      </c>
      <c r="AU1296" s="244" t="s">
        <v>87</v>
      </c>
      <c r="AV1296" s="13" t="s">
        <v>87</v>
      </c>
      <c r="AW1296" s="13" t="s">
        <v>37</v>
      </c>
      <c r="AX1296" s="13" t="s">
        <v>77</v>
      </c>
      <c r="AY1296" s="244" t="s">
        <v>164</v>
      </c>
    </row>
    <row r="1297" s="13" customFormat="1">
      <c r="A1297" s="13"/>
      <c r="B1297" s="233"/>
      <c r="C1297" s="234"/>
      <c r="D1297" s="235" t="s">
        <v>174</v>
      </c>
      <c r="E1297" s="236" t="s">
        <v>19</v>
      </c>
      <c r="F1297" s="237" t="s">
        <v>1333</v>
      </c>
      <c r="G1297" s="234"/>
      <c r="H1297" s="238">
        <v>0.29999999999999999</v>
      </c>
      <c r="I1297" s="239"/>
      <c r="J1297" s="234"/>
      <c r="K1297" s="234"/>
      <c r="L1297" s="240"/>
      <c r="M1297" s="241"/>
      <c r="N1297" s="242"/>
      <c r="O1297" s="242"/>
      <c r="P1297" s="242"/>
      <c r="Q1297" s="242"/>
      <c r="R1297" s="242"/>
      <c r="S1297" s="242"/>
      <c r="T1297" s="24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4" t="s">
        <v>174</v>
      </c>
      <c r="AU1297" s="244" t="s">
        <v>87</v>
      </c>
      <c r="AV1297" s="13" t="s">
        <v>87</v>
      </c>
      <c r="AW1297" s="13" t="s">
        <v>37</v>
      </c>
      <c r="AX1297" s="13" t="s">
        <v>77</v>
      </c>
      <c r="AY1297" s="244" t="s">
        <v>164</v>
      </c>
    </row>
    <row r="1298" s="13" customFormat="1">
      <c r="A1298" s="13"/>
      <c r="B1298" s="233"/>
      <c r="C1298" s="234"/>
      <c r="D1298" s="235" t="s">
        <v>174</v>
      </c>
      <c r="E1298" s="236" t="s">
        <v>19</v>
      </c>
      <c r="F1298" s="237" t="s">
        <v>1334</v>
      </c>
      <c r="G1298" s="234"/>
      <c r="H1298" s="238">
        <v>0.52000000000000002</v>
      </c>
      <c r="I1298" s="239"/>
      <c r="J1298" s="234"/>
      <c r="K1298" s="234"/>
      <c r="L1298" s="240"/>
      <c r="M1298" s="241"/>
      <c r="N1298" s="242"/>
      <c r="O1298" s="242"/>
      <c r="P1298" s="242"/>
      <c r="Q1298" s="242"/>
      <c r="R1298" s="242"/>
      <c r="S1298" s="242"/>
      <c r="T1298" s="24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4" t="s">
        <v>174</v>
      </c>
      <c r="AU1298" s="244" t="s">
        <v>87</v>
      </c>
      <c r="AV1298" s="13" t="s">
        <v>87</v>
      </c>
      <c r="AW1298" s="13" t="s">
        <v>37</v>
      </c>
      <c r="AX1298" s="13" t="s">
        <v>77</v>
      </c>
      <c r="AY1298" s="244" t="s">
        <v>164</v>
      </c>
    </row>
    <row r="1299" s="13" customFormat="1">
      <c r="A1299" s="13"/>
      <c r="B1299" s="233"/>
      <c r="C1299" s="234"/>
      <c r="D1299" s="235" t="s">
        <v>174</v>
      </c>
      <c r="E1299" s="236" t="s">
        <v>19</v>
      </c>
      <c r="F1299" s="237" t="s">
        <v>1335</v>
      </c>
      <c r="G1299" s="234"/>
      <c r="H1299" s="238">
        <v>0.27000000000000002</v>
      </c>
      <c r="I1299" s="239"/>
      <c r="J1299" s="234"/>
      <c r="K1299" s="234"/>
      <c r="L1299" s="240"/>
      <c r="M1299" s="241"/>
      <c r="N1299" s="242"/>
      <c r="O1299" s="242"/>
      <c r="P1299" s="242"/>
      <c r="Q1299" s="242"/>
      <c r="R1299" s="242"/>
      <c r="S1299" s="242"/>
      <c r="T1299" s="24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4" t="s">
        <v>174</v>
      </c>
      <c r="AU1299" s="244" t="s">
        <v>87</v>
      </c>
      <c r="AV1299" s="13" t="s">
        <v>87</v>
      </c>
      <c r="AW1299" s="13" t="s">
        <v>37</v>
      </c>
      <c r="AX1299" s="13" t="s">
        <v>77</v>
      </c>
      <c r="AY1299" s="244" t="s">
        <v>164</v>
      </c>
    </row>
    <row r="1300" s="13" customFormat="1">
      <c r="A1300" s="13"/>
      <c r="B1300" s="233"/>
      <c r="C1300" s="234"/>
      <c r="D1300" s="235" t="s">
        <v>174</v>
      </c>
      <c r="E1300" s="236" t="s">
        <v>19</v>
      </c>
      <c r="F1300" s="237" t="s">
        <v>1336</v>
      </c>
      <c r="G1300" s="234"/>
      <c r="H1300" s="238">
        <v>0.33300000000000002</v>
      </c>
      <c r="I1300" s="239"/>
      <c r="J1300" s="234"/>
      <c r="K1300" s="234"/>
      <c r="L1300" s="240"/>
      <c r="M1300" s="241"/>
      <c r="N1300" s="242"/>
      <c r="O1300" s="242"/>
      <c r="P1300" s="242"/>
      <c r="Q1300" s="242"/>
      <c r="R1300" s="242"/>
      <c r="S1300" s="242"/>
      <c r="T1300" s="24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4" t="s">
        <v>174</v>
      </c>
      <c r="AU1300" s="244" t="s">
        <v>87</v>
      </c>
      <c r="AV1300" s="13" t="s">
        <v>87</v>
      </c>
      <c r="AW1300" s="13" t="s">
        <v>37</v>
      </c>
      <c r="AX1300" s="13" t="s">
        <v>77</v>
      </c>
      <c r="AY1300" s="244" t="s">
        <v>164</v>
      </c>
    </row>
    <row r="1301" s="13" customFormat="1">
      <c r="A1301" s="13"/>
      <c r="B1301" s="233"/>
      <c r="C1301" s="234"/>
      <c r="D1301" s="235" t="s">
        <v>174</v>
      </c>
      <c r="E1301" s="236" t="s">
        <v>19</v>
      </c>
      <c r="F1301" s="237" t="s">
        <v>1337</v>
      </c>
      <c r="G1301" s="234"/>
      <c r="H1301" s="238">
        <v>0.79200000000000004</v>
      </c>
      <c r="I1301" s="239"/>
      <c r="J1301" s="234"/>
      <c r="K1301" s="234"/>
      <c r="L1301" s="240"/>
      <c r="M1301" s="241"/>
      <c r="N1301" s="242"/>
      <c r="O1301" s="242"/>
      <c r="P1301" s="242"/>
      <c r="Q1301" s="242"/>
      <c r="R1301" s="242"/>
      <c r="S1301" s="242"/>
      <c r="T1301" s="24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4" t="s">
        <v>174</v>
      </c>
      <c r="AU1301" s="244" t="s">
        <v>87</v>
      </c>
      <c r="AV1301" s="13" t="s">
        <v>87</v>
      </c>
      <c r="AW1301" s="13" t="s">
        <v>37</v>
      </c>
      <c r="AX1301" s="13" t="s">
        <v>77</v>
      </c>
      <c r="AY1301" s="244" t="s">
        <v>164</v>
      </c>
    </row>
    <row r="1302" s="13" customFormat="1">
      <c r="A1302" s="13"/>
      <c r="B1302" s="233"/>
      <c r="C1302" s="234"/>
      <c r="D1302" s="235" t="s">
        <v>174</v>
      </c>
      <c r="E1302" s="236" t="s">
        <v>19</v>
      </c>
      <c r="F1302" s="237" t="s">
        <v>1338</v>
      </c>
      <c r="G1302" s="234"/>
      <c r="H1302" s="238">
        <v>0.12</v>
      </c>
      <c r="I1302" s="239"/>
      <c r="J1302" s="234"/>
      <c r="K1302" s="234"/>
      <c r="L1302" s="240"/>
      <c r="M1302" s="241"/>
      <c r="N1302" s="242"/>
      <c r="O1302" s="242"/>
      <c r="P1302" s="242"/>
      <c r="Q1302" s="242"/>
      <c r="R1302" s="242"/>
      <c r="S1302" s="242"/>
      <c r="T1302" s="24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44" t="s">
        <v>174</v>
      </c>
      <c r="AU1302" s="244" t="s">
        <v>87</v>
      </c>
      <c r="AV1302" s="13" t="s">
        <v>87</v>
      </c>
      <c r="AW1302" s="13" t="s">
        <v>37</v>
      </c>
      <c r="AX1302" s="13" t="s">
        <v>77</v>
      </c>
      <c r="AY1302" s="244" t="s">
        <v>164</v>
      </c>
    </row>
    <row r="1303" s="13" customFormat="1">
      <c r="A1303" s="13"/>
      <c r="B1303" s="233"/>
      <c r="C1303" s="234"/>
      <c r="D1303" s="235" t="s">
        <v>174</v>
      </c>
      <c r="E1303" s="236" t="s">
        <v>19</v>
      </c>
      <c r="F1303" s="237" t="s">
        <v>1339</v>
      </c>
      <c r="G1303" s="234"/>
      <c r="H1303" s="238">
        <v>0.22400000000000001</v>
      </c>
      <c r="I1303" s="239"/>
      <c r="J1303" s="234"/>
      <c r="K1303" s="234"/>
      <c r="L1303" s="240"/>
      <c r="M1303" s="241"/>
      <c r="N1303" s="242"/>
      <c r="O1303" s="242"/>
      <c r="P1303" s="242"/>
      <c r="Q1303" s="242"/>
      <c r="R1303" s="242"/>
      <c r="S1303" s="242"/>
      <c r="T1303" s="24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4" t="s">
        <v>174</v>
      </c>
      <c r="AU1303" s="244" t="s">
        <v>87</v>
      </c>
      <c r="AV1303" s="13" t="s">
        <v>87</v>
      </c>
      <c r="AW1303" s="13" t="s">
        <v>37</v>
      </c>
      <c r="AX1303" s="13" t="s">
        <v>77</v>
      </c>
      <c r="AY1303" s="244" t="s">
        <v>164</v>
      </c>
    </row>
    <row r="1304" s="13" customFormat="1">
      <c r="A1304" s="13"/>
      <c r="B1304" s="233"/>
      <c r="C1304" s="234"/>
      <c r="D1304" s="235" t="s">
        <v>174</v>
      </c>
      <c r="E1304" s="236" t="s">
        <v>19</v>
      </c>
      <c r="F1304" s="237" t="s">
        <v>1340</v>
      </c>
      <c r="G1304" s="234"/>
      <c r="H1304" s="238">
        <v>0.28799999999999998</v>
      </c>
      <c r="I1304" s="239"/>
      <c r="J1304" s="234"/>
      <c r="K1304" s="234"/>
      <c r="L1304" s="240"/>
      <c r="M1304" s="241"/>
      <c r="N1304" s="242"/>
      <c r="O1304" s="242"/>
      <c r="P1304" s="242"/>
      <c r="Q1304" s="242"/>
      <c r="R1304" s="242"/>
      <c r="S1304" s="242"/>
      <c r="T1304" s="24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4" t="s">
        <v>174</v>
      </c>
      <c r="AU1304" s="244" t="s">
        <v>87</v>
      </c>
      <c r="AV1304" s="13" t="s">
        <v>87</v>
      </c>
      <c r="AW1304" s="13" t="s">
        <v>37</v>
      </c>
      <c r="AX1304" s="13" t="s">
        <v>77</v>
      </c>
      <c r="AY1304" s="244" t="s">
        <v>164</v>
      </c>
    </row>
    <row r="1305" s="13" customFormat="1">
      <c r="A1305" s="13"/>
      <c r="B1305" s="233"/>
      <c r="C1305" s="234"/>
      <c r="D1305" s="235" t="s">
        <v>174</v>
      </c>
      <c r="E1305" s="236" t="s">
        <v>19</v>
      </c>
      <c r="F1305" s="237" t="s">
        <v>1341</v>
      </c>
      <c r="G1305" s="234"/>
      <c r="H1305" s="238">
        <v>0.61599999999999999</v>
      </c>
      <c r="I1305" s="239"/>
      <c r="J1305" s="234"/>
      <c r="K1305" s="234"/>
      <c r="L1305" s="240"/>
      <c r="M1305" s="241"/>
      <c r="N1305" s="242"/>
      <c r="O1305" s="242"/>
      <c r="P1305" s="242"/>
      <c r="Q1305" s="242"/>
      <c r="R1305" s="242"/>
      <c r="S1305" s="242"/>
      <c r="T1305" s="24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4" t="s">
        <v>174</v>
      </c>
      <c r="AU1305" s="244" t="s">
        <v>87</v>
      </c>
      <c r="AV1305" s="13" t="s">
        <v>87</v>
      </c>
      <c r="AW1305" s="13" t="s">
        <v>37</v>
      </c>
      <c r="AX1305" s="13" t="s">
        <v>77</v>
      </c>
      <c r="AY1305" s="244" t="s">
        <v>164</v>
      </c>
    </row>
    <row r="1306" s="13" customFormat="1">
      <c r="A1306" s="13"/>
      <c r="B1306" s="233"/>
      <c r="C1306" s="234"/>
      <c r="D1306" s="235" t="s">
        <v>174</v>
      </c>
      <c r="E1306" s="236" t="s">
        <v>19</v>
      </c>
      <c r="F1306" s="237" t="s">
        <v>1342</v>
      </c>
      <c r="G1306" s="234"/>
      <c r="H1306" s="238">
        <v>0.52000000000000002</v>
      </c>
      <c r="I1306" s="239"/>
      <c r="J1306" s="234"/>
      <c r="K1306" s="234"/>
      <c r="L1306" s="240"/>
      <c r="M1306" s="241"/>
      <c r="N1306" s="242"/>
      <c r="O1306" s="242"/>
      <c r="P1306" s="242"/>
      <c r="Q1306" s="242"/>
      <c r="R1306" s="242"/>
      <c r="S1306" s="242"/>
      <c r="T1306" s="24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4" t="s">
        <v>174</v>
      </c>
      <c r="AU1306" s="244" t="s">
        <v>87</v>
      </c>
      <c r="AV1306" s="13" t="s">
        <v>87</v>
      </c>
      <c r="AW1306" s="13" t="s">
        <v>37</v>
      </c>
      <c r="AX1306" s="13" t="s">
        <v>77</v>
      </c>
      <c r="AY1306" s="244" t="s">
        <v>164</v>
      </c>
    </row>
    <row r="1307" s="13" customFormat="1">
      <c r="A1307" s="13"/>
      <c r="B1307" s="233"/>
      <c r="C1307" s="234"/>
      <c r="D1307" s="235" t="s">
        <v>174</v>
      </c>
      <c r="E1307" s="236" t="s">
        <v>19</v>
      </c>
      <c r="F1307" s="237" t="s">
        <v>1343</v>
      </c>
      <c r="G1307" s="234"/>
      <c r="H1307" s="238">
        <v>0.23999999999999999</v>
      </c>
      <c r="I1307" s="239"/>
      <c r="J1307" s="234"/>
      <c r="K1307" s="234"/>
      <c r="L1307" s="240"/>
      <c r="M1307" s="241"/>
      <c r="N1307" s="242"/>
      <c r="O1307" s="242"/>
      <c r="P1307" s="242"/>
      <c r="Q1307" s="242"/>
      <c r="R1307" s="242"/>
      <c r="S1307" s="242"/>
      <c r="T1307" s="24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4" t="s">
        <v>174</v>
      </c>
      <c r="AU1307" s="244" t="s">
        <v>87</v>
      </c>
      <c r="AV1307" s="13" t="s">
        <v>87</v>
      </c>
      <c r="AW1307" s="13" t="s">
        <v>37</v>
      </c>
      <c r="AX1307" s="13" t="s">
        <v>77</v>
      </c>
      <c r="AY1307" s="244" t="s">
        <v>164</v>
      </c>
    </row>
    <row r="1308" s="14" customFormat="1">
      <c r="A1308" s="14"/>
      <c r="B1308" s="245"/>
      <c r="C1308" s="246"/>
      <c r="D1308" s="235" t="s">
        <v>174</v>
      </c>
      <c r="E1308" s="247" t="s">
        <v>19</v>
      </c>
      <c r="F1308" s="248" t="s">
        <v>176</v>
      </c>
      <c r="G1308" s="246"/>
      <c r="H1308" s="249">
        <v>42.226000000000006</v>
      </c>
      <c r="I1308" s="250"/>
      <c r="J1308" s="246"/>
      <c r="K1308" s="246"/>
      <c r="L1308" s="251"/>
      <c r="M1308" s="252"/>
      <c r="N1308" s="253"/>
      <c r="O1308" s="253"/>
      <c r="P1308" s="253"/>
      <c r="Q1308" s="253"/>
      <c r="R1308" s="253"/>
      <c r="S1308" s="253"/>
      <c r="T1308" s="25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5" t="s">
        <v>174</v>
      </c>
      <c r="AU1308" s="255" t="s">
        <v>87</v>
      </c>
      <c r="AV1308" s="14" t="s">
        <v>108</v>
      </c>
      <c r="AW1308" s="14" t="s">
        <v>37</v>
      </c>
      <c r="AX1308" s="14" t="s">
        <v>85</v>
      </c>
      <c r="AY1308" s="255" t="s">
        <v>164</v>
      </c>
    </row>
    <row r="1309" s="2" customFormat="1" ht="16.5" customHeight="1">
      <c r="A1309" s="41"/>
      <c r="B1309" s="42"/>
      <c r="C1309" s="215" t="s">
        <v>1344</v>
      </c>
      <c r="D1309" s="215" t="s">
        <v>166</v>
      </c>
      <c r="E1309" s="216" t="s">
        <v>1345</v>
      </c>
      <c r="F1309" s="217" t="s">
        <v>1346</v>
      </c>
      <c r="G1309" s="218" t="s">
        <v>169</v>
      </c>
      <c r="H1309" s="219">
        <v>28</v>
      </c>
      <c r="I1309" s="220"/>
      <c r="J1309" s="221">
        <f>ROUND(I1309*H1309,2)</f>
        <v>0</v>
      </c>
      <c r="K1309" s="217" t="s">
        <v>170</v>
      </c>
      <c r="L1309" s="47"/>
      <c r="M1309" s="222" t="s">
        <v>19</v>
      </c>
      <c r="N1309" s="223" t="s">
        <v>48</v>
      </c>
      <c r="O1309" s="87"/>
      <c r="P1309" s="224">
        <f>O1309*H1309</f>
        <v>0</v>
      </c>
      <c r="Q1309" s="224">
        <v>0</v>
      </c>
      <c r="R1309" s="224">
        <f>Q1309*H1309</f>
        <v>0</v>
      </c>
      <c r="S1309" s="224">
        <v>0</v>
      </c>
      <c r="T1309" s="225">
        <f>S1309*H1309</f>
        <v>0</v>
      </c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R1309" s="226" t="s">
        <v>276</v>
      </c>
      <c r="AT1309" s="226" t="s">
        <v>166</v>
      </c>
      <c r="AU1309" s="226" t="s">
        <v>87</v>
      </c>
      <c r="AY1309" s="20" t="s">
        <v>164</v>
      </c>
      <c r="BE1309" s="227">
        <f>IF(N1309="základní",J1309,0)</f>
        <v>0</v>
      </c>
      <c r="BF1309" s="227">
        <f>IF(N1309="snížená",J1309,0)</f>
        <v>0</v>
      </c>
      <c r="BG1309" s="227">
        <f>IF(N1309="zákl. přenesená",J1309,0)</f>
        <v>0</v>
      </c>
      <c r="BH1309" s="227">
        <f>IF(N1309="sníž. přenesená",J1309,0)</f>
        <v>0</v>
      </c>
      <c r="BI1309" s="227">
        <f>IF(N1309="nulová",J1309,0)</f>
        <v>0</v>
      </c>
      <c r="BJ1309" s="20" t="s">
        <v>85</v>
      </c>
      <c r="BK1309" s="227">
        <f>ROUND(I1309*H1309,2)</f>
        <v>0</v>
      </c>
      <c r="BL1309" s="20" t="s">
        <v>276</v>
      </c>
      <c r="BM1309" s="226" t="s">
        <v>1347</v>
      </c>
    </row>
    <row r="1310" s="2" customFormat="1">
      <c r="A1310" s="41"/>
      <c r="B1310" s="42"/>
      <c r="C1310" s="43"/>
      <c r="D1310" s="228" t="s">
        <v>172</v>
      </c>
      <c r="E1310" s="43"/>
      <c r="F1310" s="229" t="s">
        <v>1348</v>
      </c>
      <c r="G1310" s="43"/>
      <c r="H1310" s="43"/>
      <c r="I1310" s="230"/>
      <c r="J1310" s="43"/>
      <c r="K1310" s="43"/>
      <c r="L1310" s="47"/>
      <c r="M1310" s="231"/>
      <c r="N1310" s="232"/>
      <c r="O1310" s="87"/>
      <c r="P1310" s="87"/>
      <c r="Q1310" s="87"/>
      <c r="R1310" s="87"/>
      <c r="S1310" s="87"/>
      <c r="T1310" s="88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T1310" s="20" t="s">
        <v>172</v>
      </c>
      <c r="AU1310" s="20" t="s">
        <v>87</v>
      </c>
    </row>
    <row r="1311" s="13" customFormat="1">
      <c r="A1311" s="13"/>
      <c r="B1311" s="233"/>
      <c r="C1311" s="234"/>
      <c r="D1311" s="235" t="s">
        <v>174</v>
      </c>
      <c r="E1311" s="236" t="s">
        <v>19</v>
      </c>
      <c r="F1311" s="237" t="s">
        <v>1349</v>
      </c>
      <c r="G1311" s="234"/>
      <c r="H1311" s="238">
        <v>28</v>
      </c>
      <c r="I1311" s="239"/>
      <c r="J1311" s="234"/>
      <c r="K1311" s="234"/>
      <c r="L1311" s="240"/>
      <c r="M1311" s="241"/>
      <c r="N1311" s="242"/>
      <c r="O1311" s="242"/>
      <c r="P1311" s="242"/>
      <c r="Q1311" s="242"/>
      <c r="R1311" s="242"/>
      <c r="S1311" s="242"/>
      <c r="T1311" s="24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4" t="s">
        <v>174</v>
      </c>
      <c r="AU1311" s="244" t="s">
        <v>87</v>
      </c>
      <c r="AV1311" s="13" t="s">
        <v>87</v>
      </c>
      <c r="AW1311" s="13" t="s">
        <v>37</v>
      </c>
      <c r="AX1311" s="13" t="s">
        <v>77</v>
      </c>
      <c r="AY1311" s="244" t="s">
        <v>164</v>
      </c>
    </row>
    <row r="1312" s="14" customFormat="1">
      <c r="A1312" s="14"/>
      <c r="B1312" s="245"/>
      <c r="C1312" s="246"/>
      <c r="D1312" s="235" t="s">
        <v>174</v>
      </c>
      <c r="E1312" s="247" t="s">
        <v>19</v>
      </c>
      <c r="F1312" s="248" t="s">
        <v>176</v>
      </c>
      <c r="G1312" s="246"/>
      <c r="H1312" s="249">
        <v>28</v>
      </c>
      <c r="I1312" s="250"/>
      <c r="J1312" s="246"/>
      <c r="K1312" s="246"/>
      <c r="L1312" s="251"/>
      <c r="M1312" s="252"/>
      <c r="N1312" s="253"/>
      <c r="O1312" s="253"/>
      <c r="P1312" s="253"/>
      <c r="Q1312" s="253"/>
      <c r="R1312" s="253"/>
      <c r="S1312" s="253"/>
      <c r="T1312" s="25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5" t="s">
        <v>174</v>
      </c>
      <c r="AU1312" s="255" t="s">
        <v>87</v>
      </c>
      <c r="AV1312" s="14" t="s">
        <v>108</v>
      </c>
      <c r="AW1312" s="14" t="s">
        <v>37</v>
      </c>
      <c r="AX1312" s="14" t="s">
        <v>85</v>
      </c>
      <c r="AY1312" s="255" t="s">
        <v>164</v>
      </c>
    </row>
    <row r="1313" s="2" customFormat="1" ht="16.5" customHeight="1">
      <c r="A1313" s="41"/>
      <c r="B1313" s="42"/>
      <c r="C1313" s="267" t="s">
        <v>1350</v>
      </c>
      <c r="D1313" s="267" t="s">
        <v>338</v>
      </c>
      <c r="E1313" s="268" t="s">
        <v>1268</v>
      </c>
      <c r="F1313" s="269" t="s">
        <v>1269</v>
      </c>
      <c r="G1313" s="270" t="s">
        <v>179</v>
      </c>
      <c r="H1313" s="271">
        <v>1.232</v>
      </c>
      <c r="I1313" s="272"/>
      <c r="J1313" s="273">
        <f>ROUND(I1313*H1313,2)</f>
        <v>0</v>
      </c>
      <c r="K1313" s="269" t="s">
        <v>170</v>
      </c>
      <c r="L1313" s="274"/>
      <c r="M1313" s="275" t="s">
        <v>19</v>
      </c>
      <c r="N1313" s="276" t="s">
        <v>48</v>
      </c>
      <c r="O1313" s="87"/>
      <c r="P1313" s="224">
        <f>O1313*H1313</f>
        <v>0</v>
      </c>
      <c r="Q1313" s="224">
        <v>0.55000000000000004</v>
      </c>
      <c r="R1313" s="224">
        <f>Q1313*H1313</f>
        <v>0.67760000000000009</v>
      </c>
      <c r="S1313" s="224">
        <v>0</v>
      </c>
      <c r="T1313" s="225">
        <f>S1313*H1313</f>
        <v>0</v>
      </c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R1313" s="226" t="s">
        <v>393</v>
      </c>
      <c r="AT1313" s="226" t="s">
        <v>338</v>
      </c>
      <c r="AU1313" s="226" t="s">
        <v>87</v>
      </c>
      <c r="AY1313" s="20" t="s">
        <v>164</v>
      </c>
      <c r="BE1313" s="227">
        <f>IF(N1313="základní",J1313,0)</f>
        <v>0</v>
      </c>
      <c r="BF1313" s="227">
        <f>IF(N1313="snížená",J1313,0)</f>
        <v>0</v>
      </c>
      <c r="BG1313" s="227">
        <f>IF(N1313="zákl. přenesená",J1313,0)</f>
        <v>0</v>
      </c>
      <c r="BH1313" s="227">
        <f>IF(N1313="sníž. přenesená",J1313,0)</f>
        <v>0</v>
      </c>
      <c r="BI1313" s="227">
        <f>IF(N1313="nulová",J1313,0)</f>
        <v>0</v>
      </c>
      <c r="BJ1313" s="20" t="s">
        <v>85</v>
      </c>
      <c r="BK1313" s="227">
        <f>ROUND(I1313*H1313,2)</f>
        <v>0</v>
      </c>
      <c r="BL1313" s="20" t="s">
        <v>276</v>
      </c>
      <c r="BM1313" s="226" t="s">
        <v>1351</v>
      </c>
    </row>
    <row r="1314" s="13" customFormat="1">
      <c r="A1314" s="13"/>
      <c r="B1314" s="233"/>
      <c r="C1314" s="234"/>
      <c r="D1314" s="235" t="s">
        <v>174</v>
      </c>
      <c r="E1314" s="236" t="s">
        <v>19</v>
      </c>
      <c r="F1314" s="237" t="s">
        <v>1352</v>
      </c>
      <c r="G1314" s="234"/>
      <c r="H1314" s="238">
        <v>1.232</v>
      </c>
      <c r="I1314" s="239"/>
      <c r="J1314" s="234"/>
      <c r="K1314" s="234"/>
      <c r="L1314" s="240"/>
      <c r="M1314" s="241"/>
      <c r="N1314" s="242"/>
      <c r="O1314" s="242"/>
      <c r="P1314" s="242"/>
      <c r="Q1314" s="242"/>
      <c r="R1314" s="242"/>
      <c r="S1314" s="242"/>
      <c r="T1314" s="24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4" t="s">
        <v>174</v>
      </c>
      <c r="AU1314" s="244" t="s">
        <v>87</v>
      </c>
      <c r="AV1314" s="13" t="s">
        <v>87</v>
      </c>
      <c r="AW1314" s="13" t="s">
        <v>37</v>
      </c>
      <c r="AX1314" s="13" t="s">
        <v>77</v>
      </c>
      <c r="AY1314" s="244" t="s">
        <v>164</v>
      </c>
    </row>
    <row r="1315" s="14" customFormat="1">
      <c r="A1315" s="14"/>
      <c r="B1315" s="245"/>
      <c r="C1315" s="246"/>
      <c r="D1315" s="235" t="s">
        <v>174</v>
      </c>
      <c r="E1315" s="247" t="s">
        <v>19</v>
      </c>
      <c r="F1315" s="248" t="s">
        <v>176</v>
      </c>
      <c r="G1315" s="246"/>
      <c r="H1315" s="249">
        <v>1.232</v>
      </c>
      <c r="I1315" s="250"/>
      <c r="J1315" s="246"/>
      <c r="K1315" s="246"/>
      <c r="L1315" s="251"/>
      <c r="M1315" s="252"/>
      <c r="N1315" s="253"/>
      <c r="O1315" s="253"/>
      <c r="P1315" s="253"/>
      <c r="Q1315" s="253"/>
      <c r="R1315" s="253"/>
      <c r="S1315" s="253"/>
      <c r="T1315" s="25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5" t="s">
        <v>174</v>
      </c>
      <c r="AU1315" s="255" t="s">
        <v>87</v>
      </c>
      <c r="AV1315" s="14" t="s">
        <v>108</v>
      </c>
      <c r="AW1315" s="14" t="s">
        <v>37</v>
      </c>
      <c r="AX1315" s="14" t="s">
        <v>85</v>
      </c>
      <c r="AY1315" s="255" t="s">
        <v>164</v>
      </c>
    </row>
    <row r="1316" s="2" customFormat="1" ht="24.15" customHeight="1">
      <c r="A1316" s="41"/>
      <c r="B1316" s="42"/>
      <c r="C1316" s="215" t="s">
        <v>1353</v>
      </c>
      <c r="D1316" s="215" t="s">
        <v>166</v>
      </c>
      <c r="E1316" s="216" t="s">
        <v>1354</v>
      </c>
      <c r="F1316" s="217" t="s">
        <v>1355</v>
      </c>
      <c r="G1316" s="218" t="s">
        <v>169</v>
      </c>
      <c r="H1316" s="219">
        <v>28</v>
      </c>
      <c r="I1316" s="220"/>
      <c r="J1316" s="221">
        <f>ROUND(I1316*H1316,2)</f>
        <v>0</v>
      </c>
      <c r="K1316" s="217" t="s">
        <v>170</v>
      </c>
      <c r="L1316" s="47"/>
      <c r="M1316" s="222" t="s">
        <v>19</v>
      </c>
      <c r="N1316" s="223" t="s">
        <v>48</v>
      </c>
      <c r="O1316" s="87"/>
      <c r="P1316" s="224">
        <f>O1316*H1316</f>
        <v>0</v>
      </c>
      <c r="Q1316" s="224">
        <v>0.00018000000000000001</v>
      </c>
      <c r="R1316" s="224">
        <f>Q1316*H1316</f>
        <v>0.0050400000000000002</v>
      </c>
      <c r="S1316" s="224">
        <v>0</v>
      </c>
      <c r="T1316" s="225">
        <f>S1316*H1316</f>
        <v>0</v>
      </c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R1316" s="226" t="s">
        <v>276</v>
      </c>
      <c r="AT1316" s="226" t="s">
        <v>166</v>
      </c>
      <c r="AU1316" s="226" t="s">
        <v>87</v>
      </c>
      <c r="AY1316" s="20" t="s">
        <v>164</v>
      </c>
      <c r="BE1316" s="227">
        <f>IF(N1316="základní",J1316,0)</f>
        <v>0</v>
      </c>
      <c r="BF1316" s="227">
        <f>IF(N1316="snížená",J1316,0)</f>
        <v>0</v>
      </c>
      <c r="BG1316" s="227">
        <f>IF(N1316="zákl. přenesená",J1316,0)</f>
        <v>0</v>
      </c>
      <c r="BH1316" s="227">
        <f>IF(N1316="sníž. přenesená",J1316,0)</f>
        <v>0</v>
      </c>
      <c r="BI1316" s="227">
        <f>IF(N1316="nulová",J1316,0)</f>
        <v>0</v>
      </c>
      <c r="BJ1316" s="20" t="s">
        <v>85</v>
      </c>
      <c r="BK1316" s="227">
        <f>ROUND(I1316*H1316,2)</f>
        <v>0</v>
      </c>
      <c r="BL1316" s="20" t="s">
        <v>276</v>
      </c>
      <c r="BM1316" s="226" t="s">
        <v>1356</v>
      </c>
    </row>
    <row r="1317" s="2" customFormat="1">
      <c r="A1317" s="41"/>
      <c r="B1317" s="42"/>
      <c r="C1317" s="43"/>
      <c r="D1317" s="228" t="s">
        <v>172</v>
      </c>
      <c r="E1317" s="43"/>
      <c r="F1317" s="229" t="s">
        <v>1357</v>
      </c>
      <c r="G1317" s="43"/>
      <c r="H1317" s="43"/>
      <c r="I1317" s="230"/>
      <c r="J1317" s="43"/>
      <c r="K1317" s="43"/>
      <c r="L1317" s="47"/>
      <c r="M1317" s="231"/>
      <c r="N1317" s="232"/>
      <c r="O1317" s="87"/>
      <c r="P1317" s="87"/>
      <c r="Q1317" s="87"/>
      <c r="R1317" s="87"/>
      <c r="S1317" s="87"/>
      <c r="T1317" s="88"/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T1317" s="20" t="s">
        <v>172</v>
      </c>
      <c r="AU1317" s="20" t="s">
        <v>87</v>
      </c>
    </row>
    <row r="1318" s="13" customFormat="1">
      <c r="A1318" s="13"/>
      <c r="B1318" s="233"/>
      <c r="C1318" s="234"/>
      <c r="D1318" s="235" t="s">
        <v>174</v>
      </c>
      <c r="E1318" s="236" t="s">
        <v>19</v>
      </c>
      <c r="F1318" s="237" t="s">
        <v>1349</v>
      </c>
      <c r="G1318" s="234"/>
      <c r="H1318" s="238">
        <v>28</v>
      </c>
      <c r="I1318" s="239"/>
      <c r="J1318" s="234"/>
      <c r="K1318" s="234"/>
      <c r="L1318" s="240"/>
      <c r="M1318" s="241"/>
      <c r="N1318" s="242"/>
      <c r="O1318" s="242"/>
      <c r="P1318" s="242"/>
      <c r="Q1318" s="242"/>
      <c r="R1318" s="242"/>
      <c r="S1318" s="242"/>
      <c r="T1318" s="24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4" t="s">
        <v>174</v>
      </c>
      <c r="AU1318" s="244" t="s">
        <v>87</v>
      </c>
      <c r="AV1318" s="13" t="s">
        <v>87</v>
      </c>
      <c r="AW1318" s="13" t="s">
        <v>37</v>
      </c>
      <c r="AX1318" s="13" t="s">
        <v>77</v>
      </c>
      <c r="AY1318" s="244" t="s">
        <v>164</v>
      </c>
    </row>
    <row r="1319" s="14" customFormat="1">
      <c r="A1319" s="14"/>
      <c r="B1319" s="245"/>
      <c r="C1319" s="246"/>
      <c r="D1319" s="235" t="s">
        <v>174</v>
      </c>
      <c r="E1319" s="247" t="s">
        <v>19</v>
      </c>
      <c r="F1319" s="248" t="s">
        <v>176</v>
      </c>
      <c r="G1319" s="246"/>
      <c r="H1319" s="249">
        <v>28</v>
      </c>
      <c r="I1319" s="250"/>
      <c r="J1319" s="246"/>
      <c r="K1319" s="246"/>
      <c r="L1319" s="251"/>
      <c r="M1319" s="252"/>
      <c r="N1319" s="253"/>
      <c r="O1319" s="253"/>
      <c r="P1319" s="253"/>
      <c r="Q1319" s="253"/>
      <c r="R1319" s="253"/>
      <c r="S1319" s="253"/>
      <c r="T1319" s="25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5" t="s">
        <v>174</v>
      </c>
      <c r="AU1319" s="255" t="s">
        <v>87</v>
      </c>
      <c r="AV1319" s="14" t="s">
        <v>108</v>
      </c>
      <c r="AW1319" s="14" t="s">
        <v>37</v>
      </c>
      <c r="AX1319" s="14" t="s">
        <v>85</v>
      </c>
      <c r="AY1319" s="255" t="s">
        <v>164</v>
      </c>
    </row>
    <row r="1320" s="2" customFormat="1" ht="24.15" customHeight="1">
      <c r="A1320" s="41"/>
      <c r="B1320" s="42"/>
      <c r="C1320" s="215" t="s">
        <v>1358</v>
      </c>
      <c r="D1320" s="215" t="s">
        <v>166</v>
      </c>
      <c r="E1320" s="216" t="s">
        <v>1359</v>
      </c>
      <c r="F1320" s="217" t="s">
        <v>1360</v>
      </c>
      <c r="G1320" s="218" t="s">
        <v>179</v>
      </c>
      <c r="H1320" s="219">
        <v>32.636000000000003</v>
      </c>
      <c r="I1320" s="220"/>
      <c r="J1320" s="221">
        <f>ROUND(I1320*H1320,2)</f>
        <v>0</v>
      </c>
      <c r="K1320" s="217" t="s">
        <v>170</v>
      </c>
      <c r="L1320" s="47"/>
      <c r="M1320" s="222" t="s">
        <v>19</v>
      </c>
      <c r="N1320" s="223" t="s">
        <v>48</v>
      </c>
      <c r="O1320" s="87"/>
      <c r="P1320" s="224">
        <f>O1320*H1320</f>
        <v>0</v>
      </c>
      <c r="Q1320" s="224">
        <v>0</v>
      </c>
      <c r="R1320" s="224">
        <f>Q1320*H1320</f>
        <v>0</v>
      </c>
      <c r="S1320" s="224">
        <v>0</v>
      </c>
      <c r="T1320" s="225">
        <f>S1320*H1320</f>
        <v>0</v>
      </c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R1320" s="226" t="s">
        <v>276</v>
      </c>
      <c r="AT1320" s="226" t="s">
        <v>166</v>
      </c>
      <c r="AU1320" s="226" t="s">
        <v>87</v>
      </c>
      <c r="AY1320" s="20" t="s">
        <v>164</v>
      </c>
      <c r="BE1320" s="227">
        <f>IF(N1320="základní",J1320,0)</f>
        <v>0</v>
      </c>
      <c r="BF1320" s="227">
        <f>IF(N1320="snížená",J1320,0)</f>
        <v>0</v>
      </c>
      <c r="BG1320" s="227">
        <f>IF(N1320="zákl. přenesená",J1320,0)</f>
        <v>0</v>
      </c>
      <c r="BH1320" s="227">
        <f>IF(N1320="sníž. přenesená",J1320,0)</f>
        <v>0</v>
      </c>
      <c r="BI1320" s="227">
        <f>IF(N1320="nulová",J1320,0)</f>
        <v>0</v>
      </c>
      <c r="BJ1320" s="20" t="s">
        <v>85</v>
      </c>
      <c r="BK1320" s="227">
        <f>ROUND(I1320*H1320,2)</f>
        <v>0</v>
      </c>
      <c r="BL1320" s="20" t="s">
        <v>276</v>
      </c>
      <c r="BM1320" s="226" t="s">
        <v>1361</v>
      </c>
    </row>
    <row r="1321" s="2" customFormat="1">
      <c r="A1321" s="41"/>
      <c r="B1321" s="42"/>
      <c r="C1321" s="43"/>
      <c r="D1321" s="228" t="s">
        <v>172</v>
      </c>
      <c r="E1321" s="43"/>
      <c r="F1321" s="229" t="s">
        <v>1362</v>
      </c>
      <c r="G1321" s="43"/>
      <c r="H1321" s="43"/>
      <c r="I1321" s="230"/>
      <c r="J1321" s="43"/>
      <c r="K1321" s="43"/>
      <c r="L1321" s="47"/>
      <c r="M1321" s="231"/>
      <c r="N1321" s="232"/>
      <c r="O1321" s="87"/>
      <c r="P1321" s="87"/>
      <c r="Q1321" s="87"/>
      <c r="R1321" s="87"/>
      <c r="S1321" s="87"/>
      <c r="T1321" s="88"/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T1321" s="20" t="s">
        <v>172</v>
      </c>
      <c r="AU1321" s="20" t="s">
        <v>87</v>
      </c>
    </row>
    <row r="1322" s="13" customFormat="1">
      <c r="A1322" s="13"/>
      <c r="B1322" s="233"/>
      <c r="C1322" s="234"/>
      <c r="D1322" s="235" t="s">
        <v>174</v>
      </c>
      <c r="E1322" s="236" t="s">
        <v>19</v>
      </c>
      <c r="F1322" s="237" t="s">
        <v>1298</v>
      </c>
      <c r="G1322" s="234"/>
      <c r="H1322" s="238">
        <v>3.2799999999999998</v>
      </c>
      <c r="I1322" s="239"/>
      <c r="J1322" s="234"/>
      <c r="K1322" s="234"/>
      <c r="L1322" s="240"/>
      <c r="M1322" s="241"/>
      <c r="N1322" s="242"/>
      <c r="O1322" s="242"/>
      <c r="P1322" s="242"/>
      <c r="Q1322" s="242"/>
      <c r="R1322" s="242"/>
      <c r="S1322" s="242"/>
      <c r="T1322" s="24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4" t="s">
        <v>174</v>
      </c>
      <c r="AU1322" s="244" t="s">
        <v>87</v>
      </c>
      <c r="AV1322" s="13" t="s">
        <v>87</v>
      </c>
      <c r="AW1322" s="13" t="s">
        <v>37</v>
      </c>
      <c r="AX1322" s="13" t="s">
        <v>77</v>
      </c>
      <c r="AY1322" s="244" t="s">
        <v>164</v>
      </c>
    </row>
    <row r="1323" s="13" customFormat="1">
      <c r="A1323" s="13"/>
      <c r="B1323" s="233"/>
      <c r="C1323" s="234"/>
      <c r="D1323" s="235" t="s">
        <v>174</v>
      </c>
      <c r="E1323" s="236" t="s">
        <v>19</v>
      </c>
      <c r="F1323" s="237" t="s">
        <v>1299</v>
      </c>
      <c r="G1323" s="234"/>
      <c r="H1323" s="238">
        <v>0.63400000000000001</v>
      </c>
      <c r="I1323" s="239"/>
      <c r="J1323" s="234"/>
      <c r="K1323" s="234"/>
      <c r="L1323" s="240"/>
      <c r="M1323" s="241"/>
      <c r="N1323" s="242"/>
      <c r="O1323" s="242"/>
      <c r="P1323" s="242"/>
      <c r="Q1323" s="242"/>
      <c r="R1323" s="242"/>
      <c r="S1323" s="242"/>
      <c r="T1323" s="24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4" t="s">
        <v>174</v>
      </c>
      <c r="AU1323" s="244" t="s">
        <v>87</v>
      </c>
      <c r="AV1323" s="13" t="s">
        <v>87</v>
      </c>
      <c r="AW1323" s="13" t="s">
        <v>37</v>
      </c>
      <c r="AX1323" s="13" t="s">
        <v>77</v>
      </c>
      <c r="AY1323" s="244" t="s">
        <v>164</v>
      </c>
    </row>
    <row r="1324" s="13" customFormat="1">
      <c r="A1324" s="13"/>
      <c r="B1324" s="233"/>
      <c r="C1324" s="234"/>
      <c r="D1324" s="235" t="s">
        <v>174</v>
      </c>
      <c r="E1324" s="236" t="s">
        <v>19</v>
      </c>
      <c r="F1324" s="237" t="s">
        <v>1300</v>
      </c>
      <c r="G1324" s="234"/>
      <c r="H1324" s="238">
        <v>2.5920000000000001</v>
      </c>
      <c r="I1324" s="239"/>
      <c r="J1324" s="234"/>
      <c r="K1324" s="234"/>
      <c r="L1324" s="240"/>
      <c r="M1324" s="241"/>
      <c r="N1324" s="242"/>
      <c r="O1324" s="242"/>
      <c r="P1324" s="242"/>
      <c r="Q1324" s="242"/>
      <c r="R1324" s="242"/>
      <c r="S1324" s="242"/>
      <c r="T1324" s="24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4" t="s">
        <v>174</v>
      </c>
      <c r="AU1324" s="244" t="s">
        <v>87</v>
      </c>
      <c r="AV1324" s="13" t="s">
        <v>87</v>
      </c>
      <c r="AW1324" s="13" t="s">
        <v>37</v>
      </c>
      <c r="AX1324" s="13" t="s">
        <v>77</v>
      </c>
      <c r="AY1324" s="244" t="s">
        <v>164</v>
      </c>
    </row>
    <row r="1325" s="13" customFormat="1">
      <c r="A1325" s="13"/>
      <c r="B1325" s="233"/>
      <c r="C1325" s="234"/>
      <c r="D1325" s="235" t="s">
        <v>174</v>
      </c>
      <c r="E1325" s="236" t="s">
        <v>19</v>
      </c>
      <c r="F1325" s="237" t="s">
        <v>1301</v>
      </c>
      <c r="G1325" s="234"/>
      <c r="H1325" s="238">
        <v>0.089999999999999997</v>
      </c>
      <c r="I1325" s="239"/>
      <c r="J1325" s="234"/>
      <c r="K1325" s="234"/>
      <c r="L1325" s="240"/>
      <c r="M1325" s="241"/>
      <c r="N1325" s="242"/>
      <c r="O1325" s="242"/>
      <c r="P1325" s="242"/>
      <c r="Q1325" s="242"/>
      <c r="R1325" s="242"/>
      <c r="S1325" s="242"/>
      <c r="T1325" s="24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4" t="s">
        <v>174</v>
      </c>
      <c r="AU1325" s="244" t="s">
        <v>87</v>
      </c>
      <c r="AV1325" s="13" t="s">
        <v>87</v>
      </c>
      <c r="AW1325" s="13" t="s">
        <v>37</v>
      </c>
      <c r="AX1325" s="13" t="s">
        <v>77</v>
      </c>
      <c r="AY1325" s="244" t="s">
        <v>164</v>
      </c>
    </row>
    <row r="1326" s="13" customFormat="1">
      <c r="A1326" s="13"/>
      <c r="B1326" s="233"/>
      <c r="C1326" s="234"/>
      <c r="D1326" s="235" t="s">
        <v>174</v>
      </c>
      <c r="E1326" s="236" t="s">
        <v>19</v>
      </c>
      <c r="F1326" s="237" t="s">
        <v>1302</v>
      </c>
      <c r="G1326" s="234"/>
      <c r="H1326" s="238">
        <v>0.123</v>
      </c>
      <c r="I1326" s="239"/>
      <c r="J1326" s="234"/>
      <c r="K1326" s="234"/>
      <c r="L1326" s="240"/>
      <c r="M1326" s="241"/>
      <c r="N1326" s="242"/>
      <c r="O1326" s="242"/>
      <c r="P1326" s="242"/>
      <c r="Q1326" s="242"/>
      <c r="R1326" s="242"/>
      <c r="S1326" s="242"/>
      <c r="T1326" s="24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4" t="s">
        <v>174</v>
      </c>
      <c r="AU1326" s="244" t="s">
        <v>87</v>
      </c>
      <c r="AV1326" s="13" t="s">
        <v>87</v>
      </c>
      <c r="AW1326" s="13" t="s">
        <v>37</v>
      </c>
      <c r="AX1326" s="13" t="s">
        <v>77</v>
      </c>
      <c r="AY1326" s="244" t="s">
        <v>164</v>
      </c>
    </row>
    <row r="1327" s="13" customFormat="1">
      <c r="A1327" s="13"/>
      <c r="B1327" s="233"/>
      <c r="C1327" s="234"/>
      <c r="D1327" s="235" t="s">
        <v>174</v>
      </c>
      <c r="E1327" s="236" t="s">
        <v>19</v>
      </c>
      <c r="F1327" s="237" t="s">
        <v>1303</v>
      </c>
      <c r="G1327" s="234"/>
      <c r="H1327" s="238">
        <v>0.050000000000000003</v>
      </c>
      <c r="I1327" s="239"/>
      <c r="J1327" s="234"/>
      <c r="K1327" s="234"/>
      <c r="L1327" s="240"/>
      <c r="M1327" s="241"/>
      <c r="N1327" s="242"/>
      <c r="O1327" s="242"/>
      <c r="P1327" s="242"/>
      <c r="Q1327" s="242"/>
      <c r="R1327" s="242"/>
      <c r="S1327" s="242"/>
      <c r="T1327" s="24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4" t="s">
        <v>174</v>
      </c>
      <c r="AU1327" s="244" t="s">
        <v>87</v>
      </c>
      <c r="AV1327" s="13" t="s">
        <v>87</v>
      </c>
      <c r="AW1327" s="13" t="s">
        <v>37</v>
      </c>
      <c r="AX1327" s="13" t="s">
        <v>77</v>
      </c>
      <c r="AY1327" s="244" t="s">
        <v>164</v>
      </c>
    </row>
    <row r="1328" s="13" customFormat="1">
      <c r="A1328" s="13"/>
      <c r="B1328" s="233"/>
      <c r="C1328" s="234"/>
      <c r="D1328" s="235" t="s">
        <v>174</v>
      </c>
      <c r="E1328" s="236" t="s">
        <v>19</v>
      </c>
      <c r="F1328" s="237" t="s">
        <v>1304</v>
      </c>
      <c r="G1328" s="234"/>
      <c r="H1328" s="238">
        <v>0.053999999999999999</v>
      </c>
      <c r="I1328" s="239"/>
      <c r="J1328" s="234"/>
      <c r="K1328" s="234"/>
      <c r="L1328" s="240"/>
      <c r="M1328" s="241"/>
      <c r="N1328" s="242"/>
      <c r="O1328" s="242"/>
      <c r="P1328" s="242"/>
      <c r="Q1328" s="242"/>
      <c r="R1328" s="242"/>
      <c r="S1328" s="242"/>
      <c r="T1328" s="24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4" t="s">
        <v>174</v>
      </c>
      <c r="AU1328" s="244" t="s">
        <v>87</v>
      </c>
      <c r="AV1328" s="13" t="s">
        <v>87</v>
      </c>
      <c r="AW1328" s="13" t="s">
        <v>37</v>
      </c>
      <c r="AX1328" s="13" t="s">
        <v>77</v>
      </c>
      <c r="AY1328" s="244" t="s">
        <v>164</v>
      </c>
    </row>
    <row r="1329" s="13" customFormat="1">
      <c r="A1329" s="13"/>
      <c r="B1329" s="233"/>
      <c r="C1329" s="234"/>
      <c r="D1329" s="235" t="s">
        <v>174</v>
      </c>
      <c r="E1329" s="236" t="s">
        <v>19</v>
      </c>
      <c r="F1329" s="237" t="s">
        <v>1305</v>
      </c>
      <c r="G1329" s="234"/>
      <c r="H1329" s="238">
        <v>0.23799999999999999</v>
      </c>
      <c r="I1329" s="239"/>
      <c r="J1329" s="234"/>
      <c r="K1329" s="234"/>
      <c r="L1329" s="240"/>
      <c r="M1329" s="241"/>
      <c r="N1329" s="242"/>
      <c r="O1329" s="242"/>
      <c r="P1329" s="242"/>
      <c r="Q1329" s="242"/>
      <c r="R1329" s="242"/>
      <c r="S1329" s="242"/>
      <c r="T1329" s="24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4" t="s">
        <v>174</v>
      </c>
      <c r="AU1329" s="244" t="s">
        <v>87</v>
      </c>
      <c r="AV1329" s="13" t="s">
        <v>87</v>
      </c>
      <c r="AW1329" s="13" t="s">
        <v>37</v>
      </c>
      <c r="AX1329" s="13" t="s">
        <v>77</v>
      </c>
      <c r="AY1329" s="244" t="s">
        <v>164</v>
      </c>
    </row>
    <row r="1330" s="13" customFormat="1">
      <c r="A1330" s="13"/>
      <c r="B1330" s="233"/>
      <c r="C1330" s="234"/>
      <c r="D1330" s="235" t="s">
        <v>174</v>
      </c>
      <c r="E1330" s="236" t="s">
        <v>19</v>
      </c>
      <c r="F1330" s="237" t="s">
        <v>1306</v>
      </c>
      <c r="G1330" s="234"/>
      <c r="H1330" s="238">
        <v>0.040000000000000001</v>
      </c>
      <c r="I1330" s="239"/>
      <c r="J1330" s="234"/>
      <c r="K1330" s="234"/>
      <c r="L1330" s="240"/>
      <c r="M1330" s="241"/>
      <c r="N1330" s="242"/>
      <c r="O1330" s="242"/>
      <c r="P1330" s="242"/>
      <c r="Q1330" s="242"/>
      <c r="R1330" s="242"/>
      <c r="S1330" s="242"/>
      <c r="T1330" s="24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4" t="s">
        <v>174</v>
      </c>
      <c r="AU1330" s="244" t="s">
        <v>87</v>
      </c>
      <c r="AV1330" s="13" t="s">
        <v>87</v>
      </c>
      <c r="AW1330" s="13" t="s">
        <v>37</v>
      </c>
      <c r="AX1330" s="13" t="s">
        <v>77</v>
      </c>
      <c r="AY1330" s="244" t="s">
        <v>164</v>
      </c>
    </row>
    <row r="1331" s="13" customFormat="1">
      <c r="A1331" s="13"/>
      <c r="B1331" s="233"/>
      <c r="C1331" s="234"/>
      <c r="D1331" s="235" t="s">
        <v>174</v>
      </c>
      <c r="E1331" s="236" t="s">
        <v>19</v>
      </c>
      <c r="F1331" s="237" t="s">
        <v>1307</v>
      </c>
      <c r="G1331" s="234"/>
      <c r="H1331" s="238">
        <v>1.633</v>
      </c>
      <c r="I1331" s="239"/>
      <c r="J1331" s="234"/>
      <c r="K1331" s="234"/>
      <c r="L1331" s="240"/>
      <c r="M1331" s="241"/>
      <c r="N1331" s="242"/>
      <c r="O1331" s="242"/>
      <c r="P1331" s="242"/>
      <c r="Q1331" s="242"/>
      <c r="R1331" s="242"/>
      <c r="S1331" s="242"/>
      <c r="T1331" s="24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4" t="s">
        <v>174</v>
      </c>
      <c r="AU1331" s="244" t="s">
        <v>87</v>
      </c>
      <c r="AV1331" s="13" t="s">
        <v>87</v>
      </c>
      <c r="AW1331" s="13" t="s">
        <v>37</v>
      </c>
      <c r="AX1331" s="13" t="s">
        <v>77</v>
      </c>
      <c r="AY1331" s="244" t="s">
        <v>164</v>
      </c>
    </row>
    <row r="1332" s="13" customFormat="1">
      <c r="A1332" s="13"/>
      <c r="B1332" s="233"/>
      <c r="C1332" s="234"/>
      <c r="D1332" s="235" t="s">
        <v>174</v>
      </c>
      <c r="E1332" s="236" t="s">
        <v>19</v>
      </c>
      <c r="F1332" s="237" t="s">
        <v>1308</v>
      </c>
      <c r="G1332" s="234"/>
      <c r="H1332" s="238">
        <v>4.7619999999999996</v>
      </c>
      <c r="I1332" s="239"/>
      <c r="J1332" s="234"/>
      <c r="K1332" s="234"/>
      <c r="L1332" s="240"/>
      <c r="M1332" s="241"/>
      <c r="N1332" s="242"/>
      <c r="O1332" s="242"/>
      <c r="P1332" s="242"/>
      <c r="Q1332" s="242"/>
      <c r="R1332" s="242"/>
      <c r="S1332" s="242"/>
      <c r="T1332" s="24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4" t="s">
        <v>174</v>
      </c>
      <c r="AU1332" s="244" t="s">
        <v>87</v>
      </c>
      <c r="AV1332" s="13" t="s">
        <v>87</v>
      </c>
      <c r="AW1332" s="13" t="s">
        <v>37</v>
      </c>
      <c r="AX1332" s="13" t="s">
        <v>77</v>
      </c>
      <c r="AY1332" s="244" t="s">
        <v>164</v>
      </c>
    </row>
    <row r="1333" s="13" customFormat="1">
      <c r="A1333" s="13"/>
      <c r="B1333" s="233"/>
      <c r="C1333" s="234"/>
      <c r="D1333" s="235" t="s">
        <v>174</v>
      </c>
      <c r="E1333" s="236" t="s">
        <v>19</v>
      </c>
      <c r="F1333" s="237" t="s">
        <v>1309</v>
      </c>
      <c r="G1333" s="234"/>
      <c r="H1333" s="238">
        <v>0.126</v>
      </c>
      <c r="I1333" s="239"/>
      <c r="J1333" s="234"/>
      <c r="K1333" s="234"/>
      <c r="L1333" s="240"/>
      <c r="M1333" s="241"/>
      <c r="N1333" s="242"/>
      <c r="O1333" s="242"/>
      <c r="P1333" s="242"/>
      <c r="Q1333" s="242"/>
      <c r="R1333" s="242"/>
      <c r="S1333" s="242"/>
      <c r="T1333" s="24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4" t="s">
        <v>174</v>
      </c>
      <c r="AU1333" s="244" t="s">
        <v>87</v>
      </c>
      <c r="AV1333" s="13" t="s">
        <v>87</v>
      </c>
      <c r="AW1333" s="13" t="s">
        <v>37</v>
      </c>
      <c r="AX1333" s="13" t="s">
        <v>77</v>
      </c>
      <c r="AY1333" s="244" t="s">
        <v>164</v>
      </c>
    </row>
    <row r="1334" s="13" customFormat="1">
      <c r="A1334" s="13"/>
      <c r="B1334" s="233"/>
      <c r="C1334" s="234"/>
      <c r="D1334" s="235" t="s">
        <v>174</v>
      </c>
      <c r="E1334" s="236" t="s">
        <v>19</v>
      </c>
      <c r="F1334" s="237" t="s">
        <v>1310</v>
      </c>
      <c r="G1334" s="234"/>
      <c r="H1334" s="238">
        <v>0.20200000000000001</v>
      </c>
      <c r="I1334" s="239"/>
      <c r="J1334" s="234"/>
      <c r="K1334" s="234"/>
      <c r="L1334" s="240"/>
      <c r="M1334" s="241"/>
      <c r="N1334" s="242"/>
      <c r="O1334" s="242"/>
      <c r="P1334" s="242"/>
      <c r="Q1334" s="242"/>
      <c r="R1334" s="242"/>
      <c r="S1334" s="242"/>
      <c r="T1334" s="24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4" t="s">
        <v>174</v>
      </c>
      <c r="AU1334" s="244" t="s">
        <v>87</v>
      </c>
      <c r="AV1334" s="13" t="s">
        <v>87</v>
      </c>
      <c r="AW1334" s="13" t="s">
        <v>37</v>
      </c>
      <c r="AX1334" s="13" t="s">
        <v>77</v>
      </c>
      <c r="AY1334" s="244" t="s">
        <v>164</v>
      </c>
    </row>
    <row r="1335" s="13" customFormat="1">
      <c r="A1335" s="13"/>
      <c r="B1335" s="233"/>
      <c r="C1335" s="234"/>
      <c r="D1335" s="235" t="s">
        <v>174</v>
      </c>
      <c r="E1335" s="236" t="s">
        <v>19</v>
      </c>
      <c r="F1335" s="237" t="s">
        <v>1311</v>
      </c>
      <c r="G1335" s="234"/>
      <c r="H1335" s="238">
        <v>0.17299999999999999</v>
      </c>
      <c r="I1335" s="239"/>
      <c r="J1335" s="234"/>
      <c r="K1335" s="234"/>
      <c r="L1335" s="240"/>
      <c r="M1335" s="241"/>
      <c r="N1335" s="242"/>
      <c r="O1335" s="242"/>
      <c r="P1335" s="242"/>
      <c r="Q1335" s="242"/>
      <c r="R1335" s="242"/>
      <c r="S1335" s="242"/>
      <c r="T1335" s="24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4" t="s">
        <v>174</v>
      </c>
      <c r="AU1335" s="244" t="s">
        <v>87</v>
      </c>
      <c r="AV1335" s="13" t="s">
        <v>87</v>
      </c>
      <c r="AW1335" s="13" t="s">
        <v>37</v>
      </c>
      <c r="AX1335" s="13" t="s">
        <v>77</v>
      </c>
      <c r="AY1335" s="244" t="s">
        <v>164</v>
      </c>
    </row>
    <row r="1336" s="13" customFormat="1">
      <c r="A1336" s="13"/>
      <c r="B1336" s="233"/>
      <c r="C1336" s="234"/>
      <c r="D1336" s="235" t="s">
        <v>174</v>
      </c>
      <c r="E1336" s="236" t="s">
        <v>19</v>
      </c>
      <c r="F1336" s="237" t="s">
        <v>1312</v>
      </c>
      <c r="G1336" s="234"/>
      <c r="H1336" s="238">
        <v>0.20200000000000001</v>
      </c>
      <c r="I1336" s="239"/>
      <c r="J1336" s="234"/>
      <c r="K1336" s="234"/>
      <c r="L1336" s="240"/>
      <c r="M1336" s="241"/>
      <c r="N1336" s="242"/>
      <c r="O1336" s="242"/>
      <c r="P1336" s="242"/>
      <c r="Q1336" s="242"/>
      <c r="R1336" s="242"/>
      <c r="S1336" s="242"/>
      <c r="T1336" s="24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4" t="s">
        <v>174</v>
      </c>
      <c r="AU1336" s="244" t="s">
        <v>87</v>
      </c>
      <c r="AV1336" s="13" t="s">
        <v>87</v>
      </c>
      <c r="AW1336" s="13" t="s">
        <v>37</v>
      </c>
      <c r="AX1336" s="13" t="s">
        <v>77</v>
      </c>
      <c r="AY1336" s="244" t="s">
        <v>164</v>
      </c>
    </row>
    <row r="1337" s="13" customFormat="1">
      <c r="A1337" s="13"/>
      <c r="B1337" s="233"/>
      <c r="C1337" s="234"/>
      <c r="D1337" s="235" t="s">
        <v>174</v>
      </c>
      <c r="E1337" s="236" t="s">
        <v>19</v>
      </c>
      <c r="F1337" s="237" t="s">
        <v>1313</v>
      </c>
      <c r="G1337" s="234"/>
      <c r="H1337" s="238">
        <v>0.32600000000000001</v>
      </c>
      <c r="I1337" s="239"/>
      <c r="J1337" s="234"/>
      <c r="K1337" s="234"/>
      <c r="L1337" s="240"/>
      <c r="M1337" s="241"/>
      <c r="N1337" s="242"/>
      <c r="O1337" s="242"/>
      <c r="P1337" s="242"/>
      <c r="Q1337" s="242"/>
      <c r="R1337" s="242"/>
      <c r="S1337" s="242"/>
      <c r="T1337" s="24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4" t="s">
        <v>174</v>
      </c>
      <c r="AU1337" s="244" t="s">
        <v>87</v>
      </c>
      <c r="AV1337" s="13" t="s">
        <v>87</v>
      </c>
      <c r="AW1337" s="13" t="s">
        <v>37</v>
      </c>
      <c r="AX1337" s="13" t="s">
        <v>77</v>
      </c>
      <c r="AY1337" s="244" t="s">
        <v>164</v>
      </c>
    </row>
    <row r="1338" s="13" customFormat="1">
      <c r="A1338" s="13"/>
      <c r="B1338" s="233"/>
      <c r="C1338" s="234"/>
      <c r="D1338" s="235" t="s">
        <v>174</v>
      </c>
      <c r="E1338" s="236" t="s">
        <v>19</v>
      </c>
      <c r="F1338" s="237" t="s">
        <v>1314</v>
      </c>
      <c r="G1338" s="234"/>
      <c r="H1338" s="238">
        <v>0.13400000000000001</v>
      </c>
      <c r="I1338" s="239"/>
      <c r="J1338" s="234"/>
      <c r="K1338" s="234"/>
      <c r="L1338" s="240"/>
      <c r="M1338" s="241"/>
      <c r="N1338" s="242"/>
      <c r="O1338" s="242"/>
      <c r="P1338" s="242"/>
      <c r="Q1338" s="242"/>
      <c r="R1338" s="242"/>
      <c r="S1338" s="242"/>
      <c r="T1338" s="24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4" t="s">
        <v>174</v>
      </c>
      <c r="AU1338" s="244" t="s">
        <v>87</v>
      </c>
      <c r="AV1338" s="13" t="s">
        <v>87</v>
      </c>
      <c r="AW1338" s="13" t="s">
        <v>37</v>
      </c>
      <c r="AX1338" s="13" t="s">
        <v>77</v>
      </c>
      <c r="AY1338" s="244" t="s">
        <v>164</v>
      </c>
    </row>
    <row r="1339" s="13" customFormat="1">
      <c r="A1339" s="13"/>
      <c r="B1339" s="233"/>
      <c r="C1339" s="234"/>
      <c r="D1339" s="235" t="s">
        <v>174</v>
      </c>
      <c r="E1339" s="236" t="s">
        <v>19</v>
      </c>
      <c r="F1339" s="237" t="s">
        <v>1315</v>
      </c>
      <c r="G1339" s="234"/>
      <c r="H1339" s="238">
        <v>0.59799999999999998</v>
      </c>
      <c r="I1339" s="239"/>
      <c r="J1339" s="234"/>
      <c r="K1339" s="234"/>
      <c r="L1339" s="240"/>
      <c r="M1339" s="241"/>
      <c r="N1339" s="242"/>
      <c r="O1339" s="242"/>
      <c r="P1339" s="242"/>
      <c r="Q1339" s="242"/>
      <c r="R1339" s="242"/>
      <c r="S1339" s="242"/>
      <c r="T1339" s="24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4" t="s">
        <v>174</v>
      </c>
      <c r="AU1339" s="244" t="s">
        <v>87</v>
      </c>
      <c r="AV1339" s="13" t="s">
        <v>87</v>
      </c>
      <c r="AW1339" s="13" t="s">
        <v>37</v>
      </c>
      <c r="AX1339" s="13" t="s">
        <v>77</v>
      </c>
      <c r="AY1339" s="244" t="s">
        <v>164</v>
      </c>
    </row>
    <row r="1340" s="13" customFormat="1">
      <c r="A1340" s="13"/>
      <c r="B1340" s="233"/>
      <c r="C1340" s="234"/>
      <c r="D1340" s="235" t="s">
        <v>174</v>
      </c>
      <c r="E1340" s="236" t="s">
        <v>19</v>
      </c>
      <c r="F1340" s="237" t="s">
        <v>1316</v>
      </c>
      <c r="G1340" s="234"/>
      <c r="H1340" s="238">
        <v>0.25600000000000001</v>
      </c>
      <c r="I1340" s="239"/>
      <c r="J1340" s="234"/>
      <c r="K1340" s="234"/>
      <c r="L1340" s="240"/>
      <c r="M1340" s="241"/>
      <c r="N1340" s="242"/>
      <c r="O1340" s="242"/>
      <c r="P1340" s="242"/>
      <c r="Q1340" s="242"/>
      <c r="R1340" s="242"/>
      <c r="S1340" s="242"/>
      <c r="T1340" s="24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4" t="s">
        <v>174</v>
      </c>
      <c r="AU1340" s="244" t="s">
        <v>87</v>
      </c>
      <c r="AV1340" s="13" t="s">
        <v>87</v>
      </c>
      <c r="AW1340" s="13" t="s">
        <v>37</v>
      </c>
      <c r="AX1340" s="13" t="s">
        <v>77</v>
      </c>
      <c r="AY1340" s="244" t="s">
        <v>164</v>
      </c>
    </row>
    <row r="1341" s="13" customFormat="1">
      <c r="A1341" s="13"/>
      <c r="B1341" s="233"/>
      <c r="C1341" s="234"/>
      <c r="D1341" s="235" t="s">
        <v>174</v>
      </c>
      <c r="E1341" s="236" t="s">
        <v>19</v>
      </c>
      <c r="F1341" s="237" t="s">
        <v>1317</v>
      </c>
      <c r="G1341" s="234"/>
      <c r="H1341" s="238">
        <v>0.153</v>
      </c>
      <c r="I1341" s="239"/>
      <c r="J1341" s="234"/>
      <c r="K1341" s="234"/>
      <c r="L1341" s="240"/>
      <c r="M1341" s="241"/>
      <c r="N1341" s="242"/>
      <c r="O1341" s="242"/>
      <c r="P1341" s="242"/>
      <c r="Q1341" s="242"/>
      <c r="R1341" s="242"/>
      <c r="S1341" s="242"/>
      <c r="T1341" s="24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4" t="s">
        <v>174</v>
      </c>
      <c r="AU1341" s="244" t="s">
        <v>87</v>
      </c>
      <c r="AV1341" s="13" t="s">
        <v>87</v>
      </c>
      <c r="AW1341" s="13" t="s">
        <v>37</v>
      </c>
      <c r="AX1341" s="13" t="s">
        <v>77</v>
      </c>
      <c r="AY1341" s="244" t="s">
        <v>164</v>
      </c>
    </row>
    <row r="1342" s="13" customFormat="1">
      <c r="A1342" s="13"/>
      <c r="B1342" s="233"/>
      <c r="C1342" s="234"/>
      <c r="D1342" s="235" t="s">
        <v>174</v>
      </c>
      <c r="E1342" s="236" t="s">
        <v>19</v>
      </c>
      <c r="F1342" s="237" t="s">
        <v>1318</v>
      </c>
      <c r="G1342" s="234"/>
      <c r="H1342" s="238">
        <v>8.7599999999999998</v>
      </c>
      <c r="I1342" s="239"/>
      <c r="J1342" s="234"/>
      <c r="K1342" s="234"/>
      <c r="L1342" s="240"/>
      <c r="M1342" s="241"/>
      <c r="N1342" s="242"/>
      <c r="O1342" s="242"/>
      <c r="P1342" s="242"/>
      <c r="Q1342" s="242"/>
      <c r="R1342" s="242"/>
      <c r="S1342" s="242"/>
      <c r="T1342" s="24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4" t="s">
        <v>174</v>
      </c>
      <c r="AU1342" s="244" t="s">
        <v>87</v>
      </c>
      <c r="AV1342" s="13" t="s">
        <v>87</v>
      </c>
      <c r="AW1342" s="13" t="s">
        <v>37</v>
      </c>
      <c r="AX1342" s="13" t="s">
        <v>77</v>
      </c>
      <c r="AY1342" s="244" t="s">
        <v>164</v>
      </c>
    </row>
    <row r="1343" s="13" customFormat="1">
      <c r="A1343" s="13"/>
      <c r="B1343" s="233"/>
      <c r="C1343" s="234"/>
      <c r="D1343" s="235" t="s">
        <v>174</v>
      </c>
      <c r="E1343" s="236" t="s">
        <v>19</v>
      </c>
      <c r="F1343" s="237" t="s">
        <v>1321</v>
      </c>
      <c r="G1343" s="234"/>
      <c r="H1343" s="238">
        <v>0.69399999999999995</v>
      </c>
      <c r="I1343" s="239"/>
      <c r="J1343" s="234"/>
      <c r="K1343" s="234"/>
      <c r="L1343" s="240"/>
      <c r="M1343" s="241"/>
      <c r="N1343" s="242"/>
      <c r="O1343" s="242"/>
      <c r="P1343" s="242"/>
      <c r="Q1343" s="242"/>
      <c r="R1343" s="242"/>
      <c r="S1343" s="242"/>
      <c r="T1343" s="24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44" t="s">
        <v>174</v>
      </c>
      <c r="AU1343" s="244" t="s">
        <v>87</v>
      </c>
      <c r="AV1343" s="13" t="s">
        <v>87</v>
      </c>
      <c r="AW1343" s="13" t="s">
        <v>37</v>
      </c>
      <c r="AX1343" s="13" t="s">
        <v>77</v>
      </c>
      <c r="AY1343" s="244" t="s">
        <v>164</v>
      </c>
    </row>
    <row r="1344" s="13" customFormat="1">
      <c r="A1344" s="13"/>
      <c r="B1344" s="233"/>
      <c r="C1344" s="234"/>
      <c r="D1344" s="235" t="s">
        <v>174</v>
      </c>
      <c r="E1344" s="236" t="s">
        <v>19</v>
      </c>
      <c r="F1344" s="237" t="s">
        <v>1322</v>
      </c>
      <c r="G1344" s="234"/>
      <c r="H1344" s="238">
        <v>0.081000000000000003</v>
      </c>
      <c r="I1344" s="239"/>
      <c r="J1344" s="234"/>
      <c r="K1344" s="234"/>
      <c r="L1344" s="240"/>
      <c r="M1344" s="241"/>
      <c r="N1344" s="242"/>
      <c r="O1344" s="242"/>
      <c r="P1344" s="242"/>
      <c r="Q1344" s="242"/>
      <c r="R1344" s="242"/>
      <c r="S1344" s="242"/>
      <c r="T1344" s="24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4" t="s">
        <v>174</v>
      </c>
      <c r="AU1344" s="244" t="s">
        <v>87</v>
      </c>
      <c r="AV1344" s="13" t="s">
        <v>87</v>
      </c>
      <c r="AW1344" s="13" t="s">
        <v>37</v>
      </c>
      <c r="AX1344" s="13" t="s">
        <v>77</v>
      </c>
      <c r="AY1344" s="244" t="s">
        <v>164</v>
      </c>
    </row>
    <row r="1345" s="13" customFormat="1">
      <c r="A1345" s="13"/>
      <c r="B1345" s="233"/>
      <c r="C1345" s="234"/>
      <c r="D1345" s="235" t="s">
        <v>174</v>
      </c>
      <c r="E1345" s="236" t="s">
        <v>19</v>
      </c>
      <c r="F1345" s="237" t="s">
        <v>1323</v>
      </c>
      <c r="G1345" s="234"/>
      <c r="H1345" s="238">
        <v>0.033000000000000002</v>
      </c>
      <c r="I1345" s="239"/>
      <c r="J1345" s="234"/>
      <c r="K1345" s="234"/>
      <c r="L1345" s="240"/>
      <c r="M1345" s="241"/>
      <c r="N1345" s="242"/>
      <c r="O1345" s="242"/>
      <c r="P1345" s="242"/>
      <c r="Q1345" s="242"/>
      <c r="R1345" s="242"/>
      <c r="S1345" s="242"/>
      <c r="T1345" s="24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44" t="s">
        <v>174</v>
      </c>
      <c r="AU1345" s="244" t="s">
        <v>87</v>
      </c>
      <c r="AV1345" s="13" t="s">
        <v>87</v>
      </c>
      <c r="AW1345" s="13" t="s">
        <v>37</v>
      </c>
      <c r="AX1345" s="13" t="s">
        <v>77</v>
      </c>
      <c r="AY1345" s="244" t="s">
        <v>164</v>
      </c>
    </row>
    <row r="1346" s="13" customFormat="1">
      <c r="A1346" s="13"/>
      <c r="B1346" s="233"/>
      <c r="C1346" s="234"/>
      <c r="D1346" s="235" t="s">
        <v>174</v>
      </c>
      <c r="E1346" s="236" t="s">
        <v>19</v>
      </c>
      <c r="F1346" s="237" t="s">
        <v>1324</v>
      </c>
      <c r="G1346" s="234"/>
      <c r="H1346" s="238">
        <v>0.10199999999999999</v>
      </c>
      <c r="I1346" s="239"/>
      <c r="J1346" s="234"/>
      <c r="K1346" s="234"/>
      <c r="L1346" s="240"/>
      <c r="M1346" s="241"/>
      <c r="N1346" s="242"/>
      <c r="O1346" s="242"/>
      <c r="P1346" s="242"/>
      <c r="Q1346" s="242"/>
      <c r="R1346" s="242"/>
      <c r="S1346" s="242"/>
      <c r="T1346" s="24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4" t="s">
        <v>174</v>
      </c>
      <c r="AU1346" s="244" t="s">
        <v>87</v>
      </c>
      <c r="AV1346" s="13" t="s">
        <v>87</v>
      </c>
      <c r="AW1346" s="13" t="s">
        <v>37</v>
      </c>
      <c r="AX1346" s="13" t="s">
        <v>77</v>
      </c>
      <c r="AY1346" s="244" t="s">
        <v>164</v>
      </c>
    </row>
    <row r="1347" s="13" customFormat="1">
      <c r="A1347" s="13"/>
      <c r="B1347" s="233"/>
      <c r="C1347" s="234"/>
      <c r="D1347" s="235" t="s">
        <v>174</v>
      </c>
      <c r="E1347" s="236" t="s">
        <v>19</v>
      </c>
      <c r="F1347" s="237" t="s">
        <v>1325</v>
      </c>
      <c r="G1347" s="234"/>
      <c r="H1347" s="238">
        <v>0.033000000000000002</v>
      </c>
      <c r="I1347" s="239"/>
      <c r="J1347" s="234"/>
      <c r="K1347" s="234"/>
      <c r="L1347" s="240"/>
      <c r="M1347" s="241"/>
      <c r="N1347" s="242"/>
      <c r="O1347" s="242"/>
      <c r="P1347" s="242"/>
      <c r="Q1347" s="242"/>
      <c r="R1347" s="242"/>
      <c r="S1347" s="242"/>
      <c r="T1347" s="24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4" t="s">
        <v>174</v>
      </c>
      <c r="AU1347" s="244" t="s">
        <v>87</v>
      </c>
      <c r="AV1347" s="13" t="s">
        <v>87</v>
      </c>
      <c r="AW1347" s="13" t="s">
        <v>37</v>
      </c>
      <c r="AX1347" s="13" t="s">
        <v>77</v>
      </c>
      <c r="AY1347" s="244" t="s">
        <v>164</v>
      </c>
    </row>
    <row r="1348" s="13" customFormat="1">
      <c r="A1348" s="13"/>
      <c r="B1348" s="233"/>
      <c r="C1348" s="234"/>
      <c r="D1348" s="235" t="s">
        <v>174</v>
      </c>
      <c r="E1348" s="236" t="s">
        <v>19</v>
      </c>
      <c r="F1348" s="237" t="s">
        <v>1326</v>
      </c>
      <c r="G1348" s="234"/>
      <c r="H1348" s="238">
        <v>0.11799999999999999</v>
      </c>
      <c r="I1348" s="239"/>
      <c r="J1348" s="234"/>
      <c r="K1348" s="234"/>
      <c r="L1348" s="240"/>
      <c r="M1348" s="241"/>
      <c r="N1348" s="242"/>
      <c r="O1348" s="242"/>
      <c r="P1348" s="242"/>
      <c r="Q1348" s="242"/>
      <c r="R1348" s="242"/>
      <c r="S1348" s="242"/>
      <c r="T1348" s="24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4" t="s">
        <v>174</v>
      </c>
      <c r="AU1348" s="244" t="s">
        <v>87</v>
      </c>
      <c r="AV1348" s="13" t="s">
        <v>87</v>
      </c>
      <c r="AW1348" s="13" t="s">
        <v>37</v>
      </c>
      <c r="AX1348" s="13" t="s">
        <v>77</v>
      </c>
      <c r="AY1348" s="244" t="s">
        <v>164</v>
      </c>
    </row>
    <row r="1349" s="13" customFormat="1">
      <c r="A1349" s="13"/>
      <c r="B1349" s="233"/>
      <c r="C1349" s="234"/>
      <c r="D1349" s="235" t="s">
        <v>174</v>
      </c>
      <c r="E1349" s="236" t="s">
        <v>19</v>
      </c>
      <c r="F1349" s="237" t="s">
        <v>1327</v>
      </c>
      <c r="G1349" s="234"/>
      <c r="H1349" s="238">
        <v>0.040000000000000001</v>
      </c>
      <c r="I1349" s="239"/>
      <c r="J1349" s="234"/>
      <c r="K1349" s="234"/>
      <c r="L1349" s="240"/>
      <c r="M1349" s="241"/>
      <c r="N1349" s="242"/>
      <c r="O1349" s="242"/>
      <c r="P1349" s="242"/>
      <c r="Q1349" s="242"/>
      <c r="R1349" s="242"/>
      <c r="S1349" s="242"/>
      <c r="T1349" s="24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4" t="s">
        <v>174</v>
      </c>
      <c r="AU1349" s="244" t="s">
        <v>87</v>
      </c>
      <c r="AV1349" s="13" t="s">
        <v>87</v>
      </c>
      <c r="AW1349" s="13" t="s">
        <v>37</v>
      </c>
      <c r="AX1349" s="13" t="s">
        <v>77</v>
      </c>
      <c r="AY1349" s="244" t="s">
        <v>164</v>
      </c>
    </row>
    <row r="1350" s="13" customFormat="1">
      <c r="A1350" s="13"/>
      <c r="B1350" s="233"/>
      <c r="C1350" s="234"/>
      <c r="D1350" s="235" t="s">
        <v>174</v>
      </c>
      <c r="E1350" s="236" t="s">
        <v>19</v>
      </c>
      <c r="F1350" s="237" t="s">
        <v>1328</v>
      </c>
      <c r="G1350" s="234"/>
      <c r="H1350" s="238">
        <v>0.121</v>
      </c>
      <c r="I1350" s="239"/>
      <c r="J1350" s="234"/>
      <c r="K1350" s="234"/>
      <c r="L1350" s="240"/>
      <c r="M1350" s="241"/>
      <c r="N1350" s="242"/>
      <c r="O1350" s="242"/>
      <c r="P1350" s="242"/>
      <c r="Q1350" s="242"/>
      <c r="R1350" s="242"/>
      <c r="S1350" s="242"/>
      <c r="T1350" s="24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4" t="s">
        <v>174</v>
      </c>
      <c r="AU1350" s="244" t="s">
        <v>87</v>
      </c>
      <c r="AV1350" s="13" t="s">
        <v>87</v>
      </c>
      <c r="AW1350" s="13" t="s">
        <v>37</v>
      </c>
      <c r="AX1350" s="13" t="s">
        <v>77</v>
      </c>
      <c r="AY1350" s="244" t="s">
        <v>164</v>
      </c>
    </row>
    <row r="1351" s="13" customFormat="1">
      <c r="A1351" s="13"/>
      <c r="B1351" s="233"/>
      <c r="C1351" s="234"/>
      <c r="D1351" s="235" t="s">
        <v>174</v>
      </c>
      <c r="E1351" s="236" t="s">
        <v>19</v>
      </c>
      <c r="F1351" s="237" t="s">
        <v>1329</v>
      </c>
      <c r="G1351" s="234"/>
      <c r="H1351" s="238">
        <v>0.71999999999999997</v>
      </c>
      <c r="I1351" s="239"/>
      <c r="J1351" s="234"/>
      <c r="K1351" s="234"/>
      <c r="L1351" s="240"/>
      <c r="M1351" s="241"/>
      <c r="N1351" s="242"/>
      <c r="O1351" s="242"/>
      <c r="P1351" s="242"/>
      <c r="Q1351" s="242"/>
      <c r="R1351" s="242"/>
      <c r="S1351" s="242"/>
      <c r="T1351" s="24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4" t="s">
        <v>174</v>
      </c>
      <c r="AU1351" s="244" t="s">
        <v>87</v>
      </c>
      <c r="AV1351" s="13" t="s">
        <v>87</v>
      </c>
      <c r="AW1351" s="13" t="s">
        <v>37</v>
      </c>
      <c r="AX1351" s="13" t="s">
        <v>77</v>
      </c>
      <c r="AY1351" s="244" t="s">
        <v>164</v>
      </c>
    </row>
    <row r="1352" s="13" customFormat="1">
      <c r="A1352" s="13"/>
      <c r="B1352" s="233"/>
      <c r="C1352" s="234"/>
      <c r="D1352" s="235" t="s">
        <v>174</v>
      </c>
      <c r="E1352" s="236" t="s">
        <v>19</v>
      </c>
      <c r="F1352" s="237" t="s">
        <v>1330</v>
      </c>
      <c r="G1352" s="234"/>
      <c r="H1352" s="238">
        <v>0.089999999999999997</v>
      </c>
      <c r="I1352" s="239"/>
      <c r="J1352" s="234"/>
      <c r="K1352" s="234"/>
      <c r="L1352" s="240"/>
      <c r="M1352" s="241"/>
      <c r="N1352" s="242"/>
      <c r="O1352" s="242"/>
      <c r="P1352" s="242"/>
      <c r="Q1352" s="242"/>
      <c r="R1352" s="242"/>
      <c r="S1352" s="242"/>
      <c r="T1352" s="24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4" t="s">
        <v>174</v>
      </c>
      <c r="AU1352" s="244" t="s">
        <v>87</v>
      </c>
      <c r="AV1352" s="13" t="s">
        <v>87</v>
      </c>
      <c r="AW1352" s="13" t="s">
        <v>37</v>
      </c>
      <c r="AX1352" s="13" t="s">
        <v>77</v>
      </c>
      <c r="AY1352" s="244" t="s">
        <v>164</v>
      </c>
    </row>
    <row r="1353" s="13" customFormat="1">
      <c r="A1353" s="13"/>
      <c r="B1353" s="233"/>
      <c r="C1353" s="234"/>
      <c r="D1353" s="235" t="s">
        <v>174</v>
      </c>
      <c r="E1353" s="236" t="s">
        <v>19</v>
      </c>
      <c r="F1353" s="237" t="s">
        <v>1331</v>
      </c>
      <c r="G1353" s="234"/>
      <c r="H1353" s="238">
        <v>0.28799999999999998</v>
      </c>
      <c r="I1353" s="239"/>
      <c r="J1353" s="234"/>
      <c r="K1353" s="234"/>
      <c r="L1353" s="240"/>
      <c r="M1353" s="241"/>
      <c r="N1353" s="242"/>
      <c r="O1353" s="242"/>
      <c r="P1353" s="242"/>
      <c r="Q1353" s="242"/>
      <c r="R1353" s="242"/>
      <c r="S1353" s="242"/>
      <c r="T1353" s="24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4" t="s">
        <v>174</v>
      </c>
      <c r="AU1353" s="244" t="s">
        <v>87</v>
      </c>
      <c r="AV1353" s="13" t="s">
        <v>87</v>
      </c>
      <c r="AW1353" s="13" t="s">
        <v>37</v>
      </c>
      <c r="AX1353" s="13" t="s">
        <v>77</v>
      </c>
      <c r="AY1353" s="244" t="s">
        <v>164</v>
      </c>
    </row>
    <row r="1354" s="13" customFormat="1">
      <c r="A1354" s="13"/>
      <c r="B1354" s="233"/>
      <c r="C1354" s="234"/>
      <c r="D1354" s="235" t="s">
        <v>174</v>
      </c>
      <c r="E1354" s="236" t="s">
        <v>19</v>
      </c>
      <c r="F1354" s="237" t="s">
        <v>1332</v>
      </c>
      <c r="G1354" s="234"/>
      <c r="H1354" s="238">
        <v>0.54700000000000004</v>
      </c>
      <c r="I1354" s="239"/>
      <c r="J1354" s="234"/>
      <c r="K1354" s="234"/>
      <c r="L1354" s="240"/>
      <c r="M1354" s="241"/>
      <c r="N1354" s="242"/>
      <c r="O1354" s="242"/>
      <c r="P1354" s="242"/>
      <c r="Q1354" s="242"/>
      <c r="R1354" s="242"/>
      <c r="S1354" s="242"/>
      <c r="T1354" s="24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4" t="s">
        <v>174</v>
      </c>
      <c r="AU1354" s="244" t="s">
        <v>87</v>
      </c>
      <c r="AV1354" s="13" t="s">
        <v>87</v>
      </c>
      <c r="AW1354" s="13" t="s">
        <v>37</v>
      </c>
      <c r="AX1354" s="13" t="s">
        <v>77</v>
      </c>
      <c r="AY1354" s="244" t="s">
        <v>164</v>
      </c>
    </row>
    <row r="1355" s="13" customFormat="1">
      <c r="A1355" s="13"/>
      <c r="B1355" s="233"/>
      <c r="C1355" s="234"/>
      <c r="D1355" s="235" t="s">
        <v>174</v>
      </c>
      <c r="E1355" s="236" t="s">
        <v>19</v>
      </c>
      <c r="F1355" s="237" t="s">
        <v>1333</v>
      </c>
      <c r="G1355" s="234"/>
      <c r="H1355" s="238">
        <v>0.29999999999999999</v>
      </c>
      <c r="I1355" s="239"/>
      <c r="J1355" s="234"/>
      <c r="K1355" s="234"/>
      <c r="L1355" s="240"/>
      <c r="M1355" s="241"/>
      <c r="N1355" s="242"/>
      <c r="O1355" s="242"/>
      <c r="P1355" s="242"/>
      <c r="Q1355" s="242"/>
      <c r="R1355" s="242"/>
      <c r="S1355" s="242"/>
      <c r="T1355" s="24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4" t="s">
        <v>174</v>
      </c>
      <c r="AU1355" s="244" t="s">
        <v>87</v>
      </c>
      <c r="AV1355" s="13" t="s">
        <v>87</v>
      </c>
      <c r="AW1355" s="13" t="s">
        <v>37</v>
      </c>
      <c r="AX1355" s="13" t="s">
        <v>77</v>
      </c>
      <c r="AY1355" s="244" t="s">
        <v>164</v>
      </c>
    </row>
    <row r="1356" s="13" customFormat="1">
      <c r="A1356" s="13"/>
      <c r="B1356" s="233"/>
      <c r="C1356" s="234"/>
      <c r="D1356" s="235" t="s">
        <v>174</v>
      </c>
      <c r="E1356" s="236" t="s">
        <v>19</v>
      </c>
      <c r="F1356" s="237" t="s">
        <v>1334</v>
      </c>
      <c r="G1356" s="234"/>
      <c r="H1356" s="238">
        <v>0.52000000000000002</v>
      </c>
      <c r="I1356" s="239"/>
      <c r="J1356" s="234"/>
      <c r="K1356" s="234"/>
      <c r="L1356" s="240"/>
      <c r="M1356" s="241"/>
      <c r="N1356" s="242"/>
      <c r="O1356" s="242"/>
      <c r="P1356" s="242"/>
      <c r="Q1356" s="242"/>
      <c r="R1356" s="242"/>
      <c r="S1356" s="242"/>
      <c r="T1356" s="24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4" t="s">
        <v>174</v>
      </c>
      <c r="AU1356" s="244" t="s">
        <v>87</v>
      </c>
      <c r="AV1356" s="13" t="s">
        <v>87</v>
      </c>
      <c r="AW1356" s="13" t="s">
        <v>37</v>
      </c>
      <c r="AX1356" s="13" t="s">
        <v>77</v>
      </c>
      <c r="AY1356" s="244" t="s">
        <v>164</v>
      </c>
    </row>
    <row r="1357" s="13" customFormat="1">
      <c r="A1357" s="13"/>
      <c r="B1357" s="233"/>
      <c r="C1357" s="234"/>
      <c r="D1357" s="235" t="s">
        <v>174</v>
      </c>
      <c r="E1357" s="236" t="s">
        <v>19</v>
      </c>
      <c r="F1357" s="237" t="s">
        <v>1335</v>
      </c>
      <c r="G1357" s="234"/>
      <c r="H1357" s="238">
        <v>0.27000000000000002</v>
      </c>
      <c r="I1357" s="239"/>
      <c r="J1357" s="234"/>
      <c r="K1357" s="234"/>
      <c r="L1357" s="240"/>
      <c r="M1357" s="241"/>
      <c r="N1357" s="242"/>
      <c r="O1357" s="242"/>
      <c r="P1357" s="242"/>
      <c r="Q1357" s="242"/>
      <c r="R1357" s="242"/>
      <c r="S1357" s="242"/>
      <c r="T1357" s="24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4" t="s">
        <v>174</v>
      </c>
      <c r="AU1357" s="244" t="s">
        <v>87</v>
      </c>
      <c r="AV1357" s="13" t="s">
        <v>87</v>
      </c>
      <c r="AW1357" s="13" t="s">
        <v>37</v>
      </c>
      <c r="AX1357" s="13" t="s">
        <v>77</v>
      </c>
      <c r="AY1357" s="244" t="s">
        <v>164</v>
      </c>
    </row>
    <row r="1358" s="13" customFormat="1">
      <c r="A1358" s="13"/>
      <c r="B1358" s="233"/>
      <c r="C1358" s="234"/>
      <c r="D1358" s="235" t="s">
        <v>174</v>
      </c>
      <c r="E1358" s="236" t="s">
        <v>19</v>
      </c>
      <c r="F1358" s="237" t="s">
        <v>1336</v>
      </c>
      <c r="G1358" s="234"/>
      <c r="H1358" s="238">
        <v>0.33300000000000002</v>
      </c>
      <c r="I1358" s="239"/>
      <c r="J1358" s="234"/>
      <c r="K1358" s="234"/>
      <c r="L1358" s="240"/>
      <c r="M1358" s="241"/>
      <c r="N1358" s="242"/>
      <c r="O1358" s="242"/>
      <c r="P1358" s="242"/>
      <c r="Q1358" s="242"/>
      <c r="R1358" s="242"/>
      <c r="S1358" s="242"/>
      <c r="T1358" s="24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4" t="s">
        <v>174</v>
      </c>
      <c r="AU1358" s="244" t="s">
        <v>87</v>
      </c>
      <c r="AV1358" s="13" t="s">
        <v>87</v>
      </c>
      <c r="AW1358" s="13" t="s">
        <v>37</v>
      </c>
      <c r="AX1358" s="13" t="s">
        <v>77</v>
      </c>
      <c r="AY1358" s="244" t="s">
        <v>164</v>
      </c>
    </row>
    <row r="1359" s="13" customFormat="1">
      <c r="A1359" s="13"/>
      <c r="B1359" s="233"/>
      <c r="C1359" s="234"/>
      <c r="D1359" s="235" t="s">
        <v>174</v>
      </c>
      <c r="E1359" s="236" t="s">
        <v>19</v>
      </c>
      <c r="F1359" s="237" t="s">
        <v>1363</v>
      </c>
      <c r="G1359" s="234"/>
      <c r="H1359" s="238">
        <v>1.1200000000000001</v>
      </c>
      <c r="I1359" s="239"/>
      <c r="J1359" s="234"/>
      <c r="K1359" s="234"/>
      <c r="L1359" s="240"/>
      <c r="M1359" s="241"/>
      <c r="N1359" s="242"/>
      <c r="O1359" s="242"/>
      <c r="P1359" s="242"/>
      <c r="Q1359" s="242"/>
      <c r="R1359" s="242"/>
      <c r="S1359" s="242"/>
      <c r="T1359" s="24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4" t="s">
        <v>174</v>
      </c>
      <c r="AU1359" s="244" t="s">
        <v>87</v>
      </c>
      <c r="AV1359" s="13" t="s">
        <v>87</v>
      </c>
      <c r="AW1359" s="13" t="s">
        <v>37</v>
      </c>
      <c r="AX1359" s="13" t="s">
        <v>77</v>
      </c>
      <c r="AY1359" s="244" t="s">
        <v>164</v>
      </c>
    </row>
    <row r="1360" s="13" customFormat="1">
      <c r="A1360" s="13"/>
      <c r="B1360" s="233"/>
      <c r="C1360" s="234"/>
      <c r="D1360" s="235" t="s">
        <v>174</v>
      </c>
      <c r="E1360" s="236" t="s">
        <v>19</v>
      </c>
      <c r="F1360" s="237" t="s">
        <v>1337</v>
      </c>
      <c r="G1360" s="234"/>
      <c r="H1360" s="238">
        <v>0.79200000000000004</v>
      </c>
      <c r="I1360" s="239"/>
      <c r="J1360" s="234"/>
      <c r="K1360" s="234"/>
      <c r="L1360" s="240"/>
      <c r="M1360" s="241"/>
      <c r="N1360" s="242"/>
      <c r="O1360" s="242"/>
      <c r="P1360" s="242"/>
      <c r="Q1360" s="242"/>
      <c r="R1360" s="242"/>
      <c r="S1360" s="242"/>
      <c r="T1360" s="24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4" t="s">
        <v>174</v>
      </c>
      <c r="AU1360" s="244" t="s">
        <v>87</v>
      </c>
      <c r="AV1360" s="13" t="s">
        <v>87</v>
      </c>
      <c r="AW1360" s="13" t="s">
        <v>37</v>
      </c>
      <c r="AX1360" s="13" t="s">
        <v>77</v>
      </c>
      <c r="AY1360" s="244" t="s">
        <v>164</v>
      </c>
    </row>
    <row r="1361" s="13" customFormat="1">
      <c r="A1361" s="13"/>
      <c r="B1361" s="233"/>
      <c r="C1361" s="234"/>
      <c r="D1361" s="235" t="s">
        <v>174</v>
      </c>
      <c r="E1361" s="236" t="s">
        <v>19</v>
      </c>
      <c r="F1361" s="237" t="s">
        <v>1338</v>
      </c>
      <c r="G1361" s="234"/>
      <c r="H1361" s="238">
        <v>0.12</v>
      </c>
      <c r="I1361" s="239"/>
      <c r="J1361" s="234"/>
      <c r="K1361" s="234"/>
      <c r="L1361" s="240"/>
      <c r="M1361" s="241"/>
      <c r="N1361" s="242"/>
      <c r="O1361" s="242"/>
      <c r="P1361" s="242"/>
      <c r="Q1361" s="242"/>
      <c r="R1361" s="242"/>
      <c r="S1361" s="242"/>
      <c r="T1361" s="24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4" t="s">
        <v>174</v>
      </c>
      <c r="AU1361" s="244" t="s">
        <v>87</v>
      </c>
      <c r="AV1361" s="13" t="s">
        <v>87</v>
      </c>
      <c r="AW1361" s="13" t="s">
        <v>37</v>
      </c>
      <c r="AX1361" s="13" t="s">
        <v>77</v>
      </c>
      <c r="AY1361" s="244" t="s">
        <v>164</v>
      </c>
    </row>
    <row r="1362" s="13" customFormat="1">
      <c r="A1362" s="13"/>
      <c r="B1362" s="233"/>
      <c r="C1362" s="234"/>
      <c r="D1362" s="235" t="s">
        <v>174</v>
      </c>
      <c r="E1362" s="236" t="s">
        <v>19</v>
      </c>
      <c r="F1362" s="237" t="s">
        <v>1339</v>
      </c>
      <c r="G1362" s="234"/>
      <c r="H1362" s="238">
        <v>0.22400000000000001</v>
      </c>
      <c r="I1362" s="239"/>
      <c r="J1362" s="234"/>
      <c r="K1362" s="234"/>
      <c r="L1362" s="240"/>
      <c r="M1362" s="241"/>
      <c r="N1362" s="242"/>
      <c r="O1362" s="242"/>
      <c r="P1362" s="242"/>
      <c r="Q1362" s="242"/>
      <c r="R1362" s="242"/>
      <c r="S1362" s="242"/>
      <c r="T1362" s="24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4" t="s">
        <v>174</v>
      </c>
      <c r="AU1362" s="244" t="s">
        <v>87</v>
      </c>
      <c r="AV1362" s="13" t="s">
        <v>87</v>
      </c>
      <c r="AW1362" s="13" t="s">
        <v>37</v>
      </c>
      <c r="AX1362" s="13" t="s">
        <v>77</v>
      </c>
      <c r="AY1362" s="244" t="s">
        <v>164</v>
      </c>
    </row>
    <row r="1363" s="13" customFormat="1">
      <c r="A1363" s="13"/>
      <c r="B1363" s="233"/>
      <c r="C1363" s="234"/>
      <c r="D1363" s="235" t="s">
        <v>174</v>
      </c>
      <c r="E1363" s="236" t="s">
        <v>19</v>
      </c>
      <c r="F1363" s="237" t="s">
        <v>1340</v>
      </c>
      <c r="G1363" s="234"/>
      <c r="H1363" s="238">
        <v>0.28799999999999998</v>
      </c>
      <c r="I1363" s="239"/>
      <c r="J1363" s="234"/>
      <c r="K1363" s="234"/>
      <c r="L1363" s="240"/>
      <c r="M1363" s="241"/>
      <c r="N1363" s="242"/>
      <c r="O1363" s="242"/>
      <c r="P1363" s="242"/>
      <c r="Q1363" s="242"/>
      <c r="R1363" s="242"/>
      <c r="S1363" s="242"/>
      <c r="T1363" s="24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4" t="s">
        <v>174</v>
      </c>
      <c r="AU1363" s="244" t="s">
        <v>87</v>
      </c>
      <c r="AV1363" s="13" t="s">
        <v>87</v>
      </c>
      <c r="AW1363" s="13" t="s">
        <v>37</v>
      </c>
      <c r="AX1363" s="13" t="s">
        <v>77</v>
      </c>
      <c r="AY1363" s="244" t="s">
        <v>164</v>
      </c>
    </row>
    <row r="1364" s="13" customFormat="1">
      <c r="A1364" s="13"/>
      <c r="B1364" s="233"/>
      <c r="C1364" s="234"/>
      <c r="D1364" s="235" t="s">
        <v>174</v>
      </c>
      <c r="E1364" s="236" t="s">
        <v>19</v>
      </c>
      <c r="F1364" s="237" t="s">
        <v>1341</v>
      </c>
      <c r="G1364" s="234"/>
      <c r="H1364" s="238">
        <v>0.61599999999999999</v>
      </c>
      <c r="I1364" s="239"/>
      <c r="J1364" s="234"/>
      <c r="K1364" s="234"/>
      <c r="L1364" s="240"/>
      <c r="M1364" s="241"/>
      <c r="N1364" s="242"/>
      <c r="O1364" s="242"/>
      <c r="P1364" s="242"/>
      <c r="Q1364" s="242"/>
      <c r="R1364" s="242"/>
      <c r="S1364" s="242"/>
      <c r="T1364" s="24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4" t="s">
        <v>174</v>
      </c>
      <c r="AU1364" s="244" t="s">
        <v>87</v>
      </c>
      <c r="AV1364" s="13" t="s">
        <v>87</v>
      </c>
      <c r="AW1364" s="13" t="s">
        <v>37</v>
      </c>
      <c r="AX1364" s="13" t="s">
        <v>77</v>
      </c>
      <c r="AY1364" s="244" t="s">
        <v>164</v>
      </c>
    </row>
    <row r="1365" s="13" customFormat="1">
      <c r="A1365" s="13"/>
      <c r="B1365" s="233"/>
      <c r="C1365" s="234"/>
      <c r="D1365" s="235" t="s">
        <v>174</v>
      </c>
      <c r="E1365" s="236" t="s">
        <v>19</v>
      </c>
      <c r="F1365" s="237" t="s">
        <v>1342</v>
      </c>
      <c r="G1365" s="234"/>
      <c r="H1365" s="238">
        <v>0.52000000000000002</v>
      </c>
      <c r="I1365" s="239"/>
      <c r="J1365" s="234"/>
      <c r="K1365" s="234"/>
      <c r="L1365" s="240"/>
      <c r="M1365" s="241"/>
      <c r="N1365" s="242"/>
      <c r="O1365" s="242"/>
      <c r="P1365" s="242"/>
      <c r="Q1365" s="242"/>
      <c r="R1365" s="242"/>
      <c r="S1365" s="242"/>
      <c r="T1365" s="24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4" t="s">
        <v>174</v>
      </c>
      <c r="AU1365" s="244" t="s">
        <v>87</v>
      </c>
      <c r="AV1365" s="13" t="s">
        <v>87</v>
      </c>
      <c r="AW1365" s="13" t="s">
        <v>37</v>
      </c>
      <c r="AX1365" s="13" t="s">
        <v>77</v>
      </c>
      <c r="AY1365" s="244" t="s">
        <v>164</v>
      </c>
    </row>
    <row r="1366" s="13" customFormat="1">
      <c r="A1366" s="13"/>
      <c r="B1366" s="233"/>
      <c r="C1366" s="234"/>
      <c r="D1366" s="235" t="s">
        <v>174</v>
      </c>
      <c r="E1366" s="236" t="s">
        <v>19</v>
      </c>
      <c r="F1366" s="237" t="s">
        <v>1343</v>
      </c>
      <c r="G1366" s="234"/>
      <c r="H1366" s="238">
        <v>0.23999999999999999</v>
      </c>
      <c r="I1366" s="239"/>
      <c r="J1366" s="234"/>
      <c r="K1366" s="234"/>
      <c r="L1366" s="240"/>
      <c r="M1366" s="241"/>
      <c r="N1366" s="242"/>
      <c r="O1366" s="242"/>
      <c r="P1366" s="242"/>
      <c r="Q1366" s="242"/>
      <c r="R1366" s="242"/>
      <c r="S1366" s="242"/>
      <c r="T1366" s="24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4" t="s">
        <v>174</v>
      </c>
      <c r="AU1366" s="244" t="s">
        <v>87</v>
      </c>
      <c r="AV1366" s="13" t="s">
        <v>87</v>
      </c>
      <c r="AW1366" s="13" t="s">
        <v>37</v>
      </c>
      <c r="AX1366" s="13" t="s">
        <v>77</v>
      </c>
      <c r="AY1366" s="244" t="s">
        <v>164</v>
      </c>
    </row>
    <row r="1367" s="14" customFormat="1">
      <c r="A1367" s="14"/>
      <c r="B1367" s="245"/>
      <c r="C1367" s="246"/>
      <c r="D1367" s="235" t="s">
        <v>174</v>
      </c>
      <c r="E1367" s="247" t="s">
        <v>19</v>
      </c>
      <c r="F1367" s="248" t="s">
        <v>176</v>
      </c>
      <c r="G1367" s="246"/>
      <c r="H1367" s="249">
        <v>32.636000000000003</v>
      </c>
      <c r="I1367" s="250"/>
      <c r="J1367" s="246"/>
      <c r="K1367" s="246"/>
      <c r="L1367" s="251"/>
      <c r="M1367" s="252"/>
      <c r="N1367" s="253"/>
      <c r="O1367" s="253"/>
      <c r="P1367" s="253"/>
      <c r="Q1367" s="253"/>
      <c r="R1367" s="253"/>
      <c r="S1367" s="253"/>
      <c r="T1367" s="25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5" t="s">
        <v>174</v>
      </c>
      <c r="AU1367" s="255" t="s">
        <v>87</v>
      </c>
      <c r="AV1367" s="14" t="s">
        <v>108</v>
      </c>
      <c r="AW1367" s="14" t="s">
        <v>37</v>
      </c>
      <c r="AX1367" s="14" t="s">
        <v>85</v>
      </c>
      <c r="AY1367" s="255" t="s">
        <v>164</v>
      </c>
    </row>
    <row r="1368" s="2" customFormat="1" ht="37.8" customHeight="1">
      <c r="A1368" s="41"/>
      <c r="B1368" s="42"/>
      <c r="C1368" s="215" t="s">
        <v>1364</v>
      </c>
      <c r="D1368" s="215" t="s">
        <v>166</v>
      </c>
      <c r="E1368" s="216" t="s">
        <v>1365</v>
      </c>
      <c r="F1368" s="217" t="s">
        <v>1366</v>
      </c>
      <c r="G1368" s="218" t="s">
        <v>179</v>
      </c>
      <c r="H1368" s="219">
        <v>32.636000000000003</v>
      </c>
      <c r="I1368" s="220"/>
      <c r="J1368" s="221">
        <f>ROUND(I1368*H1368,2)</f>
        <v>0</v>
      </c>
      <c r="K1368" s="217" t="s">
        <v>170</v>
      </c>
      <c r="L1368" s="47"/>
      <c r="M1368" s="222" t="s">
        <v>19</v>
      </c>
      <c r="N1368" s="223" t="s">
        <v>48</v>
      </c>
      <c r="O1368" s="87"/>
      <c r="P1368" s="224">
        <f>O1368*H1368</f>
        <v>0</v>
      </c>
      <c r="Q1368" s="224">
        <v>0.00122</v>
      </c>
      <c r="R1368" s="224">
        <f>Q1368*H1368</f>
        <v>0.039815920000000005</v>
      </c>
      <c r="S1368" s="224">
        <v>0</v>
      </c>
      <c r="T1368" s="225">
        <f>S1368*H1368</f>
        <v>0</v>
      </c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R1368" s="226" t="s">
        <v>276</v>
      </c>
      <c r="AT1368" s="226" t="s">
        <v>166</v>
      </c>
      <c r="AU1368" s="226" t="s">
        <v>87</v>
      </c>
      <c r="AY1368" s="20" t="s">
        <v>164</v>
      </c>
      <c r="BE1368" s="227">
        <f>IF(N1368="základní",J1368,0)</f>
        <v>0</v>
      </c>
      <c r="BF1368" s="227">
        <f>IF(N1368="snížená",J1368,0)</f>
        <v>0</v>
      </c>
      <c r="BG1368" s="227">
        <f>IF(N1368="zákl. přenesená",J1368,0)</f>
        <v>0</v>
      </c>
      <c r="BH1368" s="227">
        <f>IF(N1368="sníž. přenesená",J1368,0)</f>
        <v>0</v>
      </c>
      <c r="BI1368" s="227">
        <f>IF(N1368="nulová",J1368,0)</f>
        <v>0</v>
      </c>
      <c r="BJ1368" s="20" t="s">
        <v>85</v>
      </c>
      <c r="BK1368" s="227">
        <f>ROUND(I1368*H1368,2)</f>
        <v>0</v>
      </c>
      <c r="BL1368" s="20" t="s">
        <v>276</v>
      </c>
      <c r="BM1368" s="226" t="s">
        <v>1367</v>
      </c>
    </row>
    <row r="1369" s="2" customFormat="1">
      <c r="A1369" s="41"/>
      <c r="B1369" s="42"/>
      <c r="C1369" s="43"/>
      <c r="D1369" s="228" t="s">
        <v>172</v>
      </c>
      <c r="E1369" s="43"/>
      <c r="F1369" s="229" t="s">
        <v>1368</v>
      </c>
      <c r="G1369" s="43"/>
      <c r="H1369" s="43"/>
      <c r="I1369" s="230"/>
      <c r="J1369" s="43"/>
      <c r="K1369" s="43"/>
      <c r="L1369" s="47"/>
      <c r="M1369" s="231"/>
      <c r="N1369" s="232"/>
      <c r="O1369" s="87"/>
      <c r="P1369" s="87"/>
      <c r="Q1369" s="87"/>
      <c r="R1369" s="87"/>
      <c r="S1369" s="87"/>
      <c r="T1369" s="88"/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T1369" s="20" t="s">
        <v>172</v>
      </c>
      <c r="AU1369" s="20" t="s">
        <v>87</v>
      </c>
    </row>
    <row r="1370" s="13" customFormat="1">
      <c r="A1370" s="13"/>
      <c r="B1370" s="233"/>
      <c r="C1370" s="234"/>
      <c r="D1370" s="235" t="s">
        <v>174</v>
      </c>
      <c r="E1370" s="236" t="s">
        <v>19</v>
      </c>
      <c r="F1370" s="237" t="s">
        <v>1298</v>
      </c>
      <c r="G1370" s="234"/>
      <c r="H1370" s="238">
        <v>3.2799999999999998</v>
      </c>
      <c r="I1370" s="239"/>
      <c r="J1370" s="234"/>
      <c r="K1370" s="234"/>
      <c r="L1370" s="240"/>
      <c r="M1370" s="241"/>
      <c r="N1370" s="242"/>
      <c r="O1370" s="242"/>
      <c r="P1370" s="242"/>
      <c r="Q1370" s="242"/>
      <c r="R1370" s="242"/>
      <c r="S1370" s="242"/>
      <c r="T1370" s="24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44" t="s">
        <v>174</v>
      </c>
      <c r="AU1370" s="244" t="s">
        <v>87</v>
      </c>
      <c r="AV1370" s="13" t="s">
        <v>87</v>
      </c>
      <c r="AW1370" s="13" t="s">
        <v>37</v>
      </c>
      <c r="AX1370" s="13" t="s">
        <v>77</v>
      </c>
      <c r="AY1370" s="244" t="s">
        <v>164</v>
      </c>
    </row>
    <row r="1371" s="13" customFormat="1">
      <c r="A1371" s="13"/>
      <c r="B1371" s="233"/>
      <c r="C1371" s="234"/>
      <c r="D1371" s="235" t="s">
        <v>174</v>
      </c>
      <c r="E1371" s="236" t="s">
        <v>19</v>
      </c>
      <c r="F1371" s="237" t="s">
        <v>1299</v>
      </c>
      <c r="G1371" s="234"/>
      <c r="H1371" s="238">
        <v>0.63400000000000001</v>
      </c>
      <c r="I1371" s="239"/>
      <c r="J1371" s="234"/>
      <c r="K1371" s="234"/>
      <c r="L1371" s="240"/>
      <c r="M1371" s="241"/>
      <c r="N1371" s="242"/>
      <c r="O1371" s="242"/>
      <c r="P1371" s="242"/>
      <c r="Q1371" s="242"/>
      <c r="R1371" s="242"/>
      <c r="S1371" s="242"/>
      <c r="T1371" s="24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4" t="s">
        <v>174</v>
      </c>
      <c r="AU1371" s="244" t="s">
        <v>87</v>
      </c>
      <c r="AV1371" s="13" t="s">
        <v>87</v>
      </c>
      <c r="AW1371" s="13" t="s">
        <v>37</v>
      </c>
      <c r="AX1371" s="13" t="s">
        <v>77</v>
      </c>
      <c r="AY1371" s="244" t="s">
        <v>164</v>
      </c>
    </row>
    <row r="1372" s="13" customFormat="1">
      <c r="A1372" s="13"/>
      <c r="B1372" s="233"/>
      <c r="C1372" s="234"/>
      <c r="D1372" s="235" t="s">
        <v>174</v>
      </c>
      <c r="E1372" s="236" t="s">
        <v>19</v>
      </c>
      <c r="F1372" s="237" t="s">
        <v>1300</v>
      </c>
      <c r="G1372" s="234"/>
      <c r="H1372" s="238">
        <v>2.5920000000000001</v>
      </c>
      <c r="I1372" s="239"/>
      <c r="J1372" s="234"/>
      <c r="K1372" s="234"/>
      <c r="L1372" s="240"/>
      <c r="M1372" s="241"/>
      <c r="N1372" s="242"/>
      <c r="O1372" s="242"/>
      <c r="P1372" s="242"/>
      <c r="Q1372" s="242"/>
      <c r="R1372" s="242"/>
      <c r="S1372" s="242"/>
      <c r="T1372" s="24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4" t="s">
        <v>174</v>
      </c>
      <c r="AU1372" s="244" t="s">
        <v>87</v>
      </c>
      <c r="AV1372" s="13" t="s">
        <v>87</v>
      </c>
      <c r="AW1372" s="13" t="s">
        <v>37</v>
      </c>
      <c r="AX1372" s="13" t="s">
        <v>77</v>
      </c>
      <c r="AY1372" s="244" t="s">
        <v>164</v>
      </c>
    </row>
    <row r="1373" s="13" customFormat="1">
      <c r="A1373" s="13"/>
      <c r="B1373" s="233"/>
      <c r="C1373" s="234"/>
      <c r="D1373" s="235" t="s">
        <v>174</v>
      </c>
      <c r="E1373" s="236" t="s">
        <v>19</v>
      </c>
      <c r="F1373" s="237" t="s">
        <v>1301</v>
      </c>
      <c r="G1373" s="234"/>
      <c r="H1373" s="238">
        <v>0.089999999999999997</v>
      </c>
      <c r="I1373" s="239"/>
      <c r="J1373" s="234"/>
      <c r="K1373" s="234"/>
      <c r="L1373" s="240"/>
      <c r="M1373" s="241"/>
      <c r="N1373" s="242"/>
      <c r="O1373" s="242"/>
      <c r="P1373" s="242"/>
      <c r="Q1373" s="242"/>
      <c r="R1373" s="242"/>
      <c r="S1373" s="242"/>
      <c r="T1373" s="24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4" t="s">
        <v>174</v>
      </c>
      <c r="AU1373" s="244" t="s">
        <v>87</v>
      </c>
      <c r="AV1373" s="13" t="s">
        <v>87</v>
      </c>
      <c r="AW1373" s="13" t="s">
        <v>37</v>
      </c>
      <c r="AX1373" s="13" t="s">
        <v>77</v>
      </c>
      <c r="AY1373" s="244" t="s">
        <v>164</v>
      </c>
    </row>
    <row r="1374" s="13" customFormat="1">
      <c r="A1374" s="13"/>
      <c r="B1374" s="233"/>
      <c r="C1374" s="234"/>
      <c r="D1374" s="235" t="s">
        <v>174</v>
      </c>
      <c r="E1374" s="236" t="s">
        <v>19</v>
      </c>
      <c r="F1374" s="237" t="s">
        <v>1302</v>
      </c>
      <c r="G1374" s="234"/>
      <c r="H1374" s="238">
        <v>0.123</v>
      </c>
      <c r="I1374" s="239"/>
      <c r="J1374" s="234"/>
      <c r="K1374" s="234"/>
      <c r="L1374" s="240"/>
      <c r="M1374" s="241"/>
      <c r="N1374" s="242"/>
      <c r="O1374" s="242"/>
      <c r="P1374" s="242"/>
      <c r="Q1374" s="242"/>
      <c r="R1374" s="242"/>
      <c r="S1374" s="242"/>
      <c r="T1374" s="24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4" t="s">
        <v>174</v>
      </c>
      <c r="AU1374" s="244" t="s">
        <v>87</v>
      </c>
      <c r="AV1374" s="13" t="s">
        <v>87</v>
      </c>
      <c r="AW1374" s="13" t="s">
        <v>37</v>
      </c>
      <c r="AX1374" s="13" t="s">
        <v>77</v>
      </c>
      <c r="AY1374" s="244" t="s">
        <v>164</v>
      </c>
    </row>
    <row r="1375" s="13" customFormat="1">
      <c r="A1375" s="13"/>
      <c r="B1375" s="233"/>
      <c r="C1375" s="234"/>
      <c r="D1375" s="235" t="s">
        <v>174</v>
      </c>
      <c r="E1375" s="236" t="s">
        <v>19</v>
      </c>
      <c r="F1375" s="237" t="s">
        <v>1303</v>
      </c>
      <c r="G1375" s="234"/>
      <c r="H1375" s="238">
        <v>0.050000000000000003</v>
      </c>
      <c r="I1375" s="239"/>
      <c r="J1375" s="234"/>
      <c r="K1375" s="234"/>
      <c r="L1375" s="240"/>
      <c r="M1375" s="241"/>
      <c r="N1375" s="242"/>
      <c r="O1375" s="242"/>
      <c r="P1375" s="242"/>
      <c r="Q1375" s="242"/>
      <c r="R1375" s="242"/>
      <c r="S1375" s="242"/>
      <c r="T1375" s="24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4" t="s">
        <v>174</v>
      </c>
      <c r="AU1375" s="244" t="s">
        <v>87</v>
      </c>
      <c r="AV1375" s="13" t="s">
        <v>87</v>
      </c>
      <c r="AW1375" s="13" t="s">
        <v>37</v>
      </c>
      <c r="AX1375" s="13" t="s">
        <v>77</v>
      </c>
      <c r="AY1375" s="244" t="s">
        <v>164</v>
      </c>
    </row>
    <row r="1376" s="13" customFormat="1">
      <c r="A1376" s="13"/>
      <c r="B1376" s="233"/>
      <c r="C1376" s="234"/>
      <c r="D1376" s="235" t="s">
        <v>174</v>
      </c>
      <c r="E1376" s="236" t="s">
        <v>19</v>
      </c>
      <c r="F1376" s="237" t="s">
        <v>1304</v>
      </c>
      <c r="G1376" s="234"/>
      <c r="H1376" s="238">
        <v>0.053999999999999999</v>
      </c>
      <c r="I1376" s="239"/>
      <c r="J1376" s="234"/>
      <c r="K1376" s="234"/>
      <c r="L1376" s="240"/>
      <c r="M1376" s="241"/>
      <c r="N1376" s="242"/>
      <c r="O1376" s="242"/>
      <c r="P1376" s="242"/>
      <c r="Q1376" s="242"/>
      <c r="R1376" s="242"/>
      <c r="S1376" s="242"/>
      <c r="T1376" s="24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4" t="s">
        <v>174</v>
      </c>
      <c r="AU1376" s="244" t="s">
        <v>87</v>
      </c>
      <c r="AV1376" s="13" t="s">
        <v>87</v>
      </c>
      <c r="AW1376" s="13" t="s">
        <v>37</v>
      </c>
      <c r="AX1376" s="13" t="s">
        <v>77</v>
      </c>
      <c r="AY1376" s="244" t="s">
        <v>164</v>
      </c>
    </row>
    <row r="1377" s="13" customFormat="1">
      <c r="A1377" s="13"/>
      <c r="B1377" s="233"/>
      <c r="C1377" s="234"/>
      <c r="D1377" s="235" t="s">
        <v>174</v>
      </c>
      <c r="E1377" s="236" t="s">
        <v>19</v>
      </c>
      <c r="F1377" s="237" t="s">
        <v>1305</v>
      </c>
      <c r="G1377" s="234"/>
      <c r="H1377" s="238">
        <v>0.23799999999999999</v>
      </c>
      <c r="I1377" s="239"/>
      <c r="J1377" s="234"/>
      <c r="K1377" s="234"/>
      <c r="L1377" s="240"/>
      <c r="M1377" s="241"/>
      <c r="N1377" s="242"/>
      <c r="O1377" s="242"/>
      <c r="P1377" s="242"/>
      <c r="Q1377" s="242"/>
      <c r="R1377" s="242"/>
      <c r="S1377" s="242"/>
      <c r="T1377" s="24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44" t="s">
        <v>174</v>
      </c>
      <c r="AU1377" s="244" t="s">
        <v>87</v>
      </c>
      <c r="AV1377" s="13" t="s">
        <v>87</v>
      </c>
      <c r="AW1377" s="13" t="s">
        <v>37</v>
      </c>
      <c r="AX1377" s="13" t="s">
        <v>77</v>
      </c>
      <c r="AY1377" s="244" t="s">
        <v>164</v>
      </c>
    </row>
    <row r="1378" s="13" customFormat="1">
      <c r="A1378" s="13"/>
      <c r="B1378" s="233"/>
      <c r="C1378" s="234"/>
      <c r="D1378" s="235" t="s">
        <v>174</v>
      </c>
      <c r="E1378" s="236" t="s">
        <v>19</v>
      </c>
      <c r="F1378" s="237" t="s">
        <v>1306</v>
      </c>
      <c r="G1378" s="234"/>
      <c r="H1378" s="238">
        <v>0.040000000000000001</v>
      </c>
      <c r="I1378" s="239"/>
      <c r="J1378" s="234"/>
      <c r="K1378" s="234"/>
      <c r="L1378" s="240"/>
      <c r="M1378" s="241"/>
      <c r="N1378" s="242"/>
      <c r="O1378" s="242"/>
      <c r="P1378" s="242"/>
      <c r="Q1378" s="242"/>
      <c r="R1378" s="242"/>
      <c r="S1378" s="242"/>
      <c r="T1378" s="24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4" t="s">
        <v>174</v>
      </c>
      <c r="AU1378" s="244" t="s">
        <v>87</v>
      </c>
      <c r="AV1378" s="13" t="s">
        <v>87</v>
      </c>
      <c r="AW1378" s="13" t="s">
        <v>37</v>
      </c>
      <c r="AX1378" s="13" t="s">
        <v>77</v>
      </c>
      <c r="AY1378" s="244" t="s">
        <v>164</v>
      </c>
    </row>
    <row r="1379" s="13" customFormat="1">
      <c r="A1379" s="13"/>
      <c r="B1379" s="233"/>
      <c r="C1379" s="234"/>
      <c r="D1379" s="235" t="s">
        <v>174</v>
      </c>
      <c r="E1379" s="236" t="s">
        <v>19</v>
      </c>
      <c r="F1379" s="237" t="s">
        <v>1307</v>
      </c>
      <c r="G1379" s="234"/>
      <c r="H1379" s="238">
        <v>1.633</v>
      </c>
      <c r="I1379" s="239"/>
      <c r="J1379" s="234"/>
      <c r="K1379" s="234"/>
      <c r="L1379" s="240"/>
      <c r="M1379" s="241"/>
      <c r="N1379" s="242"/>
      <c r="O1379" s="242"/>
      <c r="P1379" s="242"/>
      <c r="Q1379" s="242"/>
      <c r="R1379" s="242"/>
      <c r="S1379" s="242"/>
      <c r="T1379" s="24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4" t="s">
        <v>174</v>
      </c>
      <c r="AU1379" s="244" t="s">
        <v>87</v>
      </c>
      <c r="AV1379" s="13" t="s">
        <v>87</v>
      </c>
      <c r="AW1379" s="13" t="s">
        <v>37</v>
      </c>
      <c r="AX1379" s="13" t="s">
        <v>77</v>
      </c>
      <c r="AY1379" s="244" t="s">
        <v>164</v>
      </c>
    </row>
    <row r="1380" s="13" customFormat="1">
      <c r="A1380" s="13"/>
      <c r="B1380" s="233"/>
      <c r="C1380" s="234"/>
      <c r="D1380" s="235" t="s">
        <v>174</v>
      </c>
      <c r="E1380" s="236" t="s">
        <v>19</v>
      </c>
      <c r="F1380" s="237" t="s">
        <v>1308</v>
      </c>
      <c r="G1380" s="234"/>
      <c r="H1380" s="238">
        <v>4.7619999999999996</v>
      </c>
      <c r="I1380" s="239"/>
      <c r="J1380" s="234"/>
      <c r="K1380" s="234"/>
      <c r="L1380" s="240"/>
      <c r="M1380" s="241"/>
      <c r="N1380" s="242"/>
      <c r="O1380" s="242"/>
      <c r="P1380" s="242"/>
      <c r="Q1380" s="242"/>
      <c r="R1380" s="242"/>
      <c r="S1380" s="242"/>
      <c r="T1380" s="24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4" t="s">
        <v>174</v>
      </c>
      <c r="AU1380" s="244" t="s">
        <v>87</v>
      </c>
      <c r="AV1380" s="13" t="s">
        <v>87</v>
      </c>
      <c r="AW1380" s="13" t="s">
        <v>37</v>
      </c>
      <c r="AX1380" s="13" t="s">
        <v>77</v>
      </c>
      <c r="AY1380" s="244" t="s">
        <v>164</v>
      </c>
    </row>
    <row r="1381" s="13" customFormat="1">
      <c r="A1381" s="13"/>
      <c r="B1381" s="233"/>
      <c r="C1381" s="234"/>
      <c r="D1381" s="235" t="s">
        <v>174</v>
      </c>
      <c r="E1381" s="236" t="s">
        <v>19</v>
      </c>
      <c r="F1381" s="237" t="s">
        <v>1309</v>
      </c>
      <c r="G1381" s="234"/>
      <c r="H1381" s="238">
        <v>0.126</v>
      </c>
      <c r="I1381" s="239"/>
      <c r="J1381" s="234"/>
      <c r="K1381" s="234"/>
      <c r="L1381" s="240"/>
      <c r="M1381" s="241"/>
      <c r="N1381" s="242"/>
      <c r="O1381" s="242"/>
      <c r="P1381" s="242"/>
      <c r="Q1381" s="242"/>
      <c r="R1381" s="242"/>
      <c r="S1381" s="242"/>
      <c r="T1381" s="24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4" t="s">
        <v>174</v>
      </c>
      <c r="AU1381" s="244" t="s">
        <v>87</v>
      </c>
      <c r="AV1381" s="13" t="s">
        <v>87</v>
      </c>
      <c r="AW1381" s="13" t="s">
        <v>37</v>
      </c>
      <c r="AX1381" s="13" t="s">
        <v>77</v>
      </c>
      <c r="AY1381" s="244" t="s">
        <v>164</v>
      </c>
    </row>
    <row r="1382" s="13" customFormat="1">
      <c r="A1382" s="13"/>
      <c r="B1382" s="233"/>
      <c r="C1382" s="234"/>
      <c r="D1382" s="235" t="s">
        <v>174</v>
      </c>
      <c r="E1382" s="236" t="s">
        <v>19</v>
      </c>
      <c r="F1382" s="237" t="s">
        <v>1310</v>
      </c>
      <c r="G1382" s="234"/>
      <c r="H1382" s="238">
        <v>0.20200000000000001</v>
      </c>
      <c r="I1382" s="239"/>
      <c r="J1382" s="234"/>
      <c r="K1382" s="234"/>
      <c r="L1382" s="240"/>
      <c r="M1382" s="241"/>
      <c r="N1382" s="242"/>
      <c r="O1382" s="242"/>
      <c r="P1382" s="242"/>
      <c r="Q1382" s="242"/>
      <c r="R1382" s="242"/>
      <c r="S1382" s="242"/>
      <c r="T1382" s="24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4" t="s">
        <v>174</v>
      </c>
      <c r="AU1382" s="244" t="s">
        <v>87</v>
      </c>
      <c r="AV1382" s="13" t="s">
        <v>87</v>
      </c>
      <c r="AW1382" s="13" t="s">
        <v>37</v>
      </c>
      <c r="AX1382" s="13" t="s">
        <v>77</v>
      </c>
      <c r="AY1382" s="244" t="s">
        <v>164</v>
      </c>
    </row>
    <row r="1383" s="13" customFormat="1">
      <c r="A1383" s="13"/>
      <c r="B1383" s="233"/>
      <c r="C1383" s="234"/>
      <c r="D1383" s="235" t="s">
        <v>174</v>
      </c>
      <c r="E1383" s="236" t="s">
        <v>19</v>
      </c>
      <c r="F1383" s="237" t="s">
        <v>1311</v>
      </c>
      <c r="G1383" s="234"/>
      <c r="H1383" s="238">
        <v>0.17299999999999999</v>
      </c>
      <c r="I1383" s="239"/>
      <c r="J1383" s="234"/>
      <c r="K1383" s="234"/>
      <c r="L1383" s="240"/>
      <c r="M1383" s="241"/>
      <c r="N1383" s="242"/>
      <c r="O1383" s="242"/>
      <c r="P1383" s="242"/>
      <c r="Q1383" s="242"/>
      <c r="R1383" s="242"/>
      <c r="S1383" s="242"/>
      <c r="T1383" s="24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4" t="s">
        <v>174</v>
      </c>
      <c r="AU1383" s="244" t="s">
        <v>87</v>
      </c>
      <c r="AV1383" s="13" t="s">
        <v>87</v>
      </c>
      <c r="AW1383" s="13" t="s">
        <v>37</v>
      </c>
      <c r="AX1383" s="13" t="s">
        <v>77</v>
      </c>
      <c r="AY1383" s="244" t="s">
        <v>164</v>
      </c>
    </row>
    <row r="1384" s="13" customFormat="1">
      <c r="A1384" s="13"/>
      <c r="B1384" s="233"/>
      <c r="C1384" s="234"/>
      <c r="D1384" s="235" t="s">
        <v>174</v>
      </c>
      <c r="E1384" s="236" t="s">
        <v>19</v>
      </c>
      <c r="F1384" s="237" t="s">
        <v>1312</v>
      </c>
      <c r="G1384" s="234"/>
      <c r="H1384" s="238">
        <v>0.20200000000000001</v>
      </c>
      <c r="I1384" s="239"/>
      <c r="J1384" s="234"/>
      <c r="K1384" s="234"/>
      <c r="L1384" s="240"/>
      <c r="M1384" s="241"/>
      <c r="N1384" s="242"/>
      <c r="O1384" s="242"/>
      <c r="P1384" s="242"/>
      <c r="Q1384" s="242"/>
      <c r="R1384" s="242"/>
      <c r="S1384" s="242"/>
      <c r="T1384" s="24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4" t="s">
        <v>174</v>
      </c>
      <c r="AU1384" s="244" t="s">
        <v>87</v>
      </c>
      <c r="AV1384" s="13" t="s">
        <v>87</v>
      </c>
      <c r="AW1384" s="13" t="s">
        <v>37</v>
      </c>
      <c r="AX1384" s="13" t="s">
        <v>77</v>
      </c>
      <c r="AY1384" s="244" t="s">
        <v>164</v>
      </c>
    </row>
    <row r="1385" s="13" customFormat="1">
      <c r="A1385" s="13"/>
      <c r="B1385" s="233"/>
      <c r="C1385" s="234"/>
      <c r="D1385" s="235" t="s">
        <v>174</v>
      </c>
      <c r="E1385" s="236" t="s">
        <v>19</v>
      </c>
      <c r="F1385" s="237" t="s">
        <v>1313</v>
      </c>
      <c r="G1385" s="234"/>
      <c r="H1385" s="238">
        <v>0.32600000000000001</v>
      </c>
      <c r="I1385" s="239"/>
      <c r="J1385" s="234"/>
      <c r="K1385" s="234"/>
      <c r="L1385" s="240"/>
      <c r="M1385" s="241"/>
      <c r="N1385" s="242"/>
      <c r="O1385" s="242"/>
      <c r="P1385" s="242"/>
      <c r="Q1385" s="242"/>
      <c r="R1385" s="242"/>
      <c r="S1385" s="242"/>
      <c r="T1385" s="24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4" t="s">
        <v>174</v>
      </c>
      <c r="AU1385" s="244" t="s">
        <v>87</v>
      </c>
      <c r="AV1385" s="13" t="s">
        <v>87</v>
      </c>
      <c r="AW1385" s="13" t="s">
        <v>37</v>
      </c>
      <c r="AX1385" s="13" t="s">
        <v>77</v>
      </c>
      <c r="AY1385" s="244" t="s">
        <v>164</v>
      </c>
    </row>
    <row r="1386" s="13" customFormat="1">
      <c r="A1386" s="13"/>
      <c r="B1386" s="233"/>
      <c r="C1386" s="234"/>
      <c r="D1386" s="235" t="s">
        <v>174</v>
      </c>
      <c r="E1386" s="236" t="s">
        <v>19</v>
      </c>
      <c r="F1386" s="237" t="s">
        <v>1314</v>
      </c>
      <c r="G1386" s="234"/>
      <c r="H1386" s="238">
        <v>0.13400000000000001</v>
      </c>
      <c r="I1386" s="239"/>
      <c r="J1386" s="234"/>
      <c r="K1386" s="234"/>
      <c r="L1386" s="240"/>
      <c r="M1386" s="241"/>
      <c r="N1386" s="242"/>
      <c r="O1386" s="242"/>
      <c r="P1386" s="242"/>
      <c r="Q1386" s="242"/>
      <c r="R1386" s="242"/>
      <c r="S1386" s="242"/>
      <c r="T1386" s="24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4" t="s">
        <v>174</v>
      </c>
      <c r="AU1386" s="244" t="s">
        <v>87</v>
      </c>
      <c r="AV1386" s="13" t="s">
        <v>87</v>
      </c>
      <c r="AW1386" s="13" t="s">
        <v>37</v>
      </c>
      <c r="AX1386" s="13" t="s">
        <v>77</v>
      </c>
      <c r="AY1386" s="244" t="s">
        <v>164</v>
      </c>
    </row>
    <row r="1387" s="13" customFormat="1">
      <c r="A1387" s="13"/>
      <c r="B1387" s="233"/>
      <c r="C1387" s="234"/>
      <c r="D1387" s="235" t="s">
        <v>174</v>
      </c>
      <c r="E1387" s="236" t="s">
        <v>19</v>
      </c>
      <c r="F1387" s="237" t="s">
        <v>1315</v>
      </c>
      <c r="G1387" s="234"/>
      <c r="H1387" s="238">
        <v>0.59799999999999998</v>
      </c>
      <c r="I1387" s="239"/>
      <c r="J1387" s="234"/>
      <c r="K1387" s="234"/>
      <c r="L1387" s="240"/>
      <c r="M1387" s="241"/>
      <c r="N1387" s="242"/>
      <c r="O1387" s="242"/>
      <c r="P1387" s="242"/>
      <c r="Q1387" s="242"/>
      <c r="R1387" s="242"/>
      <c r="S1387" s="242"/>
      <c r="T1387" s="24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4" t="s">
        <v>174</v>
      </c>
      <c r="AU1387" s="244" t="s">
        <v>87</v>
      </c>
      <c r="AV1387" s="13" t="s">
        <v>87</v>
      </c>
      <c r="AW1387" s="13" t="s">
        <v>37</v>
      </c>
      <c r="AX1387" s="13" t="s">
        <v>77</v>
      </c>
      <c r="AY1387" s="244" t="s">
        <v>164</v>
      </c>
    </row>
    <row r="1388" s="13" customFormat="1">
      <c r="A1388" s="13"/>
      <c r="B1388" s="233"/>
      <c r="C1388" s="234"/>
      <c r="D1388" s="235" t="s">
        <v>174</v>
      </c>
      <c r="E1388" s="236" t="s">
        <v>19</v>
      </c>
      <c r="F1388" s="237" t="s">
        <v>1316</v>
      </c>
      <c r="G1388" s="234"/>
      <c r="H1388" s="238">
        <v>0.25600000000000001</v>
      </c>
      <c r="I1388" s="239"/>
      <c r="J1388" s="234"/>
      <c r="K1388" s="234"/>
      <c r="L1388" s="240"/>
      <c r="M1388" s="241"/>
      <c r="N1388" s="242"/>
      <c r="O1388" s="242"/>
      <c r="P1388" s="242"/>
      <c r="Q1388" s="242"/>
      <c r="R1388" s="242"/>
      <c r="S1388" s="242"/>
      <c r="T1388" s="24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4" t="s">
        <v>174</v>
      </c>
      <c r="AU1388" s="244" t="s">
        <v>87</v>
      </c>
      <c r="AV1388" s="13" t="s">
        <v>87</v>
      </c>
      <c r="AW1388" s="13" t="s">
        <v>37</v>
      </c>
      <c r="AX1388" s="13" t="s">
        <v>77</v>
      </c>
      <c r="AY1388" s="244" t="s">
        <v>164</v>
      </c>
    </row>
    <row r="1389" s="13" customFormat="1">
      <c r="A1389" s="13"/>
      <c r="B1389" s="233"/>
      <c r="C1389" s="234"/>
      <c r="D1389" s="235" t="s">
        <v>174</v>
      </c>
      <c r="E1389" s="236" t="s">
        <v>19</v>
      </c>
      <c r="F1389" s="237" t="s">
        <v>1317</v>
      </c>
      <c r="G1389" s="234"/>
      <c r="H1389" s="238">
        <v>0.153</v>
      </c>
      <c r="I1389" s="239"/>
      <c r="J1389" s="234"/>
      <c r="K1389" s="234"/>
      <c r="L1389" s="240"/>
      <c r="M1389" s="241"/>
      <c r="N1389" s="242"/>
      <c r="O1389" s="242"/>
      <c r="P1389" s="242"/>
      <c r="Q1389" s="242"/>
      <c r="R1389" s="242"/>
      <c r="S1389" s="242"/>
      <c r="T1389" s="24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4" t="s">
        <v>174</v>
      </c>
      <c r="AU1389" s="244" t="s">
        <v>87</v>
      </c>
      <c r="AV1389" s="13" t="s">
        <v>87</v>
      </c>
      <c r="AW1389" s="13" t="s">
        <v>37</v>
      </c>
      <c r="AX1389" s="13" t="s">
        <v>77</v>
      </c>
      <c r="AY1389" s="244" t="s">
        <v>164</v>
      </c>
    </row>
    <row r="1390" s="13" customFormat="1">
      <c r="A1390" s="13"/>
      <c r="B1390" s="233"/>
      <c r="C1390" s="234"/>
      <c r="D1390" s="235" t="s">
        <v>174</v>
      </c>
      <c r="E1390" s="236" t="s">
        <v>19</v>
      </c>
      <c r="F1390" s="237" t="s">
        <v>1318</v>
      </c>
      <c r="G1390" s="234"/>
      <c r="H1390" s="238">
        <v>8.7599999999999998</v>
      </c>
      <c r="I1390" s="239"/>
      <c r="J1390" s="234"/>
      <c r="K1390" s="234"/>
      <c r="L1390" s="240"/>
      <c r="M1390" s="241"/>
      <c r="N1390" s="242"/>
      <c r="O1390" s="242"/>
      <c r="P1390" s="242"/>
      <c r="Q1390" s="242"/>
      <c r="R1390" s="242"/>
      <c r="S1390" s="242"/>
      <c r="T1390" s="24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4" t="s">
        <v>174</v>
      </c>
      <c r="AU1390" s="244" t="s">
        <v>87</v>
      </c>
      <c r="AV1390" s="13" t="s">
        <v>87</v>
      </c>
      <c r="AW1390" s="13" t="s">
        <v>37</v>
      </c>
      <c r="AX1390" s="13" t="s">
        <v>77</v>
      </c>
      <c r="AY1390" s="244" t="s">
        <v>164</v>
      </c>
    </row>
    <row r="1391" s="13" customFormat="1">
      <c r="A1391" s="13"/>
      <c r="B1391" s="233"/>
      <c r="C1391" s="234"/>
      <c r="D1391" s="235" t="s">
        <v>174</v>
      </c>
      <c r="E1391" s="236" t="s">
        <v>19</v>
      </c>
      <c r="F1391" s="237" t="s">
        <v>1321</v>
      </c>
      <c r="G1391" s="234"/>
      <c r="H1391" s="238">
        <v>0.69399999999999995</v>
      </c>
      <c r="I1391" s="239"/>
      <c r="J1391" s="234"/>
      <c r="K1391" s="234"/>
      <c r="L1391" s="240"/>
      <c r="M1391" s="241"/>
      <c r="N1391" s="242"/>
      <c r="O1391" s="242"/>
      <c r="P1391" s="242"/>
      <c r="Q1391" s="242"/>
      <c r="R1391" s="242"/>
      <c r="S1391" s="242"/>
      <c r="T1391" s="24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44" t="s">
        <v>174</v>
      </c>
      <c r="AU1391" s="244" t="s">
        <v>87</v>
      </c>
      <c r="AV1391" s="13" t="s">
        <v>87</v>
      </c>
      <c r="AW1391" s="13" t="s">
        <v>37</v>
      </c>
      <c r="AX1391" s="13" t="s">
        <v>77</v>
      </c>
      <c r="AY1391" s="244" t="s">
        <v>164</v>
      </c>
    </row>
    <row r="1392" s="13" customFormat="1">
      <c r="A1392" s="13"/>
      <c r="B1392" s="233"/>
      <c r="C1392" s="234"/>
      <c r="D1392" s="235" t="s">
        <v>174</v>
      </c>
      <c r="E1392" s="236" t="s">
        <v>19</v>
      </c>
      <c r="F1392" s="237" t="s">
        <v>1322</v>
      </c>
      <c r="G1392" s="234"/>
      <c r="H1392" s="238">
        <v>0.081000000000000003</v>
      </c>
      <c r="I1392" s="239"/>
      <c r="J1392" s="234"/>
      <c r="K1392" s="234"/>
      <c r="L1392" s="240"/>
      <c r="M1392" s="241"/>
      <c r="N1392" s="242"/>
      <c r="O1392" s="242"/>
      <c r="P1392" s="242"/>
      <c r="Q1392" s="242"/>
      <c r="R1392" s="242"/>
      <c r="S1392" s="242"/>
      <c r="T1392" s="24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4" t="s">
        <v>174</v>
      </c>
      <c r="AU1392" s="244" t="s">
        <v>87</v>
      </c>
      <c r="AV1392" s="13" t="s">
        <v>87</v>
      </c>
      <c r="AW1392" s="13" t="s">
        <v>37</v>
      </c>
      <c r="AX1392" s="13" t="s">
        <v>77</v>
      </c>
      <c r="AY1392" s="244" t="s">
        <v>164</v>
      </c>
    </row>
    <row r="1393" s="13" customFormat="1">
      <c r="A1393" s="13"/>
      <c r="B1393" s="233"/>
      <c r="C1393" s="234"/>
      <c r="D1393" s="235" t="s">
        <v>174</v>
      </c>
      <c r="E1393" s="236" t="s">
        <v>19</v>
      </c>
      <c r="F1393" s="237" t="s">
        <v>1323</v>
      </c>
      <c r="G1393" s="234"/>
      <c r="H1393" s="238">
        <v>0.033000000000000002</v>
      </c>
      <c r="I1393" s="239"/>
      <c r="J1393" s="234"/>
      <c r="K1393" s="234"/>
      <c r="L1393" s="240"/>
      <c r="M1393" s="241"/>
      <c r="N1393" s="242"/>
      <c r="O1393" s="242"/>
      <c r="P1393" s="242"/>
      <c r="Q1393" s="242"/>
      <c r="R1393" s="242"/>
      <c r="S1393" s="242"/>
      <c r="T1393" s="24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4" t="s">
        <v>174</v>
      </c>
      <c r="AU1393" s="244" t="s">
        <v>87</v>
      </c>
      <c r="AV1393" s="13" t="s">
        <v>87</v>
      </c>
      <c r="AW1393" s="13" t="s">
        <v>37</v>
      </c>
      <c r="AX1393" s="13" t="s">
        <v>77</v>
      </c>
      <c r="AY1393" s="244" t="s">
        <v>164</v>
      </c>
    </row>
    <row r="1394" s="13" customFormat="1">
      <c r="A1394" s="13"/>
      <c r="B1394" s="233"/>
      <c r="C1394" s="234"/>
      <c r="D1394" s="235" t="s">
        <v>174</v>
      </c>
      <c r="E1394" s="236" t="s">
        <v>19</v>
      </c>
      <c r="F1394" s="237" t="s">
        <v>1324</v>
      </c>
      <c r="G1394" s="234"/>
      <c r="H1394" s="238">
        <v>0.10199999999999999</v>
      </c>
      <c r="I1394" s="239"/>
      <c r="J1394" s="234"/>
      <c r="K1394" s="234"/>
      <c r="L1394" s="240"/>
      <c r="M1394" s="241"/>
      <c r="N1394" s="242"/>
      <c r="O1394" s="242"/>
      <c r="P1394" s="242"/>
      <c r="Q1394" s="242"/>
      <c r="R1394" s="242"/>
      <c r="S1394" s="242"/>
      <c r="T1394" s="24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4" t="s">
        <v>174</v>
      </c>
      <c r="AU1394" s="244" t="s">
        <v>87</v>
      </c>
      <c r="AV1394" s="13" t="s">
        <v>87</v>
      </c>
      <c r="AW1394" s="13" t="s">
        <v>37</v>
      </c>
      <c r="AX1394" s="13" t="s">
        <v>77</v>
      </c>
      <c r="AY1394" s="244" t="s">
        <v>164</v>
      </c>
    </row>
    <row r="1395" s="13" customFormat="1">
      <c r="A1395" s="13"/>
      <c r="B1395" s="233"/>
      <c r="C1395" s="234"/>
      <c r="D1395" s="235" t="s">
        <v>174</v>
      </c>
      <c r="E1395" s="236" t="s">
        <v>19</v>
      </c>
      <c r="F1395" s="237" t="s">
        <v>1325</v>
      </c>
      <c r="G1395" s="234"/>
      <c r="H1395" s="238">
        <v>0.033000000000000002</v>
      </c>
      <c r="I1395" s="239"/>
      <c r="J1395" s="234"/>
      <c r="K1395" s="234"/>
      <c r="L1395" s="240"/>
      <c r="M1395" s="241"/>
      <c r="N1395" s="242"/>
      <c r="O1395" s="242"/>
      <c r="P1395" s="242"/>
      <c r="Q1395" s="242"/>
      <c r="R1395" s="242"/>
      <c r="S1395" s="242"/>
      <c r="T1395" s="24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4" t="s">
        <v>174</v>
      </c>
      <c r="AU1395" s="244" t="s">
        <v>87</v>
      </c>
      <c r="AV1395" s="13" t="s">
        <v>87</v>
      </c>
      <c r="AW1395" s="13" t="s">
        <v>37</v>
      </c>
      <c r="AX1395" s="13" t="s">
        <v>77</v>
      </c>
      <c r="AY1395" s="244" t="s">
        <v>164</v>
      </c>
    </row>
    <row r="1396" s="13" customFormat="1">
      <c r="A1396" s="13"/>
      <c r="B1396" s="233"/>
      <c r="C1396" s="234"/>
      <c r="D1396" s="235" t="s">
        <v>174</v>
      </c>
      <c r="E1396" s="236" t="s">
        <v>19</v>
      </c>
      <c r="F1396" s="237" t="s">
        <v>1326</v>
      </c>
      <c r="G1396" s="234"/>
      <c r="H1396" s="238">
        <v>0.11799999999999999</v>
      </c>
      <c r="I1396" s="239"/>
      <c r="J1396" s="234"/>
      <c r="K1396" s="234"/>
      <c r="L1396" s="240"/>
      <c r="M1396" s="241"/>
      <c r="N1396" s="242"/>
      <c r="O1396" s="242"/>
      <c r="P1396" s="242"/>
      <c r="Q1396" s="242"/>
      <c r="R1396" s="242"/>
      <c r="S1396" s="242"/>
      <c r="T1396" s="24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4" t="s">
        <v>174</v>
      </c>
      <c r="AU1396" s="244" t="s">
        <v>87</v>
      </c>
      <c r="AV1396" s="13" t="s">
        <v>87</v>
      </c>
      <c r="AW1396" s="13" t="s">
        <v>37</v>
      </c>
      <c r="AX1396" s="13" t="s">
        <v>77</v>
      </c>
      <c r="AY1396" s="244" t="s">
        <v>164</v>
      </c>
    </row>
    <row r="1397" s="13" customFormat="1">
      <c r="A1397" s="13"/>
      <c r="B1397" s="233"/>
      <c r="C1397" s="234"/>
      <c r="D1397" s="235" t="s">
        <v>174</v>
      </c>
      <c r="E1397" s="236" t="s">
        <v>19</v>
      </c>
      <c r="F1397" s="237" t="s">
        <v>1327</v>
      </c>
      <c r="G1397" s="234"/>
      <c r="H1397" s="238">
        <v>0.040000000000000001</v>
      </c>
      <c r="I1397" s="239"/>
      <c r="J1397" s="234"/>
      <c r="K1397" s="234"/>
      <c r="L1397" s="240"/>
      <c r="M1397" s="241"/>
      <c r="N1397" s="242"/>
      <c r="O1397" s="242"/>
      <c r="P1397" s="242"/>
      <c r="Q1397" s="242"/>
      <c r="R1397" s="242"/>
      <c r="S1397" s="242"/>
      <c r="T1397" s="24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4" t="s">
        <v>174</v>
      </c>
      <c r="AU1397" s="244" t="s">
        <v>87</v>
      </c>
      <c r="AV1397" s="13" t="s">
        <v>87</v>
      </c>
      <c r="AW1397" s="13" t="s">
        <v>37</v>
      </c>
      <c r="AX1397" s="13" t="s">
        <v>77</v>
      </c>
      <c r="AY1397" s="244" t="s">
        <v>164</v>
      </c>
    </row>
    <row r="1398" s="13" customFormat="1">
      <c r="A1398" s="13"/>
      <c r="B1398" s="233"/>
      <c r="C1398" s="234"/>
      <c r="D1398" s="235" t="s">
        <v>174</v>
      </c>
      <c r="E1398" s="236" t="s">
        <v>19</v>
      </c>
      <c r="F1398" s="237" t="s">
        <v>1328</v>
      </c>
      <c r="G1398" s="234"/>
      <c r="H1398" s="238">
        <v>0.121</v>
      </c>
      <c r="I1398" s="239"/>
      <c r="J1398" s="234"/>
      <c r="K1398" s="234"/>
      <c r="L1398" s="240"/>
      <c r="M1398" s="241"/>
      <c r="N1398" s="242"/>
      <c r="O1398" s="242"/>
      <c r="P1398" s="242"/>
      <c r="Q1398" s="242"/>
      <c r="R1398" s="242"/>
      <c r="S1398" s="242"/>
      <c r="T1398" s="24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4" t="s">
        <v>174</v>
      </c>
      <c r="AU1398" s="244" t="s">
        <v>87</v>
      </c>
      <c r="AV1398" s="13" t="s">
        <v>87</v>
      </c>
      <c r="AW1398" s="13" t="s">
        <v>37</v>
      </c>
      <c r="AX1398" s="13" t="s">
        <v>77</v>
      </c>
      <c r="AY1398" s="244" t="s">
        <v>164</v>
      </c>
    </row>
    <row r="1399" s="13" customFormat="1">
      <c r="A1399" s="13"/>
      <c r="B1399" s="233"/>
      <c r="C1399" s="234"/>
      <c r="D1399" s="235" t="s">
        <v>174</v>
      </c>
      <c r="E1399" s="236" t="s">
        <v>19</v>
      </c>
      <c r="F1399" s="237" t="s">
        <v>1329</v>
      </c>
      <c r="G1399" s="234"/>
      <c r="H1399" s="238">
        <v>0.71999999999999997</v>
      </c>
      <c r="I1399" s="239"/>
      <c r="J1399" s="234"/>
      <c r="K1399" s="234"/>
      <c r="L1399" s="240"/>
      <c r="M1399" s="241"/>
      <c r="N1399" s="242"/>
      <c r="O1399" s="242"/>
      <c r="P1399" s="242"/>
      <c r="Q1399" s="242"/>
      <c r="R1399" s="242"/>
      <c r="S1399" s="242"/>
      <c r="T1399" s="24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44" t="s">
        <v>174</v>
      </c>
      <c r="AU1399" s="244" t="s">
        <v>87</v>
      </c>
      <c r="AV1399" s="13" t="s">
        <v>87</v>
      </c>
      <c r="AW1399" s="13" t="s">
        <v>37</v>
      </c>
      <c r="AX1399" s="13" t="s">
        <v>77</v>
      </c>
      <c r="AY1399" s="244" t="s">
        <v>164</v>
      </c>
    </row>
    <row r="1400" s="13" customFormat="1">
      <c r="A1400" s="13"/>
      <c r="B1400" s="233"/>
      <c r="C1400" s="234"/>
      <c r="D1400" s="235" t="s">
        <v>174</v>
      </c>
      <c r="E1400" s="236" t="s">
        <v>19</v>
      </c>
      <c r="F1400" s="237" t="s">
        <v>1330</v>
      </c>
      <c r="G1400" s="234"/>
      <c r="H1400" s="238">
        <v>0.089999999999999997</v>
      </c>
      <c r="I1400" s="239"/>
      <c r="J1400" s="234"/>
      <c r="K1400" s="234"/>
      <c r="L1400" s="240"/>
      <c r="M1400" s="241"/>
      <c r="N1400" s="242"/>
      <c r="O1400" s="242"/>
      <c r="P1400" s="242"/>
      <c r="Q1400" s="242"/>
      <c r="R1400" s="242"/>
      <c r="S1400" s="242"/>
      <c r="T1400" s="24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4" t="s">
        <v>174</v>
      </c>
      <c r="AU1400" s="244" t="s">
        <v>87</v>
      </c>
      <c r="AV1400" s="13" t="s">
        <v>87</v>
      </c>
      <c r="AW1400" s="13" t="s">
        <v>37</v>
      </c>
      <c r="AX1400" s="13" t="s">
        <v>77</v>
      </c>
      <c r="AY1400" s="244" t="s">
        <v>164</v>
      </c>
    </row>
    <row r="1401" s="13" customFormat="1">
      <c r="A1401" s="13"/>
      <c r="B1401" s="233"/>
      <c r="C1401" s="234"/>
      <c r="D1401" s="235" t="s">
        <v>174</v>
      </c>
      <c r="E1401" s="236" t="s">
        <v>19</v>
      </c>
      <c r="F1401" s="237" t="s">
        <v>1331</v>
      </c>
      <c r="G1401" s="234"/>
      <c r="H1401" s="238">
        <v>0.28799999999999998</v>
      </c>
      <c r="I1401" s="239"/>
      <c r="J1401" s="234"/>
      <c r="K1401" s="234"/>
      <c r="L1401" s="240"/>
      <c r="M1401" s="241"/>
      <c r="N1401" s="242"/>
      <c r="O1401" s="242"/>
      <c r="P1401" s="242"/>
      <c r="Q1401" s="242"/>
      <c r="R1401" s="242"/>
      <c r="S1401" s="242"/>
      <c r="T1401" s="24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44" t="s">
        <v>174</v>
      </c>
      <c r="AU1401" s="244" t="s">
        <v>87</v>
      </c>
      <c r="AV1401" s="13" t="s">
        <v>87</v>
      </c>
      <c r="AW1401" s="13" t="s">
        <v>37</v>
      </c>
      <c r="AX1401" s="13" t="s">
        <v>77</v>
      </c>
      <c r="AY1401" s="244" t="s">
        <v>164</v>
      </c>
    </row>
    <row r="1402" s="13" customFormat="1">
      <c r="A1402" s="13"/>
      <c r="B1402" s="233"/>
      <c r="C1402" s="234"/>
      <c r="D1402" s="235" t="s">
        <v>174</v>
      </c>
      <c r="E1402" s="236" t="s">
        <v>19</v>
      </c>
      <c r="F1402" s="237" t="s">
        <v>1332</v>
      </c>
      <c r="G1402" s="234"/>
      <c r="H1402" s="238">
        <v>0.54700000000000004</v>
      </c>
      <c r="I1402" s="239"/>
      <c r="J1402" s="234"/>
      <c r="K1402" s="234"/>
      <c r="L1402" s="240"/>
      <c r="M1402" s="241"/>
      <c r="N1402" s="242"/>
      <c r="O1402" s="242"/>
      <c r="P1402" s="242"/>
      <c r="Q1402" s="242"/>
      <c r="R1402" s="242"/>
      <c r="S1402" s="242"/>
      <c r="T1402" s="24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4" t="s">
        <v>174</v>
      </c>
      <c r="AU1402" s="244" t="s">
        <v>87</v>
      </c>
      <c r="AV1402" s="13" t="s">
        <v>87</v>
      </c>
      <c r="AW1402" s="13" t="s">
        <v>37</v>
      </c>
      <c r="AX1402" s="13" t="s">
        <v>77</v>
      </c>
      <c r="AY1402" s="244" t="s">
        <v>164</v>
      </c>
    </row>
    <row r="1403" s="13" customFormat="1">
      <c r="A1403" s="13"/>
      <c r="B1403" s="233"/>
      <c r="C1403" s="234"/>
      <c r="D1403" s="235" t="s">
        <v>174</v>
      </c>
      <c r="E1403" s="236" t="s">
        <v>19</v>
      </c>
      <c r="F1403" s="237" t="s">
        <v>1333</v>
      </c>
      <c r="G1403" s="234"/>
      <c r="H1403" s="238">
        <v>0.29999999999999999</v>
      </c>
      <c r="I1403" s="239"/>
      <c r="J1403" s="234"/>
      <c r="K1403" s="234"/>
      <c r="L1403" s="240"/>
      <c r="M1403" s="241"/>
      <c r="N1403" s="242"/>
      <c r="O1403" s="242"/>
      <c r="P1403" s="242"/>
      <c r="Q1403" s="242"/>
      <c r="R1403" s="242"/>
      <c r="S1403" s="242"/>
      <c r="T1403" s="24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44" t="s">
        <v>174</v>
      </c>
      <c r="AU1403" s="244" t="s">
        <v>87</v>
      </c>
      <c r="AV1403" s="13" t="s">
        <v>87</v>
      </c>
      <c r="AW1403" s="13" t="s">
        <v>37</v>
      </c>
      <c r="AX1403" s="13" t="s">
        <v>77</v>
      </c>
      <c r="AY1403" s="244" t="s">
        <v>164</v>
      </c>
    </row>
    <row r="1404" s="13" customFormat="1">
      <c r="A1404" s="13"/>
      <c r="B1404" s="233"/>
      <c r="C1404" s="234"/>
      <c r="D1404" s="235" t="s">
        <v>174</v>
      </c>
      <c r="E1404" s="236" t="s">
        <v>19</v>
      </c>
      <c r="F1404" s="237" t="s">
        <v>1334</v>
      </c>
      <c r="G1404" s="234"/>
      <c r="H1404" s="238">
        <v>0.52000000000000002</v>
      </c>
      <c r="I1404" s="239"/>
      <c r="J1404" s="234"/>
      <c r="K1404" s="234"/>
      <c r="L1404" s="240"/>
      <c r="M1404" s="241"/>
      <c r="N1404" s="242"/>
      <c r="O1404" s="242"/>
      <c r="P1404" s="242"/>
      <c r="Q1404" s="242"/>
      <c r="R1404" s="242"/>
      <c r="S1404" s="242"/>
      <c r="T1404" s="24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4" t="s">
        <v>174</v>
      </c>
      <c r="AU1404" s="244" t="s">
        <v>87</v>
      </c>
      <c r="AV1404" s="13" t="s">
        <v>87</v>
      </c>
      <c r="AW1404" s="13" t="s">
        <v>37</v>
      </c>
      <c r="AX1404" s="13" t="s">
        <v>77</v>
      </c>
      <c r="AY1404" s="244" t="s">
        <v>164</v>
      </c>
    </row>
    <row r="1405" s="13" customFormat="1">
      <c r="A1405" s="13"/>
      <c r="B1405" s="233"/>
      <c r="C1405" s="234"/>
      <c r="D1405" s="235" t="s">
        <v>174</v>
      </c>
      <c r="E1405" s="236" t="s">
        <v>19</v>
      </c>
      <c r="F1405" s="237" t="s">
        <v>1335</v>
      </c>
      <c r="G1405" s="234"/>
      <c r="H1405" s="238">
        <v>0.27000000000000002</v>
      </c>
      <c r="I1405" s="239"/>
      <c r="J1405" s="234"/>
      <c r="K1405" s="234"/>
      <c r="L1405" s="240"/>
      <c r="M1405" s="241"/>
      <c r="N1405" s="242"/>
      <c r="O1405" s="242"/>
      <c r="P1405" s="242"/>
      <c r="Q1405" s="242"/>
      <c r="R1405" s="242"/>
      <c r="S1405" s="242"/>
      <c r="T1405" s="24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44" t="s">
        <v>174</v>
      </c>
      <c r="AU1405" s="244" t="s">
        <v>87</v>
      </c>
      <c r="AV1405" s="13" t="s">
        <v>87</v>
      </c>
      <c r="AW1405" s="13" t="s">
        <v>37</v>
      </c>
      <c r="AX1405" s="13" t="s">
        <v>77</v>
      </c>
      <c r="AY1405" s="244" t="s">
        <v>164</v>
      </c>
    </row>
    <row r="1406" s="13" customFormat="1">
      <c r="A1406" s="13"/>
      <c r="B1406" s="233"/>
      <c r="C1406" s="234"/>
      <c r="D1406" s="235" t="s">
        <v>174</v>
      </c>
      <c r="E1406" s="236" t="s">
        <v>19</v>
      </c>
      <c r="F1406" s="237" t="s">
        <v>1336</v>
      </c>
      <c r="G1406" s="234"/>
      <c r="H1406" s="238">
        <v>0.33300000000000002</v>
      </c>
      <c r="I1406" s="239"/>
      <c r="J1406" s="234"/>
      <c r="K1406" s="234"/>
      <c r="L1406" s="240"/>
      <c r="M1406" s="241"/>
      <c r="N1406" s="242"/>
      <c r="O1406" s="242"/>
      <c r="P1406" s="242"/>
      <c r="Q1406" s="242"/>
      <c r="R1406" s="242"/>
      <c r="S1406" s="242"/>
      <c r="T1406" s="24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4" t="s">
        <v>174</v>
      </c>
      <c r="AU1406" s="244" t="s">
        <v>87</v>
      </c>
      <c r="AV1406" s="13" t="s">
        <v>87</v>
      </c>
      <c r="AW1406" s="13" t="s">
        <v>37</v>
      </c>
      <c r="AX1406" s="13" t="s">
        <v>77</v>
      </c>
      <c r="AY1406" s="244" t="s">
        <v>164</v>
      </c>
    </row>
    <row r="1407" s="13" customFormat="1">
      <c r="A1407" s="13"/>
      <c r="B1407" s="233"/>
      <c r="C1407" s="234"/>
      <c r="D1407" s="235" t="s">
        <v>174</v>
      </c>
      <c r="E1407" s="236" t="s">
        <v>19</v>
      </c>
      <c r="F1407" s="237" t="s">
        <v>1363</v>
      </c>
      <c r="G1407" s="234"/>
      <c r="H1407" s="238">
        <v>1.1200000000000001</v>
      </c>
      <c r="I1407" s="239"/>
      <c r="J1407" s="234"/>
      <c r="K1407" s="234"/>
      <c r="L1407" s="240"/>
      <c r="M1407" s="241"/>
      <c r="N1407" s="242"/>
      <c r="O1407" s="242"/>
      <c r="P1407" s="242"/>
      <c r="Q1407" s="242"/>
      <c r="R1407" s="242"/>
      <c r="S1407" s="242"/>
      <c r="T1407" s="24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4" t="s">
        <v>174</v>
      </c>
      <c r="AU1407" s="244" t="s">
        <v>87</v>
      </c>
      <c r="AV1407" s="13" t="s">
        <v>87</v>
      </c>
      <c r="AW1407" s="13" t="s">
        <v>37</v>
      </c>
      <c r="AX1407" s="13" t="s">
        <v>77</v>
      </c>
      <c r="AY1407" s="244" t="s">
        <v>164</v>
      </c>
    </row>
    <row r="1408" s="13" customFormat="1">
      <c r="A1408" s="13"/>
      <c r="B1408" s="233"/>
      <c r="C1408" s="234"/>
      <c r="D1408" s="235" t="s">
        <v>174</v>
      </c>
      <c r="E1408" s="236" t="s">
        <v>19</v>
      </c>
      <c r="F1408" s="237" t="s">
        <v>1337</v>
      </c>
      <c r="G1408" s="234"/>
      <c r="H1408" s="238">
        <v>0.79200000000000004</v>
      </c>
      <c r="I1408" s="239"/>
      <c r="J1408" s="234"/>
      <c r="K1408" s="234"/>
      <c r="L1408" s="240"/>
      <c r="M1408" s="241"/>
      <c r="N1408" s="242"/>
      <c r="O1408" s="242"/>
      <c r="P1408" s="242"/>
      <c r="Q1408" s="242"/>
      <c r="R1408" s="242"/>
      <c r="S1408" s="242"/>
      <c r="T1408" s="24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4" t="s">
        <v>174</v>
      </c>
      <c r="AU1408" s="244" t="s">
        <v>87</v>
      </c>
      <c r="AV1408" s="13" t="s">
        <v>87</v>
      </c>
      <c r="AW1408" s="13" t="s">
        <v>37</v>
      </c>
      <c r="AX1408" s="13" t="s">
        <v>77</v>
      </c>
      <c r="AY1408" s="244" t="s">
        <v>164</v>
      </c>
    </row>
    <row r="1409" s="13" customFormat="1">
      <c r="A1409" s="13"/>
      <c r="B1409" s="233"/>
      <c r="C1409" s="234"/>
      <c r="D1409" s="235" t="s">
        <v>174</v>
      </c>
      <c r="E1409" s="236" t="s">
        <v>19</v>
      </c>
      <c r="F1409" s="237" t="s">
        <v>1338</v>
      </c>
      <c r="G1409" s="234"/>
      <c r="H1409" s="238">
        <v>0.12</v>
      </c>
      <c r="I1409" s="239"/>
      <c r="J1409" s="234"/>
      <c r="K1409" s="234"/>
      <c r="L1409" s="240"/>
      <c r="M1409" s="241"/>
      <c r="N1409" s="242"/>
      <c r="O1409" s="242"/>
      <c r="P1409" s="242"/>
      <c r="Q1409" s="242"/>
      <c r="R1409" s="242"/>
      <c r="S1409" s="242"/>
      <c r="T1409" s="24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4" t="s">
        <v>174</v>
      </c>
      <c r="AU1409" s="244" t="s">
        <v>87</v>
      </c>
      <c r="AV1409" s="13" t="s">
        <v>87</v>
      </c>
      <c r="AW1409" s="13" t="s">
        <v>37</v>
      </c>
      <c r="AX1409" s="13" t="s">
        <v>77</v>
      </c>
      <c r="AY1409" s="244" t="s">
        <v>164</v>
      </c>
    </row>
    <row r="1410" s="13" customFormat="1">
      <c r="A1410" s="13"/>
      <c r="B1410" s="233"/>
      <c r="C1410" s="234"/>
      <c r="D1410" s="235" t="s">
        <v>174</v>
      </c>
      <c r="E1410" s="236" t="s">
        <v>19</v>
      </c>
      <c r="F1410" s="237" t="s">
        <v>1339</v>
      </c>
      <c r="G1410" s="234"/>
      <c r="H1410" s="238">
        <v>0.22400000000000001</v>
      </c>
      <c r="I1410" s="239"/>
      <c r="J1410" s="234"/>
      <c r="K1410" s="234"/>
      <c r="L1410" s="240"/>
      <c r="M1410" s="241"/>
      <c r="N1410" s="242"/>
      <c r="O1410" s="242"/>
      <c r="P1410" s="242"/>
      <c r="Q1410" s="242"/>
      <c r="R1410" s="242"/>
      <c r="S1410" s="242"/>
      <c r="T1410" s="24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4" t="s">
        <v>174</v>
      </c>
      <c r="AU1410" s="244" t="s">
        <v>87</v>
      </c>
      <c r="AV1410" s="13" t="s">
        <v>87</v>
      </c>
      <c r="AW1410" s="13" t="s">
        <v>37</v>
      </c>
      <c r="AX1410" s="13" t="s">
        <v>77</v>
      </c>
      <c r="AY1410" s="244" t="s">
        <v>164</v>
      </c>
    </row>
    <row r="1411" s="13" customFormat="1">
      <c r="A1411" s="13"/>
      <c r="B1411" s="233"/>
      <c r="C1411" s="234"/>
      <c r="D1411" s="235" t="s">
        <v>174</v>
      </c>
      <c r="E1411" s="236" t="s">
        <v>19</v>
      </c>
      <c r="F1411" s="237" t="s">
        <v>1340</v>
      </c>
      <c r="G1411" s="234"/>
      <c r="H1411" s="238">
        <v>0.28799999999999998</v>
      </c>
      <c r="I1411" s="239"/>
      <c r="J1411" s="234"/>
      <c r="K1411" s="234"/>
      <c r="L1411" s="240"/>
      <c r="M1411" s="241"/>
      <c r="N1411" s="242"/>
      <c r="O1411" s="242"/>
      <c r="P1411" s="242"/>
      <c r="Q1411" s="242"/>
      <c r="R1411" s="242"/>
      <c r="S1411" s="242"/>
      <c r="T1411" s="24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44" t="s">
        <v>174</v>
      </c>
      <c r="AU1411" s="244" t="s">
        <v>87</v>
      </c>
      <c r="AV1411" s="13" t="s">
        <v>87</v>
      </c>
      <c r="AW1411" s="13" t="s">
        <v>37</v>
      </c>
      <c r="AX1411" s="13" t="s">
        <v>77</v>
      </c>
      <c r="AY1411" s="244" t="s">
        <v>164</v>
      </c>
    </row>
    <row r="1412" s="13" customFormat="1">
      <c r="A1412" s="13"/>
      <c r="B1412" s="233"/>
      <c r="C1412" s="234"/>
      <c r="D1412" s="235" t="s">
        <v>174</v>
      </c>
      <c r="E1412" s="236" t="s">
        <v>19</v>
      </c>
      <c r="F1412" s="237" t="s">
        <v>1341</v>
      </c>
      <c r="G1412" s="234"/>
      <c r="H1412" s="238">
        <v>0.61599999999999999</v>
      </c>
      <c r="I1412" s="239"/>
      <c r="J1412" s="234"/>
      <c r="K1412" s="234"/>
      <c r="L1412" s="240"/>
      <c r="M1412" s="241"/>
      <c r="N1412" s="242"/>
      <c r="O1412" s="242"/>
      <c r="P1412" s="242"/>
      <c r="Q1412" s="242"/>
      <c r="R1412" s="242"/>
      <c r="S1412" s="242"/>
      <c r="T1412" s="24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4" t="s">
        <v>174</v>
      </c>
      <c r="AU1412" s="244" t="s">
        <v>87</v>
      </c>
      <c r="AV1412" s="13" t="s">
        <v>87</v>
      </c>
      <c r="AW1412" s="13" t="s">
        <v>37</v>
      </c>
      <c r="AX1412" s="13" t="s">
        <v>77</v>
      </c>
      <c r="AY1412" s="244" t="s">
        <v>164</v>
      </c>
    </row>
    <row r="1413" s="13" customFormat="1">
      <c r="A1413" s="13"/>
      <c r="B1413" s="233"/>
      <c r="C1413" s="234"/>
      <c r="D1413" s="235" t="s">
        <v>174</v>
      </c>
      <c r="E1413" s="236" t="s">
        <v>19</v>
      </c>
      <c r="F1413" s="237" t="s">
        <v>1342</v>
      </c>
      <c r="G1413" s="234"/>
      <c r="H1413" s="238">
        <v>0.52000000000000002</v>
      </c>
      <c r="I1413" s="239"/>
      <c r="J1413" s="234"/>
      <c r="K1413" s="234"/>
      <c r="L1413" s="240"/>
      <c r="M1413" s="241"/>
      <c r="N1413" s="242"/>
      <c r="O1413" s="242"/>
      <c r="P1413" s="242"/>
      <c r="Q1413" s="242"/>
      <c r="R1413" s="242"/>
      <c r="S1413" s="242"/>
      <c r="T1413" s="24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4" t="s">
        <v>174</v>
      </c>
      <c r="AU1413" s="244" t="s">
        <v>87</v>
      </c>
      <c r="AV1413" s="13" t="s">
        <v>87</v>
      </c>
      <c r="AW1413" s="13" t="s">
        <v>37</v>
      </c>
      <c r="AX1413" s="13" t="s">
        <v>77</v>
      </c>
      <c r="AY1413" s="244" t="s">
        <v>164</v>
      </c>
    </row>
    <row r="1414" s="13" customFormat="1">
      <c r="A1414" s="13"/>
      <c r="B1414" s="233"/>
      <c r="C1414" s="234"/>
      <c r="D1414" s="235" t="s">
        <v>174</v>
      </c>
      <c r="E1414" s="236" t="s">
        <v>19</v>
      </c>
      <c r="F1414" s="237" t="s">
        <v>1343</v>
      </c>
      <c r="G1414" s="234"/>
      <c r="H1414" s="238">
        <v>0.23999999999999999</v>
      </c>
      <c r="I1414" s="239"/>
      <c r="J1414" s="234"/>
      <c r="K1414" s="234"/>
      <c r="L1414" s="240"/>
      <c r="M1414" s="241"/>
      <c r="N1414" s="242"/>
      <c r="O1414" s="242"/>
      <c r="P1414" s="242"/>
      <c r="Q1414" s="242"/>
      <c r="R1414" s="242"/>
      <c r="S1414" s="242"/>
      <c r="T1414" s="24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44" t="s">
        <v>174</v>
      </c>
      <c r="AU1414" s="244" t="s">
        <v>87</v>
      </c>
      <c r="AV1414" s="13" t="s">
        <v>87</v>
      </c>
      <c r="AW1414" s="13" t="s">
        <v>37</v>
      </c>
      <c r="AX1414" s="13" t="s">
        <v>77</v>
      </c>
      <c r="AY1414" s="244" t="s">
        <v>164</v>
      </c>
    </row>
    <row r="1415" s="14" customFormat="1">
      <c r="A1415" s="14"/>
      <c r="B1415" s="245"/>
      <c r="C1415" s="246"/>
      <c r="D1415" s="235" t="s">
        <v>174</v>
      </c>
      <c r="E1415" s="247" t="s">
        <v>19</v>
      </c>
      <c r="F1415" s="248" t="s">
        <v>176</v>
      </c>
      <c r="G1415" s="246"/>
      <c r="H1415" s="249">
        <v>32.636000000000003</v>
      </c>
      <c r="I1415" s="250"/>
      <c r="J1415" s="246"/>
      <c r="K1415" s="246"/>
      <c r="L1415" s="251"/>
      <c r="M1415" s="252"/>
      <c r="N1415" s="253"/>
      <c r="O1415" s="253"/>
      <c r="P1415" s="253"/>
      <c r="Q1415" s="253"/>
      <c r="R1415" s="253"/>
      <c r="S1415" s="253"/>
      <c r="T1415" s="25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55" t="s">
        <v>174</v>
      </c>
      <c r="AU1415" s="255" t="s">
        <v>87</v>
      </c>
      <c r="AV1415" s="14" t="s">
        <v>108</v>
      </c>
      <c r="AW1415" s="14" t="s">
        <v>37</v>
      </c>
      <c r="AX1415" s="14" t="s">
        <v>85</v>
      </c>
      <c r="AY1415" s="255" t="s">
        <v>164</v>
      </c>
    </row>
    <row r="1416" s="2" customFormat="1" ht="55.5" customHeight="1">
      <c r="A1416" s="41"/>
      <c r="B1416" s="42"/>
      <c r="C1416" s="215" t="s">
        <v>1369</v>
      </c>
      <c r="D1416" s="215" t="s">
        <v>166</v>
      </c>
      <c r="E1416" s="216" t="s">
        <v>1370</v>
      </c>
      <c r="F1416" s="217" t="s">
        <v>1371</v>
      </c>
      <c r="G1416" s="218" t="s">
        <v>249</v>
      </c>
      <c r="H1416" s="219">
        <v>27.241</v>
      </c>
      <c r="I1416" s="220"/>
      <c r="J1416" s="221">
        <f>ROUND(I1416*H1416,2)</f>
        <v>0</v>
      </c>
      <c r="K1416" s="217" t="s">
        <v>170</v>
      </c>
      <c r="L1416" s="47"/>
      <c r="M1416" s="222" t="s">
        <v>19</v>
      </c>
      <c r="N1416" s="223" t="s">
        <v>48</v>
      </c>
      <c r="O1416" s="87"/>
      <c r="P1416" s="224">
        <f>O1416*H1416</f>
        <v>0</v>
      </c>
      <c r="Q1416" s="224">
        <v>0</v>
      </c>
      <c r="R1416" s="224">
        <f>Q1416*H1416</f>
        <v>0</v>
      </c>
      <c r="S1416" s="224">
        <v>0</v>
      </c>
      <c r="T1416" s="225">
        <f>S1416*H1416</f>
        <v>0</v>
      </c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R1416" s="226" t="s">
        <v>276</v>
      </c>
      <c r="AT1416" s="226" t="s">
        <v>166</v>
      </c>
      <c r="AU1416" s="226" t="s">
        <v>87</v>
      </c>
      <c r="AY1416" s="20" t="s">
        <v>164</v>
      </c>
      <c r="BE1416" s="227">
        <f>IF(N1416="základní",J1416,0)</f>
        <v>0</v>
      </c>
      <c r="BF1416" s="227">
        <f>IF(N1416="snížená",J1416,0)</f>
        <v>0</v>
      </c>
      <c r="BG1416" s="227">
        <f>IF(N1416="zákl. přenesená",J1416,0)</f>
        <v>0</v>
      </c>
      <c r="BH1416" s="227">
        <f>IF(N1416="sníž. přenesená",J1416,0)</f>
        <v>0</v>
      </c>
      <c r="BI1416" s="227">
        <f>IF(N1416="nulová",J1416,0)</f>
        <v>0</v>
      </c>
      <c r="BJ1416" s="20" t="s">
        <v>85</v>
      </c>
      <c r="BK1416" s="227">
        <f>ROUND(I1416*H1416,2)</f>
        <v>0</v>
      </c>
      <c r="BL1416" s="20" t="s">
        <v>276</v>
      </c>
      <c r="BM1416" s="226" t="s">
        <v>1372</v>
      </c>
    </row>
    <row r="1417" s="2" customFormat="1">
      <c r="A1417" s="41"/>
      <c r="B1417" s="42"/>
      <c r="C1417" s="43"/>
      <c r="D1417" s="228" t="s">
        <v>172</v>
      </c>
      <c r="E1417" s="43"/>
      <c r="F1417" s="229" t="s">
        <v>1373</v>
      </c>
      <c r="G1417" s="43"/>
      <c r="H1417" s="43"/>
      <c r="I1417" s="230"/>
      <c r="J1417" s="43"/>
      <c r="K1417" s="43"/>
      <c r="L1417" s="47"/>
      <c r="M1417" s="231"/>
      <c r="N1417" s="232"/>
      <c r="O1417" s="87"/>
      <c r="P1417" s="87"/>
      <c r="Q1417" s="87"/>
      <c r="R1417" s="87"/>
      <c r="S1417" s="87"/>
      <c r="T1417" s="88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T1417" s="20" t="s">
        <v>172</v>
      </c>
      <c r="AU1417" s="20" t="s">
        <v>87</v>
      </c>
    </row>
    <row r="1418" s="12" customFormat="1" ht="22.8" customHeight="1">
      <c r="A1418" s="12"/>
      <c r="B1418" s="199"/>
      <c r="C1418" s="200"/>
      <c r="D1418" s="201" t="s">
        <v>76</v>
      </c>
      <c r="E1418" s="213" t="s">
        <v>1374</v>
      </c>
      <c r="F1418" s="213" t="s">
        <v>1375</v>
      </c>
      <c r="G1418" s="200"/>
      <c r="H1418" s="200"/>
      <c r="I1418" s="203"/>
      <c r="J1418" s="214">
        <f>BK1418</f>
        <v>0</v>
      </c>
      <c r="K1418" s="200"/>
      <c r="L1418" s="205"/>
      <c r="M1418" s="206"/>
      <c r="N1418" s="207"/>
      <c r="O1418" s="207"/>
      <c r="P1418" s="208">
        <f>SUM(P1419:P1657)</f>
        <v>0</v>
      </c>
      <c r="Q1418" s="207"/>
      <c r="R1418" s="208">
        <f>SUM(R1419:R1657)</f>
        <v>0</v>
      </c>
      <c r="S1418" s="207"/>
      <c r="T1418" s="209">
        <f>SUM(T1419:T1657)</f>
        <v>0.151174</v>
      </c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R1418" s="210" t="s">
        <v>87</v>
      </c>
      <c r="AT1418" s="211" t="s">
        <v>76</v>
      </c>
      <c r="AU1418" s="211" t="s">
        <v>85</v>
      </c>
      <c r="AY1418" s="210" t="s">
        <v>164</v>
      </c>
      <c r="BK1418" s="212">
        <f>SUM(BK1419:BK1657)</f>
        <v>0</v>
      </c>
    </row>
    <row r="1419" s="2" customFormat="1" ht="24.15" customHeight="1">
      <c r="A1419" s="41"/>
      <c r="B1419" s="42"/>
      <c r="C1419" s="215" t="s">
        <v>1376</v>
      </c>
      <c r="D1419" s="215" t="s">
        <v>166</v>
      </c>
      <c r="E1419" s="216" t="s">
        <v>1377</v>
      </c>
      <c r="F1419" s="217" t="s">
        <v>1378</v>
      </c>
      <c r="G1419" s="218" t="s">
        <v>169</v>
      </c>
      <c r="H1419" s="219">
        <v>5.5999999999999996</v>
      </c>
      <c r="I1419" s="220"/>
      <c r="J1419" s="221">
        <f>ROUND(I1419*H1419,2)</f>
        <v>0</v>
      </c>
      <c r="K1419" s="217" t="s">
        <v>170</v>
      </c>
      <c r="L1419" s="47"/>
      <c r="M1419" s="222" t="s">
        <v>19</v>
      </c>
      <c r="N1419" s="223" t="s">
        <v>48</v>
      </c>
      <c r="O1419" s="87"/>
      <c r="P1419" s="224">
        <f>O1419*H1419</f>
        <v>0</v>
      </c>
      <c r="Q1419" s="224">
        <v>0</v>
      </c>
      <c r="R1419" s="224">
        <f>Q1419*H1419</f>
        <v>0</v>
      </c>
      <c r="S1419" s="224">
        <v>0.00594</v>
      </c>
      <c r="T1419" s="225">
        <f>S1419*H1419</f>
        <v>0.033263999999999995</v>
      </c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R1419" s="226" t="s">
        <v>276</v>
      </c>
      <c r="AT1419" s="226" t="s">
        <v>166</v>
      </c>
      <c r="AU1419" s="226" t="s">
        <v>87</v>
      </c>
      <c r="AY1419" s="20" t="s">
        <v>164</v>
      </c>
      <c r="BE1419" s="227">
        <f>IF(N1419="základní",J1419,0)</f>
        <v>0</v>
      </c>
      <c r="BF1419" s="227">
        <f>IF(N1419="snížená",J1419,0)</f>
        <v>0</v>
      </c>
      <c r="BG1419" s="227">
        <f>IF(N1419="zákl. přenesená",J1419,0)</f>
        <v>0</v>
      </c>
      <c r="BH1419" s="227">
        <f>IF(N1419="sníž. přenesená",J1419,0)</f>
        <v>0</v>
      </c>
      <c r="BI1419" s="227">
        <f>IF(N1419="nulová",J1419,0)</f>
        <v>0</v>
      </c>
      <c r="BJ1419" s="20" t="s">
        <v>85</v>
      </c>
      <c r="BK1419" s="227">
        <f>ROUND(I1419*H1419,2)</f>
        <v>0</v>
      </c>
      <c r="BL1419" s="20" t="s">
        <v>276</v>
      </c>
      <c r="BM1419" s="226" t="s">
        <v>1379</v>
      </c>
    </row>
    <row r="1420" s="2" customFormat="1">
      <c r="A1420" s="41"/>
      <c r="B1420" s="42"/>
      <c r="C1420" s="43"/>
      <c r="D1420" s="228" t="s">
        <v>172</v>
      </c>
      <c r="E1420" s="43"/>
      <c r="F1420" s="229" t="s">
        <v>1380</v>
      </c>
      <c r="G1420" s="43"/>
      <c r="H1420" s="43"/>
      <c r="I1420" s="230"/>
      <c r="J1420" s="43"/>
      <c r="K1420" s="43"/>
      <c r="L1420" s="47"/>
      <c r="M1420" s="231"/>
      <c r="N1420" s="232"/>
      <c r="O1420" s="87"/>
      <c r="P1420" s="87"/>
      <c r="Q1420" s="87"/>
      <c r="R1420" s="87"/>
      <c r="S1420" s="87"/>
      <c r="T1420" s="88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T1420" s="20" t="s">
        <v>172</v>
      </c>
      <c r="AU1420" s="20" t="s">
        <v>87</v>
      </c>
    </row>
    <row r="1421" s="13" customFormat="1">
      <c r="A1421" s="13"/>
      <c r="B1421" s="233"/>
      <c r="C1421" s="234"/>
      <c r="D1421" s="235" t="s">
        <v>174</v>
      </c>
      <c r="E1421" s="236" t="s">
        <v>19</v>
      </c>
      <c r="F1421" s="237" t="s">
        <v>1381</v>
      </c>
      <c r="G1421" s="234"/>
      <c r="H1421" s="238">
        <v>5.5999999999999996</v>
      </c>
      <c r="I1421" s="239"/>
      <c r="J1421" s="234"/>
      <c r="K1421" s="234"/>
      <c r="L1421" s="240"/>
      <c r="M1421" s="241"/>
      <c r="N1421" s="242"/>
      <c r="O1421" s="242"/>
      <c r="P1421" s="242"/>
      <c r="Q1421" s="242"/>
      <c r="R1421" s="242"/>
      <c r="S1421" s="242"/>
      <c r="T1421" s="24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4" t="s">
        <v>174</v>
      </c>
      <c r="AU1421" s="244" t="s">
        <v>87</v>
      </c>
      <c r="AV1421" s="13" t="s">
        <v>87</v>
      </c>
      <c r="AW1421" s="13" t="s">
        <v>37</v>
      </c>
      <c r="AX1421" s="13" t="s">
        <v>77</v>
      </c>
      <c r="AY1421" s="244" t="s">
        <v>164</v>
      </c>
    </row>
    <row r="1422" s="14" customFormat="1">
      <c r="A1422" s="14"/>
      <c r="B1422" s="245"/>
      <c r="C1422" s="246"/>
      <c r="D1422" s="235" t="s">
        <v>174</v>
      </c>
      <c r="E1422" s="247" t="s">
        <v>19</v>
      </c>
      <c r="F1422" s="248" t="s">
        <v>176</v>
      </c>
      <c r="G1422" s="246"/>
      <c r="H1422" s="249">
        <v>5.5999999999999996</v>
      </c>
      <c r="I1422" s="250"/>
      <c r="J1422" s="246"/>
      <c r="K1422" s="246"/>
      <c r="L1422" s="251"/>
      <c r="M1422" s="252"/>
      <c r="N1422" s="253"/>
      <c r="O1422" s="253"/>
      <c r="P1422" s="253"/>
      <c r="Q1422" s="253"/>
      <c r="R1422" s="253"/>
      <c r="S1422" s="253"/>
      <c r="T1422" s="25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5" t="s">
        <v>174</v>
      </c>
      <c r="AU1422" s="255" t="s">
        <v>87</v>
      </c>
      <c r="AV1422" s="14" t="s">
        <v>108</v>
      </c>
      <c r="AW1422" s="14" t="s">
        <v>37</v>
      </c>
      <c r="AX1422" s="14" t="s">
        <v>85</v>
      </c>
      <c r="AY1422" s="255" t="s">
        <v>164</v>
      </c>
    </row>
    <row r="1423" s="2" customFormat="1" ht="24.15" customHeight="1">
      <c r="A1423" s="41"/>
      <c r="B1423" s="42"/>
      <c r="C1423" s="215" t="s">
        <v>1382</v>
      </c>
      <c r="D1423" s="215" t="s">
        <v>166</v>
      </c>
      <c r="E1423" s="216" t="s">
        <v>1383</v>
      </c>
      <c r="F1423" s="217" t="s">
        <v>1384</v>
      </c>
      <c r="G1423" s="218" t="s">
        <v>359</v>
      </c>
      <c r="H1423" s="219">
        <v>27</v>
      </c>
      <c r="I1423" s="220"/>
      <c r="J1423" s="221">
        <f>ROUND(I1423*H1423,2)</f>
        <v>0</v>
      </c>
      <c r="K1423" s="217" t="s">
        <v>170</v>
      </c>
      <c r="L1423" s="47"/>
      <c r="M1423" s="222" t="s">
        <v>19</v>
      </c>
      <c r="N1423" s="223" t="s">
        <v>48</v>
      </c>
      <c r="O1423" s="87"/>
      <c r="P1423" s="224">
        <f>O1423*H1423</f>
        <v>0</v>
      </c>
      <c r="Q1423" s="224">
        <v>0</v>
      </c>
      <c r="R1423" s="224">
        <f>Q1423*H1423</f>
        <v>0</v>
      </c>
      <c r="S1423" s="224">
        <v>0.00191</v>
      </c>
      <c r="T1423" s="225">
        <f>S1423*H1423</f>
        <v>0.051569999999999998</v>
      </c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R1423" s="226" t="s">
        <v>276</v>
      </c>
      <c r="AT1423" s="226" t="s">
        <v>166</v>
      </c>
      <c r="AU1423" s="226" t="s">
        <v>87</v>
      </c>
      <c r="AY1423" s="20" t="s">
        <v>164</v>
      </c>
      <c r="BE1423" s="227">
        <f>IF(N1423="základní",J1423,0)</f>
        <v>0</v>
      </c>
      <c r="BF1423" s="227">
        <f>IF(N1423="snížená",J1423,0)</f>
        <v>0</v>
      </c>
      <c r="BG1423" s="227">
        <f>IF(N1423="zákl. přenesená",J1423,0)</f>
        <v>0</v>
      </c>
      <c r="BH1423" s="227">
        <f>IF(N1423="sníž. přenesená",J1423,0)</f>
        <v>0</v>
      </c>
      <c r="BI1423" s="227">
        <f>IF(N1423="nulová",J1423,0)</f>
        <v>0</v>
      </c>
      <c r="BJ1423" s="20" t="s">
        <v>85</v>
      </c>
      <c r="BK1423" s="227">
        <f>ROUND(I1423*H1423,2)</f>
        <v>0</v>
      </c>
      <c r="BL1423" s="20" t="s">
        <v>276</v>
      </c>
      <c r="BM1423" s="226" t="s">
        <v>1385</v>
      </c>
    </row>
    <row r="1424" s="2" customFormat="1">
      <c r="A1424" s="41"/>
      <c r="B1424" s="42"/>
      <c r="C1424" s="43"/>
      <c r="D1424" s="228" t="s">
        <v>172</v>
      </c>
      <c r="E1424" s="43"/>
      <c r="F1424" s="229" t="s">
        <v>1386</v>
      </c>
      <c r="G1424" s="43"/>
      <c r="H1424" s="43"/>
      <c r="I1424" s="230"/>
      <c r="J1424" s="43"/>
      <c r="K1424" s="43"/>
      <c r="L1424" s="47"/>
      <c r="M1424" s="231"/>
      <c r="N1424" s="232"/>
      <c r="O1424" s="87"/>
      <c r="P1424" s="87"/>
      <c r="Q1424" s="87"/>
      <c r="R1424" s="87"/>
      <c r="S1424" s="87"/>
      <c r="T1424" s="88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T1424" s="20" t="s">
        <v>172</v>
      </c>
      <c r="AU1424" s="20" t="s">
        <v>87</v>
      </c>
    </row>
    <row r="1425" s="13" customFormat="1">
      <c r="A1425" s="13"/>
      <c r="B1425" s="233"/>
      <c r="C1425" s="234"/>
      <c r="D1425" s="235" t="s">
        <v>174</v>
      </c>
      <c r="E1425" s="236" t="s">
        <v>19</v>
      </c>
      <c r="F1425" s="237" t="s">
        <v>1387</v>
      </c>
      <c r="G1425" s="234"/>
      <c r="H1425" s="238">
        <v>27</v>
      </c>
      <c r="I1425" s="239"/>
      <c r="J1425" s="234"/>
      <c r="K1425" s="234"/>
      <c r="L1425" s="240"/>
      <c r="M1425" s="241"/>
      <c r="N1425" s="242"/>
      <c r="O1425" s="242"/>
      <c r="P1425" s="242"/>
      <c r="Q1425" s="242"/>
      <c r="R1425" s="242"/>
      <c r="S1425" s="242"/>
      <c r="T1425" s="24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44" t="s">
        <v>174</v>
      </c>
      <c r="AU1425" s="244" t="s">
        <v>87</v>
      </c>
      <c r="AV1425" s="13" t="s">
        <v>87</v>
      </c>
      <c r="AW1425" s="13" t="s">
        <v>37</v>
      </c>
      <c r="AX1425" s="13" t="s">
        <v>77</v>
      </c>
      <c r="AY1425" s="244" t="s">
        <v>164</v>
      </c>
    </row>
    <row r="1426" s="14" customFormat="1">
      <c r="A1426" s="14"/>
      <c r="B1426" s="245"/>
      <c r="C1426" s="246"/>
      <c r="D1426" s="235" t="s">
        <v>174</v>
      </c>
      <c r="E1426" s="247" t="s">
        <v>19</v>
      </c>
      <c r="F1426" s="248" t="s">
        <v>176</v>
      </c>
      <c r="G1426" s="246"/>
      <c r="H1426" s="249">
        <v>27</v>
      </c>
      <c r="I1426" s="250"/>
      <c r="J1426" s="246"/>
      <c r="K1426" s="246"/>
      <c r="L1426" s="251"/>
      <c r="M1426" s="252"/>
      <c r="N1426" s="253"/>
      <c r="O1426" s="253"/>
      <c r="P1426" s="253"/>
      <c r="Q1426" s="253"/>
      <c r="R1426" s="253"/>
      <c r="S1426" s="253"/>
      <c r="T1426" s="25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5" t="s">
        <v>174</v>
      </c>
      <c r="AU1426" s="255" t="s">
        <v>87</v>
      </c>
      <c r="AV1426" s="14" t="s">
        <v>108</v>
      </c>
      <c r="AW1426" s="14" t="s">
        <v>37</v>
      </c>
      <c r="AX1426" s="14" t="s">
        <v>85</v>
      </c>
      <c r="AY1426" s="255" t="s">
        <v>164</v>
      </c>
    </row>
    <row r="1427" s="2" customFormat="1" ht="21.75" customHeight="1">
      <c r="A1427" s="41"/>
      <c r="B1427" s="42"/>
      <c r="C1427" s="215" t="s">
        <v>1388</v>
      </c>
      <c r="D1427" s="215" t="s">
        <v>166</v>
      </c>
      <c r="E1427" s="216" t="s">
        <v>1389</v>
      </c>
      <c r="F1427" s="217" t="s">
        <v>1390</v>
      </c>
      <c r="G1427" s="218" t="s">
        <v>359</v>
      </c>
      <c r="H1427" s="219">
        <v>3.6000000000000001</v>
      </c>
      <c r="I1427" s="220"/>
      <c r="J1427" s="221">
        <f>ROUND(I1427*H1427,2)</f>
        <v>0</v>
      </c>
      <c r="K1427" s="217" t="s">
        <v>170</v>
      </c>
      <c r="L1427" s="47"/>
      <c r="M1427" s="222" t="s">
        <v>19</v>
      </c>
      <c r="N1427" s="223" t="s">
        <v>48</v>
      </c>
      <c r="O1427" s="87"/>
      <c r="P1427" s="224">
        <f>O1427*H1427</f>
        <v>0</v>
      </c>
      <c r="Q1427" s="224">
        <v>0</v>
      </c>
      <c r="R1427" s="224">
        <f>Q1427*H1427</f>
        <v>0</v>
      </c>
      <c r="S1427" s="224">
        <v>0.00175</v>
      </c>
      <c r="T1427" s="225">
        <f>S1427*H1427</f>
        <v>0.0063</v>
      </c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R1427" s="226" t="s">
        <v>276</v>
      </c>
      <c r="AT1427" s="226" t="s">
        <v>166</v>
      </c>
      <c r="AU1427" s="226" t="s">
        <v>87</v>
      </c>
      <c r="AY1427" s="20" t="s">
        <v>164</v>
      </c>
      <c r="BE1427" s="227">
        <f>IF(N1427="základní",J1427,0)</f>
        <v>0</v>
      </c>
      <c r="BF1427" s="227">
        <f>IF(N1427="snížená",J1427,0)</f>
        <v>0</v>
      </c>
      <c r="BG1427" s="227">
        <f>IF(N1427="zákl. přenesená",J1427,0)</f>
        <v>0</v>
      </c>
      <c r="BH1427" s="227">
        <f>IF(N1427="sníž. přenesená",J1427,0)</f>
        <v>0</v>
      </c>
      <c r="BI1427" s="227">
        <f>IF(N1427="nulová",J1427,0)</f>
        <v>0</v>
      </c>
      <c r="BJ1427" s="20" t="s">
        <v>85</v>
      </c>
      <c r="BK1427" s="227">
        <f>ROUND(I1427*H1427,2)</f>
        <v>0</v>
      </c>
      <c r="BL1427" s="20" t="s">
        <v>276</v>
      </c>
      <c r="BM1427" s="226" t="s">
        <v>1391</v>
      </c>
    </row>
    <row r="1428" s="2" customFormat="1">
      <c r="A1428" s="41"/>
      <c r="B1428" s="42"/>
      <c r="C1428" s="43"/>
      <c r="D1428" s="228" t="s">
        <v>172</v>
      </c>
      <c r="E1428" s="43"/>
      <c r="F1428" s="229" t="s">
        <v>1392</v>
      </c>
      <c r="G1428" s="43"/>
      <c r="H1428" s="43"/>
      <c r="I1428" s="230"/>
      <c r="J1428" s="43"/>
      <c r="K1428" s="43"/>
      <c r="L1428" s="47"/>
      <c r="M1428" s="231"/>
      <c r="N1428" s="232"/>
      <c r="O1428" s="87"/>
      <c r="P1428" s="87"/>
      <c r="Q1428" s="87"/>
      <c r="R1428" s="87"/>
      <c r="S1428" s="87"/>
      <c r="T1428" s="88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T1428" s="20" t="s">
        <v>172</v>
      </c>
      <c r="AU1428" s="20" t="s">
        <v>87</v>
      </c>
    </row>
    <row r="1429" s="13" customFormat="1">
      <c r="A1429" s="13"/>
      <c r="B1429" s="233"/>
      <c r="C1429" s="234"/>
      <c r="D1429" s="235" t="s">
        <v>174</v>
      </c>
      <c r="E1429" s="236" t="s">
        <v>19</v>
      </c>
      <c r="F1429" s="237" t="s">
        <v>1393</v>
      </c>
      <c r="G1429" s="234"/>
      <c r="H1429" s="238">
        <v>3.6000000000000001</v>
      </c>
      <c r="I1429" s="239"/>
      <c r="J1429" s="234"/>
      <c r="K1429" s="234"/>
      <c r="L1429" s="240"/>
      <c r="M1429" s="241"/>
      <c r="N1429" s="242"/>
      <c r="O1429" s="242"/>
      <c r="P1429" s="242"/>
      <c r="Q1429" s="242"/>
      <c r="R1429" s="242"/>
      <c r="S1429" s="242"/>
      <c r="T1429" s="24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4" t="s">
        <v>174</v>
      </c>
      <c r="AU1429" s="244" t="s">
        <v>87</v>
      </c>
      <c r="AV1429" s="13" t="s">
        <v>87</v>
      </c>
      <c r="AW1429" s="13" t="s">
        <v>37</v>
      </c>
      <c r="AX1429" s="13" t="s">
        <v>77</v>
      </c>
      <c r="AY1429" s="244" t="s">
        <v>164</v>
      </c>
    </row>
    <row r="1430" s="14" customFormat="1">
      <c r="A1430" s="14"/>
      <c r="B1430" s="245"/>
      <c r="C1430" s="246"/>
      <c r="D1430" s="235" t="s">
        <v>174</v>
      </c>
      <c r="E1430" s="247" t="s">
        <v>19</v>
      </c>
      <c r="F1430" s="248" t="s">
        <v>176</v>
      </c>
      <c r="G1430" s="246"/>
      <c r="H1430" s="249">
        <v>3.6000000000000001</v>
      </c>
      <c r="I1430" s="250"/>
      <c r="J1430" s="246"/>
      <c r="K1430" s="246"/>
      <c r="L1430" s="251"/>
      <c r="M1430" s="252"/>
      <c r="N1430" s="253"/>
      <c r="O1430" s="253"/>
      <c r="P1430" s="253"/>
      <c r="Q1430" s="253"/>
      <c r="R1430" s="253"/>
      <c r="S1430" s="253"/>
      <c r="T1430" s="25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55" t="s">
        <v>174</v>
      </c>
      <c r="AU1430" s="255" t="s">
        <v>87</v>
      </c>
      <c r="AV1430" s="14" t="s">
        <v>108</v>
      </c>
      <c r="AW1430" s="14" t="s">
        <v>37</v>
      </c>
      <c r="AX1430" s="14" t="s">
        <v>85</v>
      </c>
      <c r="AY1430" s="255" t="s">
        <v>164</v>
      </c>
    </row>
    <row r="1431" s="2" customFormat="1" ht="24.15" customHeight="1">
      <c r="A1431" s="41"/>
      <c r="B1431" s="42"/>
      <c r="C1431" s="215" t="s">
        <v>1394</v>
      </c>
      <c r="D1431" s="215" t="s">
        <v>166</v>
      </c>
      <c r="E1431" s="216" t="s">
        <v>1395</v>
      </c>
      <c r="F1431" s="217" t="s">
        <v>1396</v>
      </c>
      <c r="G1431" s="218" t="s">
        <v>359</v>
      </c>
      <c r="H1431" s="219">
        <v>14</v>
      </c>
      <c r="I1431" s="220"/>
      <c r="J1431" s="221">
        <f>ROUND(I1431*H1431,2)</f>
        <v>0</v>
      </c>
      <c r="K1431" s="217" t="s">
        <v>170</v>
      </c>
      <c r="L1431" s="47"/>
      <c r="M1431" s="222" t="s">
        <v>19</v>
      </c>
      <c r="N1431" s="223" t="s">
        <v>48</v>
      </c>
      <c r="O1431" s="87"/>
      <c r="P1431" s="224">
        <f>O1431*H1431</f>
        <v>0</v>
      </c>
      <c r="Q1431" s="224">
        <v>0</v>
      </c>
      <c r="R1431" s="224">
        <f>Q1431*H1431</f>
        <v>0</v>
      </c>
      <c r="S1431" s="224">
        <v>0.0025999999999999999</v>
      </c>
      <c r="T1431" s="225">
        <f>S1431*H1431</f>
        <v>0.036400000000000002</v>
      </c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R1431" s="226" t="s">
        <v>276</v>
      </c>
      <c r="AT1431" s="226" t="s">
        <v>166</v>
      </c>
      <c r="AU1431" s="226" t="s">
        <v>87</v>
      </c>
      <c r="AY1431" s="20" t="s">
        <v>164</v>
      </c>
      <c r="BE1431" s="227">
        <f>IF(N1431="základní",J1431,0)</f>
        <v>0</v>
      </c>
      <c r="BF1431" s="227">
        <f>IF(N1431="snížená",J1431,0)</f>
        <v>0</v>
      </c>
      <c r="BG1431" s="227">
        <f>IF(N1431="zákl. přenesená",J1431,0)</f>
        <v>0</v>
      </c>
      <c r="BH1431" s="227">
        <f>IF(N1431="sníž. přenesená",J1431,0)</f>
        <v>0</v>
      </c>
      <c r="BI1431" s="227">
        <f>IF(N1431="nulová",J1431,0)</f>
        <v>0</v>
      </c>
      <c r="BJ1431" s="20" t="s">
        <v>85</v>
      </c>
      <c r="BK1431" s="227">
        <f>ROUND(I1431*H1431,2)</f>
        <v>0</v>
      </c>
      <c r="BL1431" s="20" t="s">
        <v>276</v>
      </c>
      <c r="BM1431" s="226" t="s">
        <v>1397</v>
      </c>
    </row>
    <row r="1432" s="2" customFormat="1">
      <c r="A1432" s="41"/>
      <c r="B1432" s="42"/>
      <c r="C1432" s="43"/>
      <c r="D1432" s="228" t="s">
        <v>172</v>
      </c>
      <c r="E1432" s="43"/>
      <c r="F1432" s="229" t="s">
        <v>1398</v>
      </c>
      <c r="G1432" s="43"/>
      <c r="H1432" s="43"/>
      <c r="I1432" s="230"/>
      <c r="J1432" s="43"/>
      <c r="K1432" s="43"/>
      <c r="L1432" s="47"/>
      <c r="M1432" s="231"/>
      <c r="N1432" s="232"/>
      <c r="O1432" s="87"/>
      <c r="P1432" s="87"/>
      <c r="Q1432" s="87"/>
      <c r="R1432" s="87"/>
      <c r="S1432" s="87"/>
      <c r="T1432" s="88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T1432" s="20" t="s">
        <v>172</v>
      </c>
      <c r="AU1432" s="20" t="s">
        <v>87</v>
      </c>
    </row>
    <row r="1433" s="13" customFormat="1">
      <c r="A1433" s="13"/>
      <c r="B1433" s="233"/>
      <c r="C1433" s="234"/>
      <c r="D1433" s="235" t="s">
        <v>174</v>
      </c>
      <c r="E1433" s="236" t="s">
        <v>19</v>
      </c>
      <c r="F1433" s="237" t="s">
        <v>1399</v>
      </c>
      <c r="G1433" s="234"/>
      <c r="H1433" s="238">
        <v>3.8999999999999999</v>
      </c>
      <c r="I1433" s="239"/>
      <c r="J1433" s="234"/>
      <c r="K1433" s="234"/>
      <c r="L1433" s="240"/>
      <c r="M1433" s="241"/>
      <c r="N1433" s="242"/>
      <c r="O1433" s="242"/>
      <c r="P1433" s="242"/>
      <c r="Q1433" s="242"/>
      <c r="R1433" s="242"/>
      <c r="S1433" s="242"/>
      <c r="T1433" s="24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44" t="s">
        <v>174</v>
      </c>
      <c r="AU1433" s="244" t="s">
        <v>87</v>
      </c>
      <c r="AV1433" s="13" t="s">
        <v>87</v>
      </c>
      <c r="AW1433" s="13" t="s">
        <v>37</v>
      </c>
      <c r="AX1433" s="13" t="s">
        <v>77</v>
      </c>
      <c r="AY1433" s="244" t="s">
        <v>164</v>
      </c>
    </row>
    <row r="1434" s="13" customFormat="1">
      <c r="A1434" s="13"/>
      <c r="B1434" s="233"/>
      <c r="C1434" s="234"/>
      <c r="D1434" s="235" t="s">
        <v>174</v>
      </c>
      <c r="E1434" s="236" t="s">
        <v>19</v>
      </c>
      <c r="F1434" s="237" t="s">
        <v>1400</v>
      </c>
      <c r="G1434" s="234"/>
      <c r="H1434" s="238">
        <v>10.1</v>
      </c>
      <c r="I1434" s="239"/>
      <c r="J1434" s="234"/>
      <c r="K1434" s="234"/>
      <c r="L1434" s="240"/>
      <c r="M1434" s="241"/>
      <c r="N1434" s="242"/>
      <c r="O1434" s="242"/>
      <c r="P1434" s="242"/>
      <c r="Q1434" s="242"/>
      <c r="R1434" s="242"/>
      <c r="S1434" s="242"/>
      <c r="T1434" s="24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4" t="s">
        <v>174</v>
      </c>
      <c r="AU1434" s="244" t="s">
        <v>87</v>
      </c>
      <c r="AV1434" s="13" t="s">
        <v>87</v>
      </c>
      <c r="AW1434" s="13" t="s">
        <v>37</v>
      </c>
      <c r="AX1434" s="13" t="s">
        <v>77</v>
      </c>
      <c r="AY1434" s="244" t="s">
        <v>164</v>
      </c>
    </row>
    <row r="1435" s="14" customFormat="1">
      <c r="A1435" s="14"/>
      <c r="B1435" s="245"/>
      <c r="C1435" s="246"/>
      <c r="D1435" s="235" t="s">
        <v>174</v>
      </c>
      <c r="E1435" s="247" t="s">
        <v>19</v>
      </c>
      <c r="F1435" s="248" t="s">
        <v>176</v>
      </c>
      <c r="G1435" s="246"/>
      <c r="H1435" s="249">
        <v>14</v>
      </c>
      <c r="I1435" s="250"/>
      <c r="J1435" s="246"/>
      <c r="K1435" s="246"/>
      <c r="L1435" s="251"/>
      <c r="M1435" s="252"/>
      <c r="N1435" s="253"/>
      <c r="O1435" s="253"/>
      <c r="P1435" s="253"/>
      <c r="Q1435" s="253"/>
      <c r="R1435" s="253"/>
      <c r="S1435" s="253"/>
      <c r="T1435" s="25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5" t="s">
        <v>174</v>
      </c>
      <c r="AU1435" s="255" t="s">
        <v>87</v>
      </c>
      <c r="AV1435" s="14" t="s">
        <v>108</v>
      </c>
      <c r="AW1435" s="14" t="s">
        <v>37</v>
      </c>
      <c r="AX1435" s="14" t="s">
        <v>85</v>
      </c>
      <c r="AY1435" s="255" t="s">
        <v>164</v>
      </c>
    </row>
    <row r="1436" s="2" customFormat="1" ht="16.5" customHeight="1">
      <c r="A1436" s="41"/>
      <c r="B1436" s="42"/>
      <c r="C1436" s="215" t="s">
        <v>1401</v>
      </c>
      <c r="D1436" s="215" t="s">
        <v>166</v>
      </c>
      <c r="E1436" s="216" t="s">
        <v>1402</v>
      </c>
      <c r="F1436" s="217" t="s">
        <v>1403</v>
      </c>
      <c r="G1436" s="218" t="s">
        <v>359</v>
      </c>
      <c r="H1436" s="219">
        <v>6</v>
      </c>
      <c r="I1436" s="220"/>
      <c r="J1436" s="221">
        <f>ROUND(I1436*H1436,2)</f>
        <v>0</v>
      </c>
      <c r="K1436" s="217" t="s">
        <v>170</v>
      </c>
      <c r="L1436" s="47"/>
      <c r="M1436" s="222" t="s">
        <v>19</v>
      </c>
      <c r="N1436" s="223" t="s">
        <v>48</v>
      </c>
      <c r="O1436" s="87"/>
      <c r="P1436" s="224">
        <f>O1436*H1436</f>
        <v>0</v>
      </c>
      <c r="Q1436" s="224">
        <v>0</v>
      </c>
      <c r="R1436" s="224">
        <f>Q1436*H1436</f>
        <v>0</v>
      </c>
      <c r="S1436" s="224">
        <v>0.0039399999999999999</v>
      </c>
      <c r="T1436" s="225">
        <f>S1436*H1436</f>
        <v>0.023640000000000001</v>
      </c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R1436" s="226" t="s">
        <v>276</v>
      </c>
      <c r="AT1436" s="226" t="s">
        <v>166</v>
      </c>
      <c r="AU1436" s="226" t="s">
        <v>87</v>
      </c>
      <c r="AY1436" s="20" t="s">
        <v>164</v>
      </c>
      <c r="BE1436" s="227">
        <f>IF(N1436="základní",J1436,0)</f>
        <v>0</v>
      </c>
      <c r="BF1436" s="227">
        <f>IF(N1436="snížená",J1436,0)</f>
        <v>0</v>
      </c>
      <c r="BG1436" s="227">
        <f>IF(N1436="zákl. přenesená",J1436,0)</f>
        <v>0</v>
      </c>
      <c r="BH1436" s="227">
        <f>IF(N1436="sníž. přenesená",J1436,0)</f>
        <v>0</v>
      </c>
      <c r="BI1436" s="227">
        <f>IF(N1436="nulová",J1436,0)</f>
        <v>0</v>
      </c>
      <c r="BJ1436" s="20" t="s">
        <v>85</v>
      </c>
      <c r="BK1436" s="227">
        <f>ROUND(I1436*H1436,2)</f>
        <v>0</v>
      </c>
      <c r="BL1436" s="20" t="s">
        <v>276</v>
      </c>
      <c r="BM1436" s="226" t="s">
        <v>1404</v>
      </c>
    </row>
    <row r="1437" s="2" customFormat="1">
      <c r="A1437" s="41"/>
      <c r="B1437" s="42"/>
      <c r="C1437" s="43"/>
      <c r="D1437" s="228" t="s">
        <v>172</v>
      </c>
      <c r="E1437" s="43"/>
      <c r="F1437" s="229" t="s">
        <v>1405</v>
      </c>
      <c r="G1437" s="43"/>
      <c r="H1437" s="43"/>
      <c r="I1437" s="230"/>
      <c r="J1437" s="43"/>
      <c r="K1437" s="43"/>
      <c r="L1437" s="47"/>
      <c r="M1437" s="231"/>
      <c r="N1437" s="232"/>
      <c r="O1437" s="87"/>
      <c r="P1437" s="87"/>
      <c r="Q1437" s="87"/>
      <c r="R1437" s="87"/>
      <c r="S1437" s="87"/>
      <c r="T1437" s="88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T1437" s="20" t="s">
        <v>172</v>
      </c>
      <c r="AU1437" s="20" t="s">
        <v>87</v>
      </c>
    </row>
    <row r="1438" s="13" customFormat="1">
      <c r="A1438" s="13"/>
      <c r="B1438" s="233"/>
      <c r="C1438" s="234"/>
      <c r="D1438" s="235" t="s">
        <v>174</v>
      </c>
      <c r="E1438" s="236" t="s">
        <v>19</v>
      </c>
      <c r="F1438" s="237" t="s">
        <v>1406</v>
      </c>
      <c r="G1438" s="234"/>
      <c r="H1438" s="238">
        <v>6</v>
      </c>
      <c r="I1438" s="239"/>
      <c r="J1438" s="234"/>
      <c r="K1438" s="234"/>
      <c r="L1438" s="240"/>
      <c r="M1438" s="241"/>
      <c r="N1438" s="242"/>
      <c r="O1438" s="242"/>
      <c r="P1438" s="242"/>
      <c r="Q1438" s="242"/>
      <c r="R1438" s="242"/>
      <c r="S1438" s="242"/>
      <c r="T1438" s="24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4" t="s">
        <v>174</v>
      </c>
      <c r="AU1438" s="244" t="s">
        <v>87</v>
      </c>
      <c r="AV1438" s="13" t="s">
        <v>87</v>
      </c>
      <c r="AW1438" s="13" t="s">
        <v>37</v>
      </c>
      <c r="AX1438" s="13" t="s">
        <v>77</v>
      </c>
      <c r="AY1438" s="244" t="s">
        <v>164</v>
      </c>
    </row>
    <row r="1439" s="14" customFormat="1">
      <c r="A1439" s="14"/>
      <c r="B1439" s="245"/>
      <c r="C1439" s="246"/>
      <c r="D1439" s="235" t="s">
        <v>174</v>
      </c>
      <c r="E1439" s="247" t="s">
        <v>19</v>
      </c>
      <c r="F1439" s="248" t="s">
        <v>176</v>
      </c>
      <c r="G1439" s="246"/>
      <c r="H1439" s="249">
        <v>6</v>
      </c>
      <c r="I1439" s="250"/>
      <c r="J1439" s="246"/>
      <c r="K1439" s="246"/>
      <c r="L1439" s="251"/>
      <c r="M1439" s="252"/>
      <c r="N1439" s="253"/>
      <c r="O1439" s="253"/>
      <c r="P1439" s="253"/>
      <c r="Q1439" s="253"/>
      <c r="R1439" s="253"/>
      <c r="S1439" s="253"/>
      <c r="T1439" s="25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5" t="s">
        <v>174</v>
      </c>
      <c r="AU1439" s="255" t="s">
        <v>87</v>
      </c>
      <c r="AV1439" s="14" t="s">
        <v>108</v>
      </c>
      <c r="AW1439" s="14" t="s">
        <v>37</v>
      </c>
      <c r="AX1439" s="14" t="s">
        <v>85</v>
      </c>
      <c r="AY1439" s="255" t="s">
        <v>164</v>
      </c>
    </row>
    <row r="1440" s="2" customFormat="1" ht="44.25" customHeight="1">
      <c r="A1440" s="41"/>
      <c r="B1440" s="42"/>
      <c r="C1440" s="215" t="s">
        <v>1407</v>
      </c>
      <c r="D1440" s="215" t="s">
        <v>166</v>
      </c>
      <c r="E1440" s="216" t="s">
        <v>1408</v>
      </c>
      <c r="F1440" s="217" t="s">
        <v>1409</v>
      </c>
      <c r="G1440" s="218" t="s">
        <v>272</v>
      </c>
      <c r="H1440" s="219">
        <v>40</v>
      </c>
      <c r="I1440" s="220"/>
      <c r="J1440" s="221">
        <f>ROUND(I1440*H1440,2)</f>
        <v>0</v>
      </c>
      <c r="K1440" s="217" t="s">
        <v>19</v>
      </c>
      <c r="L1440" s="47"/>
      <c r="M1440" s="222" t="s">
        <v>19</v>
      </c>
      <c r="N1440" s="223" t="s">
        <v>48</v>
      </c>
      <c r="O1440" s="87"/>
      <c r="P1440" s="224">
        <f>O1440*H1440</f>
        <v>0</v>
      </c>
      <c r="Q1440" s="224">
        <v>0</v>
      </c>
      <c r="R1440" s="224">
        <f>Q1440*H1440</f>
        <v>0</v>
      </c>
      <c r="S1440" s="224">
        <v>0</v>
      </c>
      <c r="T1440" s="225">
        <f>S1440*H1440</f>
        <v>0</v>
      </c>
      <c r="U1440" s="41"/>
      <c r="V1440" s="41"/>
      <c r="W1440" s="41"/>
      <c r="X1440" s="41"/>
      <c r="Y1440" s="41"/>
      <c r="Z1440" s="41"/>
      <c r="AA1440" s="41"/>
      <c r="AB1440" s="41"/>
      <c r="AC1440" s="41"/>
      <c r="AD1440" s="41"/>
      <c r="AE1440" s="41"/>
      <c r="AR1440" s="226" t="s">
        <v>276</v>
      </c>
      <c r="AT1440" s="226" t="s">
        <v>166</v>
      </c>
      <c r="AU1440" s="226" t="s">
        <v>87</v>
      </c>
      <c r="AY1440" s="20" t="s">
        <v>164</v>
      </c>
      <c r="BE1440" s="227">
        <f>IF(N1440="základní",J1440,0)</f>
        <v>0</v>
      </c>
      <c r="BF1440" s="227">
        <f>IF(N1440="snížená",J1440,0)</f>
        <v>0</v>
      </c>
      <c r="BG1440" s="227">
        <f>IF(N1440="zákl. přenesená",J1440,0)</f>
        <v>0</v>
      </c>
      <c r="BH1440" s="227">
        <f>IF(N1440="sníž. přenesená",J1440,0)</f>
        <v>0</v>
      </c>
      <c r="BI1440" s="227">
        <f>IF(N1440="nulová",J1440,0)</f>
        <v>0</v>
      </c>
      <c r="BJ1440" s="20" t="s">
        <v>85</v>
      </c>
      <c r="BK1440" s="227">
        <f>ROUND(I1440*H1440,2)</f>
        <v>0</v>
      </c>
      <c r="BL1440" s="20" t="s">
        <v>276</v>
      </c>
      <c r="BM1440" s="226" t="s">
        <v>1410</v>
      </c>
    </row>
    <row r="1441" s="2" customFormat="1">
      <c r="A1441" s="41"/>
      <c r="B1441" s="42"/>
      <c r="C1441" s="43"/>
      <c r="D1441" s="235" t="s">
        <v>274</v>
      </c>
      <c r="E1441" s="43"/>
      <c r="F1441" s="266" t="s">
        <v>1411</v>
      </c>
      <c r="G1441" s="43"/>
      <c r="H1441" s="43"/>
      <c r="I1441" s="230"/>
      <c r="J1441" s="43"/>
      <c r="K1441" s="43"/>
      <c r="L1441" s="47"/>
      <c r="M1441" s="231"/>
      <c r="N1441" s="232"/>
      <c r="O1441" s="87"/>
      <c r="P1441" s="87"/>
      <c r="Q1441" s="87"/>
      <c r="R1441" s="87"/>
      <c r="S1441" s="87"/>
      <c r="T1441" s="88"/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T1441" s="20" t="s">
        <v>274</v>
      </c>
      <c r="AU1441" s="20" t="s">
        <v>87</v>
      </c>
    </row>
    <row r="1442" s="13" customFormat="1">
      <c r="A1442" s="13"/>
      <c r="B1442" s="233"/>
      <c r="C1442" s="234"/>
      <c r="D1442" s="235" t="s">
        <v>174</v>
      </c>
      <c r="E1442" s="236" t="s">
        <v>19</v>
      </c>
      <c r="F1442" s="237" t="s">
        <v>457</v>
      </c>
      <c r="G1442" s="234"/>
      <c r="H1442" s="238">
        <v>40</v>
      </c>
      <c r="I1442" s="239"/>
      <c r="J1442" s="234"/>
      <c r="K1442" s="234"/>
      <c r="L1442" s="240"/>
      <c r="M1442" s="241"/>
      <c r="N1442" s="242"/>
      <c r="O1442" s="242"/>
      <c r="P1442" s="242"/>
      <c r="Q1442" s="242"/>
      <c r="R1442" s="242"/>
      <c r="S1442" s="242"/>
      <c r="T1442" s="24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4" t="s">
        <v>174</v>
      </c>
      <c r="AU1442" s="244" t="s">
        <v>87</v>
      </c>
      <c r="AV1442" s="13" t="s">
        <v>87</v>
      </c>
      <c r="AW1442" s="13" t="s">
        <v>37</v>
      </c>
      <c r="AX1442" s="13" t="s">
        <v>77</v>
      </c>
      <c r="AY1442" s="244" t="s">
        <v>164</v>
      </c>
    </row>
    <row r="1443" s="14" customFormat="1">
      <c r="A1443" s="14"/>
      <c r="B1443" s="245"/>
      <c r="C1443" s="246"/>
      <c r="D1443" s="235" t="s">
        <v>174</v>
      </c>
      <c r="E1443" s="247" t="s">
        <v>19</v>
      </c>
      <c r="F1443" s="248" t="s">
        <v>176</v>
      </c>
      <c r="G1443" s="246"/>
      <c r="H1443" s="249">
        <v>40</v>
      </c>
      <c r="I1443" s="250"/>
      <c r="J1443" s="246"/>
      <c r="K1443" s="246"/>
      <c r="L1443" s="251"/>
      <c r="M1443" s="252"/>
      <c r="N1443" s="253"/>
      <c r="O1443" s="253"/>
      <c r="P1443" s="253"/>
      <c r="Q1443" s="253"/>
      <c r="R1443" s="253"/>
      <c r="S1443" s="253"/>
      <c r="T1443" s="25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5" t="s">
        <v>174</v>
      </c>
      <c r="AU1443" s="255" t="s">
        <v>87</v>
      </c>
      <c r="AV1443" s="14" t="s">
        <v>108</v>
      </c>
      <c r="AW1443" s="14" t="s">
        <v>37</v>
      </c>
      <c r="AX1443" s="14" t="s">
        <v>85</v>
      </c>
      <c r="AY1443" s="255" t="s">
        <v>164</v>
      </c>
    </row>
    <row r="1444" s="2" customFormat="1" ht="44.25" customHeight="1">
      <c r="A1444" s="41"/>
      <c r="B1444" s="42"/>
      <c r="C1444" s="215" t="s">
        <v>1412</v>
      </c>
      <c r="D1444" s="215" t="s">
        <v>166</v>
      </c>
      <c r="E1444" s="216" t="s">
        <v>1413</v>
      </c>
      <c r="F1444" s="217" t="s">
        <v>1414</v>
      </c>
      <c r="G1444" s="218" t="s">
        <v>272</v>
      </c>
      <c r="H1444" s="219">
        <v>100</v>
      </c>
      <c r="I1444" s="220"/>
      <c r="J1444" s="221">
        <f>ROUND(I1444*H1444,2)</f>
        <v>0</v>
      </c>
      <c r="K1444" s="217" t="s">
        <v>19</v>
      </c>
      <c r="L1444" s="47"/>
      <c r="M1444" s="222" t="s">
        <v>19</v>
      </c>
      <c r="N1444" s="223" t="s">
        <v>48</v>
      </c>
      <c r="O1444" s="87"/>
      <c r="P1444" s="224">
        <f>O1444*H1444</f>
        <v>0</v>
      </c>
      <c r="Q1444" s="224">
        <v>0</v>
      </c>
      <c r="R1444" s="224">
        <f>Q1444*H1444</f>
        <v>0</v>
      </c>
      <c r="S1444" s="224">
        <v>0</v>
      </c>
      <c r="T1444" s="225">
        <f>S1444*H1444</f>
        <v>0</v>
      </c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R1444" s="226" t="s">
        <v>276</v>
      </c>
      <c r="AT1444" s="226" t="s">
        <v>166</v>
      </c>
      <c r="AU1444" s="226" t="s">
        <v>87</v>
      </c>
      <c r="AY1444" s="20" t="s">
        <v>164</v>
      </c>
      <c r="BE1444" s="227">
        <f>IF(N1444="základní",J1444,0)</f>
        <v>0</v>
      </c>
      <c r="BF1444" s="227">
        <f>IF(N1444="snížená",J1444,0)</f>
        <v>0</v>
      </c>
      <c r="BG1444" s="227">
        <f>IF(N1444="zákl. přenesená",J1444,0)</f>
        <v>0</v>
      </c>
      <c r="BH1444" s="227">
        <f>IF(N1444="sníž. přenesená",J1444,0)</f>
        <v>0</v>
      </c>
      <c r="BI1444" s="227">
        <f>IF(N1444="nulová",J1444,0)</f>
        <v>0</v>
      </c>
      <c r="BJ1444" s="20" t="s">
        <v>85</v>
      </c>
      <c r="BK1444" s="227">
        <f>ROUND(I1444*H1444,2)</f>
        <v>0</v>
      </c>
      <c r="BL1444" s="20" t="s">
        <v>276</v>
      </c>
      <c r="BM1444" s="226" t="s">
        <v>1415</v>
      </c>
    </row>
    <row r="1445" s="2" customFormat="1">
      <c r="A1445" s="41"/>
      <c r="B1445" s="42"/>
      <c r="C1445" s="43"/>
      <c r="D1445" s="235" t="s">
        <v>274</v>
      </c>
      <c r="E1445" s="43"/>
      <c r="F1445" s="266" t="s">
        <v>1416</v>
      </c>
      <c r="G1445" s="43"/>
      <c r="H1445" s="43"/>
      <c r="I1445" s="230"/>
      <c r="J1445" s="43"/>
      <c r="K1445" s="43"/>
      <c r="L1445" s="47"/>
      <c r="M1445" s="231"/>
      <c r="N1445" s="232"/>
      <c r="O1445" s="87"/>
      <c r="P1445" s="87"/>
      <c r="Q1445" s="87"/>
      <c r="R1445" s="87"/>
      <c r="S1445" s="87"/>
      <c r="T1445" s="88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T1445" s="20" t="s">
        <v>274</v>
      </c>
      <c r="AU1445" s="20" t="s">
        <v>87</v>
      </c>
    </row>
    <row r="1446" s="13" customFormat="1">
      <c r="A1446" s="13"/>
      <c r="B1446" s="233"/>
      <c r="C1446" s="234"/>
      <c r="D1446" s="235" t="s">
        <v>174</v>
      </c>
      <c r="E1446" s="236" t="s">
        <v>19</v>
      </c>
      <c r="F1446" s="237" t="s">
        <v>866</v>
      </c>
      <c r="G1446" s="234"/>
      <c r="H1446" s="238">
        <v>100</v>
      </c>
      <c r="I1446" s="239"/>
      <c r="J1446" s="234"/>
      <c r="K1446" s="234"/>
      <c r="L1446" s="240"/>
      <c r="M1446" s="241"/>
      <c r="N1446" s="242"/>
      <c r="O1446" s="242"/>
      <c r="P1446" s="242"/>
      <c r="Q1446" s="242"/>
      <c r="R1446" s="242"/>
      <c r="S1446" s="242"/>
      <c r="T1446" s="24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44" t="s">
        <v>174</v>
      </c>
      <c r="AU1446" s="244" t="s">
        <v>87</v>
      </c>
      <c r="AV1446" s="13" t="s">
        <v>87</v>
      </c>
      <c r="AW1446" s="13" t="s">
        <v>37</v>
      </c>
      <c r="AX1446" s="13" t="s">
        <v>77</v>
      </c>
      <c r="AY1446" s="244" t="s">
        <v>164</v>
      </c>
    </row>
    <row r="1447" s="14" customFormat="1">
      <c r="A1447" s="14"/>
      <c r="B1447" s="245"/>
      <c r="C1447" s="246"/>
      <c r="D1447" s="235" t="s">
        <v>174</v>
      </c>
      <c r="E1447" s="247" t="s">
        <v>19</v>
      </c>
      <c r="F1447" s="248" t="s">
        <v>176</v>
      </c>
      <c r="G1447" s="246"/>
      <c r="H1447" s="249">
        <v>100</v>
      </c>
      <c r="I1447" s="250"/>
      <c r="J1447" s="246"/>
      <c r="K1447" s="246"/>
      <c r="L1447" s="251"/>
      <c r="M1447" s="252"/>
      <c r="N1447" s="253"/>
      <c r="O1447" s="253"/>
      <c r="P1447" s="253"/>
      <c r="Q1447" s="253"/>
      <c r="R1447" s="253"/>
      <c r="S1447" s="253"/>
      <c r="T1447" s="25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55" t="s">
        <v>174</v>
      </c>
      <c r="AU1447" s="255" t="s">
        <v>87</v>
      </c>
      <c r="AV1447" s="14" t="s">
        <v>108</v>
      </c>
      <c r="AW1447" s="14" t="s">
        <v>37</v>
      </c>
      <c r="AX1447" s="14" t="s">
        <v>85</v>
      </c>
      <c r="AY1447" s="255" t="s">
        <v>164</v>
      </c>
    </row>
    <row r="1448" s="2" customFormat="1" ht="55.5" customHeight="1">
      <c r="A1448" s="41"/>
      <c r="B1448" s="42"/>
      <c r="C1448" s="215" t="s">
        <v>1417</v>
      </c>
      <c r="D1448" s="215" t="s">
        <v>166</v>
      </c>
      <c r="E1448" s="216" t="s">
        <v>1418</v>
      </c>
      <c r="F1448" s="217" t="s">
        <v>1419</v>
      </c>
      <c r="G1448" s="218" t="s">
        <v>359</v>
      </c>
      <c r="H1448" s="219">
        <v>18</v>
      </c>
      <c r="I1448" s="220"/>
      <c r="J1448" s="221">
        <f>ROUND(I1448*H1448,2)</f>
        <v>0</v>
      </c>
      <c r="K1448" s="217" t="s">
        <v>19</v>
      </c>
      <c r="L1448" s="47"/>
      <c r="M1448" s="222" t="s">
        <v>19</v>
      </c>
      <c r="N1448" s="223" t="s">
        <v>48</v>
      </c>
      <c r="O1448" s="87"/>
      <c r="P1448" s="224">
        <f>O1448*H1448</f>
        <v>0</v>
      </c>
      <c r="Q1448" s="224">
        <v>0</v>
      </c>
      <c r="R1448" s="224">
        <f>Q1448*H1448</f>
        <v>0</v>
      </c>
      <c r="S1448" s="224">
        <v>0</v>
      </c>
      <c r="T1448" s="225">
        <f>S1448*H1448</f>
        <v>0</v>
      </c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R1448" s="226" t="s">
        <v>276</v>
      </c>
      <c r="AT1448" s="226" t="s">
        <v>166</v>
      </c>
      <c r="AU1448" s="226" t="s">
        <v>87</v>
      </c>
      <c r="AY1448" s="20" t="s">
        <v>164</v>
      </c>
      <c r="BE1448" s="227">
        <f>IF(N1448="základní",J1448,0)</f>
        <v>0</v>
      </c>
      <c r="BF1448" s="227">
        <f>IF(N1448="snížená",J1448,0)</f>
        <v>0</v>
      </c>
      <c r="BG1448" s="227">
        <f>IF(N1448="zákl. přenesená",J1448,0)</f>
        <v>0</v>
      </c>
      <c r="BH1448" s="227">
        <f>IF(N1448="sníž. přenesená",J1448,0)</f>
        <v>0</v>
      </c>
      <c r="BI1448" s="227">
        <f>IF(N1448="nulová",J1448,0)</f>
        <v>0</v>
      </c>
      <c r="BJ1448" s="20" t="s">
        <v>85</v>
      </c>
      <c r="BK1448" s="227">
        <f>ROUND(I1448*H1448,2)</f>
        <v>0</v>
      </c>
      <c r="BL1448" s="20" t="s">
        <v>276</v>
      </c>
      <c r="BM1448" s="226" t="s">
        <v>1420</v>
      </c>
    </row>
    <row r="1449" s="2" customFormat="1">
      <c r="A1449" s="41"/>
      <c r="B1449" s="42"/>
      <c r="C1449" s="43"/>
      <c r="D1449" s="235" t="s">
        <v>274</v>
      </c>
      <c r="E1449" s="43"/>
      <c r="F1449" s="266" t="s">
        <v>1421</v>
      </c>
      <c r="G1449" s="43"/>
      <c r="H1449" s="43"/>
      <c r="I1449" s="230"/>
      <c r="J1449" s="43"/>
      <c r="K1449" s="43"/>
      <c r="L1449" s="47"/>
      <c r="M1449" s="231"/>
      <c r="N1449" s="232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20" t="s">
        <v>274</v>
      </c>
      <c r="AU1449" s="20" t="s">
        <v>87</v>
      </c>
    </row>
    <row r="1450" s="13" customFormat="1">
      <c r="A1450" s="13"/>
      <c r="B1450" s="233"/>
      <c r="C1450" s="234"/>
      <c r="D1450" s="235" t="s">
        <v>174</v>
      </c>
      <c r="E1450" s="236" t="s">
        <v>19</v>
      </c>
      <c r="F1450" s="237" t="s">
        <v>1422</v>
      </c>
      <c r="G1450" s="234"/>
      <c r="H1450" s="238">
        <v>18</v>
      </c>
      <c r="I1450" s="239"/>
      <c r="J1450" s="234"/>
      <c r="K1450" s="234"/>
      <c r="L1450" s="240"/>
      <c r="M1450" s="241"/>
      <c r="N1450" s="242"/>
      <c r="O1450" s="242"/>
      <c r="P1450" s="242"/>
      <c r="Q1450" s="242"/>
      <c r="R1450" s="242"/>
      <c r="S1450" s="242"/>
      <c r="T1450" s="24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4" t="s">
        <v>174</v>
      </c>
      <c r="AU1450" s="244" t="s">
        <v>87</v>
      </c>
      <c r="AV1450" s="13" t="s">
        <v>87</v>
      </c>
      <c r="AW1450" s="13" t="s">
        <v>37</v>
      </c>
      <c r="AX1450" s="13" t="s">
        <v>77</v>
      </c>
      <c r="AY1450" s="244" t="s">
        <v>164</v>
      </c>
    </row>
    <row r="1451" s="14" customFormat="1">
      <c r="A1451" s="14"/>
      <c r="B1451" s="245"/>
      <c r="C1451" s="246"/>
      <c r="D1451" s="235" t="s">
        <v>174</v>
      </c>
      <c r="E1451" s="247" t="s">
        <v>19</v>
      </c>
      <c r="F1451" s="248" t="s">
        <v>176</v>
      </c>
      <c r="G1451" s="246"/>
      <c r="H1451" s="249">
        <v>18</v>
      </c>
      <c r="I1451" s="250"/>
      <c r="J1451" s="246"/>
      <c r="K1451" s="246"/>
      <c r="L1451" s="251"/>
      <c r="M1451" s="252"/>
      <c r="N1451" s="253"/>
      <c r="O1451" s="253"/>
      <c r="P1451" s="253"/>
      <c r="Q1451" s="253"/>
      <c r="R1451" s="253"/>
      <c r="S1451" s="253"/>
      <c r="T1451" s="25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5" t="s">
        <v>174</v>
      </c>
      <c r="AU1451" s="255" t="s">
        <v>87</v>
      </c>
      <c r="AV1451" s="14" t="s">
        <v>108</v>
      </c>
      <c r="AW1451" s="14" t="s">
        <v>37</v>
      </c>
      <c r="AX1451" s="14" t="s">
        <v>85</v>
      </c>
      <c r="AY1451" s="255" t="s">
        <v>164</v>
      </c>
    </row>
    <row r="1452" s="2" customFormat="1" ht="44.25" customHeight="1">
      <c r="A1452" s="41"/>
      <c r="B1452" s="42"/>
      <c r="C1452" s="215" t="s">
        <v>1423</v>
      </c>
      <c r="D1452" s="215" t="s">
        <v>166</v>
      </c>
      <c r="E1452" s="216" t="s">
        <v>1424</v>
      </c>
      <c r="F1452" s="217" t="s">
        <v>1425</v>
      </c>
      <c r="G1452" s="218" t="s">
        <v>279</v>
      </c>
      <c r="H1452" s="219">
        <v>1</v>
      </c>
      <c r="I1452" s="220"/>
      <c r="J1452" s="221">
        <f>ROUND(I1452*H1452,2)</f>
        <v>0</v>
      </c>
      <c r="K1452" s="217" t="s">
        <v>19</v>
      </c>
      <c r="L1452" s="47"/>
      <c r="M1452" s="222" t="s">
        <v>19</v>
      </c>
      <c r="N1452" s="223" t="s">
        <v>48</v>
      </c>
      <c r="O1452" s="87"/>
      <c r="P1452" s="224">
        <f>O1452*H1452</f>
        <v>0</v>
      </c>
      <c r="Q1452" s="224">
        <v>0</v>
      </c>
      <c r="R1452" s="224">
        <f>Q1452*H1452</f>
        <v>0</v>
      </c>
      <c r="S1452" s="224">
        <v>0</v>
      </c>
      <c r="T1452" s="225">
        <f>S1452*H1452</f>
        <v>0</v>
      </c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R1452" s="226" t="s">
        <v>276</v>
      </c>
      <c r="AT1452" s="226" t="s">
        <v>166</v>
      </c>
      <c r="AU1452" s="226" t="s">
        <v>87</v>
      </c>
      <c r="AY1452" s="20" t="s">
        <v>164</v>
      </c>
      <c r="BE1452" s="227">
        <f>IF(N1452="základní",J1452,0)</f>
        <v>0</v>
      </c>
      <c r="BF1452" s="227">
        <f>IF(N1452="snížená",J1452,0)</f>
        <v>0</v>
      </c>
      <c r="BG1452" s="227">
        <f>IF(N1452="zákl. přenesená",J1452,0)</f>
        <v>0</v>
      </c>
      <c r="BH1452" s="227">
        <f>IF(N1452="sníž. přenesená",J1452,0)</f>
        <v>0</v>
      </c>
      <c r="BI1452" s="227">
        <f>IF(N1452="nulová",J1452,0)</f>
        <v>0</v>
      </c>
      <c r="BJ1452" s="20" t="s">
        <v>85</v>
      </c>
      <c r="BK1452" s="227">
        <f>ROUND(I1452*H1452,2)</f>
        <v>0</v>
      </c>
      <c r="BL1452" s="20" t="s">
        <v>276</v>
      </c>
      <c r="BM1452" s="226" t="s">
        <v>1426</v>
      </c>
    </row>
    <row r="1453" s="2" customFormat="1">
      <c r="A1453" s="41"/>
      <c r="B1453" s="42"/>
      <c r="C1453" s="43"/>
      <c r="D1453" s="235" t="s">
        <v>274</v>
      </c>
      <c r="E1453" s="43"/>
      <c r="F1453" s="288" t="s">
        <v>1427</v>
      </c>
      <c r="G1453" s="43"/>
      <c r="H1453" s="43"/>
      <c r="I1453" s="230"/>
      <c r="J1453" s="43"/>
      <c r="K1453" s="43"/>
      <c r="L1453" s="47"/>
      <c r="M1453" s="231"/>
      <c r="N1453" s="232"/>
      <c r="O1453" s="87"/>
      <c r="P1453" s="87"/>
      <c r="Q1453" s="87"/>
      <c r="R1453" s="87"/>
      <c r="S1453" s="87"/>
      <c r="T1453" s="88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T1453" s="20" t="s">
        <v>274</v>
      </c>
      <c r="AU1453" s="20" t="s">
        <v>87</v>
      </c>
    </row>
    <row r="1454" s="13" customFormat="1">
      <c r="A1454" s="13"/>
      <c r="B1454" s="233"/>
      <c r="C1454" s="234"/>
      <c r="D1454" s="235" t="s">
        <v>174</v>
      </c>
      <c r="E1454" s="236" t="s">
        <v>19</v>
      </c>
      <c r="F1454" s="237" t="s">
        <v>85</v>
      </c>
      <c r="G1454" s="234"/>
      <c r="H1454" s="238">
        <v>1</v>
      </c>
      <c r="I1454" s="239"/>
      <c r="J1454" s="234"/>
      <c r="K1454" s="234"/>
      <c r="L1454" s="240"/>
      <c r="M1454" s="241"/>
      <c r="N1454" s="242"/>
      <c r="O1454" s="242"/>
      <c r="P1454" s="242"/>
      <c r="Q1454" s="242"/>
      <c r="R1454" s="242"/>
      <c r="S1454" s="242"/>
      <c r="T1454" s="24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4" t="s">
        <v>174</v>
      </c>
      <c r="AU1454" s="244" t="s">
        <v>87</v>
      </c>
      <c r="AV1454" s="13" t="s">
        <v>87</v>
      </c>
      <c r="AW1454" s="13" t="s">
        <v>37</v>
      </c>
      <c r="AX1454" s="13" t="s">
        <v>77</v>
      </c>
      <c r="AY1454" s="244" t="s">
        <v>164</v>
      </c>
    </row>
    <row r="1455" s="14" customFormat="1">
      <c r="A1455" s="14"/>
      <c r="B1455" s="245"/>
      <c r="C1455" s="246"/>
      <c r="D1455" s="235" t="s">
        <v>174</v>
      </c>
      <c r="E1455" s="247" t="s">
        <v>19</v>
      </c>
      <c r="F1455" s="248" t="s">
        <v>176</v>
      </c>
      <c r="G1455" s="246"/>
      <c r="H1455" s="249">
        <v>1</v>
      </c>
      <c r="I1455" s="250"/>
      <c r="J1455" s="246"/>
      <c r="K1455" s="246"/>
      <c r="L1455" s="251"/>
      <c r="M1455" s="252"/>
      <c r="N1455" s="253"/>
      <c r="O1455" s="253"/>
      <c r="P1455" s="253"/>
      <c r="Q1455" s="253"/>
      <c r="R1455" s="253"/>
      <c r="S1455" s="253"/>
      <c r="T1455" s="25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55" t="s">
        <v>174</v>
      </c>
      <c r="AU1455" s="255" t="s">
        <v>87</v>
      </c>
      <c r="AV1455" s="14" t="s">
        <v>108</v>
      </c>
      <c r="AW1455" s="14" t="s">
        <v>37</v>
      </c>
      <c r="AX1455" s="14" t="s">
        <v>85</v>
      </c>
      <c r="AY1455" s="255" t="s">
        <v>164</v>
      </c>
    </row>
    <row r="1456" s="2" customFormat="1" ht="55.5" customHeight="1">
      <c r="A1456" s="41"/>
      <c r="B1456" s="42"/>
      <c r="C1456" s="215" t="s">
        <v>1428</v>
      </c>
      <c r="D1456" s="215" t="s">
        <v>166</v>
      </c>
      <c r="E1456" s="216" t="s">
        <v>1429</v>
      </c>
      <c r="F1456" s="217" t="s">
        <v>1430</v>
      </c>
      <c r="G1456" s="218" t="s">
        <v>359</v>
      </c>
      <c r="H1456" s="219">
        <v>52</v>
      </c>
      <c r="I1456" s="220"/>
      <c r="J1456" s="221">
        <f>ROUND(I1456*H1456,2)</f>
        <v>0</v>
      </c>
      <c r="K1456" s="217" t="s">
        <v>19</v>
      </c>
      <c r="L1456" s="47"/>
      <c r="M1456" s="222" t="s">
        <v>19</v>
      </c>
      <c r="N1456" s="223" t="s">
        <v>48</v>
      </c>
      <c r="O1456" s="87"/>
      <c r="P1456" s="224">
        <f>O1456*H1456</f>
        <v>0</v>
      </c>
      <c r="Q1456" s="224">
        <v>0</v>
      </c>
      <c r="R1456" s="224">
        <f>Q1456*H1456</f>
        <v>0</v>
      </c>
      <c r="S1456" s="224">
        <v>0</v>
      </c>
      <c r="T1456" s="225">
        <f>S1456*H1456</f>
        <v>0</v>
      </c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R1456" s="226" t="s">
        <v>276</v>
      </c>
      <c r="AT1456" s="226" t="s">
        <v>166</v>
      </c>
      <c r="AU1456" s="226" t="s">
        <v>87</v>
      </c>
      <c r="AY1456" s="20" t="s">
        <v>164</v>
      </c>
      <c r="BE1456" s="227">
        <f>IF(N1456="základní",J1456,0)</f>
        <v>0</v>
      </c>
      <c r="BF1456" s="227">
        <f>IF(N1456="snížená",J1456,0)</f>
        <v>0</v>
      </c>
      <c r="BG1456" s="227">
        <f>IF(N1456="zákl. přenesená",J1456,0)</f>
        <v>0</v>
      </c>
      <c r="BH1456" s="227">
        <f>IF(N1456="sníž. přenesená",J1456,0)</f>
        <v>0</v>
      </c>
      <c r="BI1456" s="227">
        <f>IF(N1456="nulová",J1456,0)</f>
        <v>0</v>
      </c>
      <c r="BJ1456" s="20" t="s">
        <v>85</v>
      </c>
      <c r="BK1456" s="227">
        <f>ROUND(I1456*H1456,2)</f>
        <v>0</v>
      </c>
      <c r="BL1456" s="20" t="s">
        <v>276</v>
      </c>
      <c r="BM1456" s="226" t="s">
        <v>1431</v>
      </c>
    </row>
    <row r="1457" s="2" customFormat="1">
      <c r="A1457" s="41"/>
      <c r="B1457" s="42"/>
      <c r="C1457" s="43"/>
      <c r="D1457" s="235" t="s">
        <v>274</v>
      </c>
      <c r="E1457" s="43"/>
      <c r="F1457" s="288" t="s">
        <v>1432</v>
      </c>
      <c r="G1457" s="43"/>
      <c r="H1457" s="43"/>
      <c r="I1457" s="230"/>
      <c r="J1457" s="43"/>
      <c r="K1457" s="43"/>
      <c r="L1457" s="47"/>
      <c r="M1457" s="231"/>
      <c r="N1457" s="232"/>
      <c r="O1457" s="87"/>
      <c r="P1457" s="87"/>
      <c r="Q1457" s="87"/>
      <c r="R1457" s="87"/>
      <c r="S1457" s="87"/>
      <c r="T1457" s="88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T1457" s="20" t="s">
        <v>274</v>
      </c>
      <c r="AU1457" s="20" t="s">
        <v>87</v>
      </c>
    </row>
    <row r="1458" s="13" customFormat="1">
      <c r="A1458" s="13"/>
      <c r="B1458" s="233"/>
      <c r="C1458" s="234"/>
      <c r="D1458" s="235" t="s">
        <v>174</v>
      </c>
      <c r="E1458" s="236" t="s">
        <v>19</v>
      </c>
      <c r="F1458" s="237" t="s">
        <v>1047</v>
      </c>
      <c r="G1458" s="234"/>
      <c r="H1458" s="238">
        <v>52</v>
      </c>
      <c r="I1458" s="239"/>
      <c r="J1458" s="234"/>
      <c r="K1458" s="234"/>
      <c r="L1458" s="240"/>
      <c r="M1458" s="241"/>
      <c r="N1458" s="242"/>
      <c r="O1458" s="242"/>
      <c r="P1458" s="242"/>
      <c r="Q1458" s="242"/>
      <c r="R1458" s="242"/>
      <c r="S1458" s="242"/>
      <c r="T1458" s="24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44" t="s">
        <v>174</v>
      </c>
      <c r="AU1458" s="244" t="s">
        <v>87</v>
      </c>
      <c r="AV1458" s="13" t="s">
        <v>87</v>
      </c>
      <c r="AW1458" s="13" t="s">
        <v>37</v>
      </c>
      <c r="AX1458" s="13" t="s">
        <v>77</v>
      </c>
      <c r="AY1458" s="244" t="s">
        <v>164</v>
      </c>
    </row>
    <row r="1459" s="14" customFormat="1">
      <c r="A1459" s="14"/>
      <c r="B1459" s="245"/>
      <c r="C1459" s="246"/>
      <c r="D1459" s="235" t="s">
        <v>174</v>
      </c>
      <c r="E1459" s="247" t="s">
        <v>19</v>
      </c>
      <c r="F1459" s="248" t="s">
        <v>176</v>
      </c>
      <c r="G1459" s="246"/>
      <c r="H1459" s="249">
        <v>52</v>
      </c>
      <c r="I1459" s="250"/>
      <c r="J1459" s="246"/>
      <c r="K1459" s="246"/>
      <c r="L1459" s="251"/>
      <c r="M1459" s="252"/>
      <c r="N1459" s="253"/>
      <c r="O1459" s="253"/>
      <c r="P1459" s="253"/>
      <c r="Q1459" s="253"/>
      <c r="R1459" s="253"/>
      <c r="S1459" s="253"/>
      <c r="T1459" s="25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55" t="s">
        <v>174</v>
      </c>
      <c r="AU1459" s="255" t="s">
        <v>87</v>
      </c>
      <c r="AV1459" s="14" t="s">
        <v>108</v>
      </c>
      <c r="AW1459" s="14" t="s">
        <v>37</v>
      </c>
      <c r="AX1459" s="14" t="s">
        <v>85</v>
      </c>
      <c r="AY1459" s="255" t="s">
        <v>164</v>
      </c>
    </row>
    <row r="1460" s="2" customFormat="1" ht="49.05" customHeight="1">
      <c r="A1460" s="41"/>
      <c r="B1460" s="42"/>
      <c r="C1460" s="215" t="s">
        <v>1433</v>
      </c>
      <c r="D1460" s="215" t="s">
        <v>166</v>
      </c>
      <c r="E1460" s="216" t="s">
        <v>1434</v>
      </c>
      <c r="F1460" s="217" t="s">
        <v>1435</v>
      </c>
      <c r="G1460" s="218" t="s">
        <v>359</v>
      </c>
      <c r="H1460" s="219">
        <v>52</v>
      </c>
      <c r="I1460" s="220"/>
      <c r="J1460" s="221">
        <f>ROUND(I1460*H1460,2)</f>
        <v>0</v>
      </c>
      <c r="K1460" s="217" t="s">
        <v>19</v>
      </c>
      <c r="L1460" s="47"/>
      <c r="M1460" s="222" t="s">
        <v>19</v>
      </c>
      <c r="N1460" s="223" t="s">
        <v>48</v>
      </c>
      <c r="O1460" s="87"/>
      <c r="P1460" s="224">
        <f>O1460*H1460</f>
        <v>0</v>
      </c>
      <c r="Q1460" s="224">
        <v>0</v>
      </c>
      <c r="R1460" s="224">
        <f>Q1460*H1460</f>
        <v>0</v>
      </c>
      <c r="S1460" s="224">
        <v>0</v>
      </c>
      <c r="T1460" s="225">
        <f>S1460*H1460</f>
        <v>0</v>
      </c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R1460" s="226" t="s">
        <v>276</v>
      </c>
      <c r="AT1460" s="226" t="s">
        <v>166</v>
      </c>
      <c r="AU1460" s="226" t="s">
        <v>87</v>
      </c>
      <c r="AY1460" s="20" t="s">
        <v>164</v>
      </c>
      <c r="BE1460" s="227">
        <f>IF(N1460="základní",J1460,0)</f>
        <v>0</v>
      </c>
      <c r="BF1460" s="227">
        <f>IF(N1460="snížená",J1460,0)</f>
        <v>0</v>
      </c>
      <c r="BG1460" s="227">
        <f>IF(N1460="zákl. přenesená",J1460,0)</f>
        <v>0</v>
      </c>
      <c r="BH1460" s="227">
        <f>IF(N1460="sníž. přenesená",J1460,0)</f>
        <v>0</v>
      </c>
      <c r="BI1460" s="227">
        <f>IF(N1460="nulová",J1460,0)</f>
        <v>0</v>
      </c>
      <c r="BJ1460" s="20" t="s">
        <v>85</v>
      </c>
      <c r="BK1460" s="227">
        <f>ROUND(I1460*H1460,2)</f>
        <v>0</v>
      </c>
      <c r="BL1460" s="20" t="s">
        <v>276</v>
      </c>
      <c r="BM1460" s="226" t="s">
        <v>1436</v>
      </c>
    </row>
    <row r="1461" s="2" customFormat="1">
      <c r="A1461" s="41"/>
      <c r="B1461" s="42"/>
      <c r="C1461" s="43"/>
      <c r="D1461" s="235" t="s">
        <v>274</v>
      </c>
      <c r="E1461" s="43"/>
      <c r="F1461" s="288" t="s">
        <v>1437</v>
      </c>
      <c r="G1461" s="43"/>
      <c r="H1461" s="43"/>
      <c r="I1461" s="230"/>
      <c r="J1461" s="43"/>
      <c r="K1461" s="43"/>
      <c r="L1461" s="47"/>
      <c r="M1461" s="231"/>
      <c r="N1461" s="232"/>
      <c r="O1461" s="87"/>
      <c r="P1461" s="87"/>
      <c r="Q1461" s="87"/>
      <c r="R1461" s="87"/>
      <c r="S1461" s="87"/>
      <c r="T1461" s="88"/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  <c r="AT1461" s="20" t="s">
        <v>274</v>
      </c>
      <c r="AU1461" s="20" t="s">
        <v>87</v>
      </c>
    </row>
    <row r="1462" s="13" customFormat="1">
      <c r="A1462" s="13"/>
      <c r="B1462" s="233"/>
      <c r="C1462" s="234"/>
      <c r="D1462" s="235" t="s">
        <v>174</v>
      </c>
      <c r="E1462" s="236" t="s">
        <v>19</v>
      </c>
      <c r="F1462" s="237" t="s">
        <v>1047</v>
      </c>
      <c r="G1462" s="234"/>
      <c r="H1462" s="238">
        <v>52</v>
      </c>
      <c r="I1462" s="239"/>
      <c r="J1462" s="234"/>
      <c r="K1462" s="234"/>
      <c r="L1462" s="240"/>
      <c r="M1462" s="241"/>
      <c r="N1462" s="242"/>
      <c r="O1462" s="242"/>
      <c r="P1462" s="242"/>
      <c r="Q1462" s="242"/>
      <c r="R1462" s="242"/>
      <c r="S1462" s="242"/>
      <c r="T1462" s="24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4" t="s">
        <v>174</v>
      </c>
      <c r="AU1462" s="244" t="s">
        <v>87</v>
      </c>
      <c r="AV1462" s="13" t="s">
        <v>87</v>
      </c>
      <c r="AW1462" s="13" t="s">
        <v>37</v>
      </c>
      <c r="AX1462" s="13" t="s">
        <v>77</v>
      </c>
      <c r="AY1462" s="244" t="s">
        <v>164</v>
      </c>
    </row>
    <row r="1463" s="14" customFormat="1">
      <c r="A1463" s="14"/>
      <c r="B1463" s="245"/>
      <c r="C1463" s="246"/>
      <c r="D1463" s="235" t="s">
        <v>174</v>
      </c>
      <c r="E1463" s="247" t="s">
        <v>19</v>
      </c>
      <c r="F1463" s="248" t="s">
        <v>176</v>
      </c>
      <c r="G1463" s="246"/>
      <c r="H1463" s="249">
        <v>52</v>
      </c>
      <c r="I1463" s="250"/>
      <c r="J1463" s="246"/>
      <c r="K1463" s="246"/>
      <c r="L1463" s="251"/>
      <c r="M1463" s="252"/>
      <c r="N1463" s="253"/>
      <c r="O1463" s="253"/>
      <c r="P1463" s="253"/>
      <c r="Q1463" s="253"/>
      <c r="R1463" s="253"/>
      <c r="S1463" s="253"/>
      <c r="T1463" s="25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5" t="s">
        <v>174</v>
      </c>
      <c r="AU1463" s="255" t="s">
        <v>87</v>
      </c>
      <c r="AV1463" s="14" t="s">
        <v>108</v>
      </c>
      <c r="AW1463" s="14" t="s">
        <v>37</v>
      </c>
      <c r="AX1463" s="14" t="s">
        <v>85</v>
      </c>
      <c r="AY1463" s="255" t="s">
        <v>164</v>
      </c>
    </row>
    <row r="1464" s="2" customFormat="1" ht="55.5" customHeight="1">
      <c r="A1464" s="41"/>
      <c r="B1464" s="42"/>
      <c r="C1464" s="215" t="s">
        <v>1438</v>
      </c>
      <c r="D1464" s="215" t="s">
        <v>166</v>
      </c>
      <c r="E1464" s="216" t="s">
        <v>1439</v>
      </c>
      <c r="F1464" s="217" t="s">
        <v>1440</v>
      </c>
      <c r="G1464" s="218" t="s">
        <v>359</v>
      </c>
      <c r="H1464" s="219">
        <v>52</v>
      </c>
      <c r="I1464" s="220"/>
      <c r="J1464" s="221">
        <f>ROUND(I1464*H1464,2)</f>
        <v>0</v>
      </c>
      <c r="K1464" s="217" t="s">
        <v>19</v>
      </c>
      <c r="L1464" s="47"/>
      <c r="M1464" s="222" t="s">
        <v>19</v>
      </c>
      <c r="N1464" s="223" t="s">
        <v>48</v>
      </c>
      <c r="O1464" s="87"/>
      <c r="P1464" s="224">
        <f>O1464*H1464</f>
        <v>0</v>
      </c>
      <c r="Q1464" s="224">
        <v>0</v>
      </c>
      <c r="R1464" s="224">
        <f>Q1464*H1464</f>
        <v>0</v>
      </c>
      <c r="S1464" s="224">
        <v>0</v>
      </c>
      <c r="T1464" s="225">
        <f>S1464*H1464</f>
        <v>0</v>
      </c>
      <c r="U1464" s="41"/>
      <c r="V1464" s="41"/>
      <c r="W1464" s="41"/>
      <c r="X1464" s="41"/>
      <c r="Y1464" s="41"/>
      <c r="Z1464" s="41"/>
      <c r="AA1464" s="41"/>
      <c r="AB1464" s="41"/>
      <c r="AC1464" s="41"/>
      <c r="AD1464" s="41"/>
      <c r="AE1464" s="41"/>
      <c r="AR1464" s="226" t="s">
        <v>276</v>
      </c>
      <c r="AT1464" s="226" t="s">
        <v>166</v>
      </c>
      <c r="AU1464" s="226" t="s">
        <v>87</v>
      </c>
      <c r="AY1464" s="20" t="s">
        <v>164</v>
      </c>
      <c r="BE1464" s="227">
        <f>IF(N1464="základní",J1464,0)</f>
        <v>0</v>
      </c>
      <c r="BF1464" s="227">
        <f>IF(N1464="snížená",J1464,0)</f>
        <v>0</v>
      </c>
      <c r="BG1464" s="227">
        <f>IF(N1464="zákl. přenesená",J1464,0)</f>
        <v>0</v>
      </c>
      <c r="BH1464" s="227">
        <f>IF(N1464="sníž. přenesená",J1464,0)</f>
        <v>0</v>
      </c>
      <c r="BI1464" s="227">
        <f>IF(N1464="nulová",J1464,0)</f>
        <v>0</v>
      </c>
      <c r="BJ1464" s="20" t="s">
        <v>85</v>
      </c>
      <c r="BK1464" s="227">
        <f>ROUND(I1464*H1464,2)</f>
        <v>0</v>
      </c>
      <c r="BL1464" s="20" t="s">
        <v>276</v>
      </c>
      <c r="BM1464" s="226" t="s">
        <v>1441</v>
      </c>
    </row>
    <row r="1465" s="2" customFormat="1">
      <c r="A1465" s="41"/>
      <c r="B1465" s="42"/>
      <c r="C1465" s="43"/>
      <c r="D1465" s="235" t="s">
        <v>274</v>
      </c>
      <c r="E1465" s="43"/>
      <c r="F1465" s="288" t="s">
        <v>1442</v>
      </c>
      <c r="G1465" s="43"/>
      <c r="H1465" s="43"/>
      <c r="I1465" s="230"/>
      <c r="J1465" s="43"/>
      <c r="K1465" s="43"/>
      <c r="L1465" s="47"/>
      <c r="M1465" s="231"/>
      <c r="N1465" s="232"/>
      <c r="O1465" s="87"/>
      <c r="P1465" s="87"/>
      <c r="Q1465" s="87"/>
      <c r="R1465" s="87"/>
      <c r="S1465" s="87"/>
      <c r="T1465" s="88"/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T1465" s="20" t="s">
        <v>274</v>
      </c>
      <c r="AU1465" s="20" t="s">
        <v>87</v>
      </c>
    </row>
    <row r="1466" s="13" customFormat="1">
      <c r="A1466" s="13"/>
      <c r="B1466" s="233"/>
      <c r="C1466" s="234"/>
      <c r="D1466" s="235" t="s">
        <v>174</v>
      </c>
      <c r="E1466" s="236" t="s">
        <v>19</v>
      </c>
      <c r="F1466" s="237" t="s">
        <v>1047</v>
      </c>
      <c r="G1466" s="234"/>
      <c r="H1466" s="238">
        <v>52</v>
      </c>
      <c r="I1466" s="239"/>
      <c r="J1466" s="234"/>
      <c r="K1466" s="234"/>
      <c r="L1466" s="240"/>
      <c r="M1466" s="241"/>
      <c r="N1466" s="242"/>
      <c r="O1466" s="242"/>
      <c r="P1466" s="242"/>
      <c r="Q1466" s="242"/>
      <c r="R1466" s="242"/>
      <c r="S1466" s="242"/>
      <c r="T1466" s="24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4" t="s">
        <v>174</v>
      </c>
      <c r="AU1466" s="244" t="s">
        <v>87</v>
      </c>
      <c r="AV1466" s="13" t="s">
        <v>87</v>
      </c>
      <c r="AW1466" s="13" t="s">
        <v>37</v>
      </c>
      <c r="AX1466" s="13" t="s">
        <v>77</v>
      </c>
      <c r="AY1466" s="244" t="s">
        <v>164</v>
      </c>
    </row>
    <row r="1467" s="14" customFormat="1">
      <c r="A1467" s="14"/>
      <c r="B1467" s="245"/>
      <c r="C1467" s="246"/>
      <c r="D1467" s="235" t="s">
        <v>174</v>
      </c>
      <c r="E1467" s="247" t="s">
        <v>19</v>
      </c>
      <c r="F1467" s="248" t="s">
        <v>176</v>
      </c>
      <c r="G1467" s="246"/>
      <c r="H1467" s="249">
        <v>52</v>
      </c>
      <c r="I1467" s="250"/>
      <c r="J1467" s="246"/>
      <c r="K1467" s="246"/>
      <c r="L1467" s="251"/>
      <c r="M1467" s="252"/>
      <c r="N1467" s="253"/>
      <c r="O1467" s="253"/>
      <c r="P1467" s="253"/>
      <c r="Q1467" s="253"/>
      <c r="R1467" s="253"/>
      <c r="S1467" s="253"/>
      <c r="T1467" s="25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5" t="s">
        <v>174</v>
      </c>
      <c r="AU1467" s="255" t="s">
        <v>87</v>
      </c>
      <c r="AV1467" s="14" t="s">
        <v>108</v>
      </c>
      <c r="AW1467" s="14" t="s">
        <v>37</v>
      </c>
      <c r="AX1467" s="14" t="s">
        <v>85</v>
      </c>
      <c r="AY1467" s="255" t="s">
        <v>164</v>
      </c>
    </row>
    <row r="1468" s="2" customFormat="1" ht="49.05" customHeight="1">
      <c r="A1468" s="41"/>
      <c r="B1468" s="42"/>
      <c r="C1468" s="215" t="s">
        <v>1443</v>
      </c>
      <c r="D1468" s="215" t="s">
        <v>166</v>
      </c>
      <c r="E1468" s="216" t="s">
        <v>1444</v>
      </c>
      <c r="F1468" s="217" t="s">
        <v>1445</v>
      </c>
      <c r="G1468" s="218" t="s">
        <v>359</v>
      </c>
      <c r="H1468" s="219">
        <v>58</v>
      </c>
      <c r="I1468" s="220"/>
      <c r="J1468" s="221">
        <f>ROUND(I1468*H1468,2)</f>
        <v>0</v>
      </c>
      <c r="K1468" s="217" t="s">
        <v>19</v>
      </c>
      <c r="L1468" s="47"/>
      <c r="M1468" s="222" t="s">
        <v>19</v>
      </c>
      <c r="N1468" s="223" t="s">
        <v>48</v>
      </c>
      <c r="O1468" s="87"/>
      <c r="P1468" s="224">
        <f>O1468*H1468</f>
        <v>0</v>
      </c>
      <c r="Q1468" s="224">
        <v>0</v>
      </c>
      <c r="R1468" s="224">
        <f>Q1468*H1468</f>
        <v>0</v>
      </c>
      <c r="S1468" s="224">
        <v>0</v>
      </c>
      <c r="T1468" s="225">
        <f>S1468*H1468</f>
        <v>0</v>
      </c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R1468" s="226" t="s">
        <v>276</v>
      </c>
      <c r="AT1468" s="226" t="s">
        <v>166</v>
      </c>
      <c r="AU1468" s="226" t="s">
        <v>87</v>
      </c>
      <c r="AY1468" s="20" t="s">
        <v>164</v>
      </c>
      <c r="BE1468" s="227">
        <f>IF(N1468="základní",J1468,0)</f>
        <v>0</v>
      </c>
      <c r="BF1468" s="227">
        <f>IF(N1468="snížená",J1468,0)</f>
        <v>0</v>
      </c>
      <c r="BG1468" s="227">
        <f>IF(N1468="zákl. přenesená",J1468,0)</f>
        <v>0</v>
      </c>
      <c r="BH1468" s="227">
        <f>IF(N1468="sníž. přenesená",J1468,0)</f>
        <v>0</v>
      </c>
      <c r="BI1468" s="227">
        <f>IF(N1468="nulová",J1468,0)</f>
        <v>0</v>
      </c>
      <c r="BJ1468" s="20" t="s">
        <v>85</v>
      </c>
      <c r="BK1468" s="227">
        <f>ROUND(I1468*H1468,2)</f>
        <v>0</v>
      </c>
      <c r="BL1468" s="20" t="s">
        <v>276</v>
      </c>
      <c r="BM1468" s="226" t="s">
        <v>1446</v>
      </c>
    </row>
    <row r="1469" s="2" customFormat="1">
      <c r="A1469" s="41"/>
      <c r="B1469" s="42"/>
      <c r="C1469" s="43"/>
      <c r="D1469" s="235" t="s">
        <v>274</v>
      </c>
      <c r="E1469" s="43"/>
      <c r="F1469" s="266" t="s">
        <v>1447</v>
      </c>
      <c r="G1469" s="43"/>
      <c r="H1469" s="43"/>
      <c r="I1469" s="230"/>
      <c r="J1469" s="43"/>
      <c r="K1469" s="43"/>
      <c r="L1469" s="47"/>
      <c r="M1469" s="231"/>
      <c r="N1469" s="232"/>
      <c r="O1469" s="87"/>
      <c r="P1469" s="87"/>
      <c r="Q1469" s="87"/>
      <c r="R1469" s="87"/>
      <c r="S1469" s="87"/>
      <c r="T1469" s="88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T1469" s="20" t="s">
        <v>274</v>
      </c>
      <c r="AU1469" s="20" t="s">
        <v>87</v>
      </c>
    </row>
    <row r="1470" s="13" customFormat="1">
      <c r="A1470" s="13"/>
      <c r="B1470" s="233"/>
      <c r="C1470" s="234"/>
      <c r="D1470" s="235" t="s">
        <v>174</v>
      </c>
      <c r="E1470" s="236" t="s">
        <v>19</v>
      </c>
      <c r="F1470" s="237" t="s">
        <v>1448</v>
      </c>
      <c r="G1470" s="234"/>
      <c r="H1470" s="238">
        <v>58</v>
      </c>
      <c r="I1470" s="239"/>
      <c r="J1470" s="234"/>
      <c r="K1470" s="234"/>
      <c r="L1470" s="240"/>
      <c r="M1470" s="241"/>
      <c r="N1470" s="242"/>
      <c r="O1470" s="242"/>
      <c r="P1470" s="242"/>
      <c r="Q1470" s="242"/>
      <c r="R1470" s="242"/>
      <c r="S1470" s="242"/>
      <c r="T1470" s="24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4" t="s">
        <v>174</v>
      </c>
      <c r="AU1470" s="244" t="s">
        <v>87</v>
      </c>
      <c r="AV1470" s="13" t="s">
        <v>87</v>
      </c>
      <c r="AW1470" s="13" t="s">
        <v>37</v>
      </c>
      <c r="AX1470" s="13" t="s">
        <v>77</v>
      </c>
      <c r="AY1470" s="244" t="s">
        <v>164</v>
      </c>
    </row>
    <row r="1471" s="14" customFormat="1">
      <c r="A1471" s="14"/>
      <c r="B1471" s="245"/>
      <c r="C1471" s="246"/>
      <c r="D1471" s="235" t="s">
        <v>174</v>
      </c>
      <c r="E1471" s="247" t="s">
        <v>19</v>
      </c>
      <c r="F1471" s="248" t="s">
        <v>176</v>
      </c>
      <c r="G1471" s="246"/>
      <c r="H1471" s="249">
        <v>58</v>
      </c>
      <c r="I1471" s="250"/>
      <c r="J1471" s="246"/>
      <c r="K1471" s="246"/>
      <c r="L1471" s="251"/>
      <c r="M1471" s="252"/>
      <c r="N1471" s="253"/>
      <c r="O1471" s="253"/>
      <c r="P1471" s="253"/>
      <c r="Q1471" s="253"/>
      <c r="R1471" s="253"/>
      <c r="S1471" s="253"/>
      <c r="T1471" s="25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5" t="s">
        <v>174</v>
      </c>
      <c r="AU1471" s="255" t="s">
        <v>87</v>
      </c>
      <c r="AV1471" s="14" t="s">
        <v>108</v>
      </c>
      <c r="AW1471" s="14" t="s">
        <v>37</v>
      </c>
      <c r="AX1471" s="14" t="s">
        <v>85</v>
      </c>
      <c r="AY1471" s="255" t="s">
        <v>164</v>
      </c>
    </row>
    <row r="1472" s="2" customFormat="1" ht="49.05" customHeight="1">
      <c r="A1472" s="41"/>
      <c r="B1472" s="42"/>
      <c r="C1472" s="215" t="s">
        <v>1449</v>
      </c>
      <c r="D1472" s="215" t="s">
        <v>166</v>
      </c>
      <c r="E1472" s="216" t="s">
        <v>1450</v>
      </c>
      <c r="F1472" s="217" t="s">
        <v>1451</v>
      </c>
      <c r="G1472" s="218" t="s">
        <v>359</v>
      </c>
      <c r="H1472" s="219">
        <v>52</v>
      </c>
      <c r="I1472" s="220"/>
      <c r="J1472" s="221">
        <f>ROUND(I1472*H1472,2)</f>
        <v>0</v>
      </c>
      <c r="K1472" s="217" t="s">
        <v>19</v>
      </c>
      <c r="L1472" s="47"/>
      <c r="M1472" s="222" t="s">
        <v>19</v>
      </c>
      <c r="N1472" s="223" t="s">
        <v>48</v>
      </c>
      <c r="O1472" s="87"/>
      <c r="P1472" s="224">
        <f>O1472*H1472</f>
        <v>0</v>
      </c>
      <c r="Q1472" s="224">
        <v>0</v>
      </c>
      <c r="R1472" s="224">
        <f>Q1472*H1472</f>
        <v>0</v>
      </c>
      <c r="S1472" s="224">
        <v>0</v>
      </c>
      <c r="T1472" s="225">
        <f>S1472*H1472</f>
        <v>0</v>
      </c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R1472" s="226" t="s">
        <v>276</v>
      </c>
      <c r="AT1472" s="226" t="s">
        <v>166</v>
      </c>
      <c r="AU1472" s="226" t="s">
        <v>87</v>
      </c>
      <c r="AY1472" s="20" t="s">
        <v>164</v>
      </c>
      <c r="BE1472" s="227">
        <f>IF(N1472="základní",J1472,0)</f>
        <v>0</v>
      </c>
      <c r="BF1472" s="227">
        <f>IF(N1472="snížená",J1472,0)</f>
        <v>0</v>
      </c>
      <c r="BG1472" s="227">
        <f>IF(N1472="zákl. přenesená",J1472,0)</f>
        <v>0</v>
      </c>
      <c r="BH1472" s="227">
        <f>IF(N1472="sníž. přenesená",J1472,0)</f>
        <v>0</v>
      </c>
      <c r="BI1472" s="227">
        <f>IF(N1472="nulová",J1472,0)</f>
        <v>0</v>
      </c>
      <c r="BJ1472" s="20" t="s">
        <v>85</v>
      </c>
      <c r="BK1472" s="227">
        <f>ROUND(I1472*H1472,2)</f>
        <v>0</v>
      </c>
      <c r="BL1472" s="20" t="s">
        <v>276</v>
      </c>
      <c r="BM1472" s="226" t="s">
        <v>1452</v>
      </c>
    </row>
    <row r="1473" s="2" customFormat="1">
      <c r="A1473" s="41"/>
      <c r="B1473" s="42"/>
      <c r="C1473" s="43"/>
      <c r="D1473" s="235" t="s">
        <v>274</v>
      </c>
      <c r="E1473" s="43"/>
      <c r="F1473" s="288" t="s">
        <v>1453</v>
      </c>
      <c r="G1473" s="43"/>
      <c r="H1473" s="43"/>
      <c r="I1473" s="230"/>
      <c r="J1473" s="43"/>
      <c r="K1473" s="43"/>
      <c r="L1473" s="47"/>
      <c r="M1473" s="231"/>
      <c r="N1473" s="232"/>
      <c r="O1473" s="87"/>
      <c r="P1473" s="87"/>
      <c r="Q1473" s="87"/>
      <c r="R1473" s="87"/>
      <c r="S1473" s="87"/>
      <c r="T1473" s="88"/>
      <c r="U1473" s="41"/>
      <c r="V1473" s="41"/>
      <c r="W1473" s="41"/>
      <c r="X1473" s="41"/>
      <c r="Y1473" s="41"/>
      <c r="Z1473" s="41"/>
      <c r="AA1473" s="41"/>
      <c r="AB1473" s="41"/>
      <c r="AC1473" s="41"/>
      <c r="AD1473" s="41"/>
      <c r="AE1473" s="41"/>
      <c r="AT1473" s="20" t="s">
        <v>274</v>
      </c>
      <c r="AU1473" s="20" t="s">
        <v>87</v>
      </c>
    </row>
    <row r="1474" s="13" customFormat="1">
      <c r="A1474" s="13"/>
      <c r="B1474" s="233"/>
      <c r="C1474" s="234"/>
      <c r="D1474" s="235" t="s">
        <v>174</v>
      </c>
      <c r="E1474" s="236" t="s">
        <v>19</v>
      </c>
      <c r="F1474" s="237" t="s">
        <v>1047</v>
      </c>
      <c r="G1474" s="234"/>
      <c r="H1474" s="238">
        <v>52</v>
      </c>
      <c r="I1474" s="239"/>
      <c r="J1474" s="234"/>
      <c r="K1474" s="234"/>
      <c r="L1474" s="240"/>
      <c r="M1474" s="241"/>
      <c r="N1474" s="242"/>
      <c r="O1474" s="242"/>
      <c r="P1474" s="242"/>
      <c r="Q1474" s="242"/>
      <c r="R1474" s="242"/>
      <c r="S1474" s="242"/>
      <c r="T1474" s="24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4" t="s">
        <v>174</v>
      </c>
      <c r="AU1474" s="244" t="s">
        <v>87</v>
      </c>
      <c r="AV1474" s="13" t="s">
        <v>87</v>
      </c>
      <c r="AW1474" s="13" t="s">
        <v>37</v>
      </c>
      <c r="AX1474" s="13" t="s">
        <v>77</v>
      </c>
      <c r="AY1474" s="244" t="s">
        <v>164</v>
      </c>
    </row>
    <row r="1475" s="14" customFormat="1">
      <c r="A1475" s="14"/>
      <c r="B1475" s="245"/>
      <c r="C1475" s="246"/>
      <c r="D1475" s="235" t="s">
        <v>174</v>
      </c>
      <c r="E1475" s="247" t="s">
        <v>19</v>
      </c>
      <c r="F1475" s="248" t="s">
        <v>176</v>
      </c>
      <c r="G1475" s="246"/>
      <c r="H1475" s="249">
        <v>52</v>
      </c>
      <c r="I1475" s="250"/>
      <c r="J1475" s="246"/>
      <c r="K1475" s="246"/>
      <c r="L1475" s="251"/>
      <c r="M1475" s="252"/>
      <c r="N1475" s="253"/>
      <c r="O1475" s="253"/>
      <c r="P1475" s="253"/>
      <c r="Q1475" s="253"/>
      <c r="R1475" s="253"/>
      <c r="S1475" s="253"/>
      <c r="T1475" s="25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55" t="s">
        <v>174</v>
      </c>
      <c r="AU1475" s="255" t="s">
        <v>87</v>
      </c>
      <c r="AV1475" s="14" t="s">
        <v>108</v>
      </c>
      <c r="AW1475" s="14" t="s">
        <v>37</v>
      </c>
      <c r="AX1475" s="14" t="s">
        <v>85</v>
      </c>
      <c r="AY1475" s="255" t="s">
        <v>164</v>
      </c>
    </row>
    <row r="1476" s="2" customFormat="1" ht="49.05" customHeight="1">
      <c r="A1476" s="41"/>
      <c r="B1476" s="42"/>
      <c r="C1476" s="215" t="s">
        <v>1454</v>
      </c>
      <c r="D1476" s="215" t="s">
        <v>166</v>
      </c>
      <c r="E1476" s="216" t="s">
        <v>1455</v>
      </c>
      <c r="F1476" s="217" t="s">
        <v>1456</v>
      </c>
      <c r="G1476" s="218" t="s">
        <v>272</v>
      </c>
      <c r="H1476" s="219">
        <v>14</v>
      </c>
      <c r="I1476" s="220"/>
      <c r="J1476" s="221">
        <f>ROUND(I1476*H1476,2)</f>
        <v>0</v>
      </c>
      <c r="K1476" s="217" t="s">
        <v>19</v>
      </c>
      <c r="L1476" s="47"/>
      <c r="M1476" s="222" t="s">
        <v>19</v>
      </c>
      <c r="N1476" s="223" t="s">
        <v>48</v>
      </c>
      <c r="O1476" s="87"/>
      <c r="P1476" s="224">
        <f>O1476*H1476</f>
        <v>0</v>
      </c>
      <c r="Q1476" s="224">
        <v>0</v>
      </c>
      <c r="R1476" s="224">
        <f>Q1476*H1476</f>
        <v>0</v>
      </c>
      <c r="S1476" s="224">
        <v>0</v>
      </c>
      <c r="T1476" s="225">
        <f>S1476*H1476</f>
        <v>0</v>
      </c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R1476" s="226" t="s">
        <v>276</v>
      </c>
      <c r="AT1476" s="226" t="s">
        <v>166</v>
      </c>
      <c r="AU1476" s="226" t="s">
        <v>87</v>
      </c>
      <c r="AY1476" s="20" t="s">
        <v>164</v>
      </c>
      <c r="BE1476" s="227">
        <f>IF(N1476="základní",J1476,0)</f>
        <v>0</v>
      </c>
      <c r="BF1476" s="227">
        <f>IF(N1476="snížená",J1476,0)</f>
        <v>0</v>
      </c>
      <c r="BG1476" s="227">
        <f>IF(N1476="zákl. přenesená",J1476,0)</f>
        <v>0</v>
      </c>
      <c r="BH1476" s="227">
        <f>IF(N1476="sníž. přenesená",J1476,0)</f>
        <v>0</v>
      </c>
      <c r="BI1476" s="227">
        <f>IF(N1476="nulová",J1476,0)</f>
        <v>0</v>
      </c>
      <c r="BJ1476" s="20" t="s">
        <v>85</v>
      </c>
      <c r="BK1476" s="227">
        <f>ROUND(I1476*H1476,2)</f>
        <v>0</v>
      </c>
      <c r="BL1476" s="20" t="s">
        <v>276</v>
      </c>
      <c r="BM1476" s="226" t="s">
        <v>1457</v>
      </c>
    </row>
    <row r="1477" s="2" customFormat="1">
      <c r="A1477" s="41"/>
      <c r="B1477" s="42"/>
      <c r="C1477" s="43"/>
      <c r="D1477" s="235" t="s">
        <v>274</v>
      </c>
      <c r="E1477" s="43"/>
      <c r="F1477" s="266" t="s">
        <v>1458</v>
      </c>
      <c r="G1477" s="43"/>
      <c r="H1477" s="43"/>
      <c r="I1477" s="230"/>
      <c r="J1477" s="43"/>
      <c r="K1477" s="43"/>
      <c r="L1477" s="47"/>
      <c r="M1477" s="231"/>
      <c r="N1477" s="232"/>
      <c r="O1477" s="87"/>
      <c r="P1477" s="87"/>
      <c r="Q1477" s="87"/>
      <c r="R1477" s="87"/>
      <c r="S1477" s="87"/>
      <c r="T1477" s="88"/>
      <c r="U1477" s="41"/>
      <c r="V1477" s="41"/>
      <c r="W1477" s="41"/>
      <c r="X1477" s="41"/>
      <c r="Y1477" s="41"/>
      <c r="Z1477" s="41"/>
      <c r="AA1477" s="41"/>
      <c r="AB1477" s="41"/>
      <c r="AC1477" s="41"/>
      <c r="AD1477" s="41"/>
      <c r="AE1477" s="41"/>
      <c r="AT1477" s="20" t="s">
        <v>274</v>
      </c>
      <c r="AU1477" s="20" t="s">
        <v>87</v>
      </c>
    </row>
    <row r="1478" s="13" customFormat="1">
      <c r="A1478" s="13"/>
      <c r="B1478" s="233"/>
      <c r="C1478" s="234"/>
      <c r="D1478" s="235" t="s">
        <v>174</v>
      </c>
      <c r="E1478" s="236" t="s">
        <v>19</v>
      </c>
      <c r="F1478" s="237" t="s">
        <v>264</v>
      </c>
      <c r="G1478" s="234"/>
      <c r="H1478" s="238">
        <v>14</v>
      </c>
      <c r="I1478" s="239"/>
      <c r="J1478" s="234"/>
      <c r="K1478" s="234"/>
      <c r="L1478" s="240"/>
      <c r="M1478" s="241"/>
      <c r="N1478" s="242"/>
      <c r="O1478" s="242"/>
      <c r="P1478" s="242"/>
      <c r="Q1478" s="242"/>
      <c r="R1478" s="242"/>
      <c r="S1478" s="242"/>
      <c r="T1478" s="24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4" t="s">
        <v>174</v>
      </c>
      <c r="AU1478" s="244" t="s">
        <v>87</v>
      </c>
      <c r="AV1478" s="13" t="s">
        <v>87</v>
      </c>
      <c r="AW1478" s="13" t="s">
        <v>37</v>
      </c>
      <c r="AX1478" s="13" t="s">
        <v>77</v>
      </c>
      <c r="AY1478" s="244" t="s">
        <v>164</v>
      </c>
    </row>
    <row r="1479" s="14" customFormat="1">
      <c r="A1479" s="14"/>
      <c r="B1479" s="245"/>
      <c r="C1479" s="246"/>
      <c r="D1479" s="235" t="s">
        <v>174</v>
      </c>
      <c r="E1479" s="247" t="s">
        <v>19</v>
      </c>
      <c r="F1479" s="248" t="s">
        <v>176</v>
      </c>
      <c r="G1479" s="246"/>
      <c r="H1479" s="249">
        <v>14</v>
      </c>
      <c r="I1479" s="250"/>
      <c r="J1479" s="246"/>
      <c r="K1479" s="246"/>
      <c r="L1479" s="251"/>
      <c r="M1479" s="252"/>
      <c r="N1479" s="253"/>
      <c r="O1479" s="253"/>
      <c r="P1479" s="253"/>
      <c r="Q1479" s="253"/>
      <c r="R1479" s="253"/>
      <c r="S1479" s="253"/>
      <c r="T1479" s="25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5" t="s">
        <v>174</v>
      </c>
      <c r="AU1479" s="255" t="s">
        <v>87</v>
      </c>
      <c r="AV1479" s="14" t="s">
        <v>108</v>
      </c>
      <c r="AW1479" s="14" t="s">
        <v>37</v>
      </c>
      <c r="AX1479" s="14" t="s">
        <v>85</v>
      </c>
      <c r="AY1479" s="255" t="s">
        <v>164</v>
      </c>
    </row>
    <row r="1480" s="2" customFormat="1" ht="49.05" customHeight="1">
      <c r="A1480" s="41"/>
      <c r="B1480" s="42"/>
      <c r="C1480" s="215" t="s">
        <v>1459</v>
      </c>
      <c r="D1480" s="215" t="s">
        <v>166</v>
      </c>
      <c r="E1480" s="216" t="s">
        <v>1460</v>
      </c>
      <c r="F1480" s="217" t="s">
        <v>1461</v>
      </c>
      <c r="G1480" s="218" t="s">
        <v>272</v>
      </c>
      <c r="H1480" s="219">
        <v>3</v>
      </c>
      <c r="I1480" s="220"/>
      <c r="J1480" s="221">
        <f>ROUND(I1480*H1480,2)</f>
        <v>0</v>
      </c>
      <c r="K1480" s="217" t="s">
        <v>19</v>
      </c>
      <c r="L1480" s="47"/>
      <c r="M1480" s="222" t="s">
        <v>19</v>
      </c>
      <c r="N1480" s="223" t="s">
        <v>48</v>
      </c>
      <c r="O1480" s="87"/>
      <c r="P1480" s="224">
        <f>O1480*H1480</f>
        <v>0</v>
      </c>
      <c r="Q1480" s="224">
        <v>0</v>
      </c>
      <c r="R1480" s="224">
        <f>Q1480*H1480</f>
        <v>0</v>
      </c>
      <c r="S1480" s="224">
        <v>0</v>
      </c>
      <c r="T1480" s="225">
        <f>S1480*H1480</f>
        <v>0</v>
      </c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R1480" s="226" t="s">
        <v>276</v>
      </c>
      <c r="AT1480" s="226" t="s">
        <v>166</v>
      </c>
      <c r="AU1480" s="226" t="s">
        <v>87</v>
      </c>
      <c r="AY1480" s="20" t="s">
        <v>164</v>
      </c>
      <c r="BE1480" s="227">
        <f>IF(N1480="základní",J1480,0)</f>
        <v>0</v>
      </c>
      <c r="BF1480" s="227">
        <f>IF(N1480="snížená",J1480,0)</f>
        <v>0</v>
      </c>
      <c r="BG1480" s="227">
        <f>IF(N1480="zákl. přenesená",J1480,0)</f>
        <v>0</v>
      </c>
      <c r="BH1480" s="227">
        <f>IF(N1480="sníž. přenesená",J1480,0)</f>
        <v>0</v>
      </c>
      <c r="BI1480" s="227">
        <f>IF(N1480="nulová",J1480,0)</f>
        <v>0</v>
      </c>
      <c r="BJ1480" s="20" t="s">
        <v>85</v>
      </c>
      <c r="BK1480" s="227">
        <f>ROUND(I1480*H1480,2)</f>
        <v>0</v>
      </c>
      <c r="BL1480" s="20" t="s">
        <v>276</v>
      </c>
      <c r="BM1480" s="226" t="s">
        <v>1462</v>
      </c>
    </row>
    <row r="1481" s="2" customFormat="1">
      <c r="A1481" s="41"/>
      <c r="B1481" s="42"/>
      <c r="C1481" s="43"/>
      <c r="D1481" s="235" t="s">
        <v>274</v>
      </c>
      <c r="E1481" s="43"/>
      <c r="F1481" s="288" t="s">
        <v>1463</v>
      </c>
      <c r="G1481" s="43"/>
      <c r="H1481" s="43"/>
      <c r="I1481" s="230"/>
      <c r="J1481" s="43"/>
      <c r="K1481" s="43"/>
      <c r="L1481" s="47"/>
      <c r="M1481" s="231"/>
      <c r="N1481" s="232"/>
      <c r="O1481" s="87"/>
      <c r="P1481" s="87"/>
      <c r="Q1481" s="87"/>
      <c r="R1481" s="87"/>
      <c r="S1481" s="87"/>
      <c r="T1481" s="88"/>
      <c r="U1481" s="41"/>
      <c r="V1481" s="41"/>
      <c r="W1481" s="41"/>
      <c r="X1481" s="41"/>
      <c r="Y1481" s="41"/>
      <c r="Z1481" s="41"/>
      <c r="AA1481" s="41"/>
      <c r="AB1481" s="41"/>
      <c r="AC1481" s="41"/>
      <c r="AD1481" s="41"/>
      <c r="AE1481" s="41"/>
      <c r="AT1481" s="20" t="s">
        <v>274</v>
      </c>
      <c r="AU1481" s="20" t="s">
        <v>87</v>
      </c>
    </row>
    <row r="1482" s="13" customFormat="1">
      <c r="A1482" s="13"/>
      <c r="B1482" s="233"/>
      <c r="C1482" s="234"/>
      <c r="D1482" s="235" t="s">
        <v>174</v>
      </c>
      <c r="E1482" s="236" t="s">
        <v>19</v>
      </c>
      <c r="F1482" s="237" t="s">
        <v>105</v>
      </c>
      <c r="G1482" s="234"/>
      <c r="H1482" s="238">
        <v>3</v>
      </c>
      <c r="I1482" s="239"/>
      <c r="J1482" s="234"/>
      <c r="K1482" s="234"/>
      <c r="L1482" s="240"/>
      <c r="M1482" s="241"/>
      <c r="N1482" s="242"/>
      <c r="O1482" s="242"/>
      <c r="P1482" s="242"/>
      <c r="Q1482" s="242"/>
      <c r="R1482" s="242"/>
      <c r="S1482" s="242"/>
      <c r="T1482" s="24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4" t="s">
        <v>174</v>
      </c>
      <c r="AU1482" s="244" t="s">
        <v>87</v>
      </c>
      <c r="AV1482" s="13" t="s">
        <v>87</v>
      </c>
      <c r="AW1482" s="13" t="s">
        <v>37</v>
      </c>
      <c r="AX1482" s="13" t="s">
        <v>77</v>
      </c>
      <c r="AY1482" s="244" t="s">
        <v>164</v>
      </c>
    </row>
    <row r="1483" s="14" customFormat="1">
      <c r="A1483" s="14"/>
      <c r="B1483" s="245"/>
      <c r="C1483" s="246"/>
      <c r="D1483" s="235" t="s">
        <v>174</v>
      </c>
      <c r="E1483" s="247" t="s">
        <v>19</v>
      </c>
      <c r="F1483" s="248" t="s">
        <v>176</v>
      </c>
      <c r="G1483" s="246"/>
      <c r="H1483" s="249">
        <v>3</v>
      </c>
      <c r="I1483" s="250"/>
      <c r="J1483" s="246"/>
      <c r="K1483" s="246"/>
      <c r="L1483" s="251"/>
      <c r="M1483" s="252"/>
      <c r="N1483" s="253"/>
      <c r="O1483" s="253"/>
      <c r="P1483" s="253"/>
      <c r="Q1483" s="253"/>
      <c r="R1483" s="253"/>
      <c r="S1483" s="253"/>
      <c r="T1483" s="25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55" t="s">
        <v>174</v>
      </c>
      <c r="AU1483" s="255" t="s">
        <v>87</v>
      </c>
      <c r="AV1483" s="14" t="s">
        <v>108</v>
      </c>
      <c r="AW1483" s="14" t="s">
        <v>37</v>
      </c>
      <c r="AX1483" s="14" t="s">
        <v>85</v>
      </c>
      <c r="AY1483" s="255" t="s">
        <v>164</v>
      </c>
    </row>
    <row r="1484" s="2" customFormat="1" ht="55.5" customHeight="1">
      <c r="A1484" s="41"/>
      <c r="B1484" s="42"/>
      <c r="C1484" s="215" t="s">
        <v>1464</v>
      </c>
      <c r="D1484" s="215" t="s">
        <v>166</v>
      </c>
      <c r="E1484" s="216" t="s">
        <v>1465</v>
      </c>
      <c r="F1484" s="217" t="s">
        <v>1466</v>
      </c>
      <c r="G1484" s="218" t="s">
        <v>272</v>
      </c>
      <c r="H1484" s="219">
        <v>48</v>
      </c>
      <c r="I1484" s="220"/>
      <c r="J1484" s="221">
        <f>ROUND(I1484*H1484,2)</f>
        <v>0</v>
      </c>
      <c r="K1484" s="217" t="s">
        <v>19</v>
      </c>
      <c r="L1484" s="47"/>
      <c r="M1484" s="222" t="s">
        <v>19</v>
      </c>
      <c r="N1484" s="223" t="s">
        <v>48</v>
      </c>
      <c r="O1484" s="87"/>
      <c r="P1484" s="224">
        <f>O1484*H1484</f>
        <v>0</v>
      </c>
      <c r="Q1484" s="224">
        <v>0</v>
      </c>
      <c r="R1484" s="224">
        <f>Q1484*H1484</f>
        <v>0</v>
      </c>
      <c r="S1484" s="224">
        <v>0</v>
      </c>
      <c r="T1484" s="225">
        <f>S1484*H1484</f>
        <v>0</v>
      </c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R1484" s="226" t="s">
        <v>276</v>
      </c>
      <c r="AT1484" s="226" t="s">
        <v>166</v>
      </c>
      <c r="AU1484" s="226" t="s">
        <v>87</v>
      </c>
      <c r="AY1484" s="20" t="s">
        <v>164</v>
      </c>
      <c r="BE1484" s="227">
        <f>IF(N1484="základní",J1484,0)</f>
        <v>0</v>
      </c>
      <c r="BF1484" s="227">
        <f>IF(N1484="snížená",J1484,0)</f>
        <v>0</v>
      </c>
      <c r="BG1484" s="227">
        <f>IF(N1484="zákl. přenesená",J1484,0)</f>
        <v>0</v>
      </c>
      <c r="BH1484" s="227">
        <f>IF(N1484="sníž. přenesená",J1484,0)</f>
        <v>0</v>
      </c>
      <c r="BI1484" s="227">
        <f>IF(N1484="nulová",J1484,0)</f>
        <v>0</v>
      </c>
      <c r="BJ1484" s="20" t="s">
        <v>85</v>
      </c>
      <c r="BK1484" s="227">
        <f>ROUND(I1484*H1484,2)</f>
        <v>0</v>
      </c>
      <c r="BL1484" s="20" t="s">
        <v>276</v>
      </c>
      <c r="BM1484" s="226" t="s">
        <v>1467</v>
      </c>
    </row>
    <row r="1485" s="2" customFormat="1">
      <c r="A1485" s="41"/>
      <c r="B1485" s="42"/>
      <c r="C1485" s="43"/>
      <c r="D1485" s="235" t="s">
        <v>274</v>
      </c>
      <c r="E1485" s="43"/>
      <c r="F1485" s="288" t="s">
        <v>1468</v>
      </c>
      <c r="G1485" s="43"/>
      <c r="H1485" s="43"/>
      <c r="I1485" s="230"/>
      <c r="J1485" s="43"/>
      <c r="K1485" s="43"/>
      <c r="L1485" s="47"/>
      <c r="M1485" s="231"/>
      <c r="N1485" s="232"/>
      <c r="O1485" s="87"/>
      <c r="P1485" s="87"/>
      <c r="Q1485" s="87"/>
      <c r="R1485" s="87"/>
      <c r="S1485" s="87"/>
      <c r="T1485" s="88"/>
      <c r="U1485" s="41"/>
      <c r="V1485" s="41"/>
      <c r="W1485" s="41"/>
      <c r="X1485" s="41"/>
      <c r="Y1485" s="41"/>
      <c r="Z1485" s="41"/>
      <c r="AA1485" s="41"/>
      <c r="AB1485" s="41"/>
      <c r="AC1485" s="41"/>
      <c r="AD1485" s="41"/>
      <c r="AE1485" s="41"/>
      <c r="AT1485" s="20" t="s">
        <v>274</v>
      </c>
      <c r="AU1485" s="20" t="s">
        <v>87</v>
      </c>
    </row>
    <row r="1486" s="13" customFormat="1">
      <c r="A1486" s="13"/>
      <c r="B1486" s="233"/>
      <c r="C1486" s="234"/>
      <c r="D1486" s="235" t="s">
        <v>174</v>
      </c>
      <c r="E1486" s="236" t="s">
        <v>19</v>
      </c>
      <c r="F1486" s="237" t="s">
        <v>514</v>
      </c>
      <c r="G1486" s="234"/>
      <c r="H1486" s="238">
        <v>48</v>
      </c>
      <c r="I1486" s="239"/>
      <c r="J1486" s="234"/>
      <c r="K1486" s="234"/>
      <c r="L1486" s="240"/>
      <c r="M1486" s="241"/>
      <c r="N1486" s="242"/>
      <c r="O1486" s="242"/>
      <c r="P1486" s="242"/>
      <c r="Q1486" s="242"/>
      <c r="R1486" s="242"/>
      <c r="S1486" s="242"/>
      <c r="T1486" s="24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4" t="s">
        <v>174</v>
      </c>
      <c r="AU1486" s="244" t="s">
        <v>87</v>
      </c>
      <c r="AV1486" s="13" t="s">
        <v>87</v>
      </c>
      <c r="AW1486" s="13" t="s">
        <v>37</v>
      </c>
      <c r="AX1486" s="13" t="s">
        <v>77</v>
      </c>
      <c r="AY1486" s="244" t="s">
        <v>164</v>
      </c>
    </row>
    <row r="1487" s="14" customFormat="1">
      <c r="A1487" s="14"/>
      <c r="B1487" s="245"/>
      <c r="C1487" s="246"/>
      <c r="D1487" s="235" t="s">
        <v>174</v>
      </c>
      <c r="E1487" s="247" t="s">
        <v>19</v>
      </c>
      <c r="F1487" s="248" t="s">
        <v>176</v>
      </c>
      <c r="G1487" s="246"/>
      <c r="H1487" s="249">
        <v>48</v>
      </c>
      <c r="I1487" s="250"/>
      <c r="J1487" s="246"/>
      <c r="K1487" s="246"/>
      <c r="L1487" s="251"/>
      <c r="M1487" s="252"/>
      <c r="N1487" s="253"/>
      <c r="O1487" s="253"/>
      <c r="P1487" s="253"/>
      <c r="Q1487" s="253"/>
      <c r="R1487" s="253"/>
      <c r="S1487" s="253"/>
      <c r="T1487" s="25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5" t="s">
        <v>174</v>
      </c>
      <c r="AU1487" s="255" t="s">
        <v>87</v>
      </c>
      <c r="AV1487" s="14" t="s">
        <v>108</v>
      </c>
      <c r="AW1487" s="14" t="s">
        <v>37</v>
      </c>
      <c r="AX1487" s="14" t="s">
        <v>85</v>
      </c>
      <c r="AY1487" s="255" t="s">
        <v>164</v>
      </c>
    </row>
    <row r="1488" s="2" customFormat="1" ht="55.5" customHeight="1">
      <c r="A1488" s="41"/>
      <c r="B1488" s="42"/>
      <c r="C1488" s="215" t="s">
        <v>1469</v>
      </c>
      <c r="D1488" s="215" t="s">
        <v>166</v>
      </c>
      <c r="E1488" s="216" t="s">
        <v>1470</v>
      </c>
      <c r="F1488" s="217" t="s">
        <v>1471</v>
      </c>
      <c r="G1488" s="218" t="s">
        <v>272</v>
      </c>
      <c r="H1488" s="219">
        <v>1</v>
      </c>
      <c r="I1488" s="220"/>
      <c r="J1488" s="221">
        <f>ROUND(I1488*H1488,2)</f>
        <v>0</v>
      </c>
      <c r="K1488" s="217" t="s">
        <v>19</v>
      </c>
      <c r="L1488" s="47"/>
      <c r="M1488" s="222" t="s">
        <v>19</v>
      </c>
      <c r="N1488" s="223" t="s">
        <v>48</v>
      </c>
      <c r="O1488" s="87"/>
      <c r="P1488" s="224">
        <f>O1488*H1488</f>
        <v>0</v>
      </c>
      <c r="Q1488" s="224">
        <v>0</v>
      </c>
      <c r="R1488" s="224">
        <f>Q1488*H1488</f>
        <v>0</v>
      </c>
      <c r="S1488" s="224">
        <v>0</v>
      </c>
      <c r="T1488" s="225">
        <f>S1488*H1488</f>
        <v>0</v>
      </c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R1488" s="226" t="s">
        <v>276</v>
      </c>
      <c r="AT1488" s="226" t="s">
        <v>166</v>
      </c>
      <c r="AU1488" s="226" t="s">
        <v>87</v>
      </c>
      <c r="AY1488" s="20" t="s">
        <v>164</v>
      </c>
      <c r="BE1488" s="227">
        <f>IF(N1488="základní",J1488,0)</f>
        <v>0</v>
      </c>
      <c r="BF1488" s="227">
        <f>IF(N1488="snížená",J1488,0)</f>
        <v>0</v>
      </c>
      <c r="BG1488" s="227">
        <f>IF(N1488="zákl. přenesená",J1488,0)</f>
        <v>0</v>
      </c>
      <c r="BH1488" s="227">
        <f>IF(N1488="sníž. přenesená",J1488,0)</f>
        <v>0</v>
      </c>
      <c r="BI1488" s="227">
        <f>IF(N1488="nulová",J1488,0)</f>
        <v>0</v>
      </c>
      <c r="BJ1488" s="20" t="s">
        <v>85</v>
      </c>
      <c r="BK1488" s="227">
        <f>ROUND(I1488*H1488,2)</f>
        <v>0</v>
      </c>
      <c r="BL1488" s="20" t="s">
        <v>276</v>
      </c>
      <c r="BM1488" s="226" t="s">
        <v>1472</v>
      </c>
    </row>
    <row r="1489" s="2" customFormat="1">
      <c r="A1489" s="41"/>
      <c r="B1489" s="42"/>
      <c r="C1489" s="43"/>
      <c r="D1489" s="235" t="s">
        <v>274</v>
      </c>
      <c r="E1489" s="43"/>
      <c r="F1489" s="288" t="s">
        <v>1473</v>
      </c>
      <c r="G1489" s="43"/>
      <c r="H1489" s="43"/>
      <c r="I1489" s="230"/>
      <c r="J1489" s="43"/>
      <c r="K1489" s="43"/>
      <c r="L1489" s="47"/>
      <c r="M1489" s="231"/>
      <c r="N1489" s="232"/>
      <c r="O1489" s="87"/>
      <c r="P1489" s="87"/>
      <c r="Q1489" s="87"/>
      <c r="R1489" s="87"/>
      <c r="S1489" s="87"/>
      <c r="T1489" s="88"/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T1489" s="20" t="s">
        <v>274</v>
      </c>
      <c r="AU1489" s="20" t="s">
        <v>87</v>
      </c>
    </row>
    <row r="1490" s="13" customFormat="1">
      <c r="A1490" s="13"/>
      <c r="B1490" s="233"/>
      <c r="C1490" s="234"/>
      <c r="D1490" s="235" t="s">
        <v>174</v>
      </c>
      <c r="E1490" s="236" t="s">
        <v>19</v>
      </c>
      <c r="F1490" s="237" t="s">
        <v>85</v>
      </c>
      <c r="G1490" s="234"/>
      <c r="H1490" s="238">
        <v>1</v>
      </c>
      <c r="I1490" s="239"/>
      <c r="J1490" s="234"/>
      <c r="K1490" s="234"/>
      <c r="L1490" s="240"/>
      <c r="M1490" s="241"/>
      <c r="N1490" s="242"/>
      <c r="O1490" s="242"/>
      <c r="P1490" s="242"/>
      <c r="Q1490" s="242"/>
      <c r="R1490" s="242"/>
      <c r="S1490" s="242"/>
      <c r="T1490" s="24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4" t="s">
        <v>174</v>
      </c>
      <c r="AU1490" s="244" t="s">
        <v>87</v>
      </c>
      <c r="AV1490" s="13" t="s">
        <v>87</v>
      </c>
      <c r="AW1490" s="13" t="s">
        <v>37</v>
      </c>
      <c r="AX1490" s="13" t="s">
        <v>77</v>
      </c>
      <c r="AY1490" s="244" t="s">
        <v>164</v>
      </c>
    </row>
    <row r="1491" s="14" customFormat="1">
      <c r="A1491" s="14"/>
      <c r="B1491" s="245"/>
      <c r="C1491" s="246"/>
      <c r="D1491" s="235" t="s">
        <v>174</v>
      </c>
      <c r="E1491" s="247" t="s">
        <v>19</v>
      </c>
      <c r="F1491" s="248" t="s">
        <v>176</v>
      </c>
      <c r="G1491" s="246"/>
      <c r="H1491" s="249">
        <v>1</v>
      </c>
      <c r="I1491" s="250"/>
      <c r="J1491" s="246"/>
      <c r="K1491" s="246"/>
      <c r="L1491" s="251"/>
      <c r="M1491" s="252"/>
      <c r="N1491" s="253"/>
      <c r="O1491" s="253"/>
      <c r="P1491" s="253"/>
      <c r="Q1491" s="253"/>
      <c r="R1491" s="253"/>
      <c r="S1491" s="253"/>
      <c r="T1491" s="25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55" t="s">
        <v>174</v>
      </c>
      <c r="AU1491" s="255" t="s">
        <v>87</v>
      </c>
      <c r="AV1491" s="14" t="s">
        <v>108</v>
      </c>
      <c r="AW1491" s="14" t="s">
        <v>37</v>
      </c>
      <c r="AX1491" s="14" t="s">
        <v>85</v>
      </c>
      <c r="AY1491" s="255" t="s">
        <v>164</v>
      </c>
    </row>
    <row r="1492" s="2" customFormat="1" ht="55.5" customHeight="1">
      <c r="A1492" s="41"/>
      <c r="B1492" s="42"/>
      <c r="C1492" s="215" t="s">
        <v>1474</v>
      </c>
      <c r="D1492" s="215" t="s">
        <v>166</v>
      </c>
      <c r="E1492" s="216" t="s">
        <v>1475</v>
      </c>
      <c r="F1492" s="217" t="s">
        <v>1476</v>
      </c>
      <c r="G1492" s="218" t="s">
        <v>272</v>
      </c>
      <c r="H1492" s="219">
        <v>2</v>
      </c>
      <c r="I1492" s="220"/>
      <c r="J1492" s="221">
        <f>ROUND(I1492*H1492,2)</f>
        <v>0</v>
      </c>
      <c r="K1492" s="217" t="s">
        <v>19</v>
      </c>
      <c r="L1492" s="47"/>
      <c r="M1492" s="222" t="s">
        <v>19</v>
      </c>
      <c r="N1492" s="223" t="s">
        <v>48</v>
      </c>
      <c r="O1492" s="87"/>
      <c r="P1492" s="224">
        <f>O1492*H1492</f>
        <v>0</v>
      </c>
      <c r="Q1492" s="224">
        <v>0</v>
      </c>
      <c r="R1492" s="224">
        <f>Q1492*H1492</f>
        <v>0</v>
      </c>
      <c r="S1492" s="224">
        <v>0</v>
      </c>
      <c r="T1492" s="225">
        <f>S1492*H1492</f>
        <v>0</v>
      </c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R1492" s="226" t="s">
        <v>276</v>
      </c>
      <c r="AT1492" s="226" t="s">
        <v>166</v>
      </c>
      <c r="AU1492" s="226" t="s">
        <v>87</v>
      </c>
      <c r="AY1492" s="20" t="s">
        <v>164</v>
      </c>
      <c r="BE1492" s="227">
        <f>IF(N1492="základní",J1492,0)</f>
        <v>0</v>
      </c>
      <c r="BF1492" s="227">
        <f>IF(N1492="snížená",J1492,0)</f>
        <v>0</v>
      </c>
      <c r="BG1492" s="227">
        <f>IF(N1492="zákl. přenesená",J1492,0)</f>
        <v>0</v>
      </c>
      <c r="BH1492" s="227">
        <f>IF(N1492="sníž. přenesená",J1492,0)</f>
        <v>0</v>
      </c>
      <c r="BI1492" s="227">
        <f>IF(N1492="nulová",J1492,0)</f>
        <v>0</v>
      </c>
      <c r="BJ1492" s="20" t="s">
        <v>85</v>
      </c>
      <c r="BK1492" s="227">
        <f>ROUND(I1492*H1492,2)</f>
        <v>0</v>
      </c>
      <c r="BL1492" s="20" t="s">
        <v>276</v>
      </c>
      <c r="BM1492" s="226" t="s">
        <v>1477</v>
      </c>
    </row>
    <row r="1493" s="2" customFormat="1">
      <c r="A1493" s="41"/>
      <c r="B1493" s="42"/>
      <c r="C1493" s="43"/>
      <c r="D1493" s="235" t="s">
        <v>274</v>
      </c>
      <c r="E1493" s="43"/>
      <c r="F1493" s="288" t="s">
        <v>1478</v>
      </c>
      <c r="G1493" s="43"/>
      <c r="H1493" s="43"/>
      <c r="I1493" s="230"/>
      <c r="J1493" s="43"/>
      <c r="K1493" s="43"/>
      <c r="L1493" s="47"/>
      <c r="M1493" s="231"/>
      <c r="N1493" s="232"/>
      <c r="O1493" s="87"/>
      <c r="P1493" s="87"/>
      <c r="Q1493" s="87"/>
      <c r="R1493" s="87"/>
      <c r="S1493" s="87"/>
      <c r="T1493" s="88"/>
      <c r="U1493" s="41"/>
      <c r="V1493" s="41"/>
      <c r="W1493" s="41"/>
      <c r="X1493" s="41"/>
      <c r="Y1493" s="41"/>
      <c r="Z1493" s="41"/>
      <c r="AA1493" s="41"/>
      <c r="AB1493" s="41"/>
      <c r="AC1493" s="41"/>
      <c r="AD1493" s="41"/>
      <c r="AE1493" s="41"/>
      <c r="AT1493" s="20" t="s">
        <v>274</v>
      </c>
      <c r="AU1493" s="20" t="s">
        <v>87</v>
      </c>
    </row>
    <row r="1494" s="13" customFormat="1">
      <c r="A1494" s="13"/>
      <c r="B1494" s="233"/>
      <c r="C1494" s="234"/>
      <c r="D1494" s="235" t="s">
        <v>174</v>
      </c>
      <c r="E1494" s="236" t="s">
        <v>19</v>
      </c>
      <c r="F1494" s="237" t="s">
        <v>87</v>
      </c>
      <c r="G1494" s="234"/>
      <c r="H1494" s="238">
        <v>2</v>
      </c>
      <c r="I1494" s="239"/>
      <c r="J1494" s="234"/>
      <c r="K1494" s="234"/>
      <c r="L1494" s="240"/>
      <c r="M1494" s="241"/>
      <c r="N1494" s="242"/>
      <c r="O1494" s="242"/>
      <c r="P1494" s="242"/>
      <c r="Q1494" s="242"/>
      <c r="R1494" s="242"/>
      <c r="S1494" s="242"/>
      <c r="T1494" s="24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4" t="s">
        <v>174</v>
      </c>
      <c r="AU1494" s="244" t="s">
        <v>87</v>
      </c>
      <c r="AV1494" s="13" t="s">
        <v>87</v>
      </c>
      <c r="AW1494" s="13" t="s">
        <v>37</v>
      </c>
      <c r="AX1494" s="13" t="s">
        <v>77</v>
      </c>
      <c r="AY1494" s="244" t="s">
        <v>164</v>
      </c>
    </row>
    <row r="1495" s="14" customFormat="1">
      <c r="A1495" s="14"/>
      <c r="B1495" s="245"/>
      <c r="C1495" s="246"/>
      <c r="D1495" s="235" t="s">
        <v>174</v>
      </c>
      <c r="E1495" s="247" t="s">
        <v>19</v>
      </c>
      <c r="F1495" s="248" t="s">
        <v>176</v>
      </c>
      <c r="G1495" s="246"/>
      <c r="H1495" s="249">
        <v>2</v>
      </c>
      <c r="I1495" s="250"/>
      <c r="J1495" s="246"/>
      <c r="K1495" s="246"/>
      <c r="L1495" s="251"/>
      <c r="M1495" s="252"/>
      <c r="N1495" s="253"/>
      <c r="O1495" s="253"/>
      <c r="P1495" s="253"/>
      <c r="Q1495" s="253"/>
      <c r="R1495" s="253"/>
      <c r="S1495" s="253"/>
      <c r="T1495" s="25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55" t="s">
        <v>174</v>
      </c>
      <c r="AU1495" s="255" t="s">
        <v>87</v>
      </c>
      <c r="AV1495" s="14" t="s">
        <v>108</v>
      </c>
      <c r="AW1495" s="14" t="s">
        <v>37</v>
      </c>
      <c r="AX1495" s="14" t="s">
        <v>85</v>
      </c>
      <c r="AY1495" s="255" t="s">
        <v>164</v>
      </c>
    </row>
    <row r="1496" s="2" customFormat="1" ht="49.05" customHeight="1">
      <c r="A1496" s="41"/>
      <c r="B1496" s="42"/>
      <c r="C1496" s="215" t="s">
        <v>1479</v>
      </c>
      <c r="D1496" s="215" t="s">
        <v>166</v>
      </c>
      <c r="E1496" s="216" t="s">
        <v>1480</v>
      </c>
      <c r="F1496" s="217" t="s">
        <v>1481</v>
      </c>
      <c r="G1496" s="218" t="s">
        <v>272</v>
      </c>
      <c r="H1496" s="219">
        <v>4</v>
      </c>
      <c r="I1496" s="220"/>
      <c r="J1496" s="221">
        <f>ROUND(I1496*H1496,2)</f>
        <v>0</v>
      </c>
      <c r="K1496" s="217" t="s">
        <v>19</v>
      </c>
      <c r="L1496" s="47"/>
      <c r="M1496" s="222" t="s">
        <v>19</v>
      </c>
      <c r="N1496" s="223" t="s">
        <v>48</v>
      </c>
      <c r="O1496" s="87"/>
      <c r="P1496" s="224">
        <f>O1496*H1496</f>
        <v>0</v>
      </c>
      <c r="Q1496" s="224">
        <v>0</v>
      </c>
      <c r="R1496" s="224">
        <f>Q1496*H1496</f>
        <v>0</v>
      </c>
      <c r="S1496" s="224">
        <v>0</v>
      </c>
      <c r="T1496" s="225">
        <f>S1496*H1496</f>
        <v>0</v>
      </c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R1496" s="226" t="s">
        <v>276</v>
      </c>
      <c r="AT1496" s="226" t="s">
        <v>166</v>
      </c>
      <c r="AU1496" s="226" t="s">
        <v>87</v>
      </c>
      <c r="AY1496" s="20" t="s">
        <v>164</v>
      </c>
      <c r="BE1496" s="227">
        <f>IF(N1496="základní",J1496,0)</f>
        <v>0</v>
      </c>
      <c r="BF1496" s="227">
        <f>IF(N1496="snížená",J1496,0)</f>
        <v>0</v>
      </c>
      <c r="BG1496" s="227">
        <f>IF(N1496="zákl. přenesená",J1496,0)</f>
        <v>0</v>
      </c>
      <c r="BH1496" s="227">
        <f>IF(N1496="sníž. přenesená",J1496,0)</f>
        <v>0</v>
      </c>
      <c r="BI1496" s="227">
        <f>IF(N1496="nulová",J1496,0)</f>
        <v>0</v>
      </c>
      <c r="BJ1496" s="20" t="s">
        <v>85</v>
      </c>
      <c r="BK1496" s="227">
        <f>ROUND(I1496*H1496,2)</f>
        <v>0</v>
      </c>
      <c r="BL1496" s="20" t="s">
        <v>276</v>
      </c>
      <c r="BM1496" s="226" t="s">
        <v>1482</v>
      </c>
    </row>
    <row r="1497" s="2" customFormat="1">
      <c r="A1497" s="41"/>
      <c r="B1497" s="42"/>
      <c r="C1497" s="43"/>
      <c r="D1497" s="235" t="s">
        <v>274</v>
      </c>
      <c r="E1497" s="43"/>
      <c r="F1497" s="288" t="s">
        <v>1483</v>
      </c>
      <c r="G1497" s="43"/>
      <c r="H1497" s="43"/>
      <c r="I1497" s="230"/>
      <c r="J1497" s="43"/>
      <c r="K1497" s="43"/>
      <c r="L1497" s="47"/>
      <c r="M1497" s="231"/>
      <c r="N1497" s="232"/>
      <c r="O1497" s="87"/>
      <c r="P1497" s="87"/>
      <c r="Q1497" s="87"/>
      <c r="R1497" s="87"/>
      <c r="S1497" s="87"/>
      <c r="T1497" s="88"/>
      <c r="U1497" s="41"/>
      <c r="V1497" s="41"/>
      <c r="W1497" s="41"/>
      <c r="X1497" s="41"/>
      <c r="Y1497" s="41"/>
      <c r="Z1497" s="41"/>
      <c r="AA1497" s="41"/>
      <c r="AB1497" s="41"/>
      <c r="AC1497" s="41"/>
      <c r="AD1497" s="41"/>
      <c r="AE1497" s="41"/>
      <c r="AT1497" s="20" t="s">
        <v>274</v>
      </c>
      <c r="AU1497" s="20" t="s">
        <v>87</v>
      </c>
    </row>
    <row r="1498" s="13" customFormat="1">
      <c r="A1498" s="13"/>
      <c r="B1498" s="233"/>
      <c r="C1498" s="234"/>
      <c r="D1498" s="235" t="s">
        <v>174</v>
      </c>
      <c r="E1498" s="236" t="s">
        <v>19</v>
      </c>
      <c r="F1498" s="237" t="s">
        <v>108</v>
      </c>
      <c r="G1498" s="234"/>
      <c r="H1498" s="238">
        <v>4</v>
      </c>
      <c r="I1498" s="239"/>
      <c r="J1498" s="234"/>
      <c r="K1498" s="234"/>
      <c r="L1498" s="240"/>
      <c r="M1498" s="241"/>
      <c r="N1498" s="242"/>
      <c r="O1498" s="242"/>
      <c r="P1498" s="242"/>
      <c r="Q1498" s="242"/>
      <c r="R1498" s="242"/>
      <c r="S1498" s="242"/>
      <c r="T1498" s="24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4" t="s">
        <v>174</v>
      </c>
      <c r="AU1498" s="244" t="s">
        <v>87</v>
      </c>
      <c r="AV1498" s="13" t="s">
        <v>87</v>
      </c>
      <c r="AW1498" s="13" t="s">
        <v>37</v>
      </c>
      <c r="AX1498" s="13" t="s">
        <v>77</v>
      </c>
      <c r="AY1498" s="244" t="s">
        <v>164</v>
      </c>
    </row>
    <row r="1499" s="14" customFormat="1">
      <c r="A1499" s="14"/>
      <c r="B1499" s="245"/>
      <c r="C1499" s="246"/>
      <c r="D1499" s="235" t="s">
        <v>174</v>
      </c>
      <c r="E1499" s="247" t="s">
        <v>19</v>
      </c>
      <c r="F1499" s="248" t="s">
        <v>176</v>
      </c>
      <c r="G1499" s="246"/>
      <c r="H1499" s="249">
        <v>4</v>
      </c>
      <c r="I1499" s="250"/>
      <c r="J1499" s="246"/>
      <c r="K1499" s="246"/>
      <c r="L1499" s="251"/>
      <c r="M1499" s="252"/>
      <c r="N1499" s="253"/>
      <c r="O1499" s="253"/>
      <c r="P1499" s="253"/>
      <c r="Q1499" s="253"/>
      <c r="R1499" s="253"/>
      <c r="S1499" s="253"/>
      <c r="T1499" s="254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55" t="s">
        <v>174</v>
      </c>
      <c r="AU1499" s="255" t="s">
        <v>87</v>
      </c>
      <c r="AV1499" s="14" t="s">
        <v>108</v>
      </c>
      <c r="AW1499" s="14" t="s">
        <v>37</v>
      </c>
      <c r="AX1499" s="14" t="s">
        <v>85</v>
      </c>
      <c r="AY1499" s="255" t="s">
        <v>164</v>
      </c>
    </row>
    <row r="1500" s="2" customFormat="1" ht="49.05" customHeight="1">
      <c r="A1500" s="41"/>
      <c r="B1500" s="42"/>
      <c r="C1500" s="215" t="s">
        <v>1484</v>
      </c>
      <c r="D1500" s="215" t="s">
        <v>166</v>
      </c>
      <c r="E1500" s="216" t="s">
        <v>1485</v>
      </c>
      <c r="F1500" s="217" t="s">
        <v>1486</v>
      </c>
      <c r="G1500" s="218" t="s">
        <v>359</v>
      </c>
      <c r="H1500" s="219">
        <v>52</v>
      </c>
      <c r="I1500" s="220"/>
      <c r="J1500" s="221">
        <f>ROUND(I1500*H1500,2)</f>
        <v>0</v>
      </c>
      <c r="K1500" s="217" t="s">
        <v>19</v>
      </c>
      <c r="L1500" s="47"/>
      <c r="M1500" s="222" t="s">
        <v>19</v>
      </c>
      <c r="N1500" s="223" t="s">
        <v>48</v>
      </c>
      <c r="O1500" s="87"/>
      <c r="P1500" s="224">
        <f>O1500*H1500</f>
        <v>0</v>
      </c>
      <c r="Q1500" s="224">
        <v>0</v>
      </c>
      <c r="R1500" s="224">
        <f>Q1500*H1500</f>
        <v>0</v>
      </c>
      <c r="S1500" s="224">
        <v>0</v>
      </c>
      <c r="T1500" s="225">
        <f>S1500*H1500</f>
        <v>0</v>
      </c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R1500" s="226" t="s">
        <v>276</v>
      </c>
      <c r="AT1500" s="226" t="s">
        <v>166</v>
      </c>
      <c r="AU1500" s="226" t="s">
        <v>87</v>
      </c>
      <c r="AY1500" s="20" t="s">
        <v>164</v>
      </c>
      <c r="BE1500" s="227">
        <f>IF(N1500="základní",J1500,0)</f>
        <v>0</v>
      </c>
      <c r="BF1500" s="227">
        <f>IF(N1500="snížená",J1500,0)</f>
        <v>0</v>
      </c>
      <c r="BG1500" s="227">
        <f>IF(N1500="zákl. přenesená",J1500,0)</f>
        <v>0</v>
      </c>
      <c r="BH1500" s="227">
        <f>IF(N1500="sníž. přenesená",J1500,0)</f>
        <v>0</v>
      </c>
      <c r="BI1500" s="227">
        <f>IF(N1500="nulová",J1500,0)</f>
        <v>0</v>
      </c>
      <c r="BJ1500" s="20" t="s">
        <v>85</v>
      </c>
      <c r="BK1500" s="227">
        <f>ROUND(I1500*H1500,2)</f>
        <v>0</v>
      </c>
      <c r="BL1500" s="20" t="s">
        <v>276</v>
      </c>
      <c r="BM1500" s="226" t="s">
        <v>1487</v>
      </c>
    </row>
    <row r="1501" s="2" customFormat="1">
      <c r="A1501" s="41"/>
      <c r="B1501" s="42"/>
      <c r="C1501" s="43"/>
      <c r="D1501" s="235" t="s">
        <v>274</v>
      </c>
      <c r="E1501" s="43"/>
      <c r="F1501" s="288" t="s">
        <v>1488</v>
      </c>
      <c r="G1501" s="43"/>
      <c r="H1501" s="43"/>
      <c r="I1501" s="230"/>
      <c r="J1501" s="43"/>
      <c r="K1501" s="43"/>
      <c r="L1501" s="47"/>
      <c r="M1501" s="231"/>
      <c r="N1501" s="232"/>
      <c r="O1501" s="87"/>
      <c r="P1501" s="87"/>
      <c r="Q1501" s="87"/>
      <c r="R1501" s="87"/>
      <c r="S1501" s="87"/>
      <c r="T1501" s="88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T1501" s="20" t="s">
        <v>274</v>
      </c>
      <c r="AU1501" s="20" t="s">
        <v>87</v>
      </c>
    </row>
    <row r="1502" s="13" customFormat="1">
      <c r="A1502" s="13"/>
      <c r="B1502" s="233"/>
      <c r="C1502" s="234"/>
      <c r="D1502" s="235" t="s">
        <v>174</v>
      </c>
      <c r="E1502" s="236" t="s">
        <v>19</v>
      </c>
      <c r="F1502" s="237" t="s">
        <v>1047</v>
      </c>
      <c r="G1502" s="234"/>
      <c r="H1502" s="238">
        <v>52</v>
      </c>
      <c r="I1502" s="239"/>
      <c r="J1502" s="234"/>
      <c r="K1502" s="234"/>
      <c r="L1502" s="240"/>
      <c r="M1502" s="241"/>
      <c r="N1502" s="242"/>
      <c r="O1502" s="242"/>
      <c r="P1502" s="242"/>
      <c r="Q1502" s="242"/>
      <c r="R1502" s="242"/>
      <c r="S1502" s="242"/>
      <c r="T1502" s="24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44" t="s">
        <v>174</v>
      </c>
      <c r="AU1502" s="244" t="s">
        <v>87</v>
      </c>
      <c r="AV1502" s="13" t="s">
        <v>87</v>
      </c>
      <c r="AW1502" s="13" t="s">
        <v>37</v>
      </c>
      <c r="AX1502" s="13" t="s">
        <v>77</v>
      </c>
      <c r="AY1502" s="244" t="s">
        <v>164</v>
      </c>
    </row>
    <row r="1503" s="14" customFormat="1">
      <c r="A1503" s="14"/>
      <c r="B1503" s="245"/>
      <c r="C1503" s="246"/>
      <c r="D1503" s="235" t="s">
        <v>174</v>
      </c>
      <c r="E1503" s="247" t="s">
        <v>19</v>
      </c>
      <c r="F1503" s="248" t="s">
        <v>176</v>
      </c>
      <c r="G1503" s="246"/>
      <c r="H1503" s="249">
        <v>52</v>
      </c>
      <c r="I1503" s="250"/>
      <c r="J1503" s="246"/>
      <c r="K1503" s="246"/>
      <c r="L1503" s="251"/>
      <c r="M1503" s="252"/>
      <c r="N1503" s="253"/>
      <c r="O1503" s="253"/>
      <c r="P1503" s="253"/>
      <c r="Q1503" s="253"/>
      <c r="R1503" s="253"/>
      <c r="S1503" s="253"/>
      <c r="T1503" s="25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55" t="s">
        <v>174</v>
      </c>
      <c r="AU1503" s="255" t="s">
        <v>87</v>
      </c>
      <c r="AV1503" s="14" t="s">
        <v>108</v>
      </c>
      <c r="AW1503" s="14" t="s">
        <v>37</v>
      </c>
      <c r="AX1503" s="14" t="s">
        <v>85</v>
      </c>
      <c r="AY1503" s="255" t="s">
        <v>164</v>
      </c>
    </row>
    <row r="1504" s="2" customFormat="1" ht="49.05" customHeight="1">
      <c r="A1504" s="41"/>
      <c r="B1504" s="42"/>
      <c r="C1504" s="215" t="s">
        <v>1489</v>
      </c>
      <c r="D1504" s="215" t="s">
        <v>166</v>
      </c>
      <c r="E1504" s="216" t="s">
        <v>1490</v>
      </c>
      <c r="F1504" s="217" t="s">
        <v>1491</v>
      </c>
      <c r="G1504" s="218" t="s">
        <v>272</v>
      </c>
      <c r="H1504" s="219">
        <v>6</v>
      </c>
      <c r="I1504" s="220"/>
      <c r="J1504" s="221">
        <f>ROUND(I1504*H1504,2)</f>
        <v>0</v>
      </c>
      <c r="K1504" s="217" t="s">
        <v>19</v>
      </c>
      <c r="L1504" s="47"/>
      <c r="M1504" s="222" t="s">
        <v>19</v>
      </c>
      <c r="N1504" s="223" t="s">
        <v>48</v>
      </c>
      <c r="O1504" s="87"/>
      <c r="P1504" s="224">
        <f>O1504*H1504</f>
        <v>0</v>
      </c>
      <c r="Q1504" s="224">
        <v>0</v>
      </c>
      <c r="R1504" s="224">
        <f>Q1504*H1504</f>
        <v>0</v>
      </c>
      <c r="S1504" s="224">
        <v>0</v>
      </c>
      <c r="T1504" s="225">
        <f>S1504*H1504</f>
        <v>0</v>
      </c>
      <c r="U1504" s="41"/>
      <c r="V1504" s="41"/>
      <c r="W1504" s="41"/>
      <c r="X1504" s="41"/>
      <c r="Y1504" s="41"/>
      <c r="Z1504" s="41"/>
      <c r="AA1504" s="41"/>
      <c r="AB1504" s="41"/>
      <c r="AC1504" s="41"/>
      <c r="AD1504" s="41"/>
      <c r="AE1504" s="41"/>
      <c r="AR1504" s="226" t="s">
        <v>276</v>
      </c>
      <c r="AT1504" s="226" t="s">
        <v>166</v>
      </c>
      <c r="AU1504" s="226" t="s">
        <v>87</v>
      </c>
      <c r="AY1504" s="20" t="s">
        <v>164</v>
      </c>
      <c r="BE1504" s="227">
        <f>IF(N1504="základní",J1504,0)</f>
        <v>0</v>
      </c>
      <c r="BF1504" s="227">
        <f>IF(N1504="snížená",J1504,0)</f>
        <v>0</v>
      </c>
      <c r="BG1504" s="227">
        <f>IF(N1504="zákl. přenesená",J1504,0)</f>
        <v>0</v>
      </c>
      <c r="BH1504" s="227">
        <f>IF(N1504="sníž. přenesená",J1504,0)</f>
        <v>0</v>
      </c>
      <c r="BI1504" s="227">
        <f>IF(N1504="nulová",J1504,0)</f>
        <v>0</v>
      </c>
      <c r="BJ1504" s="20" t="s">
        <v>85</v>
      </c>
      <c r="BK1504" s="227">
        <f>ROUND(I1504*H1504,2)</f>
        <v>0</v>
      </c>
      <c r="BL1504" s="20" t="s">
        <v>276</v>
      </c>
      <c r="BM1504" s="226" t="s">
        <v>1492</v>
      </c>
    </row>
    <row r="1505" s="2" customFormat="1">
      <c r="A1505" s="41"/>
      <c r="B1505" s="42"/>
      <c r="C1505" s="43"/>
      <c r="D1505" s="235" t="s">
        <v>274</v>
      </c>
      <c r="E1505" s="43"/>
      <c r="F1505" s="266" t="s">
        <v>1493</v>
      </c>
      <c r="G1505" s="43"/>
      <c r="H1505" s="43"/>
      <c r="I1505" s="230"/>
      <c r="J1505" s="43"/>
      <c r="K1505" s="43"/>
      <c r="L1505" s="47"/>
      <c r="M1505" s="231"/>
      <c r="N1505" s="232"/>
      <c r="O1505" s="87"/>
      <c r="P1505" s="87"/>
      <c r="Q1505" s="87"/>
      <c r="R1505" s="87"/>
      <c r="S1505" s="87"/>
      <c r="T1505" s="88"/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T1505" s="20" t="s">
        <v>274</v>
      </c>
      <c r="AU1505" s="20" t="s">
        <v>87</v>
      </c>
    </row>
    <row r="1506" s="13" customFormat="1">
      <c r="A1506" s="13"/>
      <c r="B1506" s="233"/>
      <c r="C1506" s="234"/>
      <c r="D1506" s="235" t="s">
        <v>174</v>
      </c>
      <c r="E1506" s="236" t="s">
        <v>19</v>
      </c>
      <c r="F1506" s="237" t="s">
        <v>204</v>
      </c>
      <c r="G1506" s="234"/>
      <c r="H1506" s="238">
        <v>6</v>
      </c>
      <c r="I1506" s="239"/>
      <c r="J1506" s="234"/>
      <c r="K1506" s="234"/>
      <c r="L1506" s="240"/>
      <c r="M1506" s="241"/>
      <c r="N1506" s="242"/>
      <c r="O1506" s="242"/>
      <c r="P1506" s="242"/>
      <c r="Q1506" s="242"/>
      <c r="R1506" s="242"/>
      <c r="S1506" s="242"/>
      <c r="T1506" s="24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44" t="s">
        <v>174</v>
      </c>
      <c r="AU1506" s="244" t="s">
        <v>87</v>
      </c>
      <c r="AV1506" s="13" t="s">
        <v>87</v>
      </c>
      <c r="AW1506" s="13" t="s">
        <v>37</v>
      </c>
      <c r="AX1506" s="13" t="s">
        <v>77</v>
      </c>
      <c r="AY1506" s="244" t="s">
        <v>164</v>
      </c>
    </row>
    <row r="1507" s="14" customFormat="1">
      <c r="A1507" s="14"/>
      <c r="B1507" s="245"/>
      <c r="C1507" s="246"/>
      <c r="D1507" s="235" t="s">
        <v>174</v>
      </c>
      <c r="E1507" s="247" t="s">
        <v>19</v>
      </c>
      <c r="F1507" s="248" t="s">
        <v>176</v>
      </c>
      <c r="G1507" s="246"/>
      <c r="H1507" s="249">
        <v>6</v>
      </c>
      <c r="I1507" s="250"/>
      <c r="J1507" s="246"/>
      <c r="K1507" s="246"/>
      <c r="L1507" s="251"/>
      <c r="M1507" s="252"/>
      <c r="N1507" s="253"/>
      <c r="O1507" s="253"/>
      <c r="P1507" s="253"/>
      <c r="Q1507" s="253"/>
      <c r="R1507" s="253"/>
      <c r="S1507" s="253"/>
      <c r="T1507" s="254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T1507" s="255" t="s">
        <v>174</v>
      </c>
      <c r="AU1507" s="255" t="s">
        <v>87</v>
      </c>
      <c r="AV1507" s="14" t="s">
        <v>108</v>
      </c>
      <c r="AW1507" s="14" t="s">
        <v>37</v>
      </c>
      <c r="AX1507" s="14" t="s">
        <v>85</v>
      </c>
      <c r="AY1507" s="255" t="s">
        <v>164</v>
      </c>
    </row>
    <row r="1508" s="2" customFormat="1" ht="44.25" customHeight="1">
      <c r="A1508" s="41"/>
      <c r="B1508" s="42"/>
      <c r="C1508" s="215" t="s">
        <v>1494</v>
      </c>
      <c r="D1508" s="215" t="s">
        <v>166</v>
      </c>
      <c r="E1508" s="216" t="s">
        <v>1495</v>
      </c>
      <c r="F1508" s="217" t="s">
        <v>1496</v>
      </c>
      <c r="G1508" s="218" t="s">
        <v>272</v>
      </c>
      <c r="H1508" s="219">
        <v>6</v>
      </c>
      <c r="I1508" s="220"/>
      <c r="J1508" s="221">
        <f>ROUND(I1508*H1508,2)</f>
        <v>0</v>
      </c>
      <c r="K1508" s="217" t="s">
        <v>19</v>
      </c>
      <c r="L1508" s="47"/>
      <c r="M1508" s="222" t="s">
        <v>19</v>
      </c>
      <c r="N1508" s="223" t="s">
        <v>48</v>
      </c>
      <c r="O1508" s="87"/>
      <c r="P1508" s="224">
        <f>O1508*H1508</f>
        <v>0</v>
      </c>
      <c r="Q1508" s="224">
        <v>0</v>
      </c>
      <c r="R1508" s="224">
        <f>Q1508*H1508</f>
        <v>0</v>
      </c>
      <c r="S1508" s="224">
        <v>0</v>
      </c>
      <c r="T1508" s="225">
        <f>S1508*H1508</f>
        <v>0</v>
      </c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R1508" s="226" t="s">
        <v>276</v>
      </c>
      <c r="AT1508" s="226" t="s">
        <v>166</v>
      </c>
      <c r="AU1508" s="226" t="s">
        <v>87</v>
      </c>
      <c r="AY1508" s="20" t="s">
        <v>164</v>
      </c>
      <c r="BE1508" s="227">
        <f>IF(N1508="základní",J1508,0)</f>
        <v>0</v>
      </c>
      <c r="BF1508" s="227">
        <f>IF(N1508="snížená",J1508,0)</f>
        <v>0</v>
      </c>
      <c r="BG1508" s="227">
        <f>IF(N1508="zákl. přenesená",J1508,0)</f>
        <v>0</v>
      </c>
      <c r="BH1508" s="227">
        <f>IF(N1508="sníž. přenesená",J1508,0)</f>
        <v>0</v>
      </c>
      <c r="BI1508" s="227">
        <f>IF(N1508="nulová",J1508,0)</f>
        <v>0</v>
      </c>
      <c r="BJ1508" s="20" t="s">
        <v>85</v>
      </c>
      <c r="BK1508" s="227">
        <f>ROUND(I1508*H1508,2)</f>
        <v>0</v>
      </c>
      <c r="BL1508" s="20" t="s">
        <v>276</v>
      </c>
      <c r="BM1508" s="226" t="s">
        <v>1497</v>
      </c>
    </row>
    <row r="1509" s="2" customFormat="1">
      <c r="A1509" s="41"/>
      <c r="B1509" s="42"/>
      <c r="C1509" s="43"/>
      <c r="D1509" s="235" t="s">
        <v>274</v>
      </c>
      <c r="E1509" s="43"/>
      <c r="F1509" s="266" t="s">
        <v>1498</v>
      </c>
      <c r="G1509" s="43"/>
      <c r="H1509" s="43"/>
      <c r="I1509" s="230"/>
      <c r="J1509" s="43"/>
      <c r="K1509" s="43"/>
      <c r="L1509" s="47"/>
      <c r="M1509" s="231"/>
      <c r="N1509" s="232"/>
      <c r="O1509" s="87"/>
      <c r="P1509" s="87"/>
      <c r="Q1509" s="87"/>
      <c r="R1509" s="87"/>
      <c r="S1509" s="87"/>
      <c r="T1509" s="88"/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T1509" s="20" t="s">
        <v>274</v>
      </c>
      <c r="AU1509" s="20" t="s">
        <v>87</v>
      </c>
    </row>
    <row r="1510" s="13" customFormat="1">
      <c r="A1510" s="13"/>
      <c r="B1510" s="233"/>
      <c r="C1510" s="234"/>
      <c r="D1510" s="235" t="s">
        <v>174</v>
      </c>
      <c r="E1510" s="236" t="s">
        <v>19</v>
      </c>
      <c r="F1510" s="237" t="s">
        <v>204</v>
      </c>
      <c r="G1510" s="234"/>
      <c r="H1510" s="238">
        <v>6</v>
      </c>
      <c r="I1510" s="239"/>
      <c r="J1510" s="234"/>
      <c r="K1510" s="234"/>
      <c r="L1510" s="240"/>
      <c r="M1510" s="241"/>
      <c r="N1510" s="242"/>
      <c r="O1510" s="242"/>
      <c r="P1510" s="242"/>
      <c r="Q1510" s="242"/>
      <c r="R1510" s="242"/>
      <c r="S1510" s="242"/>
      <c r="T1510" s="24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44" t="s">
        <v>174</v>
      </c>
      <c r="AU1510" s="244" t="s">
        <v>87</v>
      </c>
      <c r="AV1510" s="13" t="s">
        <v>87</v>
      </c>
      <c r="AW1510" s="13" t="s">
        <v>37</v>
      </c>
      <c r="AX1510" s="13" t="s">
        <v>77</v>
      </c>
      <c r="AY1510" s="244" t="s">
        <v>164</v>
      </c>
    </row>
    <row r="1511" s="14" customFormat="1">
      <c r="A1511" s="14"/>
      <c r="B1511" s="245"/>
      <c r="C1511" s="246"/>
      <c r="D1511" s="235" t="s">
        <v>174</v>
      </c>
      <c r="E1511" s="247" t="s">
        <v>19</v>
      </c>
      <c r="F1511" s="248" t="s">
        <v>176</v>
      </c>
      <c r="G1511" s="246"/>
      <c r="H1511" s="249">
        <v>6</v>
      </c>
      <c r="I1511" s="250"/>
      <c r="J1511" s="246"/>
      <c r="K1511" s="246"/>
      <c r="L1511" s="251"/>
      <c r="M1511" s="252"/>
      <c r="N1511" s="253"/>
      <c r="O1511" s="253"/>
      <c r="P1511" s="253"/>
      <c r="Q1511" s="253"/>
      <c r="R1511" s="253"/>
      <c r="S1511" s="253"/>
      <c r="T1511" s="254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55" t="s">
        <v>174</v>
      </c>
      <c r="AU1511" s="255" t="s">
        <v>87</v>
      </c>
      <c r="AV1511" s="14" t="s">
        <v>108</v>
      </c>
      <c r="AW1511" s="14" t="s">
        <v>37</v>
      </c>
      <c r="AX1511" s="14" t="s">
        <v>85</v>
      </c>
      <c r="AY1511" s="255" t="s">
        <v>164</v>
      </c>
    </row>
    <row r="1512" s="2" customFormat="1" ht="49.05" customHeight="1">
      <c r="A1512" s="41"/>
      <c r="B1512" s="42"/>
      <c r="C1512" s="215" t="s">
        <v>1499</v>
      </c>
      <c r="D1512" s="215" t="s">
        <v>166</v>
      </c>
      <c r="E1512" s="216" t="s">
        <v>1500</v>
      </c>
      <c r="F1512" s="217" t="s">
        <v>1501</v>
      </c>
      <c r="G1512" s="218" t="s">
        <v>359</v>
      </c>
      <c r="H1512" s="219">
        <v>15</v>
      </c>
      <c r="I1512" s="220"/>
      <c r="J1512" s="221">
        <f>ROUND(I1512*H1512,2)</f>
        <v>0</v>
      </c>
      <c r="K1512" s="217" t="s">
        <v>19</v>
      </c>
      <c r="L1512" s="47"/>
      <c r="M1512" s="222" t="s">
        <v>19</v>
      </c>
      <c r="N1512" s="223" t="s">
        <v>48</v>
      </c>
      <c r="O1512" s="87"/>
      <c r="P1512" s="224">
        <f>O1512*H1512</f>
        <v>0</v>
      </c>
      <c r="Q1512" s="224">
        <v>0</v>
      </c>
      <c r="R1512" s="224">
        <f>Q1512*H1512</f>
        <v>0</v>
      </c>
      <c r="S1512" s="224">
        <v>0</v>
      </c>
      <c r="T1512" s="225">
        <f>S1512*H1512</f>
        <v>0</v>
      </c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R1512" s="226" t="s">
        <v>276</v>
      </c>
      <c r="AT1512" s="226" t="s">
        <v>166</v>
      </c>
      <c r="AU1512" s="226" t="s">
        <v>87</v>
      </c>
      <c r="AY1512" s="20" t="s">
        <v>164</v>
      </c>
      <c r="BE1512" s="227">
        <f>IF(N1512="základní",J1512,0)</f>
        <v>0</v>
      </c>
      <c r="BF1512" s="227">
        <f>IF(N1512="snížená",J1512,0)</f>
        <v>0</v>
      </c>
      <c r="BG1512" s="227">
        <f>IF(N1512="zákl. přenesená",J1512,0)</f>
        <v>0</v>
      </c>
      <c r="BH1512" s="227">
        <f>IF(N1512="sníž. přenesená",J1512,0)</f>
        <v>0</v>
      </c>
      <c r="BI1512" s="227">
        <f>IF(N1512="nulová",J1512,0)</f>
        <v>0</v>
      </c>
      <c r="BJ1512" s="20" t="s">
        <v>85</v>
      </c>
      <c r="BK1512" s="227">
        <f>ROUND(I1512*H1512,2)</f>
        <v>0</v>
      </c>
      <c r="BL1512" s="20" t="s">
        <v>276</v>
      </c>
      <c r="BM1512" s="226" t="s">
        <v>1502</v>
      </c>
    </row>
    <row r="1513" s="2" customFormat="1">
      <c r="A1513" s="41"/>
      <c r="B1513" s="42"/>
      <c r="C1513" s="43"/>
      <c r="D1513" s="235" t="s">
        <v>274</v>
      </c>
      <c r="E1513" s="43"/>
      <c r="F1513" s="288" t="s">
        <v>1503</v>
      </c>
      <c r="G1513" s="43"/>
      <c r="H1513" s="43"/>
      <c r="I1513" s="230"/>
      <c r="J1513" s="43"/>
      <c r="K1513" s="43"/>
      <c r="L1513" s="47"/>
      <c r="M1513" s="231"/>
      <c r="N1513" s="232"/>
      <c r="O1513" s="87"/>
      <c r="P1513" s="87"/>
      <c r="Q1513" s="87"/>
      <c r="R1513" s="87"/>
      <c r="S1513" s="87"/>
      <c r="T1513" s="88"/>
      <c r="U1513" s="41"/>
      <c r="V1513" s="41"/>
      <c r="W1513" s="41"/>
      <c r="X1513" s="41"/>
      <c r="Y1513" s="41"/>
      <c r="Z1513" s="41"/>
      <c r="AA1513" s="41"/>
      <c r="AB1513" s="41"/>
      <c r="AC1513" s="41"/>
      <c r="AD1513" s="41"/>
      <c r="AE1513" s="41"/>
      <c r="AT1513" s="20" t="s">
        <v>274</v>
      </c>
      <c r="AU1513" s="20" t="s">
        <v>87</v>
      </c>
    </row>
    <row r="1514" s="13" customFormat="1">
      <c r="A1514" s="13"/>
      <c r="B1514" s="233"/>
      <c r="C1514" s="234"/>
      <c r="D1514" s="235" t="s">
        <v>174</v>
      </c>
      <c r="E1514" s="236" t="s">
        <v>19</v>
      </c>
      <c r="F1514" s="237" t="s">
        <v>1504</v>
      </c>
      <c r="G1514" s="234"/>
      <c r="H1514" s="238">
        <v>15</v>
      </c>
      <c r="I1514" s="239"/>
      <c r="J1514" s="234"/>
      <c r="K1514" s="234"/>
      <c r="L1514" s="240"/>
      <c r="M1514" s="241"/>
      <c r="N1514" s="242"/>
      <c r="O1514" s="242"/>
      <c r="P1514" s="242"/>
      <c r="Q1514" s="242"/>
      <c r="R1514" s="242"/>
      <c r="S1514" s="242"/>
      <c r="T1514" s="24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44" t="s">
        <v>174</v>
      </c>
      <c r="AU1514" s="244" t="s">
        <v>87</v>
      </c>
      <c r="AV1514" s="13" t="s">
        <v>87</v>
      </c>
      <c r="AW1514" s="13" t="s">
        <v>37</v>
      </c>
      <c r="AX1514" s="13" t="s">
        <v>77</v>
      </c>
      <c r="AY1514" s="244" t="s">
        <v>164</v>
      </c>
    </row>
    <row r="1515" s="14" customFormat="1">
      <c r="A1515" s="14"/>
      <c r="B1515" s="245"/>
      <c r="C1515" s="246"/>
      <c r="D1515" s="235" t="s">
        <v>174</v>
      </c>
      <c r="E1515" s="247" t="s">
        <v>19</v>
      </c>
      <c r="F1515" s="248" t="s">
        <v>176</v>
      </c>
      <c r="G1515" s="246"/>
      <c r="H1515" s="249">
        <v>15</v>
      </c>
      <c r="I1515" s="250"/>
      <c r="J1515" s="246"/>
      <c r="K1515" s="246"/>
      <c r="L1515" s="251"/>
      <c r="M1515" s="252"/>
      <c r="N1515" s="253"/>
      <c r="O1515" s="253"/>
      <c r="P1515" s="253"/>
      <c r="Q1515" s="253"/>
      <c r="R1515" s="253"/>
      <c r="S1515" s="253"/>
      <c r="T1515" s="254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5" t="s">
        <v>174</v>
      </c>
      <c r="AU1515" s="255" t="s">
        <v>87</v>
      </c>
      <c r="AV1515" s="14" t="s">
        <v>108</v>
      </c>
      <c r="AW1515" s="14" t="s">
        <v>37</v>
      </c>
      <c r="AX1515" s="14" t="s">
        <v>85</v>
      </c>
      <c r="AY1515" s="255" t="s">
        <v>164</v>
      </c>
    </row>
    <row r="1516" s="2" customFormat="1" ht="49.05" customHeight="1">
      <c r="A1516" s="41"/>
      <c r="B1516" s="42"/>
      <c r="C1516" s="215" t="s">
        <v>1505</v>
      </c>
      <c r="D1516" s="215" t="s">
        <v>166</v>
      </c>
      <c r="E1516" s="216" t="s">
        <v>1506</v>
      </c>
      <c r="F1516" s="217" t="s">
        <v>1507</v>
      </c>
      <c r="G1516" s="218" t="s">
        <v>272</v>
      </c>
      <c r="H1516" s="219">
        <v>12</v>
      </c>
      <c r="I1516" s="220"/>
      <c r="J1516" s="221">
        <f>ROUND(I1516*H1516,2)</f>
        <v>0</v>
      </c>
      <c r="K1516" s="217" t="s">
        <v>19</v>
      </c>
      <c r="L1516" s="47"/>
      <c r="M1516" s="222" t="s">
        <v>19</v>
      </c>
      <c r="N1516" s="223" t="s">
        <v>48</v>
      </c>
      <c r="O1516" s="87"/>
      <c r="P1516" s="224">
        <f>O1516*H1516</f>
        <v>0</v>
      </c>
      <c r="Q1516" s="224">
        <v>0</v>
      </c>
      <c r="R1516" s="224">
        <f>Q1516*H1516</f>
        <v>0</v>
      </c>
      <c r="S1516" s="224">
        <v>0</v>
      </c>
      <c r="T1516" s="225">
        <f>S1516*H1516</f>
        <v>0</v>
      </c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R1516" s="226" t="s">
        <v>276</v>
      </c>
      <c r="AT1516" s="226" t="s">
        <v>166</v>
      </c>
      <c r="AU1516" s="226" t="s">
        <v>87</v>
      </c>
      <c r="AY1516" s="20" t="s">
        <v>164</v>
      </c>
      <c r="BE1516" s="227">
        <f>IF(N1516="základní",J1516,0)</f>
        <v>0</v>
      </c>
      <c r="BF1516" s="227">
        <f>IF(N1516="snížená",J1516,0)</f>
        <v>0</v>
      </c>
      <c r="BG1516" s="227">
        <f>IF(N1516="zákl. přenesená",J1516,0)</f>
        <v>0</v>
      </c>
      <c r="BH1516" s="227">
        <f>IF(N1516="sníž. přenesená",J1516,0)</f>
        <v>0</v>
      </c>
      <c r="BI1516" s="227">
        <f>IF(N1516="nulová",J1516,0)</f>
        <v>0</v>
      </c>
      <c r="BJ1516" s="20" t="s">
        <v>85</v>
      </c>
      <c r="BK1516" s="227">
        <f>ROUND(I1516*H1516,2)</f>
        <v>0</v>
      </c>
      <c r="BL1516" s="20" t="s">
        <v>276</v>
      </c>
      <c r="BM1516" s="226" t="s">
        <v>1508</v>
      </c>
    </row>
    <row r="1517" s="2" customFormat="1">
      <c r="A1517" s="41"/>
      <c r="B1517" s="42"/>
      <c r="C1517" s="43"/>
      <c r="D1517" s="235" t="s">
        <v>274</v>
      </c>
      <c r="E1517" s="43"/>
      <c r="F1517" s="288" t="s">
        <v>1509</v>
      </c>
      <c r="G1517" s="43"/>
      <c r="H1517" s="43"/>
      <c r="I1517" s="230"/>
      <c r="J1517" s="43"/>
      <c r="K1517" s="43"/>
      <c r="L1517" s="47"/>
      <c r="M1517" s="231"/>
      <c r="N1517" s="232"/>
      <c r="O1517" s="87"/>
      <c r="P1517" s="87"/>
      <c r="Q1517" s="87"/>
      <c r="R1517" s="87"/>
      <c r="S1517" s="87"/>
      <c r="T1517" s="88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T1517" s="20" t="s">
        <v>274</v>
      </c>
      <c r="AU1517" s="20" t="s">
        <v>87</v>
      </c>
    </row>
    <row r="1518" s="13" customFormat="1">
      <c r="A1518" s="13"/>
      <c r="B1518" s="233"/>
      <c r="C1518" s="234"/>
      <c r="D1518" s="235" t="s">
        <v>174</v>
      </c>
      <c r="E1518" s="236" t="s">
        <v>19</v>
      </c>
      <c r="F1518" s="237" t="s">
        <v>8</v>
      </c>
      <c r="G1518" s="234"/>
      <c r="H1518" s="238">
        <v>12</v>
      </c>
      <c r="I1518" s="239"/>
      <c r="J1518" s="234"/>
      <c r="K1518" s="234"/>
      <c r="L1518" s="240"/>
      <c r="M1518" s="241"/>
      <c r="N1518" s="242"/>
      <c r="O1518" s="242"/>
      <c r="P1518" s="242"/>
      <c r="Q1518" s="242"/>
      <c r="R1518" s="242"/>
      <c r="S1518" s="242"/>
      <c r="T1518" s="24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44" t="s">
        <v>174</v>
      </c>
      <c r="AU1518" s="244" t="s">
        <v>87</v>
      </c>
      <c r="AV1518" s="13" t="s">
        <v>87</v>
      </c>
      <c r="AW1518" s="13" t="s">
        <v>37</v>
      </c>
      <c r="AX1518" s="13" t="s">
        <v>77</v>
      </c>
      <c r="AY1518" s="244" t="s">
        <v>164</v>
      </c>
    </row>
    <row r="1519" s="14" customFormat="1">
      <c r="A1519" s="14"/>
      <c r="B1519" s="245"/>
      <c r="C1519" s="246"/>
      <c r="D1519" s="235" t="s">
        <v>174</v>
      </c>
      <c r="E1519" s="247" t="s">
        <v>19</v>
      </c>
      <c r="F1519" s="248" t="s">
        <v>176</v>
      </c>
      <c r="G1519" s="246"/>
      <c r="H1519" s="249">
        <v>12</v>
      </c>
      <c r="I1519" s="250"/>
      <c r="J1519" s="246"/>
      <c r="K1519" s="246"/>
      <c r="L1519" s="251"/>
      <c r="M1519" s="252"/>
      <c r="N1519" s="253"/>
      <c r="O1519" s="253"/>
      <c r="P1519" s="253"/>
      <c r="Q1519" s="253"/>
      <c r="R1519" s="253"/>
      <c r="S1519" s="253"/>
      <c r="T1519" s="25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5" t="s">
        <v>174</v>
      </c>
      <c r="AU1519" s="255" t="s">
        <v>87</v>
      </c>
      <c r="AV1519" s="14" t="s">
        <v>108</v>
      </c>
      <c r="AW1519" s="14" t="s">
        <v>37</v>
      </c>
      <c r="AX1519" s="14" t="s">
        <v>85</v>
      </c>
      <c r="AY1519" s="255" t="s">
        <v>164</v>
      </c>
    </row>
    <row r="1520" s="2" customFormat="1" ht="55.5" customHeight="1">
      <c r="A1520" s="41"/>
      <c r="B1520" s="42"/>
      <c r="C1520" s="215" t="s">
        <v>1510</v>
      </c>
      <c r="D1520" s="215" t="s">
        <v>166</v>
      </c>
      <c r="E1520" s="216" t="s">
        <v>1511</v>
      </c>
      <c r="F1520" s="217" t="s">
        <v>1512</v>
      </c>
      <c r="G1520" s="218" t="s">
        <v>272</v>
      </c>
      <c r="H1520" s="219">
        <v>3</v>
      </c>
      <c r="I1520" s="220"/>
      <c r="J1520" s="221">
        <f>ROUND(I1520*H1520,2)</f>
        <v>0</v>
      </c>
      <c r="K1520" s="217" t="s">
        <v>19</v>
      </c>
      <c r="L1520" s="47"/>
      <c r="M1520" s="222" t="s">
        <v>19</v>
      </c>
      <c r="N1520" s="223" t="s">
        <v>48</v>
      </c>
      <c r="O1520" s="87"/>
      <c r="P1520" s="224">
        <f>O1520*H1520</f>
        <v>0</v>
      </c>
      <c r="Q1520" s="224">
        <v>0</v>
      </c>
      <c r="R1520" s="224">
        <f>Q1520*H1520</f>
        <v>0</v>
      </c>
      <c r="S1520" s="224">
        <v>0</v>
      </c>
      <c r="T1520" s="225">
        <f>S1520*H1520</f>
        <v>0</v>
      </c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R1520" s="226" t="s">
        <v>276</v>
      </c>
      <c r="AT1520" s="226" t="s">
        <v>166</v>
      </c>
      <c r="AU1520" s="226" t="s">
        <v>87</v>
      </c>
      <c r="AY1520" s="20" t="s">
        <v>164</v>
      </c>
      <c r="BE1520" s="227">
        <f>IF(N1520="základní",J1520,0)</f>
        <v>0</v>
      </c>
      <c r="BF1520" s="227">
        <f>IF(N1520="snížená",J1520,0)</f>
        <v>0</v>
      </c>
      <c r="BG1520" s="227">
        <f>IF(N1520="zákl. přenesená",J1520,0)</f>
        <v>0</v>
      </c>
      <c r="BH1520" s="227">
        <f>IF(N1520="sníž. přenesená",J1520,0)</f>
        <v>0</v>
      </c>
      <c r="BI1520" s="227">
        <f>IF(N1520="nulová",J1520,0)</f>
        <v>0</v>
      </c>
      <c r="BJ1520" s="20" t="s">
        <v>85</v>
      </c>
      <c r="BK1520" s="227">
        <f>ROUND(I1520*H1520,2)</f>
        <v>0</v>
      </c>
      <c r="BL1520" s="20" t="s">
        <v>276</v>
      </c>
      <c r="BM1520" s="226" t="s">
        <v>1513</v>
      </c>
    </row>
    <row r="1521" s="2" customFormat="1">
      <c r="A1521" s="41"/>
      <c r="B1521" s="42"/>
      <c r="C1521" s="43"/>
      <c r="D1521" s="235" t="s">
        <v>274</v>
      </c>
      <c r="E1521" s="43"/>
      <c r="F1521" s="288" t="s">
        <v>1514</v>
      </c>
      <c r="G1521" s="43"/>
      <c r="H1521" s="43"/>
      <c r="I1521" s="230"/>
      <c r="J1521" s="43"/>
      <c r="K1521" s="43"/>
      <c r="L1521" s="47"/>
      <c r="M1521" s="231"/>
      <c r="N1521" s="232"/>
      <c r="O1521" s="87"/>
      <c r="P1521" s="87"/>
      <c r="Q1521" s="87"/>
      <c r="R1521" s="87"/>
      <c r="S1521" s="87"/>
      <c r="T1521" s="88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T1521" s="20" t="s">
        <v>274</v>
      </c>
      <c r="AU1521" s="20" t="s">
        <v>87</v>
      </c>
    </row>
    <row r="1522" s="13" customFormat="1">
      <c r="A1522" s="13"/>
      <c r="B1522" s="233"/>
      <c r="C1522" s="234"/>
      <c r="D1522" s="235" t="s">
        <v>174</v>
      </c>
      <c r="E1522" s="236" t="s">
        <v>19</v>
      </c>
      <c r="F1522" s="237" t="s">
        <v>105</v>
      </c>
      <c r="G1522" s="234"/>
      <c r="H1522" s="238">
        <v>3</v>
      </c>
      <c r="I1522" s="239"/>
      <c r="J1522" s="234"/>
      <c r="K1522" s="234"/>
      <c r="L1522" s="240"/>
      <c r="M1522" s="241"/>
      <c r="N1522" s="242"/>
      <c r="O1522" s="242"/>
      <c r="P1522" s="242"/>
      <c r="Q1522" s="242"/>
      <c r="R1522" s="242"/>
      <c r="S1522" s="242"/>
      <c r="T1522" s="24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4" t="s">
        <v>174</v>
      </c>
      <c r="AU1522" s="244" t="s">
        <v>87</v>
      </c>
      <c r="AV1522" s="13" t="s">
        <v>87</v>
      </c>
      <c r="AW1522" s="13" t="s">
        <v>37</v>
      </c>
      <c r="AX1522" s="13" t="s">
        <v>77</v>
      </c>
      <c r="AY1522" s="244" t="s">
        <v>164</v>
      </c>
    </row>
    <row r="1523" s="14" customFormat="1">
      <c r="A1523" s="14"/>
      <c r="B1523" s="245"/>
      <c r="C1523" s="246"/>
      <c r="D1523" s="235" t="s">
        <v>174</v>
      </c>
      <c r="E1523" s="247" t="s">
        <v>19</v>
      </c>
      <c r="F1523" s="248" t="s">
        <v>176</v>
      </c>
      <c r="G1523" s="246"/>
      <c r="H1523" s="249">
        <v>3</v>
      </c>
      <c r="I1523" s="250"/>
      <c r="J1523" s="246"/>
      <c r="K1523" s="246"/>
      <c r="L1523" s="251"/>
      <c r="M1523" s="252"/>
      <c r="N1523" s="253"/>
      <c r="O1523" s="253"/>
      <c r="P1523" s="253"/>
      <c r="Q1523" s="253"/>
      <c r="R1523" s="253"/>
      <c r="S1523" s="253"/>
      <c r="T1523" s="25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5" t="s">
        <v>174</v>
      </c>
      <c r="AU1523" s="255" t="s">
        <v>87</v>
      </c>
      <c r="AV1523" s="14" t="s">
        <v>108</v>
      </c>
      <c r="AW1523" s="14" t="s">
        <v>37</v>
      </c>
      <c r="AX1523" s="14" t="s">
        <v>85</v>
      </c>
      <c r="AY1523" s="255" t="s">
        <v>164</v>
      </c>
    </row>
    <row r="1524" s="2" customFormat="1" ht="44.25" customHeight="1">
      <c r="A1524" s="41"/>
      <c r="B1524" s="42"/>
      <c r="C1524" s="215" t="s">
        <v>1515</v>
      </c>
      <c r="D1524" s="215" t="s">
        <v>166</v>
      </c>
      <c r="E1524" s="216" t="s">
        <v>1516</v>
      </c>
      <c r="F1524" s="217" t="s">
        <v>1517</v>
      </c>
      <c r="G1524" s="218" t="s">
        <v>272</v>
      </c>
      <c r="H1524" s="219">
        <v>1</v>
      </c>
      <c r="I1524" s="220"/>
      <c r="J1524" s="221">
        <f>ROUND(I1524*H1524,2)</f>
        <v>0</v>
      </c>
      <c r="K1524" s="217" t="s">
        <v>19</v>
      </c>
      <c r="L1524" s="47"/>
      <c r="M1524" s="222" t="s">
        <v>19</v>
      </c>
      <c r="N1524" s="223" t="s">
        <v>48</v>
      </c>
      <c r="O1524" s="87"/>
      <c r="P1524" s="224">
        <f>O1524*H1524</f>
        <v>0</v>
      </c>
      <c r="Q1524" s="224">
        <v>0</v>
      </c>
      <c r="R1524" s="224">
        <f>Q1524*H1524</f>
        <v>0</v>
      </c>
      <c r="S1524" s="224">
        <v>0</v>
      </c>
      <c r="T1524" s="225">
        <f>S1524*H1524</f>
        <v>0</v>
      </c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R1524" s="226" t="s">
        <v>276</v>
      </c>
      <c r="AT1524" s="226" t="s">
        <v>166</v>
      </c>
      <c r="AU1524" s="226" t="s">
        <v>87</v>
      </c>
      <c r="AY1524" s="20" t="s">
        <v>164</v>
      </c>
      <c r="BE1524" s="227">
        <f>IF(N1524="základní",J1524,0)</f>
        <v>0</v>
      </c>
      <c r="BF1524" s="227">
        <f>IF(N1524="snížená",J1524,0)</f>
        <v>0</v>
      </c>
      <c r="BG1524" s="227">
        <f>IF(N1524="zákl. přenesená",J1524,0)</f>
        <v>0</v>
      </c>
      <c r="BH1524" s="227">
        <f>IF(N1524="sníž. přenesená",J1524,0)</f>
        <v>0</v>
      </c>
      <c r="BI1524" s="227">
        <f>IF(N1524="nulová",J1524,0)</f>
        <v>0</v>
      </c>
      <c r="BJ1524" s="20" t="s">
        <v>85</v>
      </c>
      <c r="BK1524" s="227">
        <f>ROUND(I1524*H1524,2)</f>
        <v>0</v>
      </c>
      <c r="BL1524" s="20" t="s">
        <v>276</v>
      </c>
      <c r="BM1524" s="226" t="s">
        <v>1518</v>
      </c>
    </row>
    <row r="1525" s="2" customFormat="1">
      <c r="A1525" s="41"/>
      <c r="B1525" s="42"/>
      <c r="C1525" s="43"/>
      <c r="D1525" s="235" t="s">
        <v>274</v>
      </c>
      <c r="E1525" s="43"/>
      <c r="F1525" s="288" t="s">
        <v>1519</v>
      </c>
      <c r="G1525" s="43"/>
      <c r="H1525" s="43"/>
      <c r="I1525" s="230"/>
      <c r="J1525" s="43"/>
      <c r="K1525" s="43"/>
      <c r="L1525" s="47"/>
      <c r="M1525" s="231"/>
      <c r="N1525" s="232"/>
      <c r="O1525" s="87"/>
      <c r="P1525" s="87"/>
      <c r="Q1525" s="87"/>
      <c r="R1525" s="87"/>
      <c r="S1525" s="87"/>
      <c r="T1525" s="88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T1525" s="20" t="s">
        <v>274</v>
      </c>
      <c r="AU1525" s="20" t="s">
        <v>87</v>
      </c>
    </row>
    <row r="1526" s="13" customFormat="1">
      <c r="A1526" s="13"/>
      <c r="B1526" s="233"/>
      <c r="C1526" s="234"/>
      <c r="D1526" s="235" t="s">
        <v>174</v>
      </c>
      <c r="E1526" s="236" t="s">
        <v>19</v>
      </c>
      <c r="F1526" s="237" t="s">
        <v>85</v>
      </c>
      <c r="G1526" s="234"/>
      <c r="H1526" s="238">
        <v>1</v>
      </c>
      <c r="I1526" s="239"/>
      <c r="J1526" s="234"/>
      <c r="K1526" s="234"/>
      <c r="L1526" s="240"/>
      <c r="M1526" s="241"/>
      <c r="N1526" s="242"/>
      <c r="O1526" s="242"/>
      <c r="P1526" s="242"/>
      <c r="Q1526" s="242"/>
      <c r="R1526" s="242"/>
      <c r="S1526" s="242"/>
      <c r="T1526" s="24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4" t="s">
        <v>174</v>
      </c>
      <c r="AU1526" s="244" t="s">
        <v>87</v>
      </c>
      <c r="AV1526" s="13" t="s">
        <v>87</v>
      </c>
      <c r="AW1526" s="13" t="s">
        <v>37</v>
      </c>
      <c r="AX1526" s="13" t="s">
        <v>77</v>
      </c>
      <c r="AY1526" s="244" t="s">
        <v>164</v>
      </c>
    </row>
    <row r="1527" s="14" customFormat="1">
      <c r="A1527" s="14"/>
      <c r="B1527" s="245"/>
      <c r="C1527" s="246"/>
      <c r="D1527" s="235" t="s">
        <v>174</v>
      </c>
      <c r="E1527" s="247" t="s">
        <v>19</v>
      </c>
      <c r="F1527" s="248" t="s">
        <v>176</v>
      </c>
      <c r="G1527" s="246"/>
      <c r="H1527" s="249">
        <v>1</v>
      </c>
      <c r="I1527" s="250"/>
      <c r="J1527" s="246"/>
      <c r="K1527" s="246"/>
      <c r="L1527" s="251"/>
      <c r="M1527" s="252"/>
      <c r="N1527" s="253"/>
      <c r="O1527" s="253"/>
      <c r="P1527" s="253"/>
      <c r="Q1527" s="253"/>
      <c r="R1527" s="253"/>
      <c r="S1527" s="253"/>
      <c r="T1527" s="254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5" t="s">
        <v>174</v>
      </c>
      <c r="AU1527" s="255" t="s">
        <v>87</v>
      </c>
      <c r="AV1527" s="14" t="s">
        <v>108</v>
      </c>
      <c r="AW1527" s="14" t="s">
        <v>37</v>
      </c>
      <c r="AX1527" s="14" t="s">
        <v>85</v>
      </c>
      <c r="AY1527" s="255" t="s">
        <v>164</v>
      </c>
    </row>
    <row r="1528" s="2" customFormat="1" ht="44.25" customHeight="1">
      <c r="A1528" s="41"/>
      <c r="B1528" s="42"/>
      <c r="C1528" s="215" t="s">
        <v>1520</v>
      </c>
      <c r="D1528" s="215" t="s">
        <v>166</v>
      </c>
      <c r="E1528" s="216" t="s">
        <v>1521</v>
      </c>
      <c r="F1528" s="217" t="s">
        <v>1522</v>
      </c>
      <c r="G1528" s="218" t="s">
        <v>359</v>
      </c>
      <c r="H1528" s="219">
        <v>5</v>
      </c>
      <c r="I1528" s="220"/>
      <c r="J1528" s="221">
        <f>ROUND(I1528*H1528,2)</f>
        <v>0</v>
      </c>
      <c r="K1528" s="217" t="s">
        <v>19</v>
      </c>
      <c r="L1528" s="47"/>
      <c r="M1528" s="222" t="s">
        <v>19</v>
      </c>
      <c r="N1528" s="223" t="s">
        <v>48</v>
      </c>
      <c r="O1528" s="87"/>
      <c r="P1528" s="224">
        <f>O1528*H1528</f>
        <v>0</v>
      </c>
      <c r="Q1528" s="224">
        <v>0</v>
      </c>
      <c r="R1528" s="224">
        <f>Q1528*H1528</f>
        <v>0</v>
      </c>
      <c r="S1528" s="224">
        <v>0</v>
      </c>
      <c r="T1528" s="225">
        <f>S1528*H1528</f>
        <v>0</v>
      </c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R1528" s="226" t="s">
        <v>276</v>
      </c>
      <c r="AT1528" s="226" t="s">
        <v>166</v>
      </c>
      <c r="AU1528" s="226" t="s">
        <v>87</v>
      </c>
      <c r="AY1528" s="20" t="s">
        <v>164</v>
      </c>
      <c r="BE1528" s="227">
        <f>IF(N1528="základní",J1528,0)</f>
        <v>0</v>
      </c>
      <c r="BF1528" s="227">
        <f>IF(N1528="snížená",J1528,0)</f>
        <v>0</v>
      </c>
      <c r="BG1528" s="227">
        <f>IF(N1528="zákl. přenesená",J1528,0)</f>
        <v>0</v>
      </c>
      <c r="BH1528" s="227">
        <f>IF(N1528="sníž. přenesená",J1528,0)</f>
        <v>0</v>
      </c>
      <c r="BI1528" s="227">
        <f>IF(N1528="nulová",J1528,0)</f>
        <v>0</v>
      </c>
      <c r="BJ1528" s="20" t="s">
        <v>85</v>
      </c>
      <c r="BK1528" s="227">
        <f>ROUND(I1528*H1528,2)</f>
        <v>0</v>
      </c>
      <c r="BL1528" s="20" t="s">
        <v>276</v>
      </c>
      <c r="BM1528" s="226" t="s">
        <v>1523</v>
      </c>
    </row>
    <row r="1529" s="2" customFormat="1">
      <c r="A1529" s="41"/>
      <c r="B1529" s="42"/>
      <c r="C1529" s="43"/>
      <c r="D1529" s="235" t="s">
        <v>274</v>
      </c>
      <c r="E1529" s="43"/>
      <c r="F1529" s="288" t="s">
        <v>1524</v>
      </c>
      <c r="G1529" s="43"/>
      <c r="H1529" s="43"/>
      <c r="I1529" s="230"/>
      <c r="J1529" s="43"/>
      <c r="K1529" s="43"/>
      <c r="L1529" s="47"/>
      <c r="M1529" s="231"/>
      <c r="N1529" s="232"/>
      <c r="O1529" s="87"/>
      <c r="P1529" s="87"/>
      <c r="Q1529" s="87"/>
      <c r="R1529" s="87"/>
      <c r="S1529" s="87"/>
      <c r="T1529" s="88"/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T1529" s="20" t="s">
        <v>274</v>
      </c>
      <c r="AU1529" s="20" t="s">
        <v>87</v>
      </c>
    </row>
    <row r="1530" s="13" customFormat="1">
      <c r="A1530" s="13"/>
      <c r="B1530" s="233"/>
      <c r="C1530" s="234"/>
      <c r="D1530" s="235" t="s">
        <v>174</v>
      </c>
      <c r="E1530" s="236" t="s">
        <v>19</v>
      </c>
      <c r="F1530" s="237" t="s">
        <v>1525</v>
      </c>
      <c r="G1530" s="234"/>
      <c r="H1530" s="238">
        <v>5</v>
      </c>
      <c r="I1530" s="239"/>
      <c r="J1530" s="234"/>
      <c r="K1530" s="234"/>
      <c r="L1530" s="240"/>
      <c r="M1530" s="241"/>
      <c r="N1530" s="242"/>
      <c r="O1530" s="242"/>
      <c r="P1530" s="242"/>
      <c r="Q1530" s="242"/>
      <c r="R1530" s="242"/>
      <c r="S1530" s="242"/>
      <c r="T1530" s="24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4" t="s">
        <v>174</v>
      </c>
      <c r="AU1530" s="244" t="s">
        <v>87</v>
      </c>
      <c r="AV1530" s="13" t="s">
        <v>87</v>
      </c>
      <c r="AW1530" s="13" t="s">
        <v>37</v>
      </c>
      <c r="AX1530" s="13" t="s">
        <v>77</v>
      </c>
      <c r="AY1530" s="244" t="s">
        <v>164</v>
      </c>
    </row>
    <row r="1531" s="14" customFormat="1">
      <c r="A1531" s="14"/>
      <c r="B1531" s="245"/>
      <c r="C1531" s="246"/>
      <c r="D1531" s="235" t="s">
        <v>174</v>
      </c>
      <c r="E1531" s="247" t="s">
        <v>19</v>
      </c>
      <c r="F1531" s="248" t="s">
        <v>176</v>
      </c>
      <c r="G1531" s="246"/>
      <c r="H1531" s="249">
        <v>5</v>
      </c>
      <c r="I1531" s="250"/>
      <c r="J1531" s="246"/>
      <c r="K1531" s="246"/>
      <c r="L1531" s="251"/>
      <c r="M1531" s="252"/>
      <c r="N1531" s="253"/>
      <c r="O1531" s="253"/>
      <c r="P1531" s="253"/>
      <c r="Q1531" s="253"/>
      <c r="R1531" s="253"/>
      <c r="S1531" s="253"/>
      <c r="T1531" s="25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5" t="s">
        <v>174</v>
      </c>
      <c r="AU1531" s="255" t="s">
        <v>87</v>
      </c>
      <c r="AV1531" s="14" t="s">
        <v>108</v>
      </c>
      <c r="AW1531" s="14" t="s">
        <v>37</v>
      </c>
      <c r="AX1531" s="14" t="s">
        <v>85</v>
      </c>
      <c r="AY1531" s="255" t="s">
        <v>164</v>
      </c>
    </row>
    <row r="1532" s="2" customFormat="1" ht="49.05" customHeight="1">
      <c r="A1532" s="41"/>
      <c r="B1532" s="42"/>
      <c r="C1532" s="215" t="s">
        <v>1526</v>
      </c>
      <c r="D1532" s="215" t="s">
        <v>166</v>
      </c>
      <c r="E1532" s="216" t="s">
        <v>1527</v>
      </c>
      <c r="F1532" s="217" t="s">
        <v>1528</v>
      </c>
      <c r="G1532" s="218" t="s">
        <v>272</v>
      </c>
      <c r="H1532" s="219">
        <v>2</v>
      </c>
      <c r="I1532" s="220"/>
      <c r="J1532" s="221">
        <f>ROUND(I1532*H1532,2)</f>
        <v>0</v>
      </c>
      <c r="K1532" s="217" t="s">
        <v>19</v>
      </c>
      <c r="L1532" s="47"/>
      <c r="M1532" s="222" t="s">
        <v>19</v>
      </c>
      <c r="N1532" s="223" t="s">
        <v>48</v>
      </c>
      <c r="O1532" s="87"/>
      <c r="P1532" s="224">
        <f>O1532*H1532</f>
        <v>0</v>
      </c>
      <c r="Q1532" s="224">
        <v>0</v>
      </c>
      <c r="R1532" s="224">
        <f>Q1532*H1532</f>
        <v>0</v>
      </c>
      <c r="S1532" s="224">
        <v>0</v>
      </c>
      <c r="T1532" s="225">
        <f>S1532*H1532</f>
        <v>0</v>
      </c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R1532" s="226" t="s">
        <v>276</v>
      </c>
      <c r="AT1532" s="226" t="s">
        <v>166</v>
      </c>
      <c r="AU1532" s="226" t="s">
        <v>87</v>
      </c>
      <c r="AY1532" s="20" t="s">
        <v>164</v>
      </c>
      <c r="BE1532" s="227">
        <f>IF(N1532="základní",J1532,0)</f>
        <v>0</v>
      </c>
      <c r="BF1532" s="227">
        <f>IF(N1532="snížená",J1532,0)</f>
        <v>0</v>
      </c>
      <c r="BG1532" s="227">
        <f>IF(N1532="zákl. přenesená",J1532,0)</f>
        <v>0</v>
      </c>
      <c r="BH1532" s="227">
        <f>IF(N1532="sníž. přenesená",J1532,0)</f>
        <v>0</v>
      </c>
      <c r="BI1532" s="227">
        <f>IF(N1532="nulová",J1532,0)</f>
        <v>0</v>
      </c>
      <c r="BJ1532" s="20" t="s">
        <v>85</v>
      </c>
      <c r="BK1532" s="227">
        <f>ROUND(I1532*H1532,2)</f>
        <v>0</v>
      </c>
      <c r="BL1532" s="20" t="s">
        <v>276</v>
      </c>
      <c r="BM1532" s="226" t="s">
        <v>1529</v>
      </c>
    </row>
    <row r="1533" s="2" customFormat="1">
      <c r="A1533" s="41"/>
      <c r="B1533" s="42"/>
      <c r="C1533" s="43"/>
      <c r="D1533" s="235" t="s">
        <v>274</v>
      </c>
      <c r="E1533" s="43"/>
      <c r="F1533" s="288" t="s">
        <v>1530</v>
      </c>
      <c r="G1533" s="43"/>
      <c r="H1533" s="43"/>
      <c r="I1533" s="230"/>
      <c r="J1533" s="43"/>
      <c r="K1533" s="43"/>
      <c r="L1533" s="47"/>
      <c r="M1533" s="231"/>
      <c r="N1533" s="232"/>
      <c r="O1533" s="87"/>
      <c r="P1533" s="87"/>
      <c r="Q1533" s="87"/>
      <c r="R1533" s="87"/>
      <c r="S1533" s="87"/>
      <c r="T1533" s="88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T1533" s="20" t="s">
        <v>274</v>
      </c>
      <c r="AU1533" s="20" t="s">
        <v>87</v>
      </c>
    </row>
    <row r="1534" s="13" customFormat="1">
      <c r="A1534" s="13"/>
      <c r="B1534" s="233"/>
      <c r="C1534" s="234"/>
      <c r="D1534" s="235" t="s">
        <v>174</v>
      </c>
      <c r="E1534" s="236" t="s">
        <v>19</v>
      </c>
      <c r="F1534" s="237" t="s">
        <v>87</v>
      </c>
      <c r="G1534" s="234"/>
      <c r="H1534" s="238">
        <v>2</v>
      </c>
      <c r="I1534" s="239"/>
      <c r="J1534" s="234"/>
      <c r="K1534" s="234"/>
      <c r="L1534" s="240"/>
      <c r="M1534" s="241"/>
      <c r="N1534" s="242"/>
      <c r="O1534" s="242"/>
      <c r="P1534" s="242"/>
      <c r="Q1534" s="242"/>
      <c r="R1534" s="242"/>
      <c r="S1534" s="242"/>
      <c r="T1534" s="24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4" t="s">
        <v>174</v>
      </c>
      <c r="AU1534" s="244" t="s">
        <v>87</v>
      </c>
      <c r="AV1534" s="13" t="s">
        <v>87</v>
      </c>
      <c r="AW1534" s="13" t="s">
        <v>37</v>
      </c>
      <c r="AX1534" s="13" t="s">
        <v>77</v>
      </c>
      <c r="AY1534" s="244" t="s">
        <v>164</v>
      </c>
    </row>
    <row r="1535" s="14" customFormat="1">
      <c r="A1535" s="14"/>
      <c r="B1535" s="245"/>
      <c r="C1535" s="246"/>
      <c r="D1535" s="235" t="s">
        <v>174</v>
      </c>
      <c r="E1535" s="247" t="s">
        <v>19</v>
      </c>
      <c r="F1535" s="248" t="s">
        <v>176</v>
      </c>
      <c r="G1535" s="246"/>
      <c r="H1535" s="249">
        <v>2</v>
      </c>
      <c r="I1535" s="250"/>
      <c r="J1535" s="246"/>
      <c r="K1535" s="246"/>
      <c r="L1535" s="251"/>
      <c r="M1535" s="252"/>
      <c r="N1535" s="253"/>
      <c r="O1535" s="253"/>
      <c r="P1535" s="253"/>
      <c r="Q1535" s="253"/>
      <c r="R1535" s="253"/>
      <c r="S1535" s="253"/>
      <c r="T1535" s="25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5" t="s">
        <v>174</v>
      </c>
      <c r="AU1535" s="255" t="s">
        <v>87</v>
      </c>
      <c r="AV1535" s="14" t="s">
        <v>108</v>
      </c>
      <c r="AW1535" s="14" t="s">
        <v>37</v>
      </c>
      <c r="AX1535" s="14" t="s">
        <v>85</v>
      </c>
      <c r="AY1535" s="255" t="s">
        <v>164</v>
      </c>
    </row>
    <row r="1536" s="2" customFormat="1" ht="55.5" customHeight="1">
      <c r="A1536" s="41"/>
      <c r="B1536" s="42"/>
      <c r="C1536" s="215" t="s">
        <v>1531</v>
      </c>
      <c r="D1536" s="215" t="s">
        <v>166</v>
      </c>
      <c r="E1536" s="216" t="s">
        <v>1532</v>
      </c>
      <c r="F1536" s="217" t="s">
        <v>1533</v>
      </c>
      <c r="G1536" s="218" t="s">
        <v>272</v>
      </c>
      <c r="H1536" s="219">
        <v>1</v>
      </c>
      <c r="I1536" s="220"/>
      <c r="J1536" s="221">
        <f>ROUND(I1536*H1536,2)</f>
        <v>0</v>
      </c>
      <c r="K1536" s="217" t="s">
        <v>19</v>
      </c>
      <c r="L1536" s="47"/>
      <c r="M1536" s="222" t="s">
        <v>19</v>
      </c>
      <c r="N1536" s="223" t="s">
        <v>48</v>
      </c>
      <c r="O1536" s="87"/>
      <c r="P1536" s="224">
        <f>O1536*H1536</f>
        <v>0</v>
      </c>
      <c r="Q1536" s="224">
        <v>0</v>
      </c>
      <c r="R1536" s="224">
        <f>Q1536*H1536</f>
        <v>0</v>
      </c>
      <c r="S1536" s="224">
        <v>0</v>
      </c>
      <c r="T1536" s="225">
        <f>S1536*H1536</f>
        <v>0</v>
      </c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R1536" s="226" t="s">
        <v>276</v>
      </c>
      <c r="AT1536" s="226" t="s">
        <v>166</v>
      </c>
      <c r="AU1536" s="226" t="s">
        <v>87</v>
      </c>
      <c r="AY1536" s="20" t="s">
        <v>164</v>
      </c>
      <c r="BE1536" s="227">
        <f>IF(N1536="základní",J1536,0)</f>
        <v>0</v>
      </c>
      <c r="BF1536" s="227">
        <f>IF(N1536="snížená",J1536,0)</f>
        <v>0</v>
      </c>
      <c r="BG1536" s="227">
        <f>IF(N1536="zákl. přenesená",J1536,0)</f>
        <v>0</v>
      </c>
      <c r="BH1536" s="227">
        <f>IF(N1536="sníž. přenesená",J1536,0)</f>
        <v>0</v>
      </c>
      <c r="BI1536" s="227">
        <f>IF(N1536="nulová",J1536,0)</f>
        <v>0</v>
      </c>
      <c r="BJ1536" s="20" t="s">
        <v>85</v>
      </c>
      <c r="BK1536" s="227">
        <f>ROUND(I1536*H1536,2)</f>
        <v>0</v>
      </c>
      <c r="BL1536" s="20" t="s">
        <v>276</v>
      </c>
      <c r="BM1536" s="226" t="s">
        <v>1534</v>
      </c>
    </row>
    <row r="1537" s="2" customFormat="1">
      <c r="A1537" s="41"/>
      <c r="B1537" s="42"/>
      <c r="C1537" s="43"/>
      <c r="D1537" s="235" t="s">
        <v>274</v>
      </c>
      <c r="E1537" s="43"/>
      <c r="F1537" s="288" t="s">
        <v>1535</v>
      </c>
      <c r="G1537" s="43"/>
      <c r="H1537" s="43"/>
      <c r="I1537" s="230"/>
      <c r="J1537" s="43"/>
      <c r="K1537" s="43"/>
      <c r="L1537" s="47"/>
      <c r="M1537" s="231"/>
      <c r="N1537" s="232"/>
      <c r="O1537" s="87"/>
      <c r="P1537" s="87"/>
      <c r="Q1537" s="87"/>
      <c r="R1537" s="87"/>
      <c r="S1537" s="87"/>
      <c r="T1537" s="88"/>
      <c r="U1537" s="41"/>
      <c r="V1537" s="41"/>
      <c r="W1537" s="41"/>
      <c r="X1537" s="41"/>
      <c r="Y1537" s="41"/>
      <c r="Z1537" s="41"/>
      <c r="AA1537" s="41"/>
      <c r="AB1537" s="41"/>
      <c r="AC1537" s="41"/>
      <c r="AD1537" s="41"/>
      <c r="AE1537" s="41"/>
      <c r="AT1537" s="20" t="s">
        <v>274</v>
      </c>
      <c r="AU1537" s="20" t="s">
        <v>87</v>
      </c>
    </row>
    <row r="1538" s="13" customFormat="1">
      <c r="A1538" s="13"/>
      <c r="B1538" s="233"/>
      <c r="C1538" s="234"/>
      <c r="D1538" s="235" t="s">
        <v>174</v>
      </c>
      <c r="E1538" s="236" t="s">
        <v>19</v>
      </c>
      <c r="F1538" s="237" t="s">
        <v>85</v>
      </c>
      <c r="G1538" s="234"/>
      <c r="H1538" s="238">
        <v>1</v>
      </c>
      <c r="I1538" s="239"/>
      <c r="J1538" s="234"/>
      <c r="K1538" s="234"/>
      <c r="L1538" s="240"/>
      <c r="M1538" s="241"/>
      <c r="N1538" s="242"/>
      <c r="O1538" s="242"/>
      <c r="P1538" s="242"/>
      <c r="Q1538" s="242"/>
      <c r="R1538" s="242"/>
      <c r="S1538" s="242"/>
      <c r="T1538" s="24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4" t="s">
        <v>174</v>
      </c>
      <c r="AU1538" s="244" t="s">
        <v>87</v>
      </c>
      <c r="AV1538" s="13" t="s">
        <v>87</v>
      </c>
      <c r="AW1538" s="13" t="s">
        <v>37</v>
      </c>
      <c r="AX1538" s="13" t="s">
        <v>77</v>
      </c>
      <c r="AY1538" s="244" t="s">
        <v>164</v>
      </c>
    </row>
    <row r="1539" s="14" customFormat="1">
      <c r="A1539" s="14"/>
      <c r="B1539" s="245"/>
      <c r="C1539" s="246"/>
      <c r="D1539" s="235" t="s">
        <v>174</v>
      </c>
      <c r="E1539" s="247" t="s">
        <v>19</v>
      </c>
      <c r="F1539" s="248" t="s">
        <v>176</v>
      </c>
      <c r="G1539" s="246"/>
      <c r="H1539" s="249">
        <v>1</v>
      </c>
      <c r="I1539" s="250"/>
      <c r="J1539" s="246"/>
      <c r="K1539" s="246"/>
      <c r="L1539" s="251"/>
      <c r="M1539" s="252"/>
      <c r="N1539" s="253"/>
      <c r="O1539" s="253"/>
      <c r="P1539" s="253"/>
      <c r="Q1539" s="253"/>
      <c r="R1539" s="253"/>
      <c r="S1539" s="253"/>
      <c r="T1539" s="25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5" t="s">
        <v>174</v>
      </c>
      <c r="AU1539" s="255" t="s">
        <v>87</v>
      </c>
      <c r="AV1539" s="14" t="s">
        <v>108</v>
      </c>
      <c r="AW1539" s="14" t="s">
        <v>37</v>
      </c>
      <c r="AX1539" s="14" t="s">
        <v>85</v>
      </c>
      <c r="AY1539" s="255" t="s">
        <v>164</v>
      </c>
    </row>
    <row r="1540" s="2" customFormat="1" ht="55.5" customHeight="1">
      <c r="A1540" s="41"/>
      <c r="B1540" s="42"/>
      <c r="C1540" s="215" t="s">
        <v>1536</v>
      </c>
      <c r="D1540" s="215" t="s">
        <v>166</v>
      </c>
      <c r="E1540" s="216" t="s">
        <v>1537</v>
      </c>
      <c r="F1540" s="217" t="s">
        <v>1538</v>
      </c>
      <c r="G1540" s="218" t="s">
        <v>272</v>
      </c>
      <c r="H1540" s="219">
        <v>2</v>
      </c>
      <c r="I1540" s="220"/>
      <c r="J1540" s="221">
        <f>ROUND(I1540*H1540,2)</f>
        <v>0</v>
      </c>
      <c r="K1540" s="217" t="s">
        <v>19</v>
      </c>
      <c r="L1540" s="47"/>
      <c r="M1540" s="222" t="s">
        <v>19</v>
      </c>
      <c r="N1540" s="223" t="s">
        <v>48</v>
      </c>
      <c r="O1540" s="87"/>
      <c r="P1540" s="224">
        <f>O1540*H1540</f>
        <v>0</v>
      </c>
      <c r="Q1540" s="224">
        <v>0</v>
      </c>
      <c r="R1540" s="224">
        <f>Q1540*H1540</f>
        <v>0</v>
      </c>
      <c r="S1540" s="224">
        <v>0</v>
      </c>
      <c r="T1540" s="225">
        <f>S1540*H1540</f>
        <v>0</v>
      </c>
      <c r="U1540" s="41"/>
      <c r="V1540" s="41"/>
      <c r="W1540" s="41"/>
      <c r="X1540" s="41"/>
      <c r="Y1540" s="41"/>
      <c r="Z1540" s="41"/>
      <c r="AA1540" s="41"/>
      <c r="AB1540" s="41"/>
      <c r="AC1540" s="41"/>
      <c r="AD1540" s="41"/>
      <c r="AE1540" s="41"/>
      <c r="AR1540" s="226" t="s">
        <v>276</v>
      </c>
      <c r="AT1540" s="226" t="s">
        <v>166</v>
      </c>
      <c r="AU1540" s="226" t="s">
        <v>87</v>
      </c>
      <c r="AY1540" s="20" t="s">
        <v>164</v>
      </c>
      <c r="BE1540" s="227">
        <f>IF(N1540="základní",J1540,0)</f>
        <v>0</v>
      </c>
      <c r="BF1540" s="227">
        <f>IF(N1540="snížená",J1540,0)</f>
        <v>0</v>
      </c>
      <c r="BG1540" s="227">
        <f>IF(N1540="zákl. přenesená",J1540,0)</f>
        <v>0</v>
      </c>
      <c r="BH1540" s="227">
        <f>IF(N1540="sníž. přenesená",J1540,0)</f>
        <v>0</v>
      </c>
      <c r="BI1540" s="227">
        <f>IF(N1540="nulová",J1540,0)</f>
        <v>0</v>
      </c>
      <c r="BJ1540" s="20" t="s">
        <v>85</v>
      </c>
      <c r="BK1540" s="227">
        <f>ROUND(I1540*H1540,2)</f>
        <v>0</v>
      </c>
      <c r="BL1540" s="20" t="s">
        <v>276</v>
      </c>
      <c r="BM1540" s="226" t="s">
        <v>1539</v>
      </c>
    </row>
    <row r="1541" s="2" customFormat="1">
      <c r="A1541" s="41"/>
      <c r="B1541" s="42"/>
      <c r="C1541" s="43"/>
      <c r="D1541" s="235" t="s">
        <v>274</v>
      </c>
      <c r="E1541" s="43"/>
      <c r="F1541" s="288" t="s">
        <v>1540</v>
      </c>
      <c r="G1541" s="43"/>
      <c r="H1541" s="43"/>
      <c r="I1541" s="230"/>
      <c r="J1541" s="43"/>
      <c r="K1541" s="43"/>
      <c r="L1541" s="47"/>
      <c r="M1541" s="231"/>
      <c r="N1541" s="232"/>
      <c r="O1541" s="87"/>
      <c r="P1541" s="87"/>
      <c r="Q1541" s="87"/>
      <c r="R1541" s="87"/>
      <c r="S1541" s="87"/>
      <c r="T1541" s="88"/>
      <c r="U1541" s="41"/>
      <c r="V1541" s="41"/>
      <c r="W1541" s="41"/>
      <c r="X1541" s="41"/>
      <c r="Y1541" s="41"/>
      <c r="Z1541" s="41"/>
      <c r="AA1541" s="41"/>
      <c r="AB1541" s="41"/>
      <c r="AC1541" s="41"/>
      <c r="AD1541" s="41"/>
      <c r="AE1541" s="41"/>
      <c r="AT1541" s="20" t="s">
        <v>274</v>
      </c>
      <c r="AU1541" s="20" t="s">
        <v>87</v>
      </c>
    </row>
    <row r="1542" s="13" customFormat="1">
      <c r="A1542" s="13"/>
      <c r="B1542" s="233"/>
      <c r="C1542" s="234"/>
      <c r="D1542" s="235" t="s">
        <v>174</v>
      </c>
      <c r="E1542" s="236" t="s">
        <v>19</v>
      </c>
      <c r="F1542" s="237" t="s">
        <v>87</v>
      </c>
      <c r="G1542" s="234"/>
      <c r="H1542" s="238">
        <v>2</v>
      </c>
      <c r="I1542" s="239"/>
      <c r="J1542" s="234"/>
      <c r="K1542" s="234"/>
      <c r="L1542" s="240"/>
      <c r="M1542" s="241"/>
      <c r="N1542" s="242"/>
      <c r="O1542" s="242"/>
      <c r="P1542" s="242"/>
      <c r="Q1542" s="242"/>
      <c r="R1542" s="242"/>
      <c r="S1542" s="242"/>
      <c r="T1542" s="24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4" t="s">
        <v>174</v>
      </c>
      <c r="AU1542" s="244" t="s">
        <v>87</v>
      </c>
      <c r="AV1542" s="13" t="s">
        <v>87</v>
      </c>
      <c r="AW1542" s="13" t="s">
        <v>37</v>
      </c>
      <c r="AX1542" s="13" t="s">
        <v>77</v>
      </c>
      <c r="AY1542" s="244" t="s">
        <v>164</v>
      </c>
    </row>
    <row r="1543" s="14" customFormat="1">
      <c r="A1543" s="14"/>
      <c r="B1543" s="245"/>
      <c r="C1543" s="246"/>
      <c r="D1543" s="235" t="s">
        <v>174</v>
      </c>
      <c r="E1543" s="247" t="s">
        <v>19</v>
      </c>
      <c r="F1543" s="248" t="s">
        <v>176</v>
      </c>
      <c r="G1543" s="246"/>
      <c r="H1543" s="249">
        <v>2</v>
      </c>
      <c r="I1543" s="250"/>
      <c r="J1543" s="246"/>
      <c r="K1543" s="246"/>
      <c r="L1543" s="251"/>
      <c r="M1543" s="252"/>
      <c r="N1543" s="253"/>
      <c r="O1543" s="253"/>
      <c r="P1543" s="253"/>
      <c r="Q1543" s="253"/>
      <c r="R1543" s="253"/>
      <c r="S1543" s="253"/>
      <c r="T1543" s="254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5" t="s">
        <v>174</v>
      </c>
      <c r="AU1543" s="255" t="s">
        <v>87</v>
      </c>
      <c r="AV1543" s="14" t="s">
        <v>108</v>
      </c>
      <c r="AW1543" s="14" t="s">
        <v>37</v>
      </c>
      <c r="AX1543" s="14" t="s">
        <v>85</v>
      </c>
      <c r="AY1543" s="255" t="s">
        <v>164</v>
      </c>
    </row>
    <row r="1544" s="2" customFormat="1" ht="49.05" customHeight="1">
      <c r="A1544" s="41"/>
      <c r="B1544" s="42"/>
      <c r="C1544" s="215" t="s">
        <v>1541</v>
      </c>
      <c r="D1544" s="215" t="s">
        <v>166</v>
      </c>
      <c r="E1544" s="216" t="s">
        <v>1542</v>
      </c>
      <c r="F1544" s="217" t="s">
        <v>1543</v>
      </c>
      <c r="G1544" s="218" t="s">
        <v>359</v>
      </c>
      <c r="H1544" s="219">
        <v>2</v>
      </c>
      <c r="I1544" s="220"/>
      <c r="J1544" s="221">
        <f>ROUND(I1544*H1544,2)</f>
        <v>0</v>
      </c>
      <c r="K1544" s="217" t="s">
        <v>19</v>
      </c>
      <c r="L1544" s="47"/>
      <c r="M1544" s="222" t="s">
        <v>19</v>
      </c>
      <c r="N1544" s="223" t="s">
        <v>48</v>
      </c>
      <c r="O1544" s="87"/>
      <c r="P1544" s="224">
        <f>O1544*H1544</f>
        <v>0</v>
      </c>
      <c r="Q1544" s="224">
        <v>0</v>
      </c>
      <c r="R1544" s="224">
        <f>Q1544*H1544</f>
        <v>0</v>
      </c>
      <c r="S1544" s="224">
        <v>0</v>
      </c>
      <c r="T1544" s="225">
        <f>S1544*H1544</f>
        <v>0</v>
      </c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R1544" s="226" t="s">
        <v>276</v>
      </c>
      <c r="AT1544" s="226" t="s">
        <v>166</v>
      </c>
      <c r="AU1544" s="226" t="s">
        <v>87</v>
      </c>
      <c r="AY1544" s="20" t="s">
        <v>164</v>
      </c>
      <c r="BE1544" s="227">
        <f>IF(N1544="základní",J1544,0)</f>
        <v>0</v>
      </c>
      <c r="BF1544" s="227">
        <f>IF(N1544="snížená",J1544,0)</f>
        <v>0</v>
      </c>
      <c r="BG1544" s="227">
        <f>IF(N1544="zákl. přenesená",J1544,0)</f>
        <v>0</v>
      </c>
      <c r="BH1544" s="227">
        <f>IF(N1544="sníž. přenesená",J1544,0)</f>
        <v>0</v>
      </c>
      <c r="BI1544" s="227">
        <f>IF(N1544="nulová",J1544,0)</f>
        <v>0</v>
      </c>
      <c r="BJ1544" s="20" t="s">
        <v>85</v>
      </c>
      <c r="BK1544" s="227">
        <f>ROUND(I1544*H1544,2)</f>
        <v>0</v>
      </c>
      <c r="BL1544" s="20" t="s">
        <v>276</v>
      </c>
      <c r="BM1544" s="226" t="s">
        <v>1544</v>
      </c>
    </row>
    <row r="1545" s="2" customFormat="1">
      <c r="A1545" s="41"/>
      <c r="B1545" s="42"/>
      <c r="C1545" s="43"/>
      <c r="D1545" s="235" t="s">
        <v>274</v>
      </c>
      <c r="E1545" s="43"/>
      <c r="F1545" s="288" t="s">
        <v>1545</v>
      </c>
      <c r="G1545" s="43"/>
      <c r="H1545" s="43"/>
      <c r="I1545" s="230"/>
      <c r="J1545" s="43"/>
      <c r="K1545" s="43"/>
      <c r="L1545" s="47"/>
      <c r="M1545" s="231"/>
      <c r="N1545" s="232"/>
      <c r="O1545" s="87"/>
      <c r="P1545" s="87"/>
      <c r="Q1545" s="87"/>
      <c r="R1545" s="87"/>
      <c r="S1545" s="87"/>
      <c r="T1545" s="88"/>
      <c r="U1545" s="41"/>
      <c r="V1545" s="41"/>
      <c r="W1545" s="41"/>
      <c r="X1545" s="41"/>
      <c r="Y1545" s="41"/>
      <c r="Z1545" s="41"/>
      <c r="AA1545" s="41"/>
      <c r="AB1545" s="41"/>
      <c r="AC1545" s="41"/>
      <c r="AD1545" s="41"/>
      <c r="AE1545" s="41"/>
      <c r="AT1545" s="20" t="s">
        <v>274</v>
      </c>
      <c r="AU1545" s="20" t="s">
        <v>87</v>
      </c>
    </row>
    <row r="1546" s="13" customFormat="1">
      <c r="A1546" s="13"/>
      <c r="B1546" s="233"/>
      <c r="C1546" s="234"/>
      <c r="D1546" s="235" t="s">
        <v>174</v>
      </c>
      <c r="E1546" s="236" t="s">
        <v>19</v>
      </c>
      <c r="F1546" s="237" t="s">
        <v>1546</v>
      </c>
      <c r="G1546" s="234"/>
      <c r="H1546" s="238">
        <v>2</v>
      </c>
      <c r="I1546" s="239"/>
      <c r="J1546" s="234"/>
      <c r="K1546" s="234"/>
      <c r="L1546" s="240"/>
      <c r="M1546" s="241"/>
      <c r="N1546" s="242"/>
      <c r="O1546" s="242"/>
      <c r="P1546" s="242"/>
      <c r="Q1546" s="242"/>
      <c r="R1546" s="242"/>
      <c r="S1546" s="242"/>
      <c r="T1546" s="24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4" t="s">
        <v>174</v>
      </c>
      <c r="AU1546" s="244" t="s">
        <v>87</v>
      </c>
      <c r="AV1546" s="13" t="s">
        <v>87</v>
      </c>
      <c r="AW1546" s="13" t="s">
        <v>37</v>
      </c>
      <c r="AX1546" s="13" t="s">
        <v>77</v>
      </c>
      <c r="AY1546" s="244" t="s">
        <v>164</v>
      </c>
    </row>
    <row r="1547" s="14" customFormat="1">
      <c r="A1547" s="14"/>
      <c r="B1547" s="245"/>
      <c r="C1547" s="246"/>
      <c r="D1547" s="235" t="s">
        <v>174</v>
      </c>
      <c r="E1547" s="247" t="s">
        <v>19</v>
      </c>
      <c r="F1547" s="248" t="s">
        <v>176</v>
      </c>
      <c r="G1547" s="246"/>
      <c r="H1547" s="249">
        <v>2</v>
      </c>
      <c r="I1547" s="250"/>
      <c r="J1547" s="246"/>
      <c r="K1547" s="246"/>
      <c r="L1547" s="251"/>
      <c r="M1547" s="252"/>
      <c r="N1547" s="253"/>
      <c r="O1547" s="253"/>
      <c r="P1547" s="253"/>
      <c r="Q1547" s="253"/>
      <c r="R1547" s="253"/>
      <c r="S1547" s="253"/>
      <c r="T1547" s="254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55" t="s">
        <v>174</v>
      </c>
      <c r="AU1547" s="255" t="s">
        <v>87</v>
      </c>
      <c r="AV1547" s="14" t="s">
        <v>108</v>
      </c>
      <c r="AW1547" s="14" t="s">
        <v>37</v>
      </c>
      <c r="AX1547" s="14" t="s">
        <v>85</v>
      </c>
      <c r="AY1547" s="255" t="s">
        <v>164</v>
      </c>
    </row>
    <row r="1548" s="2" customFormat="1" ht="55.5" customHeight="1">
      <c r="A1548" s="41"/>
      <c r="B1548" s="42"/>
      <c r="C1548" s="215" t="s">
        <v>1547</v>
      </c>
      <c r="D1548" s="215" t="s">
        <v>166</v>
      </c>
      <c r="E1548" s="216" t="s">
        <v>1548</v>
      </c>
      <c r="F1548" s="217" t="s">
        <v>1549</v>
      </c>
      <c r="G1548" s="218" t="s">
        <v>272</v>
      </c>
      <c r="H1548" s="219">
        <v>6</v>
      </c>
      <c r="I1548" s="220"/>
      <c r="J1548" s="221">
        <f>ROUND(I1548*H1548,2)</f>
        <v>0</v>
      </c>
      <c r="K1548" s="217" t="s">
        <v>19</v>
      </c>
      <c r="L1548" s="47"/>
      <c r="M1548" s="222" t="s">
        <v>19</v>
      </c>
      <c r="N1548" s="223" t="s">
        <v>48</v>
      </c>
      <c r="O1548" s="87"/>
      <c r="P1548" s="224">
        <f>O1548*H1548</f>
        <v>0</v>
      </c>
      <c r="Q1548" s="224">
        <v>0</v>
      </c>
      <c r="R1548" s="224">
        <f>Q1548*H1548</f>
        <v>0</v>
      </c>
      <c r="S1548" s="224">
        <v>0</v>
      </c>
      <c r="T1548" s="225">
        <f>S1548*H1548</f>
        <v>0</v>
      </c>
      <c r="U1548" s="41"/>
      <c r="V1548" s="41"/>
      <c r="W1548" s="41"/>
      <c r="X1548" s="41"/>
      <c r="Y1548" s="41"/>
      <c r="Z1548" s="41"/>
      <c r="AA1548" s="41"/>
      <c r="AB1548" s="41"/>
      <c r="AC1548" s="41"/>
      <c r="AD1548" s="41"/>
      <c r="AE1548" s="41"/>
      <c r="AR1548" s="226" t="s">
        <v>276</v>
      </c>
      <c r="AT1548" s="226" t="s">
        <v>166</v>
      </c>
      <c r="AU1548" s="226" t="s">
        <v>87</v>
      </c>
      <c r="AY1548" s="20" t="s">
        <v>164</v>
      </c>
      <c r="BE1548" s="227">
        <f>IF(N1548="základní",J1548,0)</f>
        <v>0</v>
      </c>
      <c r="BF1548" s="227">
        <f>IF(N1548="snížená",J1548,0)</f>
        <v>0</v>
      </c>
      <c r="BG1548" s="227">
        <f>IF(N1548="zákl. přenesená",J1548,0)</f>
        <v>0</v>
      </c>
      <c r="BH1548" s="227">
        <f>IF(N1548="sníž. přenesená",J1548,0)</f>
        <v>0</v>
      </c>
      <c r="BI1548" s="227">
        <f>IF(N1548="nulová",J1548,0)</f>
        <v>0</v>
      </c>
      <c r="BJ1548" s="20" t="s">
        <v>85</v>
      </c>
      <c r="BK1548" s="227">
        <f>ROUND(I1548*H1548,2)</f>
        <v>0</v>
      </c>
      <c r="BL1548" s="20" t="s">
        <v>276</v>
      </c>
      <c r="BM1548" s="226" t="s">
        <v>1550</v>
      </c>
    </row>
    <row r="1549" s="2" customFormat="1">
      <c r="A1549" s="41"/>
      <c r="B1549" s="42"/>
      <c r="C1549" s="43"/>
      <c r="D1549" s="235" t="s">
        <v>274</v>
      </c>
      <c r="E1549" s="43"/>
      <c r="F1549" s="266" t="s">
        <v>1551</v>
      </c>
      <c r="G1549" s="43"/>
      <c r="H1549" s="43"/>
      <c r="I1549" s="230"/>
      <c r="J1549" s="43"/>
      <c r="K1549" s="43"/>
      <c r="L1549" s="47"/>
      <c r="M1549" s="231"/>
      <c r="N1549" s="232"/>
      <c r="O1549" s="87"/>
      <c r="P1549" s="87"/>
      <c r="Q1549" s="87"/>
      <c r="R1549" s="87"/>
      <c r="S1549" s="87"/>
      <c r="T1549" s="88"/>
      <c r="U1549" s="41"/>
      <c r="V1549" s="41"/>
      <c r="W1549" s="41"/>
      <c r="X1549" s="41"/>
      <c r="Y1549" s="41"/>
      <c r="Z1549" s="41"/>
      <c r="AA1549" s="41"/>
      <c r="AB1549" s="41"/>
      <c r="AC1549" s="41"/>
      <c r="AD1549" s="41"/>
      <c r="AE1549" s="41"/>
      <c r="AT1549" s="20" t="s">
        <v>274</v>
      </c>
      <c r="AU1549" s="20" t="s">
        <v>87</v>
      </c>
    </row>
    <row r="1550" s="13" customFormat="1">
      <c r="A1550" s="13"/>
      <c r="B1550" s="233"/>
      <c r="C1550" s="234"/>
      <c r="D1550" s="235" t="s">
        <v>174</v>
      </c>
      <c r="E1550" s="236" t="s">
        <v>19</v>
      </c>
      <c r="F1550" s="237" t="s">
        <v>204</v>
      </c>
      <c r="G1550" s="234"/>
      <c r="H1550" s="238">
        <v>6</v>
      </c>
      <c r="I1550" s="239"/>
      <c r="J1550" s="234"/>
      <c r="K1550" s="234"/>
      <c r="L1550" s="240"/>
      <c r="M1550" s="241"/>
      <c r="N1550" s="242"/>
      <c r="O1550" s="242"/>
      <c r="P1550" s="242"/>
      <c r="Q1550" s="242"/>
      <c r="R1550" s="242"/>
      <c r="S1550" s="242"/>
      <c r="T1550" s="24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4" t="s">
        <v>174</v>
      </c>
      <c r="AU1550" s="244" t="s">
        <v>87</v>
      </c>
      <c r="AV1550" s="13" t="s">
        <v>87</v>
      </c>
      <c r="AW1550" s="13" t="s">
        <v>37</v>
      </c>
      <c r="AX1550" s="13" t="s">
        <v>77</v>
      </c>
      <c r="AY1550" s="244" t="s">
        <v>164</v>
      </c>
    </row>
    <row r="1551" s="14" customFormat="1">
      <c r="A1551" s="14"/>
      <c r="B1551" s="245"/>
      <c r="C1551" s="246"/>
      <c r="D1551" s="235" t="s">
        <v>174</v>
      </c>
      <c r="E1551" s="247" t="s">
        <v>19</v>
      </c>
      <c r="F1551" s="248" t="s">
        <v>176</v>
      </c>
      <c r="G1551" s="246"/>
      <c r="H1551" s="249">
        <v>6</v>
      </c>
      <c r="I1551" s="250"/>
      <c r="J1551" s="246"/>
      <c r="K1551" s="246"/>
      <c r="L1551" s="251"/>
      <c r="M1551" s="252"/>
      <c r="N1551" s="253"/>
      <c r="O1551" s="253"/>
      <c r="P1551" s="253"/>
      <c r="Q1551" s="253"/>
      <c r="R1551" s="253"/>
      <c r="S1551" s="253"/>
      <c r="T1551" s="254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55" t="s">
        <v>174</v>
      </c>
      <c r="AU1551" s="255" t="s">
        <v>87</v>
      </c>
      <c r="AV1551" s="14" t="s">
        <v>108</v>
      </c>
      <c r="AW1551" s="14" t="s">
        <v>37</v>
      </c>
      <c r="AX1551" s="14" t="s">
        <v>85</v>
      </c>
      <c r="AY1551" s="255" t="s">
        <v>164</v>
      </c>
    </row>
    <row r="1552" s="2" customFormat="1" ht="49.05" customHeight="1">
      <c r="A1552" s="41"/>
      <c r="B1552" s="42"/>
      <c r="C1552" s="215" t="s">
        <v>1552</v>
      </c>
      <c r="D1552" s="215" t="s">
        <v>166</v>
      </c>
      <c r="E1552" s="216" t="s">
        <v>1553</v>
      </c>
      <c r="F1552" s="217" t="s">
        <v>1554</v>
      </c>
      <c r="G1552" s="218" t="s">
        <v>272</v>
      </c>
      <c r="H1552" s="219">
        <v>3</v>
      </c>
      <c r="I1552" s="220"/>
      <c r="J1552" s="221">
        <f>ROUND(I1552*H1552,2)</f>
        <v>0</v>
      </c>
      <c r="K1552" s="217" t="s">
        <v>19</v>
      </c>
      <c r="L1552" s="47"/>
      <c r="M1552" s="222" t="s">
        <v>19</v>
      </c>
      <c r="N1552" s="223" t="s">
        <v>48</v>
      </c>
      <c r="O1552" s="87"/>
      <c r="P1552" s="224">
        <f>O1552*H1552</f>
        <v>0</v>
      </c>
      <c r="Q1552" s="224">
        <v>0</v>
      </c>
      <c r="R1552" s="224">
        <f>Q1552*H1552</f>
        <v>0</v>
      </c>
      <c r="S1552" s="224">
        <v>0</v>
      </c>
      <c r="T1552" s="225">
        <f>S1552*H1552</f>
        <v>0</v>
      </c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R1552" s="226" t="s">
        <v>276</v>
      </c>
      <c r="AT1552" s="226" t="s">
        <v>166</v>
      </c>
      <c r="AU1552" s="226" t="s">
        <v>87</v>
      </c>
      <c r="AY1552" s="20" t="s">
        <v>164</v>
      </c>
      <c r="BE1552" s="227">
        <f>IF(N1552="základní",J1552,0)</f>
        <v>0</v>
      </c>
      <c r="BF1552" s="227">
        <f>IF(N1552="snížená",J1552,0)</f>
        <v>0</v>
      </c>
      <c r="BG1552" s="227">
        <f>IF(N1552="zákl. přenesená",J1552,0)</f>
        <v>0</v>
      </c>
      <c r="BH1552" s="227">
        <f>IF(N1552="sníž. přenesená",J1552,0)</f>
        <v>0</v>
      </c>
      <c r="BI1552" s="227">
        <f>IF(N1552="nulová",J1552,0)</f>
        <v>0</v>
      </c>
      <c r="BJ1552" s="20" t="s">
        <v>85</v>
      </c>
      <c r="BK1552" s="227">
        <f>ROUND(I1552*H1552,2)</f>
        <v>0</v>
      </c>
      <c r="BL1552" s="20" t="s">
        <v>276</v>
      </c>
      <c r="BM1552" s="226" t="s">
        <v>1555</v>
      </c>
    </row>
    <row r="1553" s="2" customFormat="1">
      <c r="A1553" s="41"/>
      <c r="B1553" s="42"/>
      <c r="C1553" s="43"/>
      <c r="D1553" s="235" t="s">
        <v>274</v>
      </c>
      <c r="E1553" s="43"/>
      <c r="F1553" s="288" t="s">
        <v>1556</v>
      </c>
      <c r="G1553" s="43"/>
      <c r="H1553" s="43"/>
      <c r="I1553" s="230"/>
      <c r="J1553" s="43"/>
      <c r="K1553" s="43"/>
      <c r="L1553" s="47"/>
      <c r="M1553" s="231"/>
      <c r="N1553" s="232"/>
      <c r="O1553" s="87"/>
      <c r="P1553" s="87"/>
      <c r="Q1553" s="87"/>
      <c r="R1553" s="87"/>
      <c r="S1553" s="87"/>
      <c r="T1553" s="88"/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T1553" s="20" t="s">
        <v>274</v>
      </c>
      <c r="AU1553" s="20" t="s">
        <v>87</v>
      </c>
    </row>
    <row r="1554" s="13" customFormat="1">
      <c r="A1554" s="13"/>
      <c r="B1554" s="233"/>
      <c r="C1554" s="234"/>
      <c r="D1554" s="235" t="s">
        <v>174</v>
      </c>
      <c r="E1554" s="236" t="s">
        <v>19</v>
      </c>
      <c r="F1554" s="237" t="s">
        <v>105</v>
      </c>
      <c r="G1554" s="234"/>
      <c r="H1554" s="238">
        <v>3</v>
      </c>
      <c r="I1554" s="239"/>
      <c r="J1554" s="234"/>
      <c r="K1554" s="234"/>
      <c r="L1554" s="240"/>
      <c r="M1554" s="241"/>
      <c r="N1554" s="242"/>
      <c r="O1554" s="242"/>
      <c r="P1554" s="242"/>
      <c r="Q1554" s="242"/>
      <c r="R1554" s="242"/>
      <c r="S1554" s="242"/>
      <c r="T1554" s="24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4" t="s">
        <v>174</v>
      </c>
      <c r="AU1554" s="244" t="s">
        <v>87</v>
      </c>
      <c r="AV1554" s="13" t="s">
        <v>87</v>
      </c>
      <c r="AW1554" s="13" t="s">
        <v>37</v>
      </c>
      <c r="AX1554" s="13" t="s">
        <v>77</v>
      </c>
      <c r="AY1554" s="244" t="s">
        <v>164</v>
      </c>
    </row>
    <row r="1555" s="14" customFormat="1">
      <c r="A1555" s="14"/>
      <c r="B1555" s="245"/>
      <c r="C1555" s="246"/>
      <c r="D1555" s="235" t="s">
        <v>174</v>
      </c>
      <c r="E1555" s="247" t="s">
        <v>19</v>
      </c>
      <c r="F1555" s="248" t="s">
        <v>176</v>
      </c>
      <c r="G1555" s="246"/>
      <c r="H1555" s="249">
        <v>3</v>
      </c>
      <c r="I1555" s="250"/>
      <c r="J1555" s="246"/>
      <c r="K1555" s="246"/>
      <c r="L1555" s="251"/>
      <c r="M1555" s="252"/>
      <c r="N1555" s="253"/>
      <c r="O1555" s="253"/>
      <c r="P1555" s="253"/>
      <c r="Q1555" s="253"/>
      <c r="R1555" s="253"/>
      <c r="S1555" s="253"/>
      <c r="T1555" s="254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55" t="s">
        <v>174</v>
      </c>
      <c r="AU1555" s="255" t="s">
        <v>87</v>
      </c>
      <c r="AV1555" s="14" t="s">
        <v>108</v>
      </c>
      <c r="AW1555" s="14" t="s">
        <v>37</v>
      </c>
      <c r="AX1555" s="14" t="s">
        <v>85</v>
      </c>
      <c r="AY1555" s="255" t="s">
        <v>164</v>
      </c>
    </row>
    <row r="1556" s="2" customFormat="1" ht="49.05" customHeight="1">
      <c r="A1556" s="41"/>
      <c r="B1556" s="42"/>
      <c r="C1556" s="215" t="s">
        <v>1557</v>
      </c>
      <c r="D1556" s="215" t="s">
        <v>166</v>
      </c>
      <c r="E1556" s="216" t="s">
        <v>1558</v>
      </c>
      <c r="F1556" s="217" t="s">
        <v>1559</v>
      </c>
      <c r="G1556" s="218" t="s">
        <v>279</v>
      </c>
      <c r="H1556" s="219">
        <v>1</v>
      </c>
      <c r="I1556" s="220"/>
      <c r="J1556" s="221">
        <f>ROUND(I1556*H1556,2)</f>
        <v>0</v>
      </c>
      <c r="K1556" s="217" t="s">
        <v>19</v>
      </c>
      <c r="L1556" s="47"/>
      <c r="M1556" s="222" t="s">
        <v>19</v>
      </c>
      <c r="N1556" s="223" t="s">
        <v>48</v>
      </c>
      <c r="O1556" s="87"/>
      <c r="P1556" s="224">
        <f>O1556*H1556</f>
        <v>0</v>
      </c>
      <c r="Q1556" s="224">
        <v>0</v>
      </c>
      <c r="R1556" s="224">
        <f>Q1556*H1556</f>
        <v>0</v>
      </c>
      <c r="S1556" s="224">
        <v>0</v>
      </c>
      <c r="T1556" s="225">
        <f>S1556*H1556</f>
        <v>0</v>
      </c>
      <c r="U1556" s="41"/>
      <c r="V1556" s="41"/>
      <c r="W1556" s="41"/>
      <c r="X1556" s="41"/>
      <c r="Y1556" s="41"/>
      <c r="Z1556" s="41"/>
      <c r="AA1556" s="41"/>
      <c r="AB1556" s="41"/>
      <c r="AC1556" s="41"/>
      <c r="AD1556" s="41"/>
      <c r="AE1556" s="41"/>
      <c r="AR1556" s="226" t="s">
        <v>276</v>
      </c>
      <c r="AT1556" s="226" t="s">
        <v>166</v>
      </c>
      <c r="AU1556" s="226" t="s">
        <v>87</v>
      </c>
      <c r="AY1556" s="20" t="s">
        <v>164</v>
      </c>
      <c r="BE1556" s="227">
        <f>IF(N1556="základní",J1556,0)</f>
        <v>0</v>
      </c>
      <c r="BF1556" s="227">
        <f>IF(N1556="snížená",J1556,0)</f>
        <v>0</v>
      </c>
      <c r="BG1556" s="227">
        <f>IF(N1556="zákl. přenesená",J1556,0)</f>
        <v>0</v>
      </c>
      <c r="BH1556" s="227">
        <f>IF(N1556="sníž. přenesená",J1556,0)</f>
        <v>0</v>
      </c>
      <c r="BI1556" s="227">
        <f>IF(N1556="nulová",J1556,0)</f>
        <v>0</v>
      </c>
      <c r="BJ1556" s="20" t="s">
        <v>85</v>
      </c>
      <c r="BK1556" s="227">
        <f>ROUND(I1556*H1556,2)</f>
        <v>0</v>
      </c>
      <c r="BL1556" s="20" t="s">
        <v>276</v>
      </c>
      <c r="BM1556" s="226" t="s">
        <v>1560</v>
      </c>
    </row>
    <row r="1557" s="2" customFormat="1">
      <c r="A1557" s="41"/>
      <c r="B1557" s="42"/>
      <c r="C1557" s="43"/>
      <c r="D1557" s="235" t="s">
        <v>274</v>
      </c>
      <c r="E1557" s="43"/>
      <c r="F1557" s="288" t="s">
        <v>1561</v>
      </c>
      <c r="G1557" s="43"/>
      <c r="H1557" s="43"/>
      <c r="I1557" s="230"/>
      <c r="J1557" s="43"/>
      <c r="K1557" s="43"/>
      <c r="L1557" s="47"/>
      <c r="M1557" s="231"/>
      <c r="N1557" s="232"/>
      <c r="O1557" s="87"/>
      <c r="P1557" s="87"/>
      <c r="Q1557" s="87"/>
      <c r="R1557" s="87"/>
      <c r="S1557" s="87"/>
      <c r="T1557" s="88"/>
      <c r="U1557" s="41"/>
      <c r="V1557" s="41"/>
      <c r="W1557" s="41"/>
      <c r="X1557" s="41"/>
      <c r="Y1557" s="41"/>
      <c r="Z1557" s="41"/>
      <c r="AA1557" s="41"/>
      <c r="AB1557" s="41"/>
      <c r="AC1557" s="41"/>
      <c r="AD1557" s="41"/>
      <c r="AE1557" s="41"/>
      <c r="AT1557" s="20" t="s">
        <v>274</v>
      </c>
      <c r="AU1557" s="20" t="s">
        <v>87</v>
      </c>
    </row>
    <row r="1558" s="13" customFormat="1">
      <c r="A1558" s="13"/>
      <c r="B1558" s="233"/>
      <c r="C1558" s="234"/>
      <c r="D1558" s="235" t="s">
        <v>174</v>
      </c>
      <c r="E1558" s="236" t="s">
        <v>19</v>
      </c>
      <c r="F1558" s="237" t="s">
        <v>85</v>
      </c>
      <c r="G1558" s="234"/>
      <c r="H1558" s="238">
        <v>1</v>
      </c>
      <c r="I1558" s="239"/>
      <c r="J1558" s="234"/>
      <c r="K1558" s="234"/>
      <c r="L1558" s="240"/>
      <c r="M1558" s="241"/>
      <c r="N1558" s="242"/>
      <c r="O1558" s="242"/>
      <c r="P1558" s="242"/>
      <c r="Q1558" s="242"/>
      <c r="R1558" s="242"/>
      <c r="S1558" s="242"/>
      <c r="T1558" s="24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4" t="s">
        <v>174</v>
      </c>
      <c r="AU1558" s="244" t="s">
        <v>87</v>
      </c>
      <c r="AV1558" s="13" t="s">
        <v>87</v>
      </c>
      <c r="AW1558" s="13" t="s">
        <v>37</v>
      </c>
      <c r="AX1558" s="13" t="s">
        <v>77</v>
      </c>
      <c r="AY1558" s="244" t="s">
        <v>164</v>
      </c>
    </row>
    <row r="1559" s="14" customFormat="1">
      <c r="A1559" s="14"/>
      <c r="B1559" s="245"/>
      <c r="C1559" s="246"/>
      <c r="D1559" s="235" t="s">
        <v>174</v>
      </c>
      <c r="E1559" s="247" t="s">
        <v>19</v>
      </c>
      <c r="F1559" s="248" t="s">
        <v>176</v>
      </c>
      <c r="G1559" s="246"/>
      <c r="H1559" s="249">
        <v>1</v>
      </c>
      <c r="I1559" s="250"/>
      <c r="J1559" s="246"/>
      <c r="K1559" s="246"/>
      <c r="L1559" s="251"/>
      <c r="M1559" s="252"/>
      <c r="N1559" s="253"/>
      <c r="O1559" s="253"/>
      <c r="P1559" s="253"/>
      <c r="Q1559" s="253"/>
      <c r="R1559" s="253"/>
      <c r="S1559" s="253"/>
      <c r="T1559" s="254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55" t="s">
        <v>174</v>
      </c>
      <c r="AU1559" s="255" t="s">
        <v>87</v>
      </c>
      <c r="AV1559" s="14" t="s">
        <v>108</v>
      </c>
      <c r="AW1559" s="14" t="s">
        <v>37</v>
      </c>
      <c r="AX1559" s="14" t="s">
        <v>85</v>
      </c>
      <c r="AY1559" s="255" t="s">
        <v>164</v>
      </c>
    </row>
    <row r="1560" s="2" customFormat="1" ht="44.25" customHeight="1">
      <c r="A1560" s="41"/>
      <c r="B1560" s="42"/>
      <c r="C1560" s="215" t="s">
        <v>1562</v>
      </c>
      <c r="D1560" s="215" t="s">
        <v>166</v>
      </c>
      <c r="E1560" s="216" t="s">
        <v>1563</v>
      </c>
      <c r="F1560" s="217" t="s">
        <v>1564</v>
      </c>
      <c r="G1560" s="218" t="s">
        <v>279</v>
      </c>
      <c r="H1560" s="219">
        <v>5</v>
      </c>
      <c r="I1560" s="220"/>
      <c r="J1560" s="221">
        <f>ROUND(I1560*H1560,2)</f>
        <v>0</v>
      </c>
      <c r="K1560" s="217" t="s">
        <v>19</v>
      </c>
      <c r="L1560" s="47"/>
      <c r="M1560" s="222" t="s">
        <v>19</v>
      </c>
      <c r="N1560" s="223" t="s">
        <v>48</v>
      </c>
      <c r="O1560" s="87"/>
      <c r="P1560" s="224">
        <f>O1560*H1560</f>
        <v>0</v>
      </c>
      <c r="Q1560" s="224">
        <v>0</v>
      </c>
      <c r="R1560" s="224">
        <f>Q1560*H1560</f>
        <v>0</v>
      </c>
      <c r="S1560" s="224">
        <v>0</v>
      </c>
      <c r="T1560" s="225">
        <f>S1560*H1560</f>
        <v>0</v>
      </c>
      <c r="U1560" s="41"/>
      <c r="V1560" s="41"/>
      <c r="W1560" s="41"/>
      <c r="X1560" s="41"/>
      <c r="Y1560" s="41"/>
      <c r="Z1560" s="41"/>
      <c r="AA1560" s="41"/>
      <c r="AB1560" s="41"/>
      <c r="AC1560" s="41"/>
      <c r="AD1560" s="41"/>
      <c r="AE1560" s="41"/>
      <c r="AR1560" s="226" t="s">
        <v>276</v>
      </c>
      <c r="AT1560" s="226" t="s">
        <v>166</v>
      </c>
      <c r="AU1560" s="226" t="s">
        <v>87</v>
      </c>
      <c r="AY1560" s="20" t="s">
        <v>164</v>
      </c>
      <c r="BE1560" s="227">
        <f>IF(N1560="základní",J1560,0)</f>
        <v>0</v>
      </c>
      <c r="BF1560" s="227">
        <f>IF(N1560="snížená",J1560,0)</f>
        <v>0</v>
      </c>
      <c r="BG1560" s="227">
        <f>IF(N1560="zákl. přenesená",J1560,0)</f>
        <v>0</v>
      </c>
      <c r="BH1560" s="227">
        <f>IF(N1560="sníž. přenesená",J1560,0)</f>
        <v>0</v>
      </c>
      <c r="BI1560" s="227">
        <f>IF(N1560="nulová",J1560,0)</f>
        <v>0</v>
      </c>
      <c r="BJ1560" s="20" t="s">
        <v>85</v>
      </c>
      <c r="BK1560" s="227">
        <f>ROUND(I1560*H1560,2)</f>
        <v>0</v>
      </c>
      <c r="BL1560" s="20" t="s">
        <v>276</v>
      </c>
      <c r="BM1560" s="226" t="s">
        <v>1565</v>
      </c>
    </row>
    <row r="1561" s="2" customFormat="1">
      <c r="A1561" s="41"/>
      <c r="B1561" s="42"/>
      <c r="C1561" s="43"/>
      <c r="D1561" s="235" t="s">
        <v>274</v>
      </c>
      <c r="E1561" s="43"/>
      <c r="F1561" s="288" t="s">
        <v>1566</v>
      </c>
      <c r="G1561" s="43"/>
      <c r="H1561" s="43"/>
      <c r="I1561" s="230"/>
      <c r="J1561" s="43"/>
      <c r="K1561" s="43"/>
      <c r="L1561" s="47"/>
      <c r="M1561" s="231"/>
      <c r="N1561" s="232"/>
      <c r="O1561" s="87"/>
      <c r="P1561" s="87"/>
      <c r="Q1561" s="87"/>
      <c r="R1561" s="87"/>
      <c r="S1561" s="87"/>
      <c r="T1561" s="88"/>
      <c r="U1561" s="41"/>
      <c r="V1561" s="41"/>
      <c r="W1561" s="41"/>
      <c r="X1561" s="41"/>
      <c r="Y1561" s="41"/>
      <c r="Z1561" s="41"/>
      <c r="AA1561" s="41"/>
      <c r="AB1561" s="41"/>
      <c r="AC1561" s="41"/>
      <c r="AD1561" s="41"/>
      <c r="AE1561" s="41"/>
      <c r="AT1561" s="20" t="s">
        <v>274</v>
      </c>
      <c r="AU1561" s="20" t="s">
        <v>87</v>
      </c>
    </row>
    <row r="1562" s="13" customFormat="1">
      <c r="A1562" s="13"/>
      <c r="B1562" s="233"/>
      <c r="C1562" s="234"/>
      <c r="D1562" s="235" t="s">
        <v>174</v>
      </c>
      <c r="E1562" s="236" t="s">
        <v>19</v>
      </c>
      <c r="F1562" s="237" t="s">
        <v>198</v>
      </c>
      <c r="G1562" s="234"/>
      <c r="H1562" s="238">
        <v>5</v>
      </c>
      <c r="I1562" s="239"/>
      <c r="J1562" s="234"/>
      <c r="K1562" s="234"/>
      <c r="L1562" s="240"/>
      <c r="M1562" s="241"/>
      <c r="N1562" s="242"/>
      <c r="O1562" s="242"/>
      <c r="P1562" s="242"/>
      <c r="Q1562" s="242"/>
      <c r="R1562" s="242"/>
      <c r="S1562" s="242"/>
      <c r="T1562" s="24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4" t="s">
        <v>174</v>
      </c>
      <c r="AU1562" s="244" t="s">
        <v>87</v>
      </c>
      <c r="AV1562" s="13" t="s">
        <v>87</v>
      </c>
      <c r="AW1562" s="13" t="s">
        <v>37</v>
      </c>
      <c r="AX1562" s="13" t="s">
        <v>77</v>
      </c>
      <c r="AY1562" s="244" t="s">
        <v>164</v>
      </c>
    </row>
    <row r="1563" s="14" customFormat="1">
      <c r="A1563" s="14"/>
      <c r="B1563" s="245"/>
      <c r="C1563" s="246"/>
      <c r="D1563" s="235" t="s">
        <v>174</v>
      </c>
      <c r="E1563" s="247" t="s">
        <v>19</v>
      </c>
      <c r="F1563" s="248" t="s">
        <v>176</v>
      </c>
      <c r="G1563" s="246"/>
      <c r="H1563" s="249">
        <v>5</v>
      </c>
      <c r="I1563" s="250"/>
      <c r="J1563" s="246"/>
      <c r="K1563" s="246"/>
      <c r="L1563" s="251"/>
      <c r="M1563" s="252"/>
      <c r="N1563" s="253"/>
      <c r="O1563" s="253"/>
      <c r="P1563" s="253"/>
      <c r="Q1563" s="253"/>
      <c r="R1563" s="253"/>
      <c r="S1563" s="253"/>
      <c r="T1563" s="254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5" t="s">
        <v>174</v>
      </c>
      <c r="AU1563" s="255" t="s">
        <v>87</v>
      </c>
      <c r="AV1563" s="14" t="s">
        <v>108</v>
      </c>
      <c r="AW1563" s="14" t="s">
        <v>37</v>
      </c>
      <c r="AX1563" s="14" t="s">
        <v>85</v>
      </c>
      <c r="AY1563" s="255" t="s">
        <v>164</v>
      </c>
    </row>
    <row r="1564" s="2" customFormat="1" ht="55.5" customHeight="1">
      <c r="A1564" s="41"/>
      <c r="B1564" s="42"/>
      <c r="C1564" s="215" t="s">
        <v>1567</v>
      </c>
      <c r="D1564" s="215" t="s">
        <v>166</v>
      </c>
      <c r="E1564" s="216" t="s">
        <v>1568</v>
      </c>
      <c r="F1564" s="217" t="s">
        <v>1569</v>
      </c>
      <c r="G1564" s="218" t="s">
        <v>359</v>
      </c>
      <c r="H1564" s="219">
        <v>14</v>
      </c>
      <c r="I1564" s="220"/>
      <c r="J1564" s="221">
        <f>ROUND(I1564*H1564,2)</f>
        <v>0</v>
      </c>
      <c r="K1564" s="217" t="s">
        <v>19</v>
      </c>
      <c r="L1564" s="47"/>
      <c r="M1564" s="222" t="s">
        <v>19</v>
      </c>
      <c r="N1564" s="223" t="s">
        <v>48</v>
      </c>
      <c r="O1564" s="87"/>
      <c r="P1564" s="224">
        <f>O1564*H1564</f>
        <v>0</v>
      </c>
      <c r="Q1564" s="224">
        <v>0</v>
      </c>
      <c r="R1564" s="224">
        <f>Q1564*H1564</f>
        <v>0</v>
      </c>
      <c r="S1564" s="224">
        <v>0</v>
      </c>
      <c r="T1564" s="225">
        <f>S1564*H1564</f>
        <v>0</v>
      </c>
      <c r="U1564" s="41"/>
      <c r="V1564" s="41"/>
      <c r="W1564" s="41"/>
      <c r="X1564" s="41"/>
      <c r="Y1564" s="41"/>
      <c r="Z1564" s="41"/>
      <c r="AA1564" s="41"/>
      <c r="AB1564" s="41"/>
      <c r="AC1564" s="41"/>
      <c r="AD1564" s="41"/>
      <c r="AE1564" s="41"/>
      <c r="AR1564" s="226" t="s">
        <v>276</v>
      </c>
      <c r="AT1564" s="226" t="s">
        <v>166</v>
      </c>
      <c r="AU1564" s="226" t="s">
        <v>87</v>
      </c>
      <c r="AY1564" s="20" t="s">
        <v>164</v>
      </c>
      <c r="BE1564" s="227">
        <f>IF(N1564="základní",J1564,0)</f>
        <v>0</v>
      </c>
      <c r="BF1564" s="227">
        <f>IF(N1564="snížená",J1564,0)</f>
        <v>0</v>
      </c>
      <c r="BG1564" s="227">
        <f>IF(N1564="zákl. přenesená",J1564,0)</f>
        <v>0</v>
      </c>
      <c r="BH1564" s="227">
        <f>IF(N1564="sníž. přenesená",J1564,0)</f>
        <v>0</v>
      </c>
      <c r="BI1564" s="227">
        <f>IF(N1564="nulová",J1564,0)</f>
        <v>0</v>
      </c>
      <c r="BJ1564" s="20" t="s">
        <v>85</v>
      </c>
      <c r="BK1564" s="227">
        <f>ROUND(I1564*H1564,2)</f>
        <v>0</v>
      </c>
      <c r="BL1564" s="20" t="s">
        <v>276</v>
      </c>
      <c r="BM1564" s="226" t="s">
        <v>1570</v>
      </c>
    </row>
    <row r="1565" s="2" customFormat="1">
      <c r="A1565" s="41"/>
      <c r="B1565" s="42"/>
      <c r="C1565" s="43"/>
      <c r="D1565" s="235" t="s">
        <v>274</v>
      </c>
      <c r="E1565" s="43"/>
      <c r="F1565" s="288" t="s">
        <v>1571</v>
      </c>
      <c r="G1565" s="43"/>
      <c r="H1565" s="43"/>
      <c r="I1565" s="230"/>
      <c r="J1565" s="43"/>
      <c r="K1565" s="43"/>
      <c r="L1565" s="47"/>
      <c r="M1565" s="231"/>
      <c r="N1565" s="232"/>
      <c r="O1565" s="87"/>
      <c r="P1565" s="87"/>
      <c r="Q1565" s="87"/>
      <c r="R1565" s="87"/>
      <c r="S1565" s="87"/>
      <c r="T1565" s="88"/>
      <c r="U1565" s="41"/>
      <c r="V1565" s="41"/>
      <c r="W1565" s="41"/>
      <c r="X1565" s="41"/>
      <c r="Y1565" s="41"/>
      <c r="Z1565" s="41"/>
      <c r="AA1565" s="41"/>
      <c r="AB1565" s="41"/>
      <c r="AC1565" s="41"/>
      <c r="AD1565" s="41"/>
      <c r="AE1565" s="41"/>
      <c r="AT1565" s="20" t="s">
        <v>274</v>
      </c>
      <c r="AU1565" s="20" t="s">
        <v>87</v>
      </c>
    </row>
    <row r="1566" s="13" customFormat="1">
      <c r="A1566" s="13"/>
      <c r="B1566" s="233"/>
      <c r="C1566" s="234"/>
      <c r="D1566" s="235" t="s">
        <v>174</v>
      </c>
      <c r="E1566" s="236" t="s">
        <v>19</v>
      </c>
      <c r="F1566" s="237" t="s">
        <v>1572</v>
      </c>
      <c r="G1566" s="234"/>
      <c r="H1566" s="238">
        <v>14</v>
      </c>
      <c r="I1566" s="239"/>
      <c r="J1566" s="234"/>
      <c r="K1566" s="234"/>
      <c r="L1566" s="240"/>
      <c r="M1566" s="241"/>
      <c r="N1566" s="242"/>
      <c r="O1566" s="242"/>
      <c r="P1566" s="242"/>
      <c r="Q1566" s="242"/>
      <c r="R1566" s="242"/>
      <c r="S1566" s="242"/>
      <c r="T1566" s="24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44" t="s">
        <v>174</v>
      </c>
      <c r="AU1566" s="244" t="s">
        <v>87</v>
      </c>
      <c r="AV1566" s="13" t="s">
        <v>87</v>
      </c>
      <c r="AW1566" s="13" t="s">
        <v>37</v>
      </c>
      <c r="AX1566" s="13" t="s">
        <v>77</v>
      </c>
      <c r="AY1566" s="244" t="s">
        <v>164</v>
      </c>
    </row>
    <row r="1567" s="14" customFormat="1">
      <c r="A1567" s="14"/>
      <c r="B1567" s="245"/>
      <c r="C1567" s="246"/>
      <c r="D1567" s="235" t="s">
        <v>174</v>
      </c>
      <c r="E1567" s="247" t="s">
        <v>19</v>
      </c>
      <c r="F1567" s="248" t="s">
        <v>176</v>
      </c>
      <c r="G1567" s="246"/>
      <c r="H1567" s="249">
        <v>14</v>
      </c>
      <c r="I1567" s="250"/>
      <c r="J1567" s="246"/>
      <c r="K1567" s="246"/>
      <c r="L1567" s="251"/>
      <c r="M1567" s="252"/>
      <c r="N1567" s="253"/>
      <c r="O1567" s="253"/>
      <c r="P1567" s="253"/>
      <c r="Q1567" s="253"/>
      <c r="R1567" s="253"/>
      <c r="S1567" s="253"/>
      <c r="T1567" s="25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55" t="s">
        <v>174</v>
      </c>
      <c r="AU1567" s="255" t="s">
        <v>87</v>
      </c>
      <c r="AV1567" s="14" t="s">
        <v>108</v>
      </c>
      <c r="AW1567" s="14" t="s">
        <v>37</v>
      </c>
      <c r="AX1567" s="14" t="s">
        <v>85</v>
      </c>
      <c r="AY1567" s="255" t="s">
        <v>164</v>
      </c>
    </row>
    <row r="1568" s="2" customFormat="1" ht="62.7" customHeight="1">
      <c r="A1568" s="41"/>
      <c r="B1568" s="42"/>
      <c r="C1568" s="215" t="s">
        <v>1573</v>
      </c>
      <c r="D1568" s="215" t="s">
        <v>166</v>
      </c>
      <c r="E1568" s="216" t="s">
        <v>1574</v>
      </c>
      <c r="F1568" s="217" t="s">
        <v>1575</v>
      </c>
      <c r="G1568" s="218" t="s">
        <v>359</v>
      </c>
      <c r="H1568" s="219">
        <v>14</v>
      </c>
      <c r="I1568" s="220"/>
      <c r="J1568" s="221">
        <f>ROUND(I1568*H1568,2)</f>
        <v>0</v>
      </c>
      <c r="K1568" s="217" t="s">
        <v>19</v>
      </c>
      <c r="L1568" s="47"/>
      <c r="M1568" s="222" t="s">
        <v>19</v>
      </c>
      <c r="N1568" s="223" t="s">
        <v>48</v>
      </c>
      <c r="O1568" s="87"/>
      <c r="P1568" s="224">
        <f>O1568*H1568</f>
        <v>0</v>
      </c>
      <c r="Q1568" s="224">
        <v>0</v>
      </c>
      <c r="R1568" s="224">
        <f>Q1568*H1568</f>
        <v>0</v>
      </c>
      <c r="S1568" s="224">
        <v>0</v>
      </c>
      <c r="T1568" s="225">
        <f>S1568*H1568</f>
        <v>0</v>
      </c>
      <c r="U1568" s="41"/>
      <c r="V1568" s="41"/>
      <c r="W1568" s="41"/>
      <c r="X1568" s="41"/>
      <c r="Y1568" s="41"/>
      <c r="Z1568" s="41"/>
      <c r="AA1568" s="41"/>
      <c r="AB1568" s="41"/>
      <c r="AC1568" s="41"/>
      <c r="AD1568" s="41"/>
      <c r="AE1568" s="41"/>
      <c r="AR1568" s="226" t="s">
        <v>276</v>
      </c>
      <c r="AT1568" s="226" t="s">
        <v>166</v>
      </c>
      <c r="AU1568" s="226" t="s">
        <v>87</v>
      </c>
      <c r="AY1568" s="20" t="s">
        <v>164</v>
      </c>
      <c r="BE1568" s="227">
        <f>IF(N1568="základní",J1568,0)</f>
        <v>0</v>
      </c>
      <c r="BF1568" s="227">
        <f>IF(N1568="snížená",J1568,0)</f>
        <v>0</v>
      </c>
      <c r="BG1568" s="227">
        <f>IF(N1568="zákl. přenesená",J1568,0)</f>
        <v>0</v>
      </c>
      <c r="BH1568" s="227">
        <f>IF(N1568="sníž. přenesená",J1568,0)</f>
        <v>0</v>
      </c>
      <c r="BI1568" s="227">
        <f>IF(N1568="nulová",J1568,0)</f>
        <v>0</v>
      </c>
      <c r="BJ1568" s="20" t="s">
        <v>85</v>
      </c>
      <c r="BK1568" s="227">
        <f>ROUND(I1568*H1568,2)</f>
        <v>0</v>
      </c>
      <c r="BL1568" s="20" t="s">
        <v>276</v>
      </c>
      <c r="BM1568" s="226" t="s">
        <v>1576</v>
      </c>
    </row>
    <row r="1569" s="2" customFormat="1">
      <c r="A1569" s="41"/>
      <c r="B1569" s="42"/>
      <c r="C1569" s="43"/>
      <c r="D1569" s="235" t="s">
        <v>274</v>
      </c>
      <c r="E1569" s="43"/>
      <c r="F1569" s="288" t="s">
        <v>1577</v>
      </c>
      <c r="G1569" s="43"/>
      <c r="H1569" s="43"/>
      <c r="I1569" s="230"/>
      <c r="J1569" s="43"/>
      <c r="K1569" s="43"/>
      <c r="L1569" s="47"/>
      <c r="M1569" s="231"/>
      <c r="N1569" s="232"/>
      <c r="O1569" s="87"/>
      <c r="P1569" s="87"/>
      <c r="Q1569" s="87"/>
      <c r="R1569" s="87"/>
      <c r="S1569" s="87"/>
      <c r="T1569" s="88"/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T1569" s="20" t="s">
        <v>274</v>
      </c>
      <c r="AU1569" s="20" t="s">
        <v>87</v>
      </c>
    </row>
    <row r="1570" s="13" customFormat="1">
      <c r="A1570" s="13"/>
      <c r="B1570" s="233"/>
      <c r="C1570" s="234"/>
      <c r="D1570" s="235" t="s">
        <v>174</v>
      </c>
      <c r="E1570" s="236" t="s">
        <v>19</v>
      </c>
      <c r="F1570" s="237" t="s">
        <v>1572</v>
      </c>
      <c r="G1570" s="234"/>
      <c r="H1570" s="238">
        <v>14</v>
      </c>
      <c r="I1570" s="239"/>
      <c r="J1570" s="234"/>
      <c r="K1570" s="234"/>
      <c r="L1570" s="240"/>
      <c r="M1570" s="241"/>
      <c r="N1570" s="242"/>
      <c r="O1570" s="242"/>
      <c r="P1570" s="242"/>
      <c r="Q1570" s="242"/>
      <c r="R1570" s="242"/>
      <c r="S1570" s="242"/>
      <c r="T1570" s="24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44" t="s">
        <v>174</v>
      </c>
      <c r="AU1570" s="244" t="s">
        <v>87</v>
      </c>
      <c r="AV1570" s="13" t="s">
        <v>87</v>
      </c>
      <c r="AW1570" s="13" t="s">
        <v>37</v>
      </c>
      <c r="AX1570" s="13" t="s">
        <v>77</v>
      </c>
      <c r="AY1570" s="244" t="s">
        <v>164</v>
      </c>
    </row>
    <row r="1571" s="14" customFormat="1">
      <c r="A1571" s="14"/>
      <c r="B1571" s="245"/>
      <c r="C1571" s="246"/>
      <c r="D1571" s="235" t="s">
        <v>174</v>
      </c>
      <c r="E1571" s="247" t="s">
        <v>19</v>
      </c>
      <c r="F1571" s="248" t="s">
        <v>176</v>
      </c>
      <c r="G1571" s="246"/>
      <c r="H1571" s="249">
        <v>14</v>
      </c>
      <c r="I1571" s="250"/>
      <c r="J1571" s="246"/>
      <c r="K1571" s="246"/>
      <c r="L1571" s="251"/>
      <c r="M1571" s="252"/>
      <c r="N1571" s="253"/>
      <c r="O1571" s="253"/>
      <c r="P1571" s="253"/>
      <c r="Q1571" s="253"/>
      <c r="R1571" s="253"/>
      <c r="S1571" s="253"/>
      <c r="T1571" s="25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55" t="s">
        <v>174</v>
      </c>
      <c r="AU1571" s="255" t="s">
        <v>87</v>
      </c>
      <c r="AV1571" s="14" t="s">
        <v>108</v>
      </c>
      <c r="AW1571" s="14" t="s">
        <v>37</v>
      </c>
      <c r="AX1571" s="14" t="s">
        <v>85</v>
      </c>
      <c r="AY1571" s="255" t="s">
        <v>164</v>
      </c>
    </row>
    <row r="1572" s="2" customFormat="1" ht="62.7" customHeight="1">
      <c r="A1572" s="41"/>
      <c r="B1572" s="42"/>
      <c r="C1572" s="215" t="s">
        <v>1578</v>
      </c>
      <c r="D1572" s="215" t="s">
        <v>166</v>
      </c>
      <c r="E1572" s="216" t="s">
        <v>1579</v>
      </c>
      <c r="F1572" s="217" t="s">
        <v>1580</v>
      </c>
      <c r="G1572" s="218" t="s">
        <v>359</v>
      </c>
      <c r="H1572" s="219">
        <v>2.5</v>
      </c>
      <c r="I1572" s="220"/>
      <c r="J1572" s="221">
        <f>ROUND(I1572*H1572,2)</f>
        <v>0</v>
      </c>
      <c r="K1572" s="217" t="s">
        <v>19</v>
      </c>
      <c r="L1572" s="47"/>
      <c r="M1572" s="222" t="s">
        <v>19</v>
      </c>
      <c r="N1572" s="223" t="s">
        <v>48</v>
      </c>
      <c r="O1572" s="87"/>
      <c r="P1572" s="224">
        <f>O1572*H1572</f>
        <v>0</v>
      </c>
      <c r="Q1572" s="224">
        <v>0</v>
      </c>
      <c r="R1572" s="224">
        <f>Q1572*H1572</f>
        <v>0</v>
      </c>
      <c r="S1572" s="224">
        <v>0</v>
      </c>
      <c r="T1572" s="225">
        <f>S1572*H1572</f>
        <v>0</v>
      </c>
      <c r="U1572" s="41"/>
      <c r="V1572" s="41"/>
      <c r="W1572" s="41"/>
      <c r="X1572" s="41"/>
      <c r="Y1572" s="41"/>
      <c r="Z1572" s="41"/>
      <c r="AA1572" s="41"/>
      <c r="AB1572" s="41"/>
      <c r="AC1572" s="41"/>
      <c r="AD1572" s="41"/>
      <c r="AE1572" s="41"/>
      <c r="AR1572" s="226" t="s">
        <v>276</v>
      </c>
      <c r="AT1572" s="226" t="s">
        <v>166</v>
      </c>
      <c r="AU1572" s="226" t="s">
        <v>87</v>
      </c>
      <c r="AY1572" s="20" t="s">
        <v>164</v>
      </c>
      <c r="BE1572" s="227">
        <f>IF(N1572="základní",J1572,0)</f>
        <v>0</v>
      </c>
      <c r="BF1572" s="227">
        <f>IF(N1572="snížená",J1572,0)</f>
        <v>0</v>
      </c>
      <c r="BG1572" s="227">
        <f>IF(N1572="zákl. přenesená",J1572,0)</f>
        <v>0</v>
      </c>
      <c r="BH1572" s="227">
        <f>IF(N1572="sníž. přenesená",J1572,0)</f>
        <v>0</v>
      </c>
      <c r="BI1572" s="227">
        <f>IF(N1572="nulová",J1572,0)</f>
        <v>0</v>
      </c>
      <c r="BJ1572" s="20" t="s">
        <v>85</v>
      </c>
      <c r="BK1572" s="227">
        <f>ROUND(I1572*H1572,2)</f>
        <v>0</v>
      </c>
      <c r="BL1572" s="20" t="s">
        <v>276</v>
      </c>
      <c r="BM1572" s="226" t="s">
        <v>1581</v>
      </c>
    </row>
    <row r="1573" s="2" customFormat="1">
      <c r="A1573" s="41"/>
      <c r="B1573" s="42"/>
      <c r="C1573" s="43"/>
      <c r="D1573" s="235" t="s">
        <v>274</v>
      </c>
      <c r="E1573" s="43"/>
      <c r="F1573" s="288" t="s">
        <v>1582</v>
      </c>
      <c r="G1573" s="43"/>
      <c r="H1573" s="43"/>
      <c r="I1573" s="230"/>
      <c r="J1573" s="43"/>
      <c r="K1573" s="43"/>
      <c r="L1573" s="47"/>
      <c r="M1573" s="231"/>
      <c r="N1573" s="232"/>
      <c r="O1573" s="87"/>
      <c r="P1573" s="87"/>
      <c r="Q1573" s="87"/>
      <c r="R1573" s="87"/>
      <c r="S1573" s="87"/>
      <c r="T1573" s="88"/>
      <c r="U1573" s="41"/>
      <c r="V1573" s="41"/>
      <c r="W1573" s="41"/>
      <c r="X1573" s="41"/>
      <c r="Y1573" s="41"/>
      <c r="Z1573" s="41"/>
      <c r="AA1573" s="41"/>
      <c r="AB1573" s="41"/>
      <c r="AC1573" s="41"/>
      <c r="AD1573" s="41"/>
      <c r="AE1573" s="41"/>
      <c r="AT1573" s="20" t="s">
        <v>274</v>
      </c>
      <c r="AU1573" s="20" t="s">
        <v>87</v>
      </c>
    </row>
    <row r="1574" s="13" customFormat="1">
      <c r="A1574" s="13"/>
      <c r="B1574" s="233"/>
      <c r="C1574" s="234"/>
      <c r="D1574" s="235" t="s">
        <v>174</v>
      </c>
      <c r="E1574" s="236" t="s">
        <v>19</v>
      </c>
      <c r="F1574" s="237" t="s">
        <v>1583</v>
      </c>
      <c r="G1574" s="234"/>
      <c r="H1574" s="238">
        <v>2.5</v>
      </c>
      <c r="I1574" s="239"/>
      <c r="J1574" s="234"/>
      <c r="K1574" s="234"/>
      <c r="L1574" s="240"/>
      <c r="M1574" s="241"/>
      <c r="N1574" s="242"/>
      <c r="O1574" s="242"/>
      <c r="P1574" s="242"/>
      <c r="Q1574" s="242"/>
      <c r="R1574" s="242"/>
      <c r="S1574" s="242"/>
      <c r="T1574" s="24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4" t="s">
        <v>174</v>
      </c>
      <c r="AU1574" s="244" t="s">
        <v>87</v>
      </c>
      <c r="AV1574" s="13" t="s">
        <v>87</v>
      </c>
      <c r="AW1574" s="13" t="s">
        <v>37</v>
      </c>
      <c r="AX1574" s="13" t="s">
        <v>77</v>
      </c>
      <c r="AY1574" s="244" t="s">
        <v>164</v>
      </c>
    </row>
    <row r="1575" s="14" customFormat="1">
      <c r="A1575" s="14"/>
      <c r="B1575" s="245"/>
      <c r="C1575" s="246"/>
      <c r="D1575" s="235" t="s">
        <v>174</v>
      </c>
      <c r="E1575" s="247" t="s">
        <v>19</v>
      </c>
      <c r="F1575" s="248" t="s">
        <v>176</v>
      </c>
      <c r="G1575" s="246"/>
      <c r="H1575" s="249">
        <v>2.5</v>
      </c>
      <c r="I1575" s="250"/>
      <c r="J1575" s="246"/>
      <c r="K1575" s="246"/>
      <c r="L1575" s="251"/>
      <c r="M1575" s="252"/>
      <c r="N1575" s="253"/>
      <c r="O1575" s="253"/>
      <c r="P1575" s="253"/>
      <c r="Q1575" s="253"/>
      <c r="R1575" s="253"/>
      <c r="S1575" s="253"/>
      <c r="T1575" s="254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55" t="s">
        <v>174</v>
      </c>
      <c r="AU1575" s="255" t="s">
        <v>87</v>
      </c>
      <c r="AV1575" s="14" t="s">
        <v>108</v>
      </c>
      <c r="AW1575" s="14" t="s">
        <v>37</v>
      </c>
      <c r="AX1575" s="14" t="s">
        <v>85</v>
      </c>
      <c r="AY1575" s="255" t="s">
        <v>164</v>
      </c>
    </row>
    <row r="1576" s="2" customFormat="1" ht="66.75" customHeight="1">
      <c r="A1576" s="41"/>
      <c r="B1576" s="42"/>
      <c r="C1576" s="215" t="s">
        <v>1584</v>
      </c>
      <c r="D1576" s="215" t="s">
        <v>166</v>
      </c>
      <c r="E1576" s="216" t="s">
        <v>1585</v>
      </c>
      <c r="F1576" s="217" t="s">
        <v>1586</v>
      </c>
      <c r="G1576" s="218" t="s">
        <v>359</v>
      </c>
      <c r="H1576" s="219">
        <v>2</v>
      </c>
      <c r="I1576" s="220"/>
      <c r="J1576" s="221">
        <f>ROUND(I1576*H1576,2)</f>
        <v>0</v>
      </c>
      <c r="K1576" s="217" t="s">
        <v>19</v>
      </c>
      <c r="L1576" s="47"/>
      <c r="M1576" s="222" t="s">
        <v>19</v>
      </c>
      <c r="N1576" s="223" t="s">
        <v>48</v>
      </c>
      <c r="O1576" s="87"/>
      <c r="P1576" s="224">
        <f>O1576*H1576</f>
        <v>0</v>
      </c>
      <c r="Q1576" s="224">
        <v>0</v>
      </c>
      <c r="R1576" s="224">
        <f>Q1576*H1576</f>
        <v>0</v>
      </c>
      <c r="S1576" s="224">
        <v>0</v>
      </c>
      <c r="T1576" s="225">
        <f>S1576*H1576</f>
        <v>0</v>
      </c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R1576" s="226" t="s">
        <v>276</v>
      </c>
      <c r="AT1576" s="226" t="s">
        <v>166</v>
      </c>
      <c r="AU1576" s="226" t="s">
        <v>87</v>
      </c>
      <c r="AY1576" s="20" t="s">
        <v>164</v>
      </c>
      <c r="BE1576" s="227">
        <f>IF(N1576="základní",J1576,0)</f>
        <v>0</v>
      </c>
      <c r="BF1576" s="227">
        <f>IF(N1576="snížená",J1576,0)</f>
        <v>0</v>
      </c>
      <c r="BG1576" s="227">
        <f>IF(N1576="zákl. přenesená",J1576,0)</f>
        <v>0</v>
      </c>
      <c r="BH1576" s="227">
        <f>IF(N1576="sníž. přenesená",J1576,0)</f>
        <v>0</v>
      </c>
      <c r="BI1576" s="227">
        <f>IF(N1576="nulová",J1576,0)</f>
        <v>0</v>
      </c>
      <c r="BJ1576" s="20" t="s">
        <v>85</v>
      </c>
      <c r="BK1576" s="227">
        <f>ROUND(I1576*H1576,2)</f>
        <v>0</v>
      </c>
      <c r="BL1576" s="20" t="s">
        <v>276</v>
      </c>
      <c r="BM1576" s="226" t="s">
        <v>1587</v>
      </c>
    </row>
    <row r="1577" s="2" customFormat="1">
      <c r="A1577" s="41"/>
      <c r="B1577" s="42"/>
      <c r="C1577" s="43"/>
      <c r="D1577" s="235" t="s">
        <v>274</v>
      </c>
      <c r="E1577" s="43"/>
      <c r="F1577" s="288" t="s">
        <v>1588</v>
      </c>
      <c r="G1577" s="43"/>
      <c r="H1577" s="43"/>
      <c r="I1577" s="230"/>
      <c r="J1577" s="43"/>
      <c r="K1577" s="43"/>
      <c r="L1577" s="47"/>
      <c r="M1577" s="231"/>
      <c r="N1577" s="232"/>
      <c r="O1577" s="87"/>
      <c r="P1577" s="87"/>
      <c r="Q1577" s="87"/>
      <c r="R1577" s="87"/>
      <c r="S1577" s="87"/>
      <c r="T1577" s="88"/>
      <c r="U1577" s="41"/>
      <c r="V1577" s="41"/>
      <c r="W1577" s="41"/>
      <c r="X1577" s="41"/>
      <c r="Y1577" s="41"/>
      <c r="Z1577" s="41"/>
      <c r="AA1577" s="41"/>
      <c r="AB1577" s="41"/>
      <c r="AC1577" s="41"/>
      <c r="AD1577" s="41"/>
      <c r="AE1577" s="41"/>
      <c r="AT1577" s="20" t="s">
        <v>274</v>
      </c>
      <c r="AU1577" s="20" t="s">
        <v>87</v>
      </c>
    </row>
    <row r="1578" s="13" customFormat="1">
      <c r="A1578" s="13"/>
      <c r="B1578" s="233"/>
      <c r="C1578" s="234"/>
      <c r="D1578" s="235" t="s">
        <v>174</v>
      </c>
      <c r="E1578" s="236" t="s">
        <v>19</v>
      </c>
      <c r="F1578" s="237" t="s">
        <v>1546</v>
      </c>
      <c r="G1578" s="234"/>
      <c r="H1578" s="238">
        <v>2</v>
      </c>
      <c r="I1578" s="239"/>
      <c r="J1578" s="234"/>
      <c r="K1578" s="234"/>
      <c r="L1578" s="240"/>
      <c r="M1578" s="241"/>
      <c r="N1578" s="242"/>
      <c r="O1578" s="242"/>
      <c r="P1578" s="242"/>
      <c r="Q1578" s="242"/>
      <c r="R1578" s="242"/>
      <c r="S1578" s="242"/>
      <c r="T1578" s="24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44" t="s">
        <v>174</v>
      </c>
      <c r="AU1578" s="244" t="s">
        <v>87</v>
      </c>
      <c r="AV1578" s="13" t="s">
        <v>87</v>
      </c>
      <c r="AW1578" s="13" t="s">
        <v>37</v>
      </c>
      <c r="AX1578" s="13" t="s">
        <v>77</v>
      </c>
      <c r="AY1578" s="244" t="s">
        <v>164</v>
      </c>
    </row>
    <row r="1579" s="14" customFormat="1">
      <c r="A1579" s="14"/>
      <c r="B1579" s="245"/>
      <c r="C1579" s="246"/>
      <c r="D1579" s="235" t="s">
        <v>174</v>
      </c>
      <c r="E1579" s="247" t="s">
        <v>19</v>
      </c>
      <c r="F1579" s="248" t="s">
        <v>176</v>
      </c>
      <c r="G1579" s="246"/>
      <c r="H1579" s="249">
        <v>2</v>
      </c>
      <c r="I1579" s="250"/>
      <c r="J1579" s="246"/>
      <c r="K1579" s="246"/>
      <c r="L1579" s="251"/>
      <c r="M1579" s="252"/>
      <c r="N1579" s="253"/>
      <c r="O1579" s="253"/>
      <c r="P1579" s="253"/>
      <c r="Q1579" s="253"/>
      <c r="R1579" s="253"/>
      <c r="S1579" s="253"/>
      <c r="T1579" s="254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55" t="s">
        <v>174</v>
      </c>
      <c r="AU1579" s="255" t="s">
        <v>87</v>
      </c>
      <c r="AV1579" s="14" t="s">
        <v>108</v>
      </c>
      <c r="AW1579" s="14" t="s">
        <v>37</v>
      </c>
      <c r="AX1579" s="14" t="s">
        <v>85</v>
      </c>
      <c r="AY1579" s="255" t="s">
        <v>164</v>
      </c>
    </row>
    <row r="1580" s="2" customFormat="1" ht="55.5" customHeight="1">
      <c r="A1580" s="41"/>
      <c r="B1580" s="42"/>
      <c r="C1580" s="215" t="s">
        <v>1589</v>
      </c>
      <c r="D1580" s="215" t="s">
        <v>166</v>
      </c>
      <c r="E1580" s="216" t="s">
        <v>1590</v>
      </c>
      <c r="F1580" s="217" t="s">
        <v>1591</v>
      </c>
      <c r="G1580" s="218" t="s">
        <v>359</v>
      </c>
      <c r="H1580" s="219">
        <v>20</v>
      </c>
      <c r="I1580" s="220"/>
      <c r="J1580" s="221">
        <f>ROUND(I1580*H1580,2)</f>
        <v>0</v>
      </c>
      <c r="K1580" s="217" t="s">
        <v>19</v>
      </c>
      <c r="L1580" s="47"/>
      <c r="M1580" s="222" t="s">
        <v>19</v>
      </c>
      <c r="N1580" s="223" t="s">
        <v>48</v>
      </c>
      <c r="O1580" s="87"/>
      <c r="P1580" s="224">
        <f>O1580*H1580</f>
        <v>0</v>
      </c>
      <c r="Q1580" s="224">
        <v>0</v>
      </c>
      <c r="R1580" s="224">
        <f>Q1580*H1580</f>
        <v>0</v>
      </c>
      <c r="S1580" s="224">
        <v>0</v>
      </c>
      <c r="T1580" s="225">
        <f>S1580*H1580</f>
        <v>0</v>
      </c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R1580" s="226" t="s">
        <v>276</v>
      </c>
      <c r="AT1580" s="226" t="s">
        <v>166</v>
      </c>
      <c r="AU1580" s="226" t="s">
        <v>87</v>
      </c>
      <c r="AY1580" s="20" t="s">
        <v>164</v>
      </c>
      <c r="BE1580" s="227">
        <f>IF(N1580="základní",J1580,0)</f>
        <v>0</v>
      </c>
      <c r="BF1580" s="227">
        <f>IF(N1580="snížená",J1580,0)</f>
        <v>0</v>
      </c>
      <c r="BG1580" s="227">
        <f>IF(N1580="zákl. přenesená",J1580,0)</f>
        <v>0</v>
      </c>
      <c r="BH1580" s="227">
        <f>IF(N1580="sníž. přenesená",J1580,0)</f>
        <v>0</v>
      </c>
      <c r="BI1580" s="227">
        <f>IF(N1580="nulová",J1580,0)</f>
        <v>0</v>
      </c>
      <c r="BJ1580" s="20" t="s">
        <v>85</v>
      </c>
      <c r="BK1580" s="227">
        <f>ROUND(I1580*H1580,2)</f>
        <v>0</v>
      </c>
      <c r="BL1580" s="20" t="s">
        <v>276</v>
      </c>
      <c r="BM1580" s="226" t="s">
        <v>1592</v>
      </c>
    </row>
    <row r="1581" s="2" customFormat="1">
      <c r="A1581" s="41"/>
      <c r="B1581" s="42"/>
      <c r="C1581" s="43"/>
      <c r="D1581" s="235" t="s">
        <v>274</v>
      </c>
      <c r="E1581" s="43"/>
      <c r="F1581" s="288" t="s">
        <v>1593</v>
      </c>
      <c r="G1581" s="43"/>
      <c r="H1581" s="43"/>
      <c r="I1581" s="230"/>
      <c r="J1581" s="43"/>
      <c r="K1581" s="43"/>
      <c r="L1581" s="47"/>
      <c r="M1581" s="231"/>
      <c r="N1581" s="232"/>
      <c r="O1581" s="87"/>
      <c r="P1581" s="87"/>
      <c r="Q1581" s="87"/>
      <c r="R1581" s="87"/>
      <c r="S1581" s="87"/>
      <c r="T1581" s="88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T1581" s="20" t="s">
        <v>274</v>
      </c>
      <c r="AU1581" s="20" t="s">
        <v>87</v>
      </c>
    </row>
    <row r="1582" s="13" customFormat="1">
      <c r="A1582" s="13"/>
      <c r="B1582" s="233"/>
      <c r="C1582" s="234"/>
      <c r="D1582" s="235" t="s">
        <v>174</v>
      </c>
      <c r="E1582" s="236" t="s">
        <v>19</v>
      </c>
      <c r="F1582" s="237" t="s">
        <v>1594</v>
      </c>
      <c r="G1582" s="234"/>
      <c r="H1582" s="238">
        <v>20</v>
      </c>
      <c r="I1582" s="239"/>
      <c r="J1582" s="234"/>
      <c r="K1582" s="234"/>
      <c r="L1582" s="240"/>
      <c r="M1582" s="241"/>
      <c r="N1582" s="242"/>
      <c r="O1582" s="242"/>
      <c r="P1582" s="242"/>
      <c r="Q1582" s="242"/>
      <c r="R1582" s="242"/>
      <c r="S1582" s="242"/>
      <c r="T1582" s="24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44" t="s">
        <v>174</v>
      </c>
      <c r="AU1582" s="244" t="s">
        <v>87</v>
      </c>
      <c r="AV1582" s="13" t="s">
        <v>87</v>
      </c>
      <c r="AW1582" s="13" t="s">
        <v>37</v>
      </c>
      <c r="AX1582" s="13" t="s">
        <v>77</v>
      </c>
      <c r="AY1582" s="244" t="s">
        <v>164</v>
      </c>
    </row>
    <row r="1583" s="14" customFormat="1">
      <c r="A1583" s="14"/>
      <c r="B1583" s="245"/>
      <c r="C1583" s="246"/>
      <c r="D1583" s="235" t="s">
        <v>174</v>
      </c>
      <c r="E1583" s="247" t="s">
        <v>19</v>
      </c>
      <c r="F1583" s="248" t="s">
        <v>176</v>
      </c>
      <c r="G1583" s="246"/>
      <c r="H1583" s="249">
        <v>20</v>
      </c>
      <c r="I1583" s="250"/>
      <c r="J1583" s="246"/>
      <c r="K1583" s="246"/>
      <c r="L1583" s="251"/>
      <c r="M1583" s="252"/>
      <c r="N1583" s="253"/>
      <c r="O1583" s="253"/>
      <c r="P1583" s="253"/>
      <c r="Q1583" s="253"/>
      <c r="R1583" s="253"/>
      <c r="S1583" s="253"/>
      <c r="T1583" s="254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55" t="s">
        <v>174</v>
      </c>
      <c r="AU1583" s="255" t="s">
        <v>87</v>
      </c>
      <c r="AV1583" s="14" t="s">
        <v>108</v>
      </c>
      <c r="AW1583" s="14" t="s">
        <v>37</v>
      </c>
      <c r="AX1583" s="14" t="s">
        <v>85</v>
      </c>
      <c r="AY1583" s="255" t="s">
        <v>164</v>
      </c>
    </row>
    <row r="1584" s="2" customFormat="1" ht="62.7" customHeight="1">
      <c r="A1584" s="41"/>
      <c r="B1584" s="42"/>
      <c r="C1584" s="215" t="s">
        <v>1595</v>
      </c>
      <c r="D1584" s="215" t="s">
        <v>166</v>
      </c>
      <c r="E1584" s="216" t="s">
        <v>1596</v>
      </c>
      <c r="F1584" s="217" t="s">
        <v>1597</v>
      </c>
      <c r="G1584" s="218" t="s">
        <v>272</v>
      </c>
      <c r="H1584" s="219">
        <v>1</v>
      </c>
      <c r="I1584" s="220"/>
      <c r="J1584" s="221">
        <f>ROUND(I1584*H1584,2)</f>
        <v>0</v>
      </c>
      <c r="K1584" s="217" t="s">
        <v>19</v>
      </c>
      <c r="L1584" s="47"/>
      <c r="M1584" s="222" t="s">
        <v>19</v>
      </c>
      <c r="N1584" s="223" t="s">
        <v>48</v>
      </c>
      <c r="O1584" s="87"/>
      <c r="P1584" s="224">
        <f>O1584*H1584</f>
        <v>0</v>
      </c>
      <c r="Q1584" s="224">
        <v>0</v>
      </c>
      <c r="R1584" s="224">
        <f>Q1584*H1584</f>
        <v>0</v>
      </c>
      <c r="S1584" s="224">
        <v>0</v>
      </c>
      <c r="T1584" s="225">
        <f>S1584*H1584</f>
        <v>0</v>
      </c>
      <c r="U1584" s="41"/>
      <c r="V1584" s="41"/>
      <c r="W1584" s="41"/>
      <c r="X1584" s="41"/>
      <c r="Y1584" s="41"/>
      <c r="Z1584" s="41"/>
      <c r="AA1584" s="41"/>
      <c r="AB1584" s="41"/>
      <c r="AC1584" s="41"/>
      <c r="AD1584" s="41"/>
      <c r="AE1584" s="41"/>
      <c r="AR1584" s="226" t="s">
        <v>276</v>
      </c>
      <c r="AT1584" s="226" t="s">
        <v>166</v>
      </c>
      <c r="AU1584" s="226" t="s">
        <v>87</v>
      </c>
      <c r="AY1584" s="20" t="s">
        <v>164</v>
      </c>
      <c r="BE1584" s="227">
        <f>IF(N1584="základní",J1584,0)</f>
        <v>0</v>
      </c>
      <c r="BF1584" s="227">
        <f>IF(N1584="snížená",J1584,0)</f>
        <v>0</v>
      </c>
      <c r="BG1584" s="227">
        <f>IF(N1584="zákl. přenesená",J1584,0)</f>
        <v>0</v>
      </c>
      <c r="BH1584" s="227">
        <f>IF(N1584="sníž. přenesená",J1584,0)</f>
        <v>0</v>
      </c>
      <c r="BI1584" s="227">
        <f>IF(N1584="nulová",J1584,0)</f>
        <v>0</v>
      </c>
      <c r="BJ1584" s="20" t="s">
        <v>85</v>
      </c>
      <c r="BK1584" s="227">
        <f>ROUND(I1584*H1584,2)</f>
        <v>0</v>
      </c>
      <c r="BL1584" s="20" t="s">
        <v>276</v>
      </c>
      <c r="BM1584" s="226" t="s">
        <v>1598</v>
      </c>
    </row>
    <row r="1585" s="2" customFormat="1">
      <c r="A1585" s="41"/>
      <c r="B1585" s="42"/>
      <c r="C1585" s="43"/>
      <c r="D1585" s="235" t="s">
        <v>274</v>
      </c>
      <c r="E1585" s="43"/>
      <c r="F1585" s="288" t="s">
        <v>1599</v>
      </c>
      <c r="G1585" s="43"/>
      <c r="H1585" s="43"/>
      <c r="I1585" s="230"/>
      <c r="J1585" s="43"/>
      <c r="K1585" s="43"/>
      <c r="L1585" s="47"/>
      <c r="M1585" s="231"/>
      <c r="N1585" s="232"/>
      <c r="O1585" s="87"/>
      <c r="P1585" s="87"/>
      <c r="Q1585" s="87"/>
      <c r="R1585" s="87"/>
      <c r="S1585" s="87"/>
      <c r="T1585" s="88"/>
      <c r="U1585" s="41"/>
      <c r="V1585" s="41"/>
      <c r="W1585" s="41"/>
      <c r="X1585" s="41"/>
      <c r="Y1585" s="41"/>
      <c r="Z1585" s="41"/>
      <c r="AA1585" s="41"/>
      <c r="AB1585" s="41"/>
      <c r="AC1585" s="41"/>
      <c r="AD1585" s="41"/>
      <c r="AE1585" s="41"/>
      <c r="AT1585" s="20" t="s">
        <v>274</v>
      </c>
      <c r="AU1585" s="20" t="s">
        <v>87</v>
      </c>
    </row>
    <row r="1586" s="13" customFormat="1">
      <c r="A1586" s="13"/>
      <c r="B1586" s="233"/>
      <c r="C1586" s="234"/>
      <c r="D1586" s="235" t="s">
        <v>174</v>
      </c>
      <c r="E1586" s="236" t="s">
        <v>19</v>
      </c>
      <c r="F1586" s="237" t="s">
        <v>85</v>
      </c>
      <c r="G1586" s="234"/>
      <c r="H1586" s="238">
        <v>1</v>
      </c>
      <c r="I1586" s="239"/>
      <c r="J1586" s="234"/>
      <c r="K1586" s="234"/>
      <c r="L1586" s="240"/>
      <c r="M1586" s="241"/>
      <c r="N1586" s="242"/>
      <c r="O1586" s="242"/>
      <c r="P1586" s="242"/>
      <c r="Q1586" s="242"/>
      <c r="R1586" s="242"/>
      <c r="S1586" s="242"/>
      <c r="T1586" s="24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4" t="s">
        <v>174</v>
      </c>
      <c r="AU1586" s="244" t="s">
        <v>87</v>
      </c>
      <c r="AV1586" s="13" t="s">
        <v>87</v>
      </c>
      <c r="AW1586" s="13" t="s">
        <v>37</v>
      </c>
      <c r="AX1586" s="13" t="s">
        <v>77</v>
      </c>
      <c r="AY1586" s="244" t="s">
        <v>164</v>
      </c>
    </row>
    <row r="1587" s="14" customFormat="1">
      <c r="A1587" s="14"/>
      <c r="B1587" s="245"/>
      <c r="C1587" s="246"/>
      <c r="D1587" s="235" t="s">
        <v>174</v>
      </c>
      <c r="E1587" s="247" t="s">
        <v>19</v>
      </c>
      <c r="F1587" s="248" t="s">
        <v>176</v>
      </c>
      <c r="G1587" s="246"/>
      <c r="H1587" s="249">
        <v>1</v>
      </c>
      <c r="I1587" s="250"/>
      <c r="J1587" s="246"/>
      <c r="K1587" s="246"/>
      <c r="L1587" s="251"/>
      <c r="M1587" s="252"/>
      <c r="N1587" s="253"/>
      <c r="O1587" s="253"/>
      <c r="P1587" s="253"/>
      <c r="Q1587" s="253"/>
      <c r="R1587" s="253"/>
      <c r="S1587" s="253"/>
      <c r="T1587" s="254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55" t="s">
        <v>174</v>
      </c>
      <c r="AU1587" s="255" t="s">
        <v>87</v>
      </c>
      <c r="AV1587" s="14" t="s">
        <v>108</v>
      </c>
      <c r="AW1587" s="14" t="s">
        <v>37</v>
      </c>
      <c r="AX1587" s="14" t="s">
        <v>85</v>
      </c>
      <c r="AY1587" s="255" t="s">
        <v>164</v>
      </c>
    </row>
    <row r="1588" s="2" customFormat="1" ht="66.75" customHeight="1">
      <c r="A1588" s="41"/>
      <c r="B1588" s="42"/>
      <c r="C1588" s="215" t="s">
        <v>1600</v>
      </c>
      <c r="D1588" s="215" t="s">
        <v>166</v>
      </c>
      <c r="E1588" s="216" t="s">
        <v>1601</v>
      </c>
      <c r="F1588" s="217" t="s">
        <v>1602</v>
      </c>
      <c r="G1588" s="218" t="s">
        <v>359</v>
      </c>
      <c r="H1588" s="219">
        <v>4</v>
      </c>
      <c r="I1588" s="220"/>
      <c r="J1588" s="221">
        <f>ROUND(I1588*H1588,2)</f>
        <v>0</v>
      </c>
      <c r="K1588" s="217" t="s">
        <v>19</v>
      </c>
      <c r="L1588" s="47"/>
      <c r="M1588" s="222" t="s">
        <v>19</v>
      </c>
      <c r="N1588" s="223" t="s">
        <v>48</v>
      </c>
      <c r="O1588" s="87"/>
      <c r="P1588" s="224">
        <f>O1588*H1588</f>
        <v>0</v>
      </c>
      <c r="Q1588" s="224">
        <v>0</v>
      </c>
      <c r="R1588" s="224">
        <f>Q1588*H1588</f>
        <v>0</v>
      </c>
      <c r="S1588" s="224">
        <v>0</v>
      </c>
      <c r="T1588" s="225">
        <f>S1588*H1588</f>
        <v>0</v>
      </c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R1588" s="226" t="s">
        <v>276</v>
      </c>
      <c r="AT1588" s="226" t="s">
        <v>166</v>
      </c>
      <c r="AU1588" s="226" t="s">
        <v>87</v>
      </c>
      <c r="AY1588" s="20" t="s">
        <v>164</v>
      </c>
      <c r="BE1588" s="227">
        <f>IF(N1588="základní",J1588,0)</f>
        <v>0</v>
      </c>
      <c r="BF1588" s="227">
        <f>IF(N1588="snížená",J1588,0)</f>
        <v>0</v>
      </c>
      <c r="BG1588" s="227">
        <f>IF(N1588="zákl. přenesená",J1588,0)</f>
        <v>0</v>
      </c>
      <c r="BH1588" s="227">
        <f>IF(N1588="sníž. přenesená",J1588,0)</f>
        <v>0</v>
      </c>
      <c r="BI1588" s="227">
        <f>IF(N1588="nulová",J1588,0)</f>
        <v>0</v>
      </c>
      <c r="BJ1588" s="20" t="s">
        <v>85</v>
      </c>
      <c r="BK1588" s="227">
        <f>ROUND(I1588*H1588,2)</f>
        <v>0</v>
      </c>
      <c r="BL1588" s="20" t="s">
        <v>276</v>
      </c>
      <c r="BM1588" s="226" t="s">
        <v>1603</v>
      </c>
    </row>
    <row r="1589" s="2" customFormat="1">
      <c r="A1589" s="41"/>
      <c r="B1589" s="42"/>
      <c r="C1589" s="43"/>
      <c r="D1589" s="235" t="s">
        <v>274</v>
      </c>
      <c r="E1589" s="43"/>
      <c r="F1589" s="288" t="s">
        <v>1604</v>
      </c>
      <c r="G1589" s="43"/>
      <c r="H1589" s="43"/>
      <c r="I1589" s="230"/>
      <c r="J1589" s="43"/>
      <c r="K1589" s="43"/>
      <c r="L1589" s="47"/>
      <c r="M1589" s="231"/>
      <c r="N1589" s="232"/>
      <c r="O1589" s="87"/>
      <c r="P1589" s="87"/>
      <c r="Q1589" s="87"/>
      <c r="R1589" s="87"/>
      <c r="S1589" s="87"/>
      <c r="T1589" s="88"/>
      <c r="U1589" s="41"/>
      <c r="V1589" s="41"/>
      <c r="W1589" s="41"/>
      <c r="X1589" s="41"/>
      <c r="Y1589" s="41"/>
      <c r="Z1589" s="41"/>
      <c r="AA1589" s="41"/>
      <c r="AB1589" s="41"/>
      <c r="AC1589" s="41"/>
      <c r="AD1589" s="41"/>
      <c r="AE1589" s="41"/>
      <c r="AT1589" s="20" t="s">
        <v>274</v>
      </c>
      <c r="AU1589" s="20" t="s">
        <v>87</v>
      </c>
    </row>
    <row r="1590" s="13" customFormat="1">
      <c r="A1590" s="13"/>
      <c r="B1590" s="233"/>
      <c r="C1590" s="234"/>
      <c r="D1590" s="235" t="s">
        <v>174</v>
      </c>
      <c r="E1590" s="236" t="s">
        <v>19</v>
      </c>
      <c r="F1590" s="237" t="s">
        <v>1605</v>
      </c>
      <c r="G1590" s="234"/>
      <c r="H1590" s="238">
        <v>4</v>
      </c>
      <c r="I1590" s="239"/>
      <c r="J1590" s="234"/>
      <c r="K1590" s="234"/>
      <c r="L1590" s="240"/>
      <c r="M1590" s="241"/>
      <c r="N1590" s="242"/>
      <c r="O1590" s="242"/>
      <c r="P1590" s="242"/>
      <c r="Q1590" s="242"/>
      <c r="R1590" s="242"/>
      <c r="S1590" s="242"/>
      <c r="T1590" s="24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T1590" s="244" t="s">
        <v>174</v>
      </c>
      <c r="AU1590" s="244" t="s">
        <v>87</v>
      </c>
      <c r="AV1590" s="13" t="s">
        <v>87</v>
      </c>
      <c r="AW1590" s="13" t="s">
        <v>37</v>
      </c>
      <c r="AX1590" s="13" t="s">
        <v>77</v>
      </c>
      <c r="AY1590" s="244" t="s">
        <v>164</v>
      </c>
    </row>
    <row r="1591" s="14" customFormat="1">
      <c r="A1591" s="14"/>
      <c r="B1591" s="245"/>
      <c r="C1591" s="246"/>
      <c r="D1591" s="235" t="s">
        <v>174</v>
      </c>
      <c r="E1591" s="247" t="s">
        <v>19</v>
      </c>
      <c r="F1591" s="248" t="s">
        <v>176</v>
      </c>
      <c r="G1591" s="246"/>
      <c r="H1591" s="249">
        <v>4</v>
      </c>
      <c r="I1591" s="250"/>
      <c r="J1591" s="246"/>
      <c r="K1591" s="246"/>
      <c r="L1591" s="251"/>
      <c r="M1591" s="252"/>
      <c r="N1591" s="253"/>
      <c r="O1591" s="253"/>
      <c r="P1591" s="253"/>
      <c r="Q1591" s="253"/>
      <c r="R1591" s="253"/>
      <c r="S1591" s="253"/>
      <c r="T1591" s="25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55" t="s">
        <v>174</v>
      </c>
      <c r="AU1591" s="255" t="s">
        <v>87</v>
      </c>
      <c r="AV1591" s="14" t="s">
        <v>108</v>
      </c>
      <c r="AW1591" s="14" t="s">
        <v>37</v>
      </c>
      <c r="AX1591" s="14" t="s">
        <v>85</v>
      </c>
      <c r="AY1591" s="255" t="s">
        <v>164</v>
      </c>
    </row>
    <row r="1592" s="2" customFormat="1" ht="66.75" customHeight="1">
      <c r="A1592" s="41"/>
      <c r="B1592" s="42"/>
      <c r="C1592" s="215" t="s">
        <v>1606</v>
      </c>
      <c r="D1592" s="215" t="s">
        <v>166</v>
      </c>
      <c r="E1592" s="216" t="s">
        <v>1607</v>
      </c>
      <c r="F1592" s="217" t="s">
        <v>1608</v>
      </c>
      <c r="G1592" s="218" t="s">
        <v>359</v>
      </c>
      <c r="H1592" s="219">
        <v>2</v>
      </c>
      <c r="I1592" s="220"/>
      <c r="J1592" s="221">
        <f>ROUND(I1592*H1592,2)</f>
        <v>0</v>
      </c>
      <c r="K1592" s="217" t="s">
        <v>19</v>
      </c>
      <c r="L1592" s="47"/>
      <c r="M1592" s="222" t="s">
        <v>19</v>
      </c>
      <c r="N1592" s="223" t="s">
        <v>48</v>
      </c>
      <c r="O1592" s="87"/>
      <c r="P1592" s="224">
        <f>O1592*H1592</f>
        <v>0</v>
      </c>
      <c r="Q1592" s="224">
        <v>0</v>
      </c>
      <c r="R1592" s="224">
        <f>Q1592*H1592</f>
        <v>0</v>
      </c>
      <c r="S1592" s="224">
        <v>0</v>
      </c>
      <c r="T1592" s="225">
        <f>S1592*H1592</f>
        <v>0</v>
      </c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R1592" s="226" t="s">
        <v>276</v>
      </c>
      <c r="AT1592" s="226" t="s">
        <v>166</v>
      </c>
      <c r="AU1592" s="226" t="s">
        <v>87</v>
      </c>
      <c r="AY1592" s="20" t="s">
        <v>164</v>
      </c>
      <c r="BE1592" s="227">
        <f>IF(N1592="základní",J1592,0)</f>
        <v>0</v>
      </c>
      <c r="BF1592" s="227">
        <f>IF(N1592="snížená",J1592,0)</f>
        <v>0</v>
      </c>
      <c r="BG1592" s="227">
        <f>IF(N1592="zákl. přenesená",J1592,0)</f>
        <v>0</v>
      </c>
      <c r="BH1592" s="227">
        <f>IF(N1592="sníž. přenesená",J1592,0)</f>
        <v>0</v>
      </c>
      <c r="BI1592" s="227">
        <f>IF(N1592="nulová",J1592,0)</f>
        <v>0</v>
      </c>
      <c r="BJ1592" s="20" t="s">
        <v>85</v>
      </c>
      <c r="BK1592" s="227">
        <f>ROUND(I1592*H1592,2)</f>
        <v>0</v>
      </c>
      <c r="BL1592" s="20" t="s">
        <v>276</v>
      </c>
      <c r="BM1592" s="226" t="s">
        <v>1609</v>
      </c>
    </row>
    <row r="1593" s="2" customFormat="1">
      <c r="A1593" s="41"/>
      <c r="B1593" s="42"/>
      <c r="C1593" s="43"/>
      <c r="D1593" s="235" t="s">
        <v>274</v>
      </c>
      <c r="E1593" s="43"/>
      <c r="F1593" s="288" t="s">
        <v>1610</v>
      </c>
      <c r="G1593" s="43"/>
      <c r="H1593" s="43"/>
      <c r="I1593" s="230"/>
      <c r="J1593" s="43"/>
      <c r="K1593" s="43"/>
      <c r="L1593" s="47"/>
      <c r="M1593" s="231"/>
      <c r="N1593" s="232"/>
      <c r="O1593" s="87"/>
      <c r="P1593" s="87"/>
      <c r="Q1593" s="87"/>
      <c r="R1593" s="87"/>
      <c r="S1593" s="87"/>
      <c r="T1593" s="88"/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T1593" s="20" t="s">
        <v>274</v>
      </c>
      <c r="AU1593" s="20" t="s">
        <v>87</v>
      </c>
    </row>
    <row r="1594" s="13" customFormat="1">
      <c r="A1594" s="13"/>
      <c r="B1594" s="233"/>
      <c r="C1594" s="234"/>
      <c r="D1594" s="235" t="s">
        <v>174</v>
      </c>
      <c r="E1594" s="236" t="s">
        <v>19</v>
      </c>
      <c r="F1594" s="237" t="s">
        <v>1546</v>
      </c>
      <c r="G1594" s="234"/>
      <c r="H1594" s="238">
        <v>2</v>
      </c>
      <c r="I1594" s="239"/>
      <c r="J1594" s="234"/>
      <c r="K1594" s="234"/>
      <c r="L1594" s="240"/>
      <c r="M1594" s="241"/>
      <c r="N1594" s="242"/>
      <c r="O1594" s="242"/>
      <c r="P1594" s="242"/>
      <c r="Q1594" s="242"/>
      <c r="R1594" s="242"/>
      <c r="S1594" s="242"/>
      <c r="T1594" s="24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44" t="s">
        <v>174</v>
      </c>
      <c r="AU1594" s="244" t="s">
        <v>87</v>
      </c>
      <c r="AV1594" s="13" t="s">
        <v>87</v>
      </c>
      <c r="AW1594" s="13" t="s">
        <v>37</v>
      </c>
      <c r="AX1594" s="13" t="s">
        <v>77</v>
      </c>
      <c r="AY1594" s="244" t="s">
        <v>164</v>
      </c>
    </row>
    <row r="1595" s="14" customFormat="1">
      <c r="A1595" s="14"/>
      <c r="B1595" s="245"/>
      <c r="C1595" s="246"/>
      <c r="D1595" s="235" t="s">
        <v>174</v>
      </c>
      <c r="E1595" s="247" t="s">
        <v>19</v>
      </c>
      <c r="F1595" s="248" t="s">
        <v>176</v>
      </c>
      <c r="G1595" s="246"/>
      <c r="H1595" s="249">
        <v>2</v>
      </c>
      <c r="I1595" s="250"/>
      <c r="J1595" s="246"/>
      <c r="K1595" s="246"/>
      <c r="L1595" s="251"/>
      <c r="M1595" s="252"/>
      <c r="N1595" s="253"/>
      <c r="O1595" s="253"/>
      <c r="P1595" s="253"/>
      <c r="Q1595" s="253"/>
      <c r="R1595" s="253"/>
      <c r="S1595" s="253"/>
      <c r="T1595" s="254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55" t="s">
        <v>174</v>
      </c>
      <c r="AU1595" s="255" t="s">
        <v>87</v>
      </c>
      <c r="AV1595" s="14" t="s">
        <v>108</v>
      </c>
      <c r="AW1595" s="14" t="s">
        <v>37</v>
      </c>
      <c r="AX1595" s="14" t="s">
        <v>85</v>
      </c>
      <c r="AY1595" s="255" t="s">
        <v>164</v>
      </c>
    </row>
    <row r="1596" s="2" customFormat="1" ht="55.5" customHeight="1">
      <c r="A1596" s="41"/>
      <c r="B1596" s="42"/>
      <c r="C1596" s="215" t="s">
        <v>1611</v>
      </c>
      <c r="D1596" s="215" t="s">
        <v>166</v>
      </c>
      <c r="E1596" s="216" t="s">
        <v>1612</v>
      </c>
      <c r="F1596" s="217" t="s">
        <v>1613</v>
      </c>
      <c r="G1596" s="218" t="s">
        <v>359</v>
      </c>
      <c r="H1596" s="219">
        <v>7</v>
      </c>
      <c r="I1596" s="220"/>
      <c r="J1596" s="221">
        <f>ROUND(I1596*H1596,2)</f>
        <v>0</v>
      </c>
      <c r="K1596" s="217" t="s">
        <v>19</v>
      </c>
      <c r="L1596" s="47"/>
      <c r="M1596" s="222" t="s">
        <v>19</v>
      </c>
      <c r="N1596" s="223" t="s">
        <v>48</v>
      </c>
      <c r="O1596" s="87"/>
      <c r="P1596" s="224">
        <f>O1596*H1596</f>
        <v>0</v>
      </c>
      <c r="Q1596" s="224">
        <v>0</v>
      </c>
      <c r="R1596" s="224">
        <f>Q1596*H1596</f>
        <v>0</v>
      </c>
      <c r="S1596" s="224">
        <v>0</v>
      </c>
      <c r="T1596" s="225">
        <f>S1596*H1596</f>
        <v>0</v>
      </c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R1596" s="226" t="s">
        <v>276</v>
      </c>
      <c r="AT1596" s="226" t="s">
        <v>166</v>
      </c>
      <c r="AU1596" s="226" t="s">
        <v>87</v>
      </c>
      <c r="AY1596" s="20" t="s">
        <v>164</v>
      </c>
      <c r="BE1596" s="227">
        <f>IF(N1596="základní",J1596,0)</f>
        <v>0</v>
      </c>
      <c r="BF1596" s="227">
        <f>IF(N1596="snížená",J1596,0)</f>
        <v>0</v>
      </c>
      <c r="BG1596" s="227">
        <f>IF(N1596="zákl. přenesená",J1596,0)</f>
        <v>0</v>
      </c>
      <c r="BH1596" s="227">
        <f>IF(N1596="sníž. přenesená",J1596,0)</f>
        <v>0</v>
      </c>
      <c r="BI1596" s="227">
        <f>IF(N1596="nulová",J1596,0)</f>
        <v>0</v>
      </c>
      <c r="BJ1596" s="20" t="s">
        <v>85</v>
      </c>
      <c r="BK1596" s="227">
        <f>ROUND(I1596*H1596,2)</f>
        <v>0</v>
      </c>
      <c r="BL1596" s="20" t="s">
        <v>276</v>
      </c>
      <c r="BM1596" s="226" t="s">
        <v>1614</v>
      </c>
    </row>
    <row r="1597" s="2" customFormat="1">
      <c r="A1597" s="41"/>
      <c r="B1597" s="42"/>
      <c r="C1597" s="43"/>
      <c r="D1597" s="235" t="s">
        <v>274</v>
      </c>
      <c r="E1597" s="43"/>
      <c r="F1597" s="288" t="s">
        <v>1615</v>
      </c>
      <c r="G1597" s="43"/>
      <c r="H1597" s="43"/>
      <c r="I1597" s="230"/>
      <c r="J1597" s="43"/>
      <c r="K1597" s="43"/>
      <c r="L1597" s="47"/>
      <c r="M1597" s="231"/>
      <c r="N1597" s="232"/>
      <c r="O1597" s="87"/>
      <c r="P1597" s="87"/>
      <c r="Q1597" s="87"/>
      <c r="R1597" s="87"/>
      <c r="S1597" s="87"/>
      <c r="T1597" s="88"/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T1597" s="20" t="s">
        <v>274</v>
      </c>
      <c r="AU1597" s="20" t="s">
        <v>87</v>
      </c>
    </row>
    <row r="1598" s="13" customFormat="1">
      <c r="A1598" s="13"/>
      <c r="B1598" s="233"/>
      <c r="C1598" s="234"/>
      <c r="D1598" s="235" t="s">
        <v>174</v>
      </c>
      <c r="E1598" s="236" t="s">
        <v>19</v>
      </c>
      <c r="F1598" s="237" t="s">
        <v>1616</v>
      </c>
      <c r="G1598" s="234"/>
      <c r="H1598" s="238">
        <v>7</v>
      </c>
      <c r="I1598" s="239"/>
      <c r="J1598" s="234"/>
      <c r="K1598" s="234"/>
      <c r="L1598" s="240"/>
      <c r="M1598" s="241"/>
      <c r="N1598" s="242"/>
      <c r="O1598" s="242"/>
      <c r="P1598" s="242"/>
      <c r="Q1598" s="242"/>
      <c r="R1598" s="242"/>
      <c r="S1598" s="242"/>
      <c r="T1598" s="24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4" t="s">
        <v>174</v>
      </c>
      <c r="AU1598" s="244" t="s">
        <v>87</v>
      </c>
      <c r="AV1598" s="13" t="s">
        <v>87</v>
      </c>
      <c r="AW1598" s="13" t="s">
        <v>37</v>
      </c>
      <c r="AX1598" s="13" t="s">
        <v>77</v>
      </c>
      <c r="AY1598" s="244" t="s">
        <v>164</v>
      </c>
    </row>
    <row r="1599" s="14" customFormat="1">
      <c r="A1599" s="14"/>
      <c r="B1599" s="245"/>
      <c r="C1599" s="246"/>
      <c r="D1599" s="235" t="s">
        <v>174</v>
      </c>
      <c r="E1599" s="247" t="s">
        <v>19</v>
      </c>
      <c r="F1599" s="248" t="s">
        <v>176</v>
      </c>
      <c r="G1599" s="246"/>
      <c r="H1599" s="249">
        <v>7</v>
      </c>
      <c r="I1599" s="250"/>
      <c r="J1599" s="246"/>
      <c r="K1599" s="246"/>
      <c r="L1599" s="251"/>
      <c r="M1599" s="252"/>
      <c r="N1599" s="253"/>
      <c r="O1599" s="253"/>
      <c r="P1599" s="253"/>
      <c r="Q1599" s="253"/>
      <c r="R1599" s="253"/>
      <c r="S1599" s="253"/>
      <c r="T1599" s="254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55" t="s">
        <v>174</v>
      </c>
      <c r="AU1599" s="255" t="s">
        <v>87</v>
      </c>
      <c r="AV1599" s="14" t="s">
        <v>108</v>
      </c>
      <c r="AW1599" s="14" t="s">
        <v>37</v>
      </c>
      <c r="AX1599" s="14" t="s">
        <v>85</v>
      </c>
      <c r="AY1599" s="255" t="s">
        <v>164</v>
      </c>
    </row>
    <row r="1600" s="2" customFormat="1" ht="62.7" customHeight="1">
      <c r="A1600" s="41"/>
      <c r="B1600" s="42"/>
      <c r="C1600" s="215" t="s">
        <v>1617</v>
      </c>
      <c r="D1600" s="215" t="s">
        <v>166</v>
      </c>
      <c r="E1600" s="216" t="s">
        <v>1618</v>
      </c>
      <c r="F1600" s="217" t="s">
        <v>1619</v>
      </c>
      <c r="G1600" s="218" t="s">
        <v>359</v>
      </c>
      <c r="H1600" s="219">
        <v>7</v>
      </c>
      <c r="I1600" s="220"/>
      <c r="J1600" s="221">
        <f>ROUND(I1600*H1600,2)</f>
        <v>0</v>
      </c>
      <c r="K1600" s="217" t="s">
        <v>19</v>
      </c>
      <c r="L1600" s="47"/>
      <c r="M1600" s="222" t="s">
        <v>19</v>
      </c>
      <c r="N1600" s="223" t="s">
        <v>48</v>
      </c>
      <c r="O1600" s="87"/>
      <c r="P1600" s="224">
        <f>O1600*H1600</f>
        <v>0</v>
      </c>
      <c r="Q1600" s="224">
        <v>0</v>
      </c>
      <c r="R1600" s="224">
        <f>Q1600*H1600</f>
        <v>0</v>
      </c>
      <c r="S1600" s="224">
        <v>0</v>
      </c>
      <c r="T1600" s="225">
        <f>S1600*H1600</f>
        <v>0</v>
      </c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R1600" s="226" t="s">
        <v>276</v>
      </c>
      <c r="AT1600" s="226" t="s">
        <v>166</v>
      </c>
      <c r="AU1600" s="226" t="s">
        <v>87</v>
      </c>
      <c r="AY1600" s="20" t="s">
        <v>164</v>
      </c>
      <c r="BE1600" s="227">
        <f>IF(N1600="základní",J1600,0)</f>
        <v>0</v>
      </c>
      <c r="BF1600" s="227">
        <f>IF(N1600="snížená",J1600,0)</f>
        <v>0</v>
      </c>
      <c r="BG1600" s="227">
        <f>IF(N1600="zákl. přenesená",J1600,0)</f>
        <v>0</v>
      </c>
      <c r="BH1600" s="227">
        <f>IF(N1600="sníž. přenesená",J1600,0)</f>
        <v>0</v>
      </c>
      <c r="BI1600" s="227">
        <f>IF(N1600="nulová",J1600,0)</f>
        <v>0</v>
      </c>
      <c r="BJ1600" s="20" t="s">
        <v>85</v>
      </c>
      <c r="BK1600" s="227">
        <f>ROUND(I1600*H1600,2)</f>
        <v>0</v>
      </c>
      <c r="BL1600" s="20" t="s">
        <v>276</v>
      </c>
      <c r="BM1600" s="226" t="s">
        <v>1620</v>
      </c>
    </row>
    <row r="1601" s="2" customFormat="1">
      <c r="A1601" s="41"/>
      <c r="B1601" s="42"/>
      <c r="C1601" s="43"/>
      <c r="D1601" s="235" t="s">
        <v>274</v>
      </c>
      <c r="E1601" s="43"/>
      <c r="F1601" s="288" t="s">
        <v>1621</v>
      </c>
      <c r="G1601" s="43"/>
      <c r="H1601" s="43"/>
      <c r="I1601" s="230"/>
      <c r="J1601" s="43"/>
      <c r="K1601" s="43"/>
      <c r="L1601" s="47"/>
      <c r="M1601" s="231"/>
      <c r="N1601" s="232"/>
      <c r="O1601" s="87"/>
      <c r="P1601" s="87"/>
      <c r="Q1601" s="87"/>
      <c r="R1601" s="87"/>
      <c r="S1601" s="87"/>
      <c r="T1601" s="88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T1601" s="20" t="s">
        <v>274</v>
      </c>
      <c r="AU1601" s="20" t="s">
        <v>87</v>
      </c>
    </row>
    <row r="1602" s="13" customFormat="1">
      <c r="A1602" s="13"/>
      <c r="B1602" s="233"/>
      <c r="C1602" s="234"/>
      <c r="D1602" s="235" t="s">
        <v>174</v>
      </c>
      <c r="E1602" s="236" t="s">
        <v>19</v>
      </c>
      <c r="F1602" s="237" t="s">
        <v>1616</v>
      </c>
      <c r="G1602" s="234"/>
      <c r="H1602" s="238">
        <v>7</v>
      </c>
      <c r="I1602" s="239"/>
      <c r="J1602" s="234"/>
      <c r="K1602" s="234"/>
      <c r="L1602" s="240"/>
      <c r="M1602" s="241"/>
      <c r="N1602" s="242"/>
      <c r="O1602" s="242"/>
      <c r="P1602" s="242"/>
      <c r="Q1602" s="242"/>
      <c r="R1602" s="242"/>
      <c r="S1602" s="242"/>
      <c r="T1602" s="24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4" t="s">
        <v>174</v>
      </c>
      <c r="AU1602" s="244" t="s">
        <v>87</v>
      </c>
      <c r="AV1602" s="13" t="s">
        <v>87</v>
      </c>
      <c r="AW1602" s="13" t="s">
        <v>37</v>
      </c>
      <c r="AX1602" s="13" t="s">
        <v>77</v>
      </c>
      <c r="AY1602" s="244" t="s">
        <v>164</v>
      </c>
    </row>
    <row r="1603" s="14" customFormat="1">
      <c r="A1603" s="14"/>
      <c r="B1603" s="245"/>
      <c r="C1603" s="246"/>
      <c r="D1603" s="235" t="s">
        <v>174</v>
      </c>
      <c r="E1603" s="247" t="s">
        <v>19</v>
      </c>
      <c r="F1603" s="248" t="s">
        <v>176</v>
      </c>
      <c r="G1603" s="246"/>
      <c r="H1603" s="249">
        <v>7</v>
      </c>
      <c r="I1603" s="250"/>
      <c r="J1603" s="246"/>
      <c r="K1603" s="246"/>
      <c r="L1603" s="251"/>
      <c r="M1603" s="252"/>
      <c r="N1603" s="253"/>
      <c r="O1603" s="253"/>
      <c r="P1603" s="253"/>
      <c r="Q1603" s="253"/>
      <c r="R1603" s="253"/>
      <c r="S1603" s="253"/>
      <c r="T1603" s="254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5" t="s">
        <v>174</v>
      </c>
      <c r="AU1603" s="255" t="s">
        <v>87</v>
      </c>
      <c r="AV1603" s="14" t="s">
        <v>108</v>
      </c>
      <c r="AW1603" s="14" t="s">
        <v>37</v>
      </c>
      <c r="AX1603" s="14" t="s">
        <v>85</v>
      </c>
      <c r="AY1603" s="255" t="s">
        <v>164</v>
      </c>
    </row>
    <row r="1604" s="2" customFormat="1" ht="55.5" customHeight="1">
      <c r="A1604" s="41"/>
      <c r="B1604" s="42"/>
      <c r="C1604" s="215" t="s">
        <v>1622</v>
      </c>
      <c r="D1604" s="215" t="s">
        <v>166</v>
      </c>
      <c r="E1604" s="216" t="s">
        <v>1623</v>
      </c>
      <c r="F1604" s="217" t="s">
        <v>1624</v>
      </c>
      <c r="G1604" s="218" t="s">
        <v>359</v>
      </c>
      <c r="H1604" s="219">
        <v>4</v>
      </c>
      <c r="I1604" s="220"/>
      <c r="J1604" s="221">
        <f>ROUND(I1604*H1604,2)</f>
        <v>0</v>
      </c>
      <c r="K1604" s="217" t="s">
        <v>19</v>
      </c>
      <c r="L1604" s="47"/>
      <c r="M1604" s="222" t="s">
        <v>19</v>
      </c>
      <c r="N1604" s="223" t="s">
        <v>48</v>
      </c>
      <c r="O1604" s="87"/>
      <c r="P1604" s="224">
        <f>O1604*H1604</f>
        <v>0</v>
      </c>
      <c r="Q1604" s="224">
        <v>0</v>
      </c>
      <c r="R1604" s="224">
        <f>Q1604*H1604</f>
        <v>0</v>
      </c>
      <c r="S1604" s="224">
        <v>0</v>
      </c>
      <c r="T1604" s="225">
        <f>S1604*H1604</f>
        <v>0</v>
      </c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R1604" s="226" t="s">
        <v>276</v>
      </c>
      <c r="AT1604" s="226" t="s">
        <v>166</v>
      </c>
      <c r="AU1604" s="226" t="s">
        <v>87</v>
      </c>
      <c r="AY1604" s="20" t="s">
        <v>164</v>
      </c>
      <c r="BE1604" s="227">
        <f>IF(N1604="základní",J1604,0)</f>
        <v>0</v>
      </c>
      <c r="BF1604" s="227">
        <f>IF(N1604="snížená",J1604,0)</f>
        <v>0</v>
      </c>
      <c r="BG1604" s="227">
        <f>IF(N1604="zákl. přenesená",J1604,0)</f>
        <v>0</v>
      </c>
      <c r="BH1604" s="227">
        <f>IF(N1604="sníž. přenesená",J1604,0)</f>
        <v>0</v>
      </c>
      <c r="BI1604" s="227">
        <f>IF(N1604="nulová",J1604,0)</f>
        <v>0</v>
      </c>
      <c r="BJ1604" s="20" t="s">
        <v>85</v>
      </c>
      <c r="BK1604" s="227">
        <f>ROUND(I1604*H1604,2)</f>
        <v>0</v>
      </c>
      <c r="BL1604" s="20" t="s">
        <v>276</v>
      </c>
      <c r="BM1604" s="226" t="s">
        <v>1625</v>
      </c>
    </row>
    <row r="1605" s="2" customFormat="1">
      <c r="A1605" s="41"/>
      <c r="B1605" s="42"/>
      <c r="C1605" s="43"/>
      <c r="D1605" s="235" t="s">
        <v>274</v>
      </c>
      <c r="E1605" s="43"/>
      <c r="F1605" s="288" t="s">
        <v>1626</v>
      </c>
      <c r="G1605" s="43"/>
      <c r="H1605" s="43"/>
      <c r="I1605" s="230"/>
      <c r="J1605" s="43"/>
      <c r="K1605" s="43"/>
      <c r="L1605" s="47"/>
      <c r="M1605" s="231"/>
      <c r="N1605" s="232"/>
      <c r="O1605" s="87"/>
      <c r="P1605" s="87"/>
      <c r="Q1605" s="87"/>
      <c r="R1605" s="87"/>
      <c r="S1605" s="87"/>
      <c r="T1605" s="88"/>
      <c r="U1605" s="41"/>
      <c r="V1605" s="41"/>
      <c r="W1605" s="41"/>
      <c r="X1605" s="41"/>
      <c r="Y1605" s="41"/>
      <c r="Z1605" s="41"/>
      <c r="AA1605" s="41"/>
      <c r="AB1605" s="41"/>
      <c r="AC1605" s="41"/>
      <c r="AD1605" s="41"/>
      <c r="AE1605" s="41"/>
      <c r="AT1605" s="20" t="s">
        <v>274</v>
      </c>
      <c r="AU1605" s="20" t="s">
        <v>87</v>
      </c>
    </row>
    <row r="1606" s="13" customFormat="1">
      <c r="A1606" s="13"/>
      <c r="B1606" s="233"/>
      <c r="C1606" s="234"/>
      <c r="D1606" s="235" t="s">
        <v>174</v>
      </c>
      <c r="E1606" s="236" t="s">
        <v>19</v>
      </c>
      <c r="F1606" s="237" t="s">
        <v>1605</v>
      </c>
      <c r="G1606" s="234"/>
      <c r="H1606" s="238">
        <v>4</v>
      </c>
      <c r="I1606" s="239"/>
      <c r="J1606" s="234"/>
      <c r="K1606" s="234"/>
      <c r="L1606" s="240"/>
      <c r="M1606" s="241"/>
      <c r="N1606" s="242"/>
      <c r="O1606" s="242"/>
      <c r="P1606" s="242"/>
      <c r="Q1606" s="242"/>
      <c r="R1606" s="242"/>
      <c r="S1606" s="242"/>
      <c r="T1606" s="24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44" t="s">
        <v>174</v>
      </c>
      <c r="AU1606" s="244" t="s">
        <v>87</v>
      </c>
      <c r="AV1606" s="13" t="s">
        <v>87</v>
      </c>
      <c r="AW1606" s="13" t="s">
        <v>37</v>
      </c>
      <c r="AX1606" s="13" t="s">
        <v>77</v>
      </c>
      <c r="AY1606" s="244" t="s">
        <v>164</v>
      </c>
    </row>
    <row r="1607" s="14" customFormat="1">
      <c r="A1607" s="14"/>
      <c r="B1607" s="245"/>
      <c r="C1607" s="246"/>
      <c r="D1607" s="235" t="s">
        <v>174</v>
      </c>
      <c r="E1607" s="247" t="s">
        <v>19</v>
      </c>
      <c r="F1607" s="248" t="s">
        <v>176</v>
      </c>
      <c r="G1607" s="246"/>
      <c r="H1607" s="249">
        <v>4</v>
      </c>
      <c r="I1607" s="250"/>
      <c r="J1607" s="246"/>
      <c r="K1607" s="246"/>
      <c r="L1607" s="251"/>
      <c r="M1607" s="252"/>
      <c r="N1607" s="253"/>
      <c r="O1607" s="253"/>
      <c r="P1607" s="253"/>
      <c r="Q1607" s="253"/>
      <c r="R1607" s="253"/>
      <c r="S1607" s="253"/>
      <c r="T1607" s="25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55" t="s">
        <v>174</v>
      </c>
      <c r="AU1607" s="255" t="s">
        <v>87</v>
      </c>
      <c r="AV1607" s="14" t="s">
        <v>108</v>
      </c>
      <c r="AW1607" s="14" t="s">
        <v>37</v>
      </c>
      <c r="AX1607" s="14" t="s">
        <v>85</v>
      </c>
      <c r="AY1607" s="255" t="s">
        <v>164</v>
      </c>
    </row>
    <row r="1608" s="2" customFormat="1" ht="55.5" customHeight="1">
      <c r="A1608" s="41"/>
      <c r="B1608" s="42"/>
      <c r="C1608" s="215" t="s">
        <v>1627</v>
      </c>
      <c r="D1608" s="215" t="s">
        <v>166</v>
      </c>
      <c r="E1608" s="216" t="s">
        <v>1628</v>
      </c>
      <c r="F1608" s="217" t="s">
        <v>1629</v>
      </c>
      <c r="G1608" s="218" t="s">
        <v>359</v>
      </c>
      <c r="H1608" s="219">
        <v>6</v>
      </c>
      <c r="I1608" s="220"/>
      <c r="J1608" s="221">
        <f>ROUND(I1608*H1608,2)</f>
        <v>0</v>
      </c>
      <c r="K1608" s="217" t="s">
        <v>19</v>
      </c>
      <c r="L1608" s="47"/>
      <c r="M1608" s="222" t="s">
        <v>19</v>
      </c>
      <c r="N1608" s="223" t="s">
        <v>48</v>
      </c>
      <c r="O1608" s="87"/>
      <c r="P1608" s="224">
        <f>O1608*H1608</f>
        <v>0</v>
      </c>
      <c r="Q1608" s="224">
        <v>0</v>
      </c>
      <c r="R1608" s="224">
        <f>Q1608*H1608</f>
        <v>0</v>
      </c>
      <c r="S1608" s="224">
        <v>0</v>
      </c>
      <c r="T1608" s="225">
        <f>S1608*H1608</f>
        <v>0</v>
      </c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R1608" s="226" t="s">
        <v>276</v>
      </c>
      <c r="AT1608" s="226" t="s">
        <v>166</v>
      </c>
      <c r="AU1608" s="226" t="s">
        <v>87</v>
      </c>
      <c r="AY1608" s="20" t="s">
        <v>164</v>
      </c>
      <c r="BE1608" s="227">
        <f>IF(N1608="základní",J1608,0)</f>
        <v>0</v>
      </c>
      <c r="BF1608" s="227">
        <f>IF(N1608="snížená",J1608,0)</f>
        <v>0</v>
      </c>
      <c r="BG1608" s="227">
        <f>IF(N1608="zákl. přenesená",J1608,0)</f>
        <v>0</v>
      </c>
      <c r="BH1608" s="227">
        <f>IF(N1608="sníž. přenesená",J1608,0)</f>
        <v>0</v>
      </c>
      <c r="BI1608" s="227">
        <f>IF(N1608="nulová",J1608,0)</f>
        <v>0</v>
      </c>
      <c r="BJ1608" s="20" t="s">
        <v>85</v>
      </c>
      <c r="BK1608" s="227">
        <f>ROUND(I1608*H1608,2)</f>
        <v>0</v>
      </c>
      <c r="BL1608" s="20" t="s">
        <v>276</v>
      </c>
      <c r="BM1608" s="226" t="s">
        <v>1630</v>
      </c>
    </row>
    <row r="1609" s="2" customFormat="1">
      <c r="A1609" s="41"/>
      <c r="B1609" s="42"/>
      <c r="C1609" s="43"/>
      <c r="D1609" s="235" t="s">
        <v>274</v>
      </c>
      <c r="E1609" s="43"/>
      <c r="F1609" s="288" t="s">
        <v>1631</v>
      </c>
      <c r="G1609" s="43"/>
      <c r="H1609" s="43"/>
      <c r="I1609" s="230"/>
      <c r="J1609" s="43"/>
      <c r="K1609" s="43"/>
      <c r="L1609" s="47"/>
      <c r="M1609" s="231"/>
      <c r="N1609" s="232"/>
      <c r="O1609" s="87"/>
      <c r="P1609" s="87"/>
      <c r="Q1609" s="87"/>
      <c r="R1609" s="87"/>
      <c r="S1609" s="87"/>
      <c r="T1609" s="88"/>
      <c r="U1609" s="41"/>
      <c r="V1609" s="41"/>
      <c r="W1609" s="41"/>
      <c r="X1609" s="41"/>
      <c r="Y1609" s="41"/>
      <c r="Z1609" s="41"/>
      <c r="AA1609" s="41"/>
      <c r="AB1609" s="41"/>
      <c r="AC1609" s="41"/>
      <c r="AD1609" s="41"/>
      <c r="AE1609" s="41"/>
      <c r="AT1609" s="20" t="s">
        <v>274</v>
      </c>
      <c r="AU1609" s="20" t="s">
        <v>87</v>
      </c>
    </row>
    <row r="1610" s="13" customFormat="1">
      <c r="A1610" s="13"/>
      <c r="B1610" s="233"/>
      <c r="C1610" s="234"/>
      <c r="D1610" s="235" t="s">
        <v>174</v>
      </c>
      <c r="E1610" s="236" t="s">
        <v>19</v>
      </c>
      <c r="F1610" s="237" t="s">
        <v>1632</v>
      </c>
      <c r="G1610" s="234"/>
      <c r="H1610" s="238">
        <v>6</v>
      </c>
      <c r="I1610" s="239"/>
      <c r="J1610" s="234"/>
      <c r="K1610" s="234"/>
      <c r="L1610" s="240"/>
      <c r="M1610" s="241"/>
      <c r="N1610" s="242"/>
      <c r="O1610" s="242"/>
      <c r="P1610" s="242"/>
      <c r="Q1610" s="242"/>
      <c r="R1610" s="242"/>
      <c r="S1610" s="242"/>
      <c r="T1610" s="24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44" t="s">
        <v>174</v>
      </c>
      <c r="AU1610" s="244" t="s">
        <v>87</v>
      </c>
      <c r="AV1610" s="13" t="s">
        <v>87</v>
      </c>
      <c r="AW1610" s="13" t="s">
        <v>37</v>
      </c>
      <c r="AX1610" s="13" t="s">
        <v>77</v>
      </c>
      <c r="AY1610" s="244" t="s">
        <v>164</v>
      </c>
    </row>
    <row r="1611" s="14" customFormat="1">
      <c r="A1611" s="14"/>
      <c r="B1611" s="245"/>
      <c r="C1611" s="246"/>
      <c r="D1611" s="235" t="s">
        <v>174</v>
      </c>
      <c r="E1611" s="247" t="s">
        <v>19</v>
      </c>
      <c r="F1611" s="248" t="s">
        <v>176</v>
      </c>
      <c r="G1611" s="246"/>
      <c r="H1611" s="249">
        <v>6</v>
      </c>
      <c r="I1611" s="250"/>
      <c r="J1611" s="246"/>
      <c r="K1611" s="246"/>
      <c r="L1611" s="251"/>
      <c r="M1611" s="252"/>
      <c r="N1611" s="253"/>
      <c r="O1611" s="253"/>
      <c r="P1611" s="253"/>
      <c r="Q1611" s="253"/>
      <c r="R1611" s="253"/>
      <c r="S1611" s="253"/>
      <c r="T1611" s="254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55" t="s">
        <v>174</v>
      </c>
      <c r="AU1611" s="255" t="s">
        <v>87</v>
      </c>
      <c r="AV1611" s="14" t="s">
        <v>108</v>
      </c>
      <c r="AW1611" s="14" t="s">
        <v>37</v>
      </c>
      <c r="AX1611" s="14" t="s">
        <v>85</v>
      </c>
      <c r="AY1611" s="255" t="s">
        <v>164</v>
      </c>
    </row>
    <row r="1612" s="2" customFormat="1" ht="49.05" customHeight="1">
      <c r="A1612" s="41"/>
      <c r="B1612" s="42"/>
      <c r="C1612" s="215" t="s">
        <v>1633</v>
      </c>
      <c r="D1612" s="215" t="s">
        <v>166</v>
      </c>
      <c r="E1612" s="216" t="s">
        <v>1634</v>
      </c>
      <c r="F1612" s="217" t="s">
        <v>1635</v>
      </c>
      <c r="G1612" s="218" t="s">
        <v>359</v>
      </c>
      <c r="H1612" s="219">
        <v>6</v>
      </c>
      <c r="I1612" s="220"/>
      <c r="J1612" s="221">
        <f>ROUND(I1612*H1612,2)</f>
        <v>0</v>
      </c>
      <c r="K1612" s="217" t="s">
        <v>19</v>
      </c>
      <c r="L1612" s="47"/>
      <c r="M1612" s="222" t="s">
        <v>19</v>
      </c>
      <c r="N1612" s="223" t="s">
        <v>48</v>
      </c>
      <c r="O1612" s="87"/>
      <c r="P1612" s="224">
        <f>O1612*H1612</f>
        <v>0</v>
      </c>
      <c r="Q1612" s="224">
        <v>0</v>
      </c>
      <c r="R1612" s="224">
        <f>Q1612*H1612</f>
        <v>0</v>
      </c>
      <c r="S1612" s="224">
        <v>0</v>
      </c>
      <c r="T1612" s="225">
        <f>S1612*H1612</f>
        <v>0</v>
      </c>
      <c r="U1612" s="41"/>
      <c r="V1612" s="41"/>
      <c r="W1612" s="41"/>
      <c r="X1612" s="41"/>
      <c r="Y1612" s="41"/>
      <c r="Z1612" s="41"/>
      <c r="AA1612" s="41"/>
      <c r="AB1612" s="41"/>
      <c r="AC1612" s="41"/>
      <c r="AD1612" s="41"/>
      <c r="AE1612" s="41"/>
      <c r="AR1612" s="226" t="s">
        <v>276</v>
      </c>
      <c r="AT1612" s="226" t="s">
        <v>166</v>
      </c>
      <c r="AU1612" s="226" t="s">
        <v>87</v>
      </c>
      <c r="AY1612" s="20" t="s">
        <v>164</v>
      </c>
      <c r="BE1612" s="227">
        <f>IF(N1612="základní",J1612,0)</f>
        <v>0</v>
      </c>
      <c r="BF1612" s="227">
        <f>IF(N1612="snížená",J1612,0)</f>
        <v>0</v>
      </c>
      <c r="BG1612" s="227">
        <f>IF(N1612="zákl. přenesená",J1612,0)</f>
        <v>0</v>
      </c>
      <c r="BH1612" s="227">
        <f>IF(N1612="sníž. přenesená",J1612,0)</f>
        <v>0</v>
      </c>
      <c r="BI1612" s="227">
        <f>IF(N1612="nulová",J1612,0)</f>
        <v>0</v>
      </c>
      <c r="BJ1612" s="20" t="s">
        <v>85</v>
      </c>
      <c r="BK1612" s="227">
        <f>ROUND(I1612*H1612,2)</f>
        <v>0</v>
      </c>
      <c r="BL1612" s="20" t="s">
        <v>276</v>
      </c>
      <c r="BM1612" s="226" t="s">
        <v>1636</v>
      </c>
    </row>
    <row r="1613" s="2" customFormat="1">
      <c r="A1613" s="41"/>
      <c r="B1613" s="42"/>
      <c r="C1613" s="43"/>
      <c r="D1613" s="235" t="s">
        <v>274</v>
      </c>
      <c r="E1613" s="43"/>
      <c r="F1613" s="288" t="s">
        <v>1637</v>
      </c>
      <c r="G1613" s="43"/>
      <c r="H1613" s="43"/>
      <c r="I1613" s="230"/>
      <c r="J1613" s="43"/>
      <c r="K1613" s="43"/>
      <c r="L1613" s="47"/>
      <c r="M1613" s="231"/>
      <c r="N1613" s="232"/>
      <c r="O1613" s="87"/>
      <c r="P1613" s="87"/>
      <c r="Q1613" s="87"/>
      <c r="R1613" s="87"/>
      <c r="S1613" s="87"/>
      <c r="T1613" s="88"/>
      <c r="U1613" s="41"/>
      <c r="V1613" s="41"/>
      <c r="W1613" s="41"/>
      <c r="X1613" s="41"/>
      <c r="Y1613" s="41"/>
      <c r="Z1613" s="41"/>
      <c r="AA1613" s="41"/>
      <c r="AB1613" s="41"/>
      <c r="AC1613" s="41"/>
      <c r="AD1613" s="41"/>
      <c r="AE1613" s="41"/>
      <c r="AT1613" s="20" t="s">
        <v>274</v>
      </c>
      <c r="AU1613" s="20" t="s">
        <v>87</v>
      </c>
    </row>
    <row r="1614" s="13" customFormat="1">
      <c r="A1614" s="13"/>
      <c r="B1614" s="233"/>
      <c r="C1614" s="234"/>
      <c r="D1614" s="235" t="s">
        <v>174</v>
      </c>
      <c r="E1614" s="236" t="s">
        <v>19</v>
      </c>
      <c r="F1614" s="237" t="s">
        <v>1632</v>
      </c>
      <c r="G1614" s="234"/>
      <c r="H1614" s="238">
        <v>6</v>
      </c>
      <c r="I1614" s="239"/>
      <c r="J1614" s="234"/>
      <c r="K1614" s="234"/>
      <c r="L1614" s="240"/>
      <c r="M1614" s="241"/>
      <c r="N1614" s="242"/>
      <c r="O1614" s="242"/>
      <c r="P1614" s="242"/>
      <c r="Q1614" s="242"/>
      <c r="R1614" s="242"/>
      <c r="S1614" s="242"/>
      <c r="T1614" s="24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44" t="s">
        <v>174</v>
      </c>
      <c r="AU1614" s="244" t="s">
        <v>87</v>
      </c>
      <c r="AV1614" s="13" t="s">
        <v>87</v>
      </c>
      <c r="AW1614" s="13" t="s">
        <v>37</v>
      </c>
      <c r="AX1614" s="13" t="s">
        <v>77</v>
      </c>
      <c r="AY1614" s="244" t="s">
        <v>164</v>
      </c>
    </row>
    <row r="1615" s="14" customFormat="1">
      <c r="A1615" s="14"/>
      <c r="B1615" s="245"/>
      <c r="C1615" s="246"/>
      <c r="D1615" s="235" t="s">
        <v>174</v>
      </c>
      <c r="E1615" s="247" t="s">
        <v>19</v>
      </c>
      <c r="F1615" s="248" t="s">
        <v>176</v>
      </c>
      <c r="G1615" s="246"/>
      <c r="H1615" s="249">
        <v>6</v>
      </c>
      <c r="I1615" s="250"/>
      <c r="J1615" s="246"/>
      <c r="K1615" s="246"/>
      <c r="L1615" s="251"/>
      <c r="M1615" s="252"/>
      <c r="N1615" s="253"/>
      <c r="O1615" s="253"/>
      <c r="P1615" s="253"/>
      <c r="Q1615" s="253"/>
      <c r="R1615" s="253"/>
      <c r="S1615" s="253"/>
      <c r="T1615" s="25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55" t="s">
        <v>174</v>
      </c>
      <c r="AU1615" s="255" t="s">
        <v>87</v>
      </c>
      <c r="AV1615" s="14" t="s">
        <v>108</v>
      </c>
      <c r="AW1615" s="14" t="s">
        <v>37</v>
      </c>
      <c r="AX1615" s="14" t="s">
        <v>85</v>
      </c>
      <c r="AY1615" s="255" t="s">
        <v>164</v>
      </c>
    </row>
    <row r="1616" s="2" customFormat="1" ht="78" customHeight="1">
      <c r="A1616" s="41"/>
      <c r="B1616" s="42"/>
      <c r="C1616" s="215" t="s">
        <v>1638</v>
      </c>
      <c r="D1616" s="215" t="s">
        <v>166</v>
      </c>
      <c r="E1616" s="216" t="s">
        <v>1639</v>
      </c>
      <c r="F1616" s="217" t="s">
        <v>1640</v>
      </c>
      <c r="G1616" s="218" t="s">
        <v>359</v>
      </c>
      <c r="H1616" s="219">
        <v>35</v>
      </c>
      <c r="I1616" s="220"/>
      <c r="J1616" s="221">
        <f>ROUND(I1616*H1616,2)</f>
        <v>0</v>
      </c>
      <c r="K1616" s="217" t="s">
        <v>19</v>
      </c>
      <c r="L1616" s="47"/>
      <c r="M1616" s="222" t="s">
        <v>19</v>
      </c>
      <c r="N1616" s="223" t="s">
        <v>48</v>
      </c>
      <c r="O1616" s="87"/>
      <c r="P1616" s="224">
        <f>O1616*H1616</f>
        <v>0</v>
      </c>
      <c r="Q1616" s="224">
        <v>0</v>
      </c>
      <c r="R1616" s="224">
        <f>Q1616*H1616</f>
        <v>0</v>
      </c>
      <c r="S1616" s="224">
        <v>0</v>
      </c>
      <c r="T1616" s="225">
        <f>S1616*H1616</f>
        <v>0</v>
      </c>
      <c r="U1616" s="41"/>
      <c r="V1616" s="41"/>
      <c r="W1616" s="41"/>
      <c r="X1616" s="41"/>
      <c r="Y1616" s="41"/>
      <c r="Z1616" s="41"/>
      <c r="AA1616" s="41"/>
      <c r="AB1616" s="41"/>
      <c r="AC1616" s="41"/>
      <c r="AD1616" s="41"/>
      <c r="AE1616" s="41"/>
      <c r="AR1616" s="226" t="s">
        <v>276</v>
      </c>
      <c r="AT1616" s="226" t="s">
        <v>166</v>
      </c>
      <c r="AU1616" s="226" t="s">
        <v>87</v>
      </c>
      <c r="AY1616" s="20" t="s">
        <v>164</v>
      </c>
      <c r="BE1616" s="227">
        <f>IF(N1616="základní",J1616,0)</f>
        <v>0</v>
      </c>
      <c r="BF1616" s="227">
        <f>IF(N1616="snížená",J1616,0)</f>
        <v>0</v>
      </c>
      <c r="BG1616" s="227">
        <f>IF(N1616="zákl. přenesená",J1616,0)</f>
        <v>0</v>
      </c>
      <c r="BH1616" s="227">
        <f>IF(N1616="sníž. přenesená",J1616,0)</f>
        <v>0</v>
      </c>
      <c r="BI1616" s="227">
        <f>IF(N1616="nulová",J1616,0)</f>
        <v>0</v>
      </c>
      <c r="BJ1616" s="20" t="s">
        <v>85</v>
      </c>
      <c r="BK1616" s="227">
        <f>ROUND(I1616*H1616,2)</f>
        <v>0</v>
      </c>
      <c r="BL1616" s="20" t="s">
        <v>276</v>
      </c>
      <c r="BM1616" s="226" t="s">
        <v>1641</v>
      </c>
    </row>
    <row r="1617" s="2" customFormat="1">
      <c r="A1617" s="41"/>
      <c r="B1617" s="42"/>
      <c r="C1617" s="43"/>
      <c r="D1617" s="235" t="s">
        <v>274</v>
      </c>
      <c r="E1617" s="43"/>
      <c r="F1617" s="288" t="s">
        <v>1642</v>
      </c>
      <c r="G1617" s="43"/>
      <c r="H1617" s="43"/>
      <c r="I1617" s="230"/>
      <c r="J1617" s="43"/>
      <c r="K1617" s="43"/>
      <c r="L1617" s="47"/>
      <c r="M1617" s="231"/>
      <c r="N1617" s="232"/>
      <c r="O1617" s="87"/>
      <c r="P1617" s="87"/>
      <c r="Q1617" s="87"/>
      <c r="R1617" s="87"/>
      <c r="S1617" s="87"/>
      <c r="T1617" s="88"/>
      <c r="U1617" s="41"/>
      <c r="V1617" s="41"/>
      <c r="W1617" s="41"/>
      <c r="X1617" s="41"/>
      <c r="Y1617" s="41"/>
      <c r="Z1617" s="41"/>
      <c r="AA1617" s="41"/>
      <c r="AB1617" s="41"/>
      <c r="AC1617" s="41"/>
      <c r="AD1617" s="41"/>
      <c r="AE1617" s="41"/>
      <c r="AT1617" s="20" t="s">
        <v>274</v>
      </c>
      <c r="AU1617" s="20" t="s">
        <v>87</v>
      </c>
    </row>
    <row r="1618" s="13" customFormat="1">
      <c r="A1618" s="13"/>
      <c r="B1618" s="233"/>
      <c r="C1618" s="234"/>
      <c r="D1618" s="235" t="s">
        <v>174</v>
      </c>
      <c r="E1618" s="236" t="s">
        <v>19</v>
      </c>
      <c r="F1618" s="237" t="s">
        <v>1643</v>
      </c>
      <c r="G1618" s="234"/>
      <c r="H1618" s="238">
        <v>35</v>
      </c>
      <c r="I1618" s="239"/>
      <c r="J1618" s="234"/>
      <c r="K1618" s="234"/>
      <c r="L1618" s="240"/>
      <c r="M1618" s="241"/>
      <c r="N1618" s="242"/>
      <c r="O1618" s="242"/>
      <c r="P1618" s="242"/>
      <c r="Q1618" s="242"/>
      <c r="R1618" s="242"/>
      <c r="S1618" s="242"/>
      <c r="T1618" s="24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44" t="s">
        <v>174</v>
      </c>
      <c r="AU1618" s="244" t="s">
        <v>87</v>
      </c>
      <c r="AV1618" s="13" t="s">
        <v>87</v>
      </c>
      <c r="AW1618" s="13" t="s">
        <v>37</v>
      </c>
      <c r="AX1618" s="13" t="s">
        <v>77</v>
      </c>
      <c r="AY1618" s="244" t="s">
        <v>164</v>
      </c>
    </row>
    <row r="1619" s="14" customFormat="1">
      <c r="A1619" s="14"/>
      <c r="B1619" s="245"/>
      <c r="C1619" s="246"/>
      <c r="D1619" s="235" t="s">
        <v>174</v>
      </c>
      <c r="E1619" s="247" t="s">
        <v>19</v>
      </c>
      <c r="F1619" s="248" t="s">
        <v>176</v>
      </c>
      <c r="G1619" s="246"/>
      <c r="H1619" s="249">
        <v>35</v>
      </c>
      <c r="I1619" s="250"/>
      <c r="J1619" s="246"/>
      <c r="K1619" s="246"/>
      <c r="L1619" s="251"/>
      <c r="M1619" s="252"/>
      <c r="N1619" s="253"/>
      <c r="O1619" s="253"/>
      <c r="P1619" s="253"/>
      <c r="Q1619" s="253"/>
      <c r="R1619" s="253"/>
      <c r="S1619" s="253"/>
      <c r="T1619" s="25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55" t="s">
        <v>174</v>
      </c>
      <c r="AU1619" s="255" t="s">
        <v>87</v>
      </c>
      <c r="AV1619" s="14" t="s">
        <v>108</v>
      </c>
      <c r="AW1619" s="14" t="s">
        <v>37</v>
      </c>
      <c r="AX1619" s="14" t="s">
        <v>85</v>
      </c>
      <c r="AY1619" s="255" t="s">
        <v>164</v>
      </c>
    </row>
    <row r="1620" s="2" customFormat="1" ht="78" customHeight="1">
      <c r="A1620" s="41"/>
      <c r="B1620" s="42"/>
      <c r="C1620" s="215" t="s">
        <v>1644</v>
      </c>
      <c r="D1620" s="215" t="s">
        <v>166</v>
      </c>
      <c r="E1620" s="216" t="s">
        <v>1645</v>
      </c>
      <c r="F1620" s="217" t="s">
        <v>1646</v>
      </c>
      <c r="G1620" s="218" t="s">
        <v>359</v>
      </c>
      <c r="H1620" s="219">
        <v>2</v>
      </c>
      <c r="I1620" s="220"/>
      <c r="J1620" s="221">
        <f>ROUND(I1620*H1620,2)</f>
        <v>0</v>
      </c>
      <c r="K1620" s="217" t="s">
        <v>19</v>
      </c>
      <c r="L1620" s="47"/>
      <c r="M1620" s="222" t="s">
        <v>19</v>
      </c>
      <c r="N1620" s="223" t="s">
        <v>48</v>
      </c>
      <c r="O1620" s="87"/>
      <c r="P1620" s="224">
        <f>O1620*H1620</f>
        <v>0</v>
      </c>
      <c r="Q1620" s="224">
        <v>0</v>
      </c>
      <c r="R1620" s="224">
        <f>Q1620*H1620</f>
        <v>0</v>
      </c>
      <c r="S1620" s="224">
        <v>0</v>
      </c>
      <c r="T1620" s="225">
        <f>S1620*H1620</f>
        <v>0</v>
      </c>
      <c r="U1620" s="41"/>
      <c r="V1620" s="41"/>
      <c r="W1620" s="41"/>
      <c r="X1620" s="41"/>
      <c r="Y1620" s="41"/>
      <c r="Z1620" s="41"/>
      <c r="AA1620" s="41"/>
      <c r="AB1620" s="41"/>
      <c r="AC1620" s="41"/>
      <c r="AD1620" s="41"/>
      <c r="AE1620" s="41"/>
      <c r="AR1620" s="226" t="s">
        <v>276</v>
      </c>
      <c r="AT1620" s="226" t="s">
        <v>166</v>
      </c>
      <c r="AU1620" s="226" t="s">
        <v>87</v>
      </c>
      <c r="AY1620" s="20" t="s">
        <v>164</v>
      </c>
      <c r="BE1620" s="227">
        <f>IF(N1620="základní",J1620,0)</f>
        <v>0</v>
      </c>
      <c r="BF1620" s="227">
        <f>IF(N1620="snížená",J1620,0)</f>
        <v>0</v>
      </c>
      <c r="BG1620" s="227">
        <f>IF(N1620="zákl. přenesená",J1620,0)</f>
        <v>0</v>
      </c>
      <c r="BH1620" s="227">
        <f>IF(N1620="sníž. přenesená",J1620,0)</f>
        <v>0</v>
      </c>
      <c r="BI1620" s="227">
        <f>IF(N1620="nulová",J1620,0)</f>
        <v>0</v>
      </c>
      <c r="BJ1620" s="20" t="s">
        <v>85</v>
      </c>
      <c r="BK1620" s="227">
        <f>ROUND(I1620*H1620,2)</f>
        <v>0</v>
      </c>
      <c r="BL1620" s="20" t="s">
        <v>276</v>
      </c>
      <c r="BM1620" s="226" t="s">
        <v>1647</v>
      </c>
    </row>
    <row r="1621" s="2" customFormat="1">
      <c r="A1621" s="41"/>
      <c r="B1621" s="42"/>
      <c r="C1621" s="43"/>
      <c r="D1621" s="235" t="s">
        <v>274</v>
      </c>
      <c r="E1621" s="43"/>
      <c r="F1621" s="288" t="s">
        <v>1648</v>
      </c>
      <c r="G1621" s="43"/>
      <c r="H1621" s="43"/>
      <c r="I1621" s="230"/>
      <c r="J1621" s="43"/>
      <c r="K1621" s="43"/>
      <c r="L1621" s="47"/>
      <c r="M1621" s="231"/>
      <c r="N1621" s="232"/>
      <c r="O1621" s="87"/>
      <c r="P1621" s="87"/>
      <c r="Q1621" s="87"/>
      <c r="R1621" s="87"/>
      <c r="S1621" s="87"/>
      <c r="T1621" s="88"/>
      <c r="U1621" s="41"/>
      <c r="V1621" s="41"/>
      <c r="W1621" s="41"/>
      <c r="X1621" s="41"/>
      <c r="Y1621" s="41"/>
      <c r="Z1621" s="41"/>
      <c r="AA1621" s="41"/>
      <c r="AB1621" s="41"/>
      <c r="AC1621" s="41"/>
      <c r="AD1621" s="41"/>
      <c r="AE1621" s="41"/>
      <c r="AT1621" s="20" t="s">
        <v>274</v>
      </c>
      <c r="AU1621" s="20" t="s">
        <v>87</v>
      </c>
    </row>
    <row r="1622" s="13" customFormat="1">
      <c r="A1622" s="13"/>
      <c r="B1622" s="233"/>
      <c r="C1622" s="234"/>
      <c r="D1622" s="235" t="s">
        <v>174</v>
      </c>
      <c r="E1622" s="236" t="s">
        <v>19</v>
      </c>
      <c r="F1622" s="237" t="s">
        <v>1546</v>
      </c>
      <c r="G1622" s="234"/>
      <c r="H1622" s="238">
        <v>2</v>
      </c>
      <c r="I1622" s="239"/>
      <c r="J1622" s="234"/>
      <c r="K1622" s="234"/>
      <c r="L1622" s="240"/>
      <c r="M1622" s="241"/>
      <c r="N1622" s="242"/>
      <c r="O1622" s="242"/>
      <c r="P1622" s="242"/>
      <c r="Q1622" s="242"/>
      <c r="R1622" s="242"/>
      <c r="S1622" s="242"/>
      <c r="T1622" s="24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4" t="s">
        <v>174</v>
      </c>
      <c r="AU1622" s="244" t="s">
        <v>87</v>
      </c>
      <c r="AV1622" s="13" t="s">
        <v>87</v>
      </c>
      <c r="AW1622" s="13" t="s">
        <v>37</v>
      </c>
      <c r="AX1622" s="13" t="s">
        <v>77</v>
      </c>
      <c r="AY1622" s="244" t="s">
        <v>164</v>
      </c>
    </row>
    <row r="1623" s="14" customFormat="1">
      <c r="A1623" s="14"/>
      <c r="B1623" s="245"/>
      <c r="C1623" s="246"/>
      <c r="D1623" s="235" t="s">
        <v>174</v>
      </c>
      <c r="E1623" s="247" t="s">
        <v>19</v>
      </c>
      <c r="F1623" s="248" t="s">
        <v>176</v>
      </c>
      <c r="G1623" s="246"/>
      <c r="H1623" s="249">
        <v>2</v>
      </c>
      <c r="I1623" s="250"/>
      <c r="J1623" s="246"/>
      <c r="K1623" s="246"/>
      <c r="L1623" s="251"/>
      <c r="M1623" s="252"/>
      <c r="N1623" s="253"/>
      <c r="O1623" s="253"/>
      <c r="P1623" s="253"/>
      <c r="Q1623" s="253"/>
      <c r="R1623" s="253"/>
      <c r="S1623" s="253"/>
      <c r="T1623" s="254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5" t="s">
        <v>174</v>
      </c>
      <c r="AU1623" s="255" t="s">
        <v>87</v>
      </c>
      <c r="AV1623" s="14" t="s">
        <v>108</v>
      </c>
      <c r="AW1623" s="14" t="s">
        <v>37</v>
      </c>
      <c r="AX1623" s="14" t="s">
        <v>85</v>
      </c>
      <c r="AY1623" s="255" t="s">
        <v>164</v>
      </c>
    </row>
    <row r="1624" s="2" customFormat="1" ht="55.5" customHeight="1">
      <c r="A1624" s="41"/>
      <c r="B1624" s="42"/>
      <c r="C1624" s="215" t="s">
        <v>1649</v>
      </c>
      <c r="D1624" s="215" t="s">
        <v>166</v>
      </c>
      <c r="E1624" s="216" t="s">
        <v>1650</v>
      </c>
      <c r="F1624" s="217" t="s">
        <v>1651</v>
      </c>
      <c r="G1624" s="218" t="s">
        <v>359</v>
      </c>
      <c r="H1624" s="219">
        <v>7.5</v>
      </c>
      <c r="I1624" s="220"/>
      <c r="J1624" s="221">
        <f>ROUND(I1624*H1624,2)</f>
        <v>0</v>
      </c>
      <c r="K1624" s="217" t="s">
        <v>19</v>
      </c>
      <c r="L1624" s="47"/>
      <c r="M1624" s="222" t="s">
        <v>19</v>
      </c>
      <c r="N1624" s="223" t="s">
        <v>48</v>
      </c>
      <c r="O1624" s="87"/>
      <c r="P1624" s="224">
        <f>O1624*H1624</f>
        <v>0</v>
      </c>
      <c r="Q1624" s="224">
        <v>0</v>
      </c>
      <c r="R1624" s="224">
        <f>Q1624*H1624</f>
        <v>0</v>
      </c>
      <c r="S1624" s="224">
        <v>0</v>
      </c>
      <c r="T1624" s="225">
        <f>S1624*H1624</f>
        <v>0</v>
      </c>
      <c r="U1624" s="41"/>
      <c r="V1624" s="41"/>
      <c r="W1624" s="41"/>
      <c r="X1624" s="41"/>
      <c r="Y1624" s="41"/>
      <c r="Z1624" s="41"/>
      <c r="AA1624" s="41"/>
      <c r="AB1624" s="41"/>
      <c r="AC1624" s="41"/>
      <c r="AD1624" s="41"/>
      <c r="AE1624" s="41"/>
      <c r="AR1624" s="226" t="s">
        <v>276</v>
      </c>
      <c r="AT1624" s="226" t="s">
        <v>166</v>
      </c>
      <c r="AU1624" s="226" t="s">
        <v>87</v>
      </c>
      <c r="AY1624" s="20" t="s">
        <v>164</v>
      </c>
      <c r="BE1624" s="227">
        <f>IF(N1624="základní",J1624,0)</f>
        <v>0</v>
      </c>
      <c r="BF1624" s="227">
        <f>IF(N1624="snížená",J1624,0)</f>
        <v>0</v>
      </c>
      <c r="BG1624" s="227">
        <f>IF(N1624="zákl. přenesená",J1624,0)</f>
        <v>0</v>
      </c>
      <c r="BH1624" s="227">
        <f>IF(N1624="sníž. přenesená",J1624,0)</f>
        <v>0</v>
      </c>
      <c r="BI1624" s="227">
        <f>IF(N1624="nulová",J1624,0)</f>
        <v>0</v>
      </c>
      <c r="BJ1624" s="20" t="s">
        <v>85</v>
      </c>
      <c r="BK1624" s="227">
        <f>ROUND(I1624*H1624,2)</f>
        <v>0</v>
      </c>
      <c r="BL1624" s="20" t="s">
        <v>276</v>
      </c>
      <c r="BM1624" s="226" t="s">
        <v>1652</v>
      </c>
    </row>
    <row r="1625" s="2" customFormat="1">
      <c r="A1625" s="41"/>
      <c r="B1625" s="42"/>
      <c r="C1625" s="43"/>
      <c r="D1625" s="235" t="s">
        <v>274</v>
      </c>
      <c r="E1625" s="43"/>
      <c r="F1625" s="288" t="s">
        <v>1653</v>
      </c>
      <c r="G1625" s="43"/>
      <c r="H1625" s="43"/>
      <c r="I1625" s="230"/>
      <c r="J1625" s="43"/>
      <c r="K1625" s="43"/>
      <c r="L1625" s="47"/>
      <c r="M1625" s="231"/>
      <c r="N1625" s="232"/>
      <c r="O1625" s="87"/>
      <c r="P1625" s="87"/>
      <c r="Q1625" s="87"/>
      <c r="R1625" s="87"/>
      <c r="S1625" s="87"/>
      <c r="T1625" s="88"/>
      <c r="U1625" s="41"/>
      <c r="V1625" s="41"/>
      <c r="W1625" s="41"/>
      <c r="X1625" s="41"/>
      <c r="Y1625" s="41"/>
      <c r="Z1625" s="41"/>
      <c r="AA1625" s="41"/>
      <c r="AB1625" s="41"/>
      <c r="AC1625" s="41"/>
      <c r="AD1625" s="41"/>
      <c r="AE1625" s="41"/>
      <c r="AT1625" s="20" t="s">
        <v>274</v>
      </c>
      <c r="AU1625" s="20" t="s">
        <v>87</v>
      </c>
    </row>
    <row r="1626" s="13" customFormat="1">
      <c r="A1626" s="13"/>
      <c r="B1626" s="233"/>
      <c r="C1626" s="234"/>
      <c r="D1626" s="235" t="s">
        <v>174</v>
      </c>
      <c r="E1626" s="236" t="s">
        <v>19</v>
      </c>
      <c r="F1626" s="237" t="s">
        <v>1654</v>
      </c>
      <c r="G1626" s="234"/>
      <c r="H1626" s="238">
        <v>7.5</v>
      </c>
      <c r="I1626" s="239"/>
      <c r="J1626" s="234"/>
      <c r="K1626" s="234"/>
      <c r="L1626" s="240"/>
      <c r="M1626" s="241"/>
      <c r="N1626" s="242"/>
      <c r="O1626" s="242"/>
      <c r="P1626" s="242"/>
      <c r="Q1626" s="242"/>
      <c r="R1626" s="242"/>
      <c r="S1626" s="242"/>
      <c r="T1626" s="24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44" t="s">
        <v>174</v>
      </c>
      <c r="AU1626" s="244" t="s">
        <v>87</v>
      </c>
      <c r="AV1626" s="13" t="s">
        <v>87</v>
      </c>
      <c r="AW1626" s="13" t="s">
        <v>37</v>
      </c>
      <c r="AX1626" s="13" t="s">
        <v>77</v>
      </c>
      <c r="AY1626" s="244" t="s">
        <v>164</v>
      </c>
    </row>
    <row r="1627" s="14" customFormat="1">
      <c r="A1627" s="14"/>
      <c r="B1627" s="245"/>
      <c r="C1627" s="246"/>
      <c r="D1627" s="235" t="s">
        <v>174</v>
      </c>
      <c r="E1627" s="247" t="s">
        <v>19</v>
      </c>
      <c r="F1627" s="248" t="s">
        <v>176</v>
      </c>
      <c r="G1627" s="246"/>
      <c r="H1627" s="249">
        <v>7.5</v>
      </c>
      <c r="I1627" s="250"/>
      <c r="J1627" s="246"/>
      <c r="K1627" s="246"/>
      <c r="L1627" s="251"/>
      <c r="M1627" s="252"/>
      <c r="N1627" s="253"/>
      <c r="O1627" s="253"/>
      <c r="P1627" s="253"/>
      <c r="Q1627" s="253"/>
      <c r="R1627" s="253"/>
      <c r="S1627" s="253"/>
      <c r="T1627" s="254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5" t="s">
        <v>174</v>
      </c>
      <c r="AU1627" s="255" t="s">
        <v>87</v>
      </c>
      <c r="AV1627" s="14" t="s">
        <v>108</v>
      </c>
      <c r="AW1627" s="14" t="s">
        <v>37</v>
      </c>
      <c r="AX1627" s="14" t="s">
        <v>85</v>
      </c>
      <c r="AY1627" s="255" t="s">
        <v>164</v>
      </c>
    </row>
    <row r="1628" s="2" customFormat="1" ht="62.7" customHeight="1">
      <c r="A1628" s="41"/>
      <c r="B1628" s="42"/>
      <c r="C1628" s="215" t="s">
        <v>1655</v>
      </c>
      <c r="D1628" s="215" t="s">
        <v>166</v>
      </c>
      <c r="E1628" s="216" t="s">
        <v>1656</v>
      </c>
      <c r="F1628" s="217" t="s">
        <v>1657</v>
      </c>
      <c r="G1628" s="218" t="s">
        <v>359</v>
      </c>
      <c r="H1628" s="219">
        <v>12.5</v>
      </c>
      <c r="I1628" s="220"/>
      <c r="J1628" s="221">
        <f>ROUND(I1628*H1628,2)</f>
        <v>0</v>
      </c>
      <c r="K1628" s="217" t="s">
        <v>19</v>
      </c>
      <c r="L1628" s="47"/>
      <c r="M1628" s="222" t="s">
        <v>19</v>
      </c>
      <c r="N1628" s="223" t="s">
        <v>48</v>
      </c>
      <c r="O1628" s="87"/>
      <c r="P1628" s="224">
        <f>O1628*H1628</f>
        <v>0</v>
      </c>
      <c r="Q1628" s="224">
        <v>0</v>
      </c>
      <c r="R1628" s="224">
        <f>Q1628*H1628</f>
        <v>0</v>
      </c>
      <c r="S1628" s="224">
        <v>0</v>
      </c>
      <c r="T1628" s="225">
        <f>S1628*H1628</f>
        <v>0</v>
      </c>
      <c r="U1628" s="41"/>
      <c r="V1628" s="41"/>
      <c r="W1628" s="41"/>
      <c r="X1628" s="41"/>
      <c r="Y1628" s="41"/>
      <c r="Z1628" s="41"/>
      <c r="AA1628" s="41"/>
      <c r="AB1628" s="41"/>
      <c r="AC1628" s="41"/>
      <c r="AD1628" s="41"/>
      <c r="AE1628" s="41"/>
      <c r="AR1628" s="226" t="s">
        <v>276</v>
      </c>
      <c r="AT1628" s="226" t="s">
        <v>166</v>
      </c>
      <c r="AU1628" s="226" t="s">
        <v>87</v>
      </c>
      <c r="AY1628" s="20" t="s">
        <v>164</v>
      </c>
      <c r="BE1628" s="227">
        <f>IF(N1628="základní",J1628,0)</f>
        <v>0</v>
      </c>
      <c r="BF1628" s="227">
        <f>IF(N1628="snížená",J1628,0)</f>
        <v>0</v>
      </c>
      <c r="BG1628" s="227">
        <f>IF(N1628="zákl. přenesená",J1628,0)</f>
        <v>0</v>
      </c>
      <c r="BH1628" s="227">
        <f>IF(N1628="sníž. přenesená",J1628,0)</f>
        <v>0</v>
      </c>
      <c r="BI1628" s="227">
        <f>IF(N1628="nulová",J1628,0)</f>
        <v>0</v>
      </c>
      <c r="BJ1628" s="20" t="s">
        <v>85</v>
      </c>
      <c r="BK1628" s="227">
        <f>ROUND(I1628*H1628,2)</f>
        <v>0</v>
      </c>
      <c r="BL1628" s="20" t="s">
        <v>276</v>
      </c>
      <c r="BM1628" s="226" t="s">
        <v>1658</v>
      </c>
    </row>
    <row r="1629" s="2" customFormat="1">
      <c r="A1629" s="41"/>
      <c r="B1629" s="42"/>
      <c r="C1629" s="43"/>
      <c r="D1629" s="235" t="s">
        <v>274</v>
      </c>
      <c r="E1629" s="43"/>
      <c r="F1629" s="288" t="s">
        <v>1659</v>
      </c>
      <c r="G1629" s="43"/>
      <c r="H1629" s="43"/>
      <c r="I1629" s="230"/>
      <c r="J1629" s="43"/>
      <c r="K1629" s="43"/>
      <c r="L1629" s="47"/>
      <c r="M1629" s="231"/>
      <c r="N1629" s="232"/>
      <c r="O1629" s="87"/>
      <c r="P1629" s="87"/>
      <c r="Q1629" s="87"/>
      <c r="R1629" s="87"/>
      <c r="S1629" s="87"/>
      <c r="T1629" s="88"/>
      <c r="U1629" s="41"/>
      <c r="V1629" s="41"/>
      <c r="W1629" s="41"/>
      <c r="X1629" s="41"/>
      <c r="Y1629" s="41"/>
      <c r="Z1629" s="41"/>
      <c r="AA1629" s="41"/>
      <c r="AB1629" s="41"/>
      <c r="AC1629" s="41"/>
      <c r="AD1629" s="41"/>
      <c r="AE1629" s="41"/>
      <c r="AT1629" s="20" t="s">
        <v>274</v>
      </c>
      <c r="AU1629" s="20" t="s">
        <v>87</v>
      </c>
    </row>
    <row r="1630" s="13" customFormat="1">
      <c r="A1630" s="13"/>
      <c r="B1630" s="233"/>
      <c r="C1630" s="234"/>
      <c r="D1630" s="235" t="s">
        <v>174</v>
      </c>
      <c r="E1630" s="236" t="s">
        <v>19</v>
      </c>
      <c r="F1630" s="237" t="s">
        <v>1660</v>
      </c>
      <c r="G1630" s="234"/>
      <c r="H1630" s="238">
        <v>12.5</v>
      </c>
      <c r="I1630" s="239"/>
      <c r="J1630" s="234"/>
      <c r="K1630" s="234"/>
      <c r="L1630" s="240"/>
      <c r="M1630" s="241"/>
      <c r="N1630" s="242"/>
      <c r="O1630" s="242"/>
      <c r="P1630" s="242"/>
      <c r="Q1630" s="242"/>
      <c r="R1630" s="242"/>
      <c r="S1630" s="242"/>
      <c r="T1630" s="24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4" t="s">
        <v>174</v>
      </c>
      <c r="AU1630" s="244" t="s">
        <v>87</v>
      </c>
      <c r="AV1630" s="13" t="s">
        <v>87</v>
      </c>
      <c r="AW1630" s="13" t="s">
        <v>37</v>
      </c>
      <c r="AX1630" s="13" t="s">
        <v>77</v>
      </c>
      <c r="AY1630" s="244" t="s">
        <v>164</v>
      </c>
    </row>
    <row r="1631" s="14" customFormat="1">
      <c r="A1631" s="14"/>
      <c r="B1631" s="245"/>
      <c r="C1631" s="246"/>
      <c r="D1631" s="235" t="s">
        <v>174</v>
      </c>
      <c r="E1631" s="247" t="s">
        <v>19</v>
      </c>
      <c r="F1631" s="248" t="s">
        <v>176</v>
      </c>
      <c r="G1631" s="246"/>
      <c r="H1631" s="249">
        <v>12.5</v>
      </c>
      <c r="I1631" s="250"/>
      <c r="J1631" s="246"/>
      <c r="K1631" s="246"/>
      <c r="L1631" s="251"/>
      <c r="M1631" s="252"/>
      <c r="N1631" s="253"/>
      <c r="O1631" s="253"/>
      <c r="P1631" s="253"/>
      <c r="Q1631" s="253"/>
      <c r="R1631" s="253"/>
      <c r="S1631" s="253"/>
      <c r="T1631" s="254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55" t="s">
        <v>174</v>
      </c>
      <c r="AU1631" s="255" t="s">
        <v>87</v>
      </c>
      <c r="AV1631" s="14" t="s">
        <v>108</v>
      </c>
      <c r="AW1631" s="14" t="s">
        <v>37</v>
      </c>
      <c r="AX1631" s="14" t="s">
        <v>85</v>
      </c>
      <c r="AY1631" s="255" t="s">
        <v>164</v>
      </c>
    </row>
    <row r="1632" s="2" customFormat="1" ht="66.75" customHeight="1">
      <c r="A1632" s="41"/>
      <c r="B1632" s="42"/>
      <c r="C1632" s="215" t="s">
        <v>1661</v>
      </c>
      <c r="D1632" s="215" t="s">
        <v>166</v>
      </c>
      <c r="E1632" s="216" t="s">
        <v>1662</v>
      </c>
      <c r="F1632" s="217" t="s">
        <v>1663</v>
      </c>
      <c r="G1632" s="218" t="s">
        <v>359</v>
      </c>
      <c r="H1632" s="219">
        <v>8</v>
      </c>
      <c r="I1632" s="220"/>
      <c r="J1632" s="221">
        <f>ROUND(I1632*H1632,2)</f>
        <v>0</v>
      </c>
      <c r="K1632" s="217" t="s">
        <v>19</v>
      </c>
      <c r="L1632" s="47"/>
      <c r="M1632" s="222" t="s">
        <v>19</v>
      </c>
      <c r="N1632" s="223" t="s">
        <v>48</v>
      </c>
      <c r="O1632" s="87"/>
      <c r="P1632" s="224">
        <f>O1632*H1632</f>
        <v>0</v>
      </c>
      <c r="Q1632" s="224">
        <v>0</v>
      </c>
      <c r="R1632" s="224">
        <f>Q1632*H1632</f>
        <v>0</v>
      </c>
      <c r="S1632" s="224">
        <v>0</v>
      </c>
      <c r="T1632" s="225">
        <f>S1632*H1632</f>
        <v>0</v>
      </c>
      <c r="U1632" s="41"/>
      <c r="V1632" s="41"/>
      <c r="W1632" s="41"/>
      <c r="X1632" s="41"/>
      <c r="Y1632" s="41"/>
      <c r="Z1632" s="41"/>
      <c r="AA1632" s="41"/>
      <c r="AB1632" s="41"/>
      <c r="AC1632" s="41"/>
      <c r="AD1632" s="41"/>
      <c r="AE1632" s="41"/>
      <c r="AR1632" s="226" t="s">
        <v>276</v>
      </c>
      <c r="AT1632" s="226" t="s">
        <v>166</v>
      </c>
      <c r="AU1632" s="226" t="s">
        <v>87</v>
      </c>
      <c r="AY1632" s="20" t="s">
        <v>164</v>
      </c>
      <c r="BE1632" s="227">
        <f>IF(N1632="základní",J1632,0)</f>
        <v>0</v>
      </c>
      <c r="BF1632" s="227">
        <f>IF(N1632="snížená",J1632,0)</f>
        <v>0</v>
      </c>
      <c r="BG1632" s="227">
        <f>IF(N1632="zákl. přenesená",J1632,0)</f>
        <v>0</v>
      </c>
      <c r="BH1632" s="227">
        <f>IF(N1632="sníž. přenesená",J1632,0)</f>
        <v>0</v>
      </c>
      <c r="BI1632" s="227">
        <f>IF(N1632="nulová",J1632,0)</f>
        <v>0</v>
      </c>
      <c r="BJ1632" s="20" t="s">
        <v>85</v>
      </c>
      <c r="BK1632" s="227">
        <f>ROUND(I1632*H1632,2)</f>
        <v>0</v>
      </c>
      <c r="BL1632" s="20" t="s">
        <v>276</v>
      </c>
      <c r="BM1632" s="226" t="s">
        <v>1664</v>
      </c>
    </row>
    <row r="1633" s="2" customFormat="1">
      <c r="A1633" s="41"/>
      <c r="B1633" s="42"/>
      <c r="C1633" s="43"/>
      <c r="D1633" s="235" t="s">
        <v>274</v>
      </c>
      <c r="E1633" s="43"/>
      <c r="F1633" s="288" t="s">
        <v>1665</v>
      </c>
      <c r="G1633" s="43"/>
      <c r="H1633" s="43"/>
      <c r="I1633" s="230"/>
      <c r="J1633" s="43"/>
      <c r="K1633" s="43"/>
      <c r="L1633" s="47"/>
      <c r="M1633" s="231"/>
      <c r="N1633" s="232"/>
      <c r="O1633" s="87"/>
      <c r="P1633" s="87"/>
      <c r="Q1633" s="87"/>
      <c r="R1633" s="87"/>
      <c r="S1633" s="87"/>
      <c r="T1633" s="88"/>
      <c r="U1633" s="41"/>
      <c r="V1633" s="41"/>
      <c r="W1633" s="41"/>
      <c r="X1633" s="41"/>
      <c r="Y1633" s="41"/>
      <c r="Z1633" s="41"/>
      <c r="AA1633" s="41"/>
      <c r="AB1633" s="41"/>
      <c r="AC1633" s="41"/>
      <c r="AD1633" s="41"/>
      <c r="AE1633" s="41"/>
      <c r="AT1633" s="20" t="s">
        <v>274</v>
      </c>
      <c r="AU1633" s="20" t="s">
        <v>87</v>
      </c>
    </row>
    <row r="1634" s="13" customFormat="1">
      <c r="A1634" s="13"/>
      <c r="B1634" s="233"/>
      <c r="C1634" s="234"/>
      <c r="D1634" s="235" t="s">
        <v>174</v>
      </c>
      <c r="E1634" s="236" t="s">
        <v>19</v>
      </c>
      <c r="F1634" s="237" t="s">
        <v>1045</v>
      </c>
      <c r="G1634" s="234"/>
      <c r="H1634" s="238">
        <v>8</v>
      </c>
      <c r="I1634" s="239"/>
      <c r="J1634" s="234"/>
      <c r="K1634" s="234"/>
      <c r="L1634" s="240"/>
      <c r="M1634" s="241"/>
      <c r="N1634" s="242"/>
      <c r="O1634" s="242"/>
      <c r="P1634" s="242"/>
      <c r="Q1634" s="242"/>
      <c r="R1634" s="242"/>
      <c r="S1634" s="242"/>
      <c r="T1634" s="24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44" t="s">
        <v>174</v>
      </c>
      <c r="AU1634" s="244" t="s">
        <v>87</v>
      </c>
      <c r="AV1634" s="13" t="s">
        <v>87</v>
      </c>
      <c r="AW1634" s="13" t="s">
        <v>37</v>
      </c>
      <c r="AX1634" s="13" t="s">
        <v>77</v>
      </c>
      <c r="AY1634" s="244" t="s">
        <v>164</v>
      </c>
    </row>
    <row r="1635" s="14" customFormat="1">
      <c r="A1635" s="14"/>
      <c r="B1635" s="245"/>
      <c r="C1635" s="246"/>
      <c r="D1635" s="235" t="s">
        <v>174</v>
      </c>
      <c r="E1635" s="247" t="s">
        <v>19</v>
      </c>
      <c r="F1635" s="248" t="s">
        <v>176</v>
      </c>
      <c r="G1635" s="246"/>
      <c r="H1635" s="249">
        <v>8</v>
      </c>
      <c r="I1635" s="250"/>
      <c r="J1635" s="246"/>
      <c r="K1635" s="246"/>
      <c r="L1635" s="251"/>
      <c r="M1635" s="252"/>
      <c r="N1635" s="253"/>
      <c r="O1635" s="253"/>
      <c r="P1635" s="253"/>
      <c r="Q1635" s="253"/>
      <c r="R1635" s="253"/>
      <c r="S1635" s="253"/>
      <c r="T1635" s="254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T1635" s="255" t="s">
        <v>174</v>
      </c>
      <c r="AU1635" s="255" t="s">
        <v>87</v>
      </c>
      <c r="AV1635" s="14" t="s">
        <v>108</v>
      </c>
      <c r="AW1635" s="14" t="s">
        <v>37</v>
      </c>
      <c r="AX1635" s="14" t="s">
        <v>85</v>
      </c>
      <c r="AY1635" s="255" t="s">
        <v>164</v>
      </c>
    </row>
    <row r="1636" s="2" customFormat="1" ht="66.75" customHeight="1">
      <c r="A1636" s="41"/>
      <c r="B1636" s="42"/>
      <c r="C1636" s="215" t="s">
        <v>1666</v>
      </c>
      <c r="D1636" s="215" t="s">
        <v>166</v>
      </c>
      <c r="E1636" s="216" t="s">
        <v>1667</v>
      </c>
      <c r="F1636" s="217" t="s">
        <v>1668</v>
      </c>
      <c r="G1636" s="218" t="s">
        <v>359</v>
      </c>
      <c r="H1636" s="219">
        <v>1.5</v>
      </c>
      <c r="I1636" s="220"/>
      <c r="J1636" s="221">
        <f>ROUND(I1636*H1636,2)</f>
        <v>0</v>
      </c>
      <c r="K1636" s="217" t="s">
        <v>19</v>
      </c>
      <c r="L1636" s="47"/>
      <c r="M1636" s="222" t="s">
        <v>19</v>
      </c>
      <c r="N1636" s="223" t="s">
        <v>48</v>
      </c>
      <c r="O1636" s="87"/>
      <c r="P1636" s="224">
        <f>O1636*H1636</f>
        <v>0</v>
      </c>
      <c r="Q1636" s="224">
        <v>0</v>
      </c>
      <c r="R1636" s="224">
        <f>Q1636*H1636</f>
        <v>0</v>
      </c>
      <c r="S1636" s="224">
        <v>0</v>
      </c>
      <c r="T1636" s="225">
        <f>S1636*H1636</f>
        <v>0</v>
      </c>
      <c r="U1636" s="41"/>
      <c r="V1636" s="41"/>
      <c r="W1636" s="41"/>
      <c r="X1636" s="41"/>
      <c r="Y1636" s="41"/>
      <c r="Z1636" s="41"/>
      <c r="AA1636" s="41"/>
      <c r="AB1636" s="41"/>
      <c r="AC1636" s="41"/>
      <c r="AD1636" s="41"/>
      <c r="AE1636" s="41"/>
      <c r="AR1636" s="226" t="s">
        <v>276</v>
      </c>
      <c r="AT1636" s="226" t="s">
        <v>166</v>
      </c>
      <c r="AU1636" s="226" t="s">
        <v>87</v>
      </c>
      <c r="AY1636" s="20" t="s">
        <v>164</v>
      </c>
      <c r="BE1636" s="227">
        <f>IF(N1636="základní",J1636,0)</f>
        <v>0</v>
      </c>
      <c r="BF1636" s="227">
        <f>IF(N1636="snížená",J1636,0)</f>
        <v>0</v>
      </c>
      <c r="BG1636" s="227">
        <f>IF(N1636="zákl. přenesená",J1636,0)</f>
        <v>0</v>
      </c>
      <c r="BH1636" s="227">
        <f>IF(N1636="sníž. přenesená",J1636,0)</f>
        <v>0</v>
      </c>
      <c r="BI1636" s="227">
        <f>IF(N1636="nulová",J1636,0)</f>
        <v>0</v>
      </c>
      <c r="BJ1636" s="20" t="s">
        <v>85</v>
      </c>
      <c r="BK1636" s="227">
        <f>ROUND(I1636*H1636,2)</f>
        <v>0</v>
      </c>
      <c r="BL1636" s="20" t="s">
        <v>276</v>
      </c>
      <c r="BM1636" s="226" t="s">
        <v>1669</v>
      </c>
    </row>
    <row r="1637" s="2" customFormat="1">
      <c r="A1637" s="41"/>
      <c r="B1637" s="42"/>
      <c r="C1637" s="43"/>
      <c r="D1637" s="235" t="s">
        <v>274</v>
      </c>
      <c r="E1637" s="43"/>
      <c r="F1637" s="288" t="s">
        <v>1670</v>
      </c>
      <c r="G1637" s="43"/>
      <c r="H1637" s="43"/>
      <c r="I1637" s="230"/>
      <c r="J1637" s="43"/>
      <c r="K1637" s="43"/>
      <c r="L1637" s="47"/>
      <c r="M1637" s="231"/>
      <c r="N1637" s="232"/>
      <c r="O1637" s="87"/>
      <c r="P1637" s="87"/>
      <c r="Q1637" s="87"/>
      <c r="R1637" s="87"/>
      <c r="S1637" s="87"/>
      <c r="T1637" s="88"/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T1637" s="20" t="s">
        <v>274</v>
      </c>
      <c r="AU1637" s="20" t="s">
        <v>87</v>
      </c>
    </row>
    <row r="1638" s="13" customFormat="1">
      <c r="A1638" s="13"/>
      <c r="B1638" s="233"/>
      <c r="C1638" s="234"/>
      <c r="D1638" s="235" t="s">
        <v>174</v>
      </c>
      <c r="E1638" s="236" t="s">
        <v>19</v>
      </c>
      <c r="F1638" s="237" t="s">
        <v>1671</v>
      </c>
      <c r="G1638" s="234"/>
      <c r="H1638" s="238">
        <v>1.5</v>
      </c>
      <c r="I1638" s="239"/>
      <c r="J1638" s="234"/>
      <c r="K1638" s="234"/>
      <c r="L1638" s="240"/>
      <c r="M1638" s="241"/>
      <c r="N1638" s="242"/>
      <c r="O1638" s="242"/>
      <c r="P1638" s="242"/>
      <c r="Q1638" s="242"/>
      <c r="R1638" s="242"/>
      <c r="S1638" s="242"/>
      <c r="T1638" s="24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4" t="s">
        <v>174</v>
      </c>
      <c r="AU1638" s="244" t="s">
        <v>87</v>
      </c>
      <c r="AV1638" s="13" t="s">
        <v>87</v>
      </c>
      <c r="AW1638" s="13" t="s">
        <v>37</v>
      </c>
      <c r="AX1638" s="13" t="s">
        <v>77</v>
      </c>
      <c r="AY1638" s="244" t="s">
        <v>164</v>
      </c>
    </row>
    <row r="1639" s="14" customFormat="1">
      <c r="A1639" s="14"/>
      <c r="B1639" s="245"/>
      <c r="C1639" s="246"/>
      <c r="D1639" s="235" t="s">
        <v>174</v>
      </c>
      <c r="E1639" s="247" t="s">
        <v>19</v>
      </c>
      <c r="F1639" s="248" t="s">
        <v>176</v>
      </c>
      <c r="G1639" s="246"/>
      <c r="H1639" s="249">
        <v>1.5</v>
      </c>
      <c r="I1639" s="250"/>
      <c r="J1639" s="246"/>
      <c r="K1639" s="246"/>
      <c r="L1639" s="251"/>
      <c r="M1639" s="252"/>
      <c r="N1639" s="253"/>
      <c r="O1639" s="253"/>
      <c r="P1639" s="253"/>
      <c r="Q1639" s="253"/>
      <c r="R1639" s="253"/>
      <c r="S1639" s="253"/>
      <c r="T1639" s="25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55" t="s">
        <v>174</v>
      </c>
      <c r="AU1639" s="255" t="s">
        <v>87</v>
      </c>
      <c r="AV1639" s="14" t="s">
        <v>108</v>
      </c>
      <c r="AW1639" s="14" t="s">
        <v>37</v>
      </c>
      <c r="AX1639" s="14" t="s">
        <v>85</v>
      </c>
      <c r="AY1639" s="255" t="s">
        <v>164</v>
      </c>
    </row>
    <row r="1640" s="2" customFormat="1" ht="55.5" customHeight="1">
      <c r="A1640" s="41"/>
      <c r="B1640" s="42"/>
      <c r="C1640" s="215" t="s">
        <v>1672</v>
      </c>
      <c r="D1640" s="215" t="s">
        <v>166</v>
      </c>
      <c r="E1640" s="216" t="s">
        <v>1673</v>
      </c>
      <c r="F1640" s="217" t="s">
        <v>1674</v>
      </c>
      <c r="G1640" s="218" t="s">
        <v>359</v>
      </c>
      <c r="H1640" s="219">
        <v>4.5</v>
      </c>
      <c r="I1640" s="220"/>
      <c r="J1640" s="221">
        <f>ROUND(I1640*H1640,2)</f>
        <v>0</v>
      </c>
      <c r="K1640" s="217" t="s">
        <v>19</v>
      </c>
      <c r="L1640" s="47"/>
      <c r="M1640" s="222" t="s">
        <v>19</v>
      </c>
      <c r="N1640" s="223" t="s">
        <v>48</v>
      </c>
      <c r="O1640" s="87"/>
      <c r="P1640" s="224">
        <f>O1640*H1640</f>
        <v>0</v>
      </c>
      <c r="Q1640" s="224">
        <v>0</v>
      </c>
      <c r="R1640" s="224">
        <f>Q1640*H1640</f>
        <v>0</v>
      </c>
      <c r="S1640" s="224">
        <v>0</v>
      </c>
      <c r="T1640" s="225">
        <f>S1640*H1640</f>
        <v>0</v>
      </c>
      <c r="U1640" s="41"/>
      <c r="V1640" s="41"/>
      <c r="W1640" s="41"/>
      <c r="X1640" s="41"/>
      <c r="Y1640" s="41"/>
      <c r="Z1640" s="41"/>
      <c r="AA1640" s="41"/>
      <c r="AB1640" s="41"/>
      <c r="AC1640" s="41"/>
      <c r="AD1640" s="41"/>
      <c r="AE1640" s="41"/>
      <c r="AR1640" s="226" t="s">
        <v>276</v>
      </c>
      <c r="AT1640" s="226" t="s">
        <v>166</v>
      </c>
      <c r="AU1640" s="226" t="s">
        <v>87</v>
      </c>
      <c r="AY1640" s="20" t="s">
        <v>164</v>
      </c>
      <c r="BE1640" s="227">
        <f>IF(N1640="základní",J1640,0)</f>
        <v>0</v>
      </c>
      <c r="BF1640" s="227">
        <f>IF(N1640="snížená",J1640,0)</f>
        <v>0</v>
      </c>
      <c r="BG1640" s="227">
        <f>IF(N1640="zákl. přenesená",J1640,0)</f>
        <v>0</v>
      </c>
      <c r="BH1640" s="227">
        <f>IF(N1640="sníž. přenesená",J1640,0)</f>
        <v>0</v>
      </c>
      <c r="BI1640" s="227">
        <f>IF(N1640="nulová",J1640,0)</f>
        <v>0</v>
      </c>
      <c r="BJ1640" s="20" t="s">
        <v>85</v>
      </c>
      <c r="BK1640" s="227">
        <f>ROUND(I1640*H1640,2)</f>
        <v>0</v>
      </c>
      <c r="BL1640" s="20" t="s">
        <v>276</v>
      </c>
      <c r="BM1640" s="226" t="s">
        <v>1675</v>
      </c>
    </row>
    <row r="1641" s="2" customFormat="1">
      <c r="A1641" s="41"/>
      <c r="B1641" s="42"/>
      <c r="C1641" s="43"/>
      <c r="D1641" s="235" t="s">
        <v>274</v>
      </c>
      <c r="E1641" s="43"/>
      <c r="F1641" s="288" t="s">
        <v>1676</v>
      </c>
      <c r="G1641" s="43"/>
      <c r="H1641" s="43"/>
      <c r="I1641" s="230"/>
      <c r="J1641" s="43"/>
      <c r="K1641" s="43"/>
      <c r="L1641" s="47"/>
      <c r="M1641" s="231"/>
      <c r="N1641" s="232"/>
      <c r="O1641" s="87"/>
      <c r="P1641" s="87"/>
      <c r="Q1641" s="87"/>
      <c r="R1641" s="87"/>
      <c r="S1641" s="87"/>
      <c r="T1641" s="88"/>
      <c r="U1641" s="41"/>
      <c r="V1641" s="41"/>
      <c r="W1641" s="41"/>
      <c r="X1641" s="41"/>
      <c r="Y1641" s="41"/>
      <c r="Z1641" s="41"/>
      <c r="AA1641" s="41"/>
      <c r="AB1641" s="41"/>
      <c r="AC1641" s="41"/>
      <c r="AD1641" s="41"/>
      <c r="AE1641" s="41"/>
      <c r="AT1641" s="20" t="s">
        <v>274</v>
      </c>
      <c r="AU1641" s="20" t="s">
        <v>87</v>
      </c>
    </row>
    <row r="1642" s="13" customFormat="1">
      <c r="A1642" s="13"/>
      <c r="B1642" s="233"/>
      <c r="C1642" s="234"/>
      <c r="D1642" s="235" t="s">
        <v>174</v>
      </c>
      <c r="E1642" s="236" t="s">
        <v>19</v>
      </c>
      <c r="F1642" s="237" t="s">
        <v>1677</v>
      </c>
      <c r="G1642" s="234"/>
      <c r="H1642" s="238">
        <v>4.5</v>
      </c>
      <c r="I1642" s="239"/>
      <c r="J1642" s="234"/>
      <c r="K1642" s="234"/>
      <c r="L1642" s="240"/>
      <c r="M1642" s="241"/>
      <c r="N1642" s="242"/>
      <c r="O1642" s="242"/>
      <c r="P1642" s="242"/>
      <c r="Q1642" s="242"/>
      <c r="R1642" s="242"/>
      <c r="S1642" s="242"/>
      <c r="T1642" s="24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44" t="s">
        <v>174</v>
      </c>
      <c r="AU1642" s="244" t="s">
        <v>87</v>
      </c>
      <c r="AV1642" s="13" t="s">
        <v>87</v>
      </c>
      <c r="AW1642" s="13" t="s">
        <v>37</v>
      </c>
      <c r="AX1642" s="13" t="s">
        <v>77</v>
      </c>
      <c r="AY1642" s="244" t="s">
        <v>164</v>
      </c>
    </row>
    <row r="1643" s="14" customFormat="1">
      <c r="A1643" s="14"/>
      <c r="B1643" s="245"/>
      <c r="C1643" s="246"/>
      <c r="D1643" s="235" t="s">
        <v>174</v>
      </c>
      <c r="E1643" s="247" t="s">
        <v>19</v>
      </c>
      <c r="F1643" s="248" t="s">
        <v>176</v>
      </c>
      <c r="G1643" s="246"/>
      <c r="H1643" s="249">
        <v>4.5</v>
      </c>
      <c r="I1643" s="250"/>
      <c r="J1643" s="246"/>
      <c r="K1643" s="246"/>
      <c r="L1643" s="251"/>
      <c r="M1643" s="252"/>
      <c r="N1643" s="253"/>
      <c r="O1643" s="253"/>
      <c r="P1643" s="253"/>
      <c r="Q1643" s="253"/>
      <c r="R1643" s="253"/>
      <c r="S1643" s="253"/>
      <c r="T1643" s="254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55" t="s">
        <v>174</v>
      </c>
      <c r="AU1643" s="255" t="s">
        <v>87</v>
      </c>
      <c r="AV1643" s="14" t="s">
        <v>108</v>
      </c>
      <c r="AW1643" s="14" t="s">
        <v>37</v>
      </c>
      <c r="AX1643" s="14" t="s">
        <v>85</v>
      </c>
      <c r="AY1643" s="255" t="s">
        <v>164</v>
      </c>
    </row>
    <row r="1644" s="2" customFormat="1" ht="55.5" customHeight="1">
      <c r="A1644" s="41"/>
      <c r="B1644" s="42"/>
      <c r="C1644" s="215" t="s">
        <v>1678</v>
      </c>
      <c r="D1644" s="215" t="s">
        <v>166</v>
      </c>
      <c r="E1644" s="216" t="s">
        <v>1679</v>
      </c>
      <c r="F1644" s="217" t="s">
        <v>1680</v>
      </c>
      <c r="G1644" s="218" t="s">
        <v>272</v>
      </c>
      <c r="H1644" s="219">
        <v>1</v>
      </c>
      <c r="I1644" s="220"/>
      <c r="J1644" s="221">
        <f>ROUND(I1644*H1644,2)</f>
        <v>0</v>
      </c>
      <c r="K1644" s="217" t="s">
        <v>19</v>
      </c>
      <c r="L1644" s="47"/>
      <c r="M1644" s="222" t="s">
        <v>19</v>
      </c>
      <c r="N1644" s="223" t="s">
        <v>48</v>
      </c>
      <c r="O1644" s="87"/>
      <c r="P1644" s="224">
        <f>O1644*H1644</f>
        <v>0</v>
      </c>
      <c r="Q1644" s="224">
        <v>0</v>
      </c>
      <c r="R1644" s="224">
        <f>Q1644*H1644</f>
        <v>0</v>
      </c>
      <c r="S1644" s="224">
        <v>0</v>
      </c>
      <c r="T1644" s="225">
        <f>S1644*H1644</f>
        <v>0</v>
      </c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R1644" s="226" t="s">
        <v>276</v>
      </c>
      <c r="AT1644" s="226" t="s">
        <v>166</v>
      </c>
      <c r="AU1644" s="226" t="s">
        <v>87</v>
      </c>
      <c r="AY1644" s="20" t="s">
        <v>164</v>
      </c>
      <c r="BE1644" s="227">
        <f>IF(N1644="základní",J1644,0)</f>
        <v>0</v>
      </c>
      <c r="BF1644" s="227">
        <f>IF(N1644="snížená",J1644,0)</f>
        <v>0</v>
      </c>
      <c r="BG1644" s="227">
        <f>IF(N1644="zákl. přenesená",J1644,0)</f>
        <v>0</v>
      </c>
      <c r="BH1644" s="227">
        <f>IF(N1644="sníž. přenesená",J1644,0)</f>
        <v>0</v>
      </c>
      <c r="BI1644" s="227">
        <f>IF(N1644="nulová",J1644,0)</f>
        <v>0</v>
      </c>
      <c r="BJ1644" s="20" t="s">
        <v>85</v>
      </c>
      <c r="BK1644" s="227">
        <f>ROUND(I1644*H1644,2)</f>
        <v>0</v>
      </c>
      <c r="BL1644" s="20" t="s">
        <v>276</v>
      </c>
      <c r="BM1644" s="226" t="s">
        <v>1681</v>
      </c>
    </row>
    <row r="1645" s="2" customFormat="1">
      <c r="A1645" s="41"/>
      <c r="B1645" s="42"/>
      <c r="C1645" s="43"/>
      <c r="D1645" s="235" t="s">
        <v>274</v>
      </c>
      <c r="E1645" s="43"/>
      <c r="F1645" s="288" t="s">
        <v>1682</v>
      </c>
      <c r="G1645" s="43"/>
      <c r="H1645" s="43"/>
      <c r="I1645" s="230"/>
      <c r="J1645" s="43"/>
      <c r="K1645" s="43"/>
      <c r="L1645" s="47"/>
      <c r="M1645" s="231"/>
      <c r="N1645" s="232"/>
      <c r="O1645" s="87"/>
      <c r="P1645" s="87"/>
      <c r="Q1645" s="87"/>
      <c r="R1645" s="87"/>
      <c r="S1645" s="87"/>
      <c r="T1645" s="88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T1645" s="20" t="s">
        <v>274</v>
      </c>
      <c r="AU1645" s="20" t="s">
        <v>87</v>
      </c>
    </row>
    <row r="1646" s="13" customFormat="1">
      <c r="A1646" s="13"/>
      <c r="B1646" s="233"/>
      <c r="C1646" s="234"/>
      <c r="D1646" s="235" t="s">
        <v>174</v>
      </c>
      <c r="E1646" s="236" t="s">
        <v>19</v>
      </c>
      <c r="F1646" s="237" t="s">
        <v>85</v>
      </c>
      <c r="G1646" s="234"/>
      <c r="H1646" s="238">
        <v>1</v>
      </c>
      <c r="I1646" s="239"/>
      <c r="J1646" s="234"/>
      <c r="K1646" s="234"/>
      <c r="L1646" s="240"/>
      <c r="M1646" s="241"/>
      <c r="N1646" s="242"/>
      <c r="O1646" s="242"/>
      <c r="P1646" s="242"/>
      <c r="Q1646" s="242"/>
      <c r="R1646" s="242"/>
      <c r="S1646" s="242"/>
      <c r="T1646" s="24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44" t="s">
        <v>174</v>
      </c>
      <c r="AU1646" s="244" t="s">
        <v>87</v>
      </c>
      <c r="AV1646" s="13" t="s">
        <v>87</v>
      </c>
      <c r="AW1646" s="13" t="s">
        <v>37</v>
      </c>
      <c r="AX1646" s="13" t="s">
        <v>77</v>
      </c>
      <c r="AY1646" s="244" t="s">
        <v>164</v>
      </c>
    </row>
    <row r="1647" s="14" customFormat="1">
      <c r="A1647" s="14"/>
      <c r="B1647" s="245"/>
      <c r="C1647" s="246"/>
      <c r="D1647" s="235" t="s">
        <v>174</v>
      </c>
      <c r="E1647" s="247" t="s">
        <v>19</v>
      </c>
      <c r="F1647" s="248" t="s">
        <v>176</v>
      </c>
      <c r="G1647" s="246"/>
      <c r="H1647" s="249">
        <v>1</v>
      </c>
      <c r="I1647" s="250"/>
      <c r="J1647" s="246"/>
      <c r="K1647" s="246"/>
      <c r="L1647" s="251"/>
      <c r="M1647" s="252"/>
      <c r="N1647" s="253"/>
      <c r="O1647" s="253"/>
      <c r="P1647" s="253"/>
      <c r="Q1647" s="253"/>
      <c r="R1647" s="253"/>
      <c r="S1647" s="253"/>
      <c r="T1647" s="254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55" t="s">
        <v>174</v>
      </c>
      <c r="AU1647" s="255" t="s">
        <v>87</v>
      </c>
      <c r="AV1647" s="14" t="s">
        <v>108</v>
      </c>
      <c r="AW1647" s="14" t="s">
        <v>37</v>
      </c>
      <c r="AX1647" s="14" t="s">
        <v>85</v>
      </c>
      <c r="AY1647" s="255" t="s">
        <v>164</v>
      </c>
    </row>
    <row r="1648" s="2" customFormat="1" ht="49.05" customHeight="1">
      <c r="A1648" s="41"/>
      <c r="B1648" s="42"/>
      <c r="C1648" s="215" t="s">
        <v>1683</v>
      </c>
      <c r="D1648" s="215" t="s">
        <v>166</v>
      </c>
      <c r="E1648" s="216" t="s">
        <v>1684</v>
      </c>
      <c r="F1648" s="217" t="s">
        <v>1685</v>
      </c>
      <c r="G1648" s="218" t="s">
        <v>272</v>
      </c>
      <c r="H1648" s="219">
        <v>4</v>
      </c>
      <c r="I1648" s="220"/>
      <c r="J1648" s="221">
        <f>ROUND(I1648*H1648,2)</f>
        <v>0</v>
      </c>
      <c r="K1648" s="217" t="s">
        <v>19</v>
      </c>
      <c r="L1648" s="47"/>
      <c r="M1648" s="222" t="s">
        <v>19</v>
      </c>
      <c r="N1648" s="223" t="s">
        <v>48</v>
      </c>
      <c r="O1648" s="87"/>
      <c r="P1648" s="224">
        <f>O1648*H1648</f>
        <v>0</v>
      </c>
      <c r="Q1648" s="224">
        <v>0</v>
      </c>
      <c r="R1648" s="224">
        <f>Q1648*H1648</f>
        <v>0</v>
      </c>
      <c r="S1648" s="224">
        <v>0</v>
      </c>
      <c r="T1648" s="225">
        <f>S1648*H1648</f>
        <v>0</v>
      </c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R1648" s="226" t="s">
        <v>276</v>
      </c>
      <c r="AT1648" s="226" t="s">
        <v>166</v>
      </c>
      <c r="AU1648" s="226" t="s">
        <v>87</v>
      </c>
      <c r="AY1648" s="20" t="s">
        <v>164</v>
      </c>
      <c r="BE1648" s="227">
        <f>IF(N1648="základní",J1648,0)</f>
        <v>0</v>
      </c>
      <c r="BF1648" s="227">
        <f>IF(N1648="snížená",J1648,0)</f>
        <v>0</v>
      </c>
      <c r="BG1648" s="227">
        <f>IF(N1648="zákl. přenesená",J1648,0)</f>
        <v>0</v>
      </c>
      <c r="BH1648" s="227">
        <f>IF(N1648="sníž. přenesená",J1648,0)</f>
        <v>0</v>
      </c>
      <c r="BI1648" s="227">
        <f>IF(N1648="nulová",J1648,0)</f>
        <v>0</v>
      </c>
      <c r="BJ1648" s="20" t="s">
        <v>85</v>
      </c>
      <c r="BK1648" s="227">
        <f>ROUND(I1648*H1648,2)</f>
        <v>0</v>
      </c>
      <c r="BL1648" s="20" t="s">
        <v>276</v>
      </c>
      <c r="BM1648" s="226" t="s">
        <v>1686</v>
      </c>
    </row>
    <row r="1649" s="2" customFormat="1">
      <c r="A1649" s="41"/>
      <c r="B1649" s="42"/>
      <c r="C1649" s="43"/>
      <c r="D1649" s="235" t="s">
        <v>274</v>
      </c>
      <c r="E1649" s="43"/>
      <c r="F1649" s="288" t="s">
        <v>1687</v>
      </c>
      <c r="G1649" s="43"/>
      <c r="H1649" s="43"/>
      <c r="I1649" s="230"/>
      <c r="J1649" s="43"/>
      <c r="K1649" s="43"/>
      <c r="L1649" s="47"/>
      <c r="M1649" s="231"/>
      <c r="N1649" s="232"/>
      <c r="O1649" s="87"/>
      <c r="P1649" s="87"/>
      <c r="Q1649" s="87"/>
      <c r="R1649" s="87"/>
      <c r="S1649" s="87"/>
      <c r="T1649" s="88"/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T1649" s="20" t="s">
        <v>274</v>
      </c>
      <c r="AU1649" s="20" t="s">
        <v>87</v>
      </c>
    </row>
    <row r="1650" s="13" customFormat="1">
      <c r="A1650" s="13"/>
      <c r="B1650" s="233"/>
      <c r="C1650" s="234"/>
      <c r="D1650" s="235" t="s">
        <v>174</v>
      </c>
      <c r="E1650" s="236" t="s">
        <v>19</v>
      </c>
      <c r="F1650" s="237" t="s">
        <v>108</v>
      </c>
      <c r="G1650" s="234"/>
      <c r="H1650" s="238">
        <v>4</v>
      </c>
      <c r="I1650" s="239"/>
      <c r="J1650" s="234"/>
      <c r="K1650" s="234"/>
      <c r="L1650" s="240"/>
      <c r="M1650" s="241"/>
      <c r="N1650" s="242"/>
      <c r="O1650" s="242"/>
      <c r="P1650" s="242"/>
      <c r="Q1650" s="242"/>
      <c r="R1650" s="242"/>
      <c r="S1650" s="242"/>
      <c r="T1650" s="24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44" t="s">
        <v>174</v>
      </c>
      <c r="AU1650" s="244" t="s">
        <v>87</v>
      </c>
      <c r="AV1650" s="13" t="s">
        <v>87</v>
      </c>
      <c r="AW1650" s="13" t="s">
        <v>37</v>
      </c>
      <c r="AX1650" s="13" t="s">
        <v>77</v>
      </c>
      <c r="AY1650" s="244" t="s">
        <v>164</v>
      </c>
    </row>
    <row r="1651" s="14" customFormat="1">
      <c r="A1651" s="14"/>
      <c r="B1651" s="245"/>
      <c r="C1651" s="246"/>
      <c r="D1651" s="235" t="s">
        <v>174</v>
      </c>
      <c r="E1651" s="247" t="s">
        <v>19</v>
      </c>
      <c r="F1651" s="248" t="s">
        <v>176</v>
      </c>
      <c r="G1651" s="246"/>
      <c r="H1651" s="249">
        <v>4</v>
      </c>
      <c r="I1651" s="250"/>
      <c r="J1651" s="246"/>
      <c r="K1651" s="246"/>
      <c r="L1651" s="251"/>
      <c r="M1651" s="252"/>
      <c r="N1651" s="253"/>
      <c r="O1651" s="253"/>
      <c r="P1651" s="253"/>
      <c r="Q1651" s="253"/>
      <c r="R1651" s="253"/>
      <c r="S1651" s="253"/>
      <c r="T1651" s="254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55" t="s">
        <v>174</v>
      </c>
      <c r="AU1651" s="255" t="s">
        <v>87</v>
      </c>
      <c r="AV1651" s="14" t="s">
        <v>108</v>
      </c>
      <c r="AW1651" s="14" t="s">
        <v>37</v>
      </c>
      <c r="AX1651" s="14" t="s">
        <v>85</v>
      </c>
      <c r="AY1651" s="255" t="s">
        <v>164</v>
      </c>
    </row>
    <row r="1652" s="2" customFormat="1" ht="49.05" customHeight="1">
      <c r="A1652" s="41"/>
      <c r="B1652" s="42"/>
      <c r="C1652" s="215" t="s">
        <v>1688</v>
      </c>
      <c r="D1652" s="215" t="s">
        <v>166</v>
      </c>
      <c r="E1652" s="216" t="s">
        <v>1689</v>
      </c>
      <c r="F1652" s="217" t="s">
        <v>1690</v>
      </c>
      <c r="G1652" s="218" t="s">
        <v>272</v>
      </c>
      <c r="H1652" s="219">
        <v>3</v>
      </c>
      <c r="I1652" s="220"/>
      <c r="J1652" s="221">
        <f>ROUND(I1652*H1652,2)</f>
        <v>0</v>
      </c>
      <c r="K1652" s="217" t="s">
        <v>19</v>
      </c>
      <c r="L1652" s="47"/>
      <c r="M1652" s="222" t="s">
        <v>19</v>
      </c>
      <c r="N1652" s="223" t="s">
        <v>48</v>
      </c>
      <c r="O1652" s="87"/>
      <c r="P1652" s="224">
        <f>O1652*H1652</f>
        <v>0</v>
      </c>
      <c r="Q1652" s="224">
        <v>0</v>
      </c>
      <c r="R1652" s="224">
        <f>Q1652*H1652</f>
        <v>0</v>
      </c>
      <c r="S1652" s="224">
        <v>0</v>
      </c>
      <c r="T1652" s="225">
        <f>S1652*H1652</f>
        <v>0</v>
      </c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R1652" s="226" t="s">
        <v>276</v>
      </c>
      <c r="AT1652" s="226" t="s">
        <v>166</v>
      </c>
      <c r="AU1652" s="226" t="s">
        <v>87</v>
      </c>
      <c r="AY1652" s="20" t="s">
        <v>164</v>
      </c>
      <c r="BE1652" s="227">
        <f>IF(N1652="základní",J1652,0)</f>
        <v>0</v>
      </c>
      <c r="BF1652" s="227">
        <f>IF(N1652="snížená",J1652,0)</f>
        <v>0</v>
      </c>
      <c r="BG1652" s="227">
        <f>IF(N1652="zákl. přenesená",J1652,0)</f>
        <v>0</v>
      </c>
      <c r="BH1652" s="227">
        <f>IF(N1652="sníž. přenesená",J1652,0)</f>
        <v>0</v>
      </c>
      <c r="BI1652" s="227">
        <f>IF(N1652="nulová",J1652,0)</f>
        <v>0</v>
      </c>
      <c r="BJ1652" s="20" t="s">
        <v>85</v>
      </c>
      <c r="BK1652" s="227">
        <f>ROUND(I1652*H1652,2)</f>
        <v>0</v>
      </c>
      <c r="BL1652" s="20" t="s">
        <v>276</v>
      </c>
      <c r="BM1652" s="226" t="s">
        <v>1691</v>
      </c>
    </row>
    <row r="1653" s="2" customFormat="1">
      <c r="A1653" s="41"/>
      <c r="B1653" s="42"/>
      <c r="C1653" s="43"/>
      <c r="D1653" s="235" t="s">
        <v>274</v>
      </c>
      <c r="E1653" s="43"/>
      <c r="F1653" s="266" t="s">
        <v>1692</v>
      </c>
      <c r="G1653" s="43"/>
      <c r="H1653" s="43"/>
      <c r="I1653" s="230"/>
      <c r="J1653" s="43"/>
      <c r="K1653" s="43"/>
      <c r="L1653" s="47"/>
      <c r="M1653" s="231"/>
      <c r="N1653" s="232"/>
      <c r="O1653" s="87"/>
      <c r="P1653" s="87"/>
      <c r="Q1653" s="87"/>
      <c r="R1653" s="87"/>
      <c r="S1653" s="87"/>
      <c r="T1653" s="88"/>
      <c r="U1653" s="41"/>
      <c r="V1653" s="41"/>
      <c r="W1653" s="41"/>
      <c r="X1653" s="41"/>
      <c r="Y1653" s="41"/>
      <c r="Z1653" s="41"/>
      <c r="AA1653" s="41"/>
      <c r="AB1653" s="41"/>
      <c r="AC1653" s="41"/>
      <c r="AD1653" s="41"/>
      <c r="AE1653" s="41"/>
      <c r="AT1653" s="20" t="s">
        <v>274</v>
      </c>
      <c r="AU1653" s="20" t="s">
        <v>87</v>
      </c>
    </row>
    <row r="1654" s="13" customFormat="1">
      <c r="A1654" s="13"/>
      <c r="B1654" s="233"/>
      <c r="C1654" s="234"/>
      <c r="D1654" s="235" t="s">
        <v>174</v>
      </c>
      <c r="E1654" s="236" t="s">
        <v>19</v>
      </c>
      <c r="F1654" s="237" t="s">
        <v>105</v>
      </c>
      <c r="G1654" s="234"/>
      <c r="H1654" s="238">
        <v>3</v>
      </c>
      <c r="I1654" s="239"/>
      <c r="J1654" s="234"/>
      <c r="K1654" s="234"/>
      <c r="L1654" s="240"/>
      <c r="M1654" s="241"/>
      <c r="N1654" s="242"/>
      <c r="O1654" s="242"/>
      <c r="P1654" s="242"/>
      <c r="Q1654" s="242"/>
      <c r="R1654" s="242"/>
      <c r="S1654" s="242"/>
      <c r="T1654" s="24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44" t="s">
        <v>174</v>
      </c>
      <c r="AU1654" s="244" t="s">
        <v>87</v>
      </c>
      <c r="AV1654" s="13" t="s">
        <v>87</v>
      </c>
      <c r="AW1654" s="13" t="s">
        <v>37</v>
      </c>
      <c r="AX1654" s="13" t="s">
        <v>77</v>
      </c>
      <c r="AY1654" s="244" t="s">
        <v>164</v>
      </c>
    </row>
    <row r="1655" s="14" customFormat="1">
      <c r="A1655" s="14"/>
      <c r="B1655" s="245"/>
      <c r="C1655" s="246"/>
      <c r="D1655" s="235" t="s">
        <v>174</v>
      </c>
      <c r="E1655" s="247" t="s">
        <v>19</v>
      </c>
      <c r="F1655" s="248" t="s">
        <v>176</v>
      </c>
      <c r="G1655" s="246"/>
      <c r="H1655" s="249">
        <v>3</v>
      </c>
      <c r="I1655" s="250"/>
      <c r="J1655" s="246"/>
      <c r="K1655" s="246"/>
      <c r="L1655" s="251"/>
      <c r="M1655" s="252"/>
      <c r="N1655" s="253"/>
      <c r="O1655" s="253"/>
      <c r="P1655" s="253"/>
      <c r="Q1655" s="253"/>
      <c r="R1655" s="253"/>
      <c r="S1655" s="253"/>
      <c r="T1655" s="254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5" t="s">
        <v>174</v>
      </c>
      <c r="AU1655" s="255" t="s">
        <v>87</v>
      </c>
      <c r="AV1655" s="14" t="s">
        <v>108</v>
      </c>
      <c r="AW1655" s="14" t="s">
        <v>37</v>
      </c>
      <c r="AX1655" s="14" t="s">
        <v>85</v>
      </c>
      <c r="AY1655" s="255" t="s">
        <v>164</v>
      </c>
    </row>
    <row r="1656" s="2" customFormat="1" ht="55.5" customHeight="1">
      <c r="A1656" s="41"/>
      <c r="B1656" s="42"/>
      <c r="C1656" s="215" t="s">
        <v>1693</v>
      </c>
      <c r="D1656" s="215" t="s">
        <v>166</v>
      </c>
      <c r="E1656" s="216" t="s">
        <v>1694</v>
      </c>
      <c r="F1656" s="217" t="s">
        <v>1695</v>
      </c>
      <c r="G1656" s="218" t="s">
        <v>1696</v>
      </c>
      <c r="H1656" s="289"/>
      <c r="I1656" s="220"/>
      <c r="J1656" s="221">
        <f>ROUND(I1656*H1656,2)</f>
        <v>0</v>
      </c>
      <c r="K1656" s="217" t="s">
        <v>170</v>
      </c>
      <c r="L1656" s="47"/>
      <c r="M1656" s="222" t="s">
        <v>19</v>
      </c>
      <c r="N1656" s="223" t="s">
        <v>48</v>
      </c>
      <c r="O1656" s="87"/>
      <c r="P1656" s="224">
        <f>O1656*H1656</f>
        <v>0</v>
      </c>
      <c r="Q1656" s="224">
        <v>0</v>
      </c>
      <c r="R1656" s="224">
        <f>Q1656*H1656</f>
        <v>0</v>
      </c>
      <c r="S1656" s="224">
        <v>0</v>
      </c>
      <c r="T1656" s="225">
        <f>S1656*H1656</f>
        <v>0</v>
      </c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R1656" s="226" t="s">
        <v>276</v>
      </c>
      <c r="AT1656" s="226" t="s">
        <v>166</v>
      </c>
      <c r="AU1656" s="226" t="s">
        <v>87</v>
      </c>
      <c r="AY1656" s="20" t="s">
        <v>164</v>
      </c>
      <c r="BE1656" s="227">
        <f>IF(N1656="základní",J1656,0)</f>
        <v>0</v>
      </c>
      <c r="BF1656" s="227">
        <f>IF(N1656="snížená",J1656,0)</f>
        <v>0</v>
      </c>
      <c r="BG1656" s="227">
        <f>IF(N1656="zákl. přenesená",J1656,0)</f>
        <v>0</v>
      </c>
      <c r="BH1656" s="227">
        <f>IF(N1656="sníž. přenesená",J1656,0)</f>
        <v>0</v>
      </c>
      <c r="BI1656" s="227">
        <f>IF(N1656="nulová",J1656,0)</f>
        <v>0</v>
      </c>
      <c r="BJ1656" s="20" t="s">
        <v>85</v>
      </c>
      <c r="BK1656" s="227">
        <f>ROUND(I1656*H1656,2)</f>
        <v>0</v>
      </c>
      <c r="BL1656" s="20" t="s">
        <v>276</v>
      </c>
      <c r="BM1656" s="226" t="s">
        <v>1697</v>
      </c>
    </row>
    <row r="1657" s="2" customFormat="1">
      <c r="A1657" s="41"/>
      <c r="B1657" s="42"/>
      <c r="C1657" s="43"/>
      <c r="D1657" s="228" t="s">
        <v>172</v>
      </c>
      <c r="E1657" s="43"/>
      <c r="F1657" s="229" t="s">
        <v>1698</v>
      </c>
      <c r="G1657" s="43"/>
      <c r="H1657" s="43"/>
      <c r="I1657" s="230"/>
      <c r="J1657" s="43"/>
      <c r="K1657" s="43"/>
      <c r="L1657" s="47"/>
      <c r="M1657" s="231"/>
      <c r="N1657" s="232"/>
      <c r="O1657" s="87"/>
      <c r="P1657" s="87"/>
      <c r="Q1657" s="87"/>
      <c r="R1657" s="87"/>
      <c r="S1657" s="87"/>
      <c r="T1657" s="88"/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T1657" s="20" t="s">
        <v>172</v>
      </c>
      <c r="AU1657" s="20" t="s">
        <v>87</v>
      </c>
    </row>
    <row r="1658" s="12" customFormat="1" ht="22.8" customHeight="1">
      <c r="A1658" s="12"/>
      <c r="B1658" s="199"/>
      <c r="C1658" s="200"/>
      <c r="D1658" s="201" t="s">
        <v>76</v>
      </c>
      <c r="E1658" s="213" t="s">
        <v>1699</v>
      </c>
      <c r="F1658" s="213" t="s">
        <v>1700</v>
      </c>
      <c r="G1658" s="200"/>
      <c r="H1658" s="200"/>
      <c r="I1658" s="203"/>
      <c r="J1658" s="214">
        <f>BK1658</f>
        <v>0</v>
      </c>
      <c r="K1658" s="200"/>
      <c r="L1658" s="205"/>
      <c r="M1658" s="206"/>
      <c r="N1658" s="207"/>
      <c r="O1658" s="207"/>
      <c r="P1658" s="208">
        <f>SUM(P1659:P1763)</f>
        <v>0</v>
      </c>
      <c r="Q1658" s="207"/>
      <c r="R1658" s="208">
        <f>SUM(R1659:R1763)</f>
        <v>6.0153935499999998</v>
      </c>
      <c r="S1658" s="207"/>
      <c r="T1658" s="209">
        <f>SUM(T1659:T1763)</f>
        <v>12.9412649</v>
      </c>
      <c r="U1658" s="12"/>
      <c r="V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R1658" s="210" t="s">
        <v>87</v>
      </c>
      <c r="AT1658" s="211" t="s">
        <v>76</v>
      </c>
      <c r="AU1658" s="211" t="s">
        <v>85</v>
      </c>
      <c r="AY1658" s="210" t="s">
        <v>164</v>
      </c>
      <c r="BK1658" s="212">
        <f>SUM(BK1659:BK1763)</f>
        <v>0</v>
      </c>
    </row>
    <row r="1659" s="2" customFormat="1" ht="24.15" customHeight="1">
      <c r="A1659" s="41"/>
      <c r="B1659" s="42"/>
      <c r="C1659" s="215" t="s">
        <v>1701</v>
      </c>
      <c r="D1659" s="215" t="s">
        <v>166</v>
      </c>
      <c r="E1659" s="216" t="s">
        <v>1702</v>
      </c>
      <c r="F1659" s="217" t="s">
        <v>1703</v>
      </c>
      <c r="G1659" s="218" t="s">
        <v>169</v>
      </c>
      <c r="H1659" s="219">
        <v>386</v>
      </c>
      <c r="I1659" s="220"/>
      <c r="J1659" s="221">
        <f>ROUND(I1659*H1659,2)</f>
        <v>0</v>
      </c>
      <c r="K1659" s="217" t="s">
        <v>170</v>
      </c>
      <c r="L1659" s="47"/>
      <c r="M1659" s="222" t="s">
        <v>19</v>
      </c>
      <c r="N1659" s="223" t="s">
        <v>48</v>
      </c>
      <c r="O1659" s="87"/>
      <c r="P1659" s="224">
        <f>O1659*H1659</f>
        <v>0</v>
      </c>
      <c r="Q1659" s="224">
        <v>0.00020000000000000001</v>
      </c>
      <c r="R1659" s="224">
        <f>Q1659*H1659</f>
        <v>0.077200000000000005</v>
      </c>
      <c r="S1659" s="224">
        <v>0.017780000000000001</v>
      </c>
      <c r="T1659" s="225">
        <f>S1659*H1659</f>
        <v>6.8630800000000001</v>
      </c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R1659" s="226" t="s">
        <v>276</v>
      </c>
      <c r="AT1659" s="226" t="s">
        <v>166</v>
      </c>
      <c r="AU1659" s="226" t="s">
        <v>87</v>
      </c>
      <c r="AY1659" s="20" t="s">
        <v>164</v>
      </c>
      <c r="BE1659" s="227">
        <f>IF(N1659="základní",J1659,0)</f>
        <v>0</v>
      </c>
      <c r="BF1659" s="227">
        <f>IF(N1659="snížená",J1659,0)</f>
        <v>0</v>
      </c>
      <c r="BG1659" s="227">
        <f>IF(N1659="zákl. přenesená",J1659,0)</f>
        <v>0</v>
      </c>
      <c r="BH1659" s="227">
        <f>IF(N1659="sníž. přenesená",J1659,0)</f>
        <v>0</v>
      </c>
      <c r="BI1659" s="227">
        <f>IF(N1659="nulová",J1659,0)</f>
        <v>0</v>
      </c>
      <c r="BJ1659" s="20" t="s">
        <v>85</v>
      </c>
      <c r="BK1659" s="227">
        <f>ROUND(I1659*H1659,2)</f>
        <v>0</v>
      </c>
      <c r="BL1659" s="20" t="s">
        <v>276</v>
      </c>
      <c r="BM1659" s="226" t="s">
        <v>1704</v>
      </c>
    </row>
    <row r="1660" s="2" customFormat="1">
      <c r="A1660" s="41"/>
      <c r="B1660" s="42"/>
      <c r="C1660" s="43"/>
      <c r="D1660" s="228" t="s">
        <v>172</v>
      </c>
      <c r="E1660" s="43"/>
      <c r="F1660" s="229" t="s">
        <v>1705</v>
      </c>
      <c r="G1660" s="43"/>
      <c r="H1660" s="43"/>
      <c r="I1660" s="230"/>
      <c r="J1660" s="43"/>
      <c r="K1660" s="43"/>
      <c r="L1660" s="47"/>
      <c r="M1660" s="231"/>
      <c r="N1660" s="232"/>
      <c r="O1660" s="87"/>
      <c r="P1660" s="87"/>
      <c r="Q1660" s="87"/>
      <c r="R1660" s="87"/>
      <c r="S1660" s="87"/>
      <c r="T1660" s="88"/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T1660" s="20" t="s">
        <v>172</v>
      </c>
      <c r="AU1660" s="20" t="s">
        <v>87</v>
      </c>
    </row>
    <row r="1661" s="15" customFormat="1">
      <c r="A1661" s="15"/>
      <c r="B1661" s="256"/>
      <c r="C1661" s="257"/>
      <c r="D1661" s="235" t="s">
        <v>174</v>
      </c>
      <c r="E1661" s="258" t="s">
        <v>19</v>
      </c>
      <c r="F1661" s="259" t="s">
        <v>1101</v>
      </c>
      <c r="G1661" s="257"/>
      <c r="H1661" s="258" t="s">
        <v>19</v>
      </c>
      <c r="I1661" s="260"/>
      <c r="J1661" s="257"/>
      <c r="K1661" s="257"/>
      <c r="L1661" s="261"/>
      <c r="M1661" s="262"/>
      <c r="N1661" s="263"/>
      <c r="O1661" s="263"/>
      <c r="P1661" s="263"/>
      <c r="Q1661" s="263"/>
      <c r="R1661" s="263"/>
      <c r="S1661" s="263"/>
      <c r="T1661" s="264"/>
      <c r="U1661" s="15"/>
      <c r="V1661" s="15"/>
      <c r="W1661" s="15"/>
      <c r="X1661" s="15"/>
      <c r="Y1661" s="15"/>
      <c r="Z1661" s="15"/>
      <c r="AA1661" s="15"/>
      <c r="AB1661" s="15"/>
      <c r="AC1661" s="15"/>
      <c r="AD1661" s="15"/>
      <c r="AE1661" s="15"/>
      <c r="AT1661" s="265" t="s">
        <v>174</v>
      </c>
      <c r="AU1661" s="265" t="s">
        <v>87</v>
      </c>
      <c r="AV1661" s="15" t="s">
        <v>85</v>
      </c>
      <c r="AW1661" s="15" t="s">
        <v>37</v>
      </c>
      <c r="AX1661" s="15" t="s">
        <v>77</v>
      </c>
      <c r="AY1661" s="265" t="s">
        <v>164</v>
      </c>
    </row>
    <row r="1662" s="13" customFormat="1">
      <c r="A1662" s="13"/>
      <c r="B1662" s="233"/>
      <c r="C1662" s="234"/>
      <c r="D1662" s="235" t="s">
        <v>174</v>
      </c>
      <c r="E1662" s="236" t="s">
        <v>19</v>
      </c>
      <c r="F1662" s="237" t="s">
        <v>1706</v>
      </c>
      <c r="G1662" s="234"/>
      <c r="H1662" s="238">
        <v>365</v>
      </c>
      <c r="I1662" s="239"/>
      <c r="J1662" s="234"/>
      <c r="K1662" s="234"/>
      <c r="L1662" s="240"/>
      <c r="M1662" s="241"/>
      <c r="N1662" s="242"/>
      <c r="O1662" s="242"/>
      <c r="P1662" s="242"/>
      <c r="Q1662" s="242"/>
      <c r="R1662" s="242"/>
      <c r="S1662" s="242"/>
      <c r="T1662" s="24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4" t="s">
        <v>174</v>
      </c>
      <c r="AU1662" s="244" t="s">
        <v>87</v>
      </c>
      <c r="AV1662" s="13" t="s">
        <v>87</v>
      </c>
      <c r="AW1662" s="13" t="s">
        <v>37</v>
      </c>
      <c r="AX1662" s="13" t="s">
        <v>77</v>
      </c>
      <c r="AY1662" s="244" t="s">
        <v>164</v>
      </c>
    </row>
    <row r="1663" s="13" customFormat="1">
      <c r="A1663" s="13"/>
      <c r="B1663" s="233"/>
      <c r="C1663" s="234"/>
      <c r="D1663" s="235" t="s">
        <v>174</v>
      </c>
      <c r="E1663" s="236" t="s">
        <v>19</v>
      </c>
      <c r="F1663" s="237" t="s">
        <v>1422</v>
      </c>
      <c r="G1663" s="234"/>
      <c r="H1663" s="238">
        <v>18</v>
      </c>
      <c r="I1663" s="239"/>
      <c r="J1663" s="234"/>
      <c r="K1663" s="234"/>
      <c r="L1663" s="240"/>
      <c r="M1663" s="241"/>
      <c r="N1663" s="242"/>
      <c r="O1663" s="242"/>
      <c r="P1663" s="242"/>
      <c r="Q1663" s="242"/>
      <c r="R1663" s="242"/>
      <c r="S1663" s="242"/>
      <c r="T1663" s="24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44" t="s">
        <v>174</v>
      </c>
      <c r="AU1663" s="244" t="s">
        <v>87</v>
      </c>
      <c r="AV1663" s="13" t="s">
        <v>87</v>
      </c>
      <c r="AW1663" s="13" t="s">
        <v>37</v>
      </c>
      <c r="AX1663" s="13" t="s">
        <v>77</v>
      </c>
      <c r="AY1663" s="244" t="s">
        <v>164</v>
      </c>
    </row>
    <row r="1664" s="13" customFormat="1">
      <c r="A1664" s="13"/>
      <c r="B1664" s="233"/>
      <c r="C1664" s="234"/>
      <c r="D1664" s="235" t="s">
        <v>174</v>
      </c>
      <c r="E1664" s="236" t="s">
        <v>19</v>
      </c>
      <c r="F1664" s="237" t="s">
        <v>1707</v>
      </c>
      <c r="G1664" s="234"/>
      <c r="H1664" s="238">
        <v>3</v>
      </c>
      <c r="I1664" s="239"/>
      <c r="J1664" s="234"/>
      <c r="K1664" s="234"/>
      <c r="L1664" s="240"/>
      <c r="M1664" s="241"/>
      <c r="N1664" s="242"/>
      <c r="O1664" s="242"/>
      <c r="P1664" s="242"/>
      <c r="Q1664" s="242"/>
      <c r="R1664" s="242"/>
      <c r="S1664" s="242"/>
      <c r="T1664" s="24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44" t="s">
        <v>174</v>
      </c>
      <c r="AU1664" s="244" t="s">
        <v>87</v>
      </c>
      <c r="AV1664" s="13" t="s">
        <v>87</v>
      </c>
      <c r="AW1664" s="13" t="s">
        <v>37</v>
      </c>
      <c r="AX1664" s="13" t="s">
        <v>77</v>
      </c>
      <c r="AY1664" s="244" t="s">
        <v>164</v>
      </c>
    </row>
    <row r="1665" s="14" customFormat="1">
      <c r="A1665" s="14"/>
      <c r="B1665" s="245"/>
      <c r="C1665" s="246"/>
      <c r="D1665" s="235" t="s">
        <v>174</v>
      </c>
      <c r="E1665" s="247" t="s">
        <v>19</v>
      </c>
      <c r="F1665" s="248" t="s">
        <v>176</v>
      </c>
      <c r="G1665" s="246"/>
      <c r="H1665" s="249">
        <v>386</v>
      </c>
      <c r="I1665" s="250"/>
      <c r="J1665" s="246"/>
      <c r="K1665" s="246"/>
      <c r="L1665" s="251"/>
      <c r="M1665" s="252"/>
      <c r="N1665" s="253"/>
      <c r="O1665" s="253"/>
      <c r="P1665" s="253"/>
      <c r="Q1665" s="253"/>
      <c r="R1665" s="253"/>
      <c r="S1665" s="253"/>
      <c r="T1665" s="254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55" t="s">
        <v>174</v>
      </c>
      <c r="AU1665" s="255" t="s">
        <v>87</v>
      </c>
      <c r="AV1665" s="14" t="s">
        <v>108</v>
      </c>
      <c r="AW1665" s="14" t="s">
        <v>37</v>
      </c>
      <c r="AX1665" s="14" t="s">
        <v>85</v>
      </c>
      <c r="AY1665" s="255" t="s">
        <v>164</v>
      </c>
    </row>
    <row r="1666" s="2" customFormat="1" ht="33" customHeight="1">
      <c r="A1666" s="41"/>
      <c r="B1666" s="42"/>
      <c r="C1666" s="215" t="s">
        <v>1708</v>
      </c>
      <c r="D1666" s="215" t="s">
        <v>166</v>
      </c>
      <c r="E1666" s="216" t="s">
        <v>1709</v>
      </c>
      <c r="F1666" s="217" t="s">
        <v>1710</v>
      </c>
      <c r="G1666" s="218" t="s">
        <v>169</v>
      </c>
      <c r="H1666" s="219">
        <v>386</v>
      </c>
      <c r="I1666" s="220"/>
      <c r="J1666" s="221">
        <f>ROUND(I1666*H1666,2)</f>
        <v>0</v>
      </c>
      <c r="K1666" s="217" t="s">
        <v>170</v>
      </c>
      <c r="L1666" s="47"/>
      <c r="M1666" s="222" t="s">
        <v>19</v>
      </c>
      <c r="N1666" s="223" t="s">
        <v>48</v>
      </c>
      <c r="O1666" s="87"/>
      <c r="P1666" s="224">
        <f>O1666*H1666</f>
        <v>0</v>
      </c>
      <c r="Q1666" s="224">
        <v>0</v>
      </c>
      <c r="R1666" s="224">
        <f>Q1666*H1666</f>
        <v>0</v>
      </c>
      <c r="S1666" s="224">
        <v>0</v>
      </c>
      <c r="T1666" s="225">
        <f>S1666*H1666</f>
        <v>0</v>
      </c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  <c r="AE1666" s="41"/>
      <c r="AR1666" s="226" t="s">
        <v>276</v>
      </c>
      <c r="AT1666" s="226" t="s">
        <v>166</v>
      </c>
      <c r="AU1666" s="226" t="s">
        <v>87</v>
      </c>
      <c r="AY1666" s="20" t="s">
        <v>164</v>
      </c>
      <c r="BE1666" s="227">
        <f>IF(N1666="základní",J1666,0)</f>
        <v>0</v>
      </c>
      <c r="BF1666" s="227">
        <f>IF(N1666="snížená",J1666,0)</f>
        <v>0</v>
      </c>
      <c r="BG1666" s="227">
        <f>IF(N1666="zákl. přenesená",J1666,0)</f>
        <v>0</v>
      </c>
      <c r="BH1666" s="227">
        <f>IF(N1666="sníž. přenesená",J1666,0)</f>
        <v>0</v>
      </c>
      <c r="BI1666" s="227">
        <f>IF(N1666="nulová",J1666,0)</f>
        <v>0</v>
      </c>
      <c r="BJ1666" s="20" t="s">
        <v>85</v>
      </c>
      <c r="BK1666" s="227">
        <f>ROUND(I1666*H1666,2)</f>
        <v>0</v>
      </c>
      <c r="BL1666" s="20" t="s">
        <v>276</v>
      </c>
      <c r="BM1666" s="226" t="s">
        <v>1711</v>
      </c>
    </row>
    <row r="1667" s="2" customFormat="1">
      <c r="A1667" s="41"/>
      <c r="B1667" s="42"/>
      <c r="C1667" s="43"/>
      <c r="D1667" s="228" t="s">
        <v>172</v>
      </c>
      <c r="E1667" s="43"/>
      <c r="F1667" s="229" t="s">
        <v>1712</v>
      </c>
      <c r="G1667" s="43"/>
      <c r="H1667" s="43"/>
      <c r="I1667" s="230"/>
      <c r="J1667" s="43"/>
      <c r="K1667" s="43"/>
      <c r="L1667" s="47"/>
      <c r="M1667" s="231"/>
      <c r="N1667" s="232"/>
      <c r="O1667" s="87"/>
      <c r="P1667" s="87"/>
      <c r="Q1667" s="87"/>
      <c r="R1667" s="87"/>
      <c r="S1667" s="87"/>
      <c r="T1667" s="88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T1667" s="20" t="s">
        <v>172</v>
      </c>
      <c r="AU1667" s="20" t="s">
        <v>87</v>
      </c>
    </row>
    <row r="1668" s="15" customFormat="1">
      <c r="A1668" s="15"/>
      <c r="B1668" s="256"/>
      <c r="C1668" s="257"/>
      <c r="D1668" s="235" t="s">
        <v>174</v>
      </c>
      <c r="E1668" s="258" t="s">
        <v>19</v>
      </c>
      <c r="F1668" s="259" t="s">
        <v>1101</v>
      </c>
      <c r="G1668" s="257"/>
      <c r="H1668" s="258" t="s">
        <v>19</v>
      </c>
      <c r="I1668" s="260"/>
      <c r="J1668" s="257"/>
      <c r="K1668" s="257"/>
      <c r="L1668" s="261"/>
      <c r="M1668" s="262"/>
      <c r="N1668" s="263"/>
      <c r="O1668" s="263"/>
      <c r="P1668" s="263"/>
      <c r="Q1668" s="263"/>
      <c r="R1668" s="263"/>
      <c r="S1668" s="263"/>
      <c r="T1668" s="264"/>
      <c r="U1668" s="15"/>
      <c r="V1668" s="15"/>
      <c r="W1668" s="15"/>
      <c r="X1668" s="15"/>
      <c r="Y1668" s="15"/>
      <c r="Z1668" s="15"/>
      <c r="AA1668" s="15"/>
      <c r="AB1668" s="15"/>
      <c r="AC1668" s="15"/>
      <c r="AD1668" s="15"/>
      <c r="AE1668" s="15"/>
      <c r="AT1668" s="265" t="s">
        <v>174</v>
      </c>
      <c r="AU1668" s="265" t="s">
        <v>87</v>
      </c>
      <c r="AV1668" s="15" t="s">
        <v>85</v>
      </c>
      <c r="AW1668" s="15" t="s">
        <v>37</v>
      </c>
      <c r="AX1668" s="15" t="s">
        <v>77</v>
      </c>
      <c r="AY1668" s="265" t="s">
        <v>164</v>
      </c>
    </row>
    <row r="1669" s="13" customFormat="1">
      <c r="A1669" s="13"/>
      <c r="B1669" s="233"/>
      <c r="C1669" s="234"/>
      <c r="D1669" s="235" t="s">
        <v>174</v>
      </c>
      <c r="E1669" s="236" t="s">
        <v>19</v>
      </c>
      <c r="F1669" s="237" t="s">
        <v>1706</v>
      </c>
      <c r="G1669" s="234"/>
      <c r="H1669" s="238">
        <v>365</v>
      </c>
      <c r="I1669" s="239"/>
      <c r="J1669" s="234"/>
      <c r="K1669" s="234"/>
      <c r="L1669" s="240"/>
      <c r="M1669" s="241"/>
      <c r="N1669" s="242"/>
      <c r="O1669" s="242"/>
      <c r="P1669" s="242"/>
      <c r="Q1669" s="242"/>
      <c r="R1669" s="242"/>
      <c r="S1669" s="242"/>
      <c r="T1669" s="24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44" t="s">
        <v>174</v>
      </c>
      <c r="AU1669" s="244" t="s">
        <v>87</v>
      </c>
      <c r="AV1669" s="13" t="s">
        <v>87</v>
      </c>
      <c r="AW1669" s="13" t="s">
        <v>37</v>
      </c>
      <c r="AX1669" s="13" t="s">
        <v>77</v>
      </c>
      <c r="AY1669" s="244" t="s">
        <v>164</v>
      </c>
    </row>
    <row r="1670" s="13" customFormat="1">
      <c r="A1670" s="13"/>
      <c r="B1670" s="233"/>
      <c r="C1670" s="234"/>
      <c r="D1670" s="235" t="s">
        <v>174</v>
      </c>
      <c r="E1670" s="236" t="s">
        <v>19</v>
      </c>
      <c r="F1670" s="237" t="s">
        <v>1422</v>
      </c>
      <c r="G1670" s="234"/>
      <c r="H1670" s="238">
        <v>18</v>
      </c>
      <c r="I1670" s="239"/>
      <c r="J1670" s="234"/>
      <c r="K1670" s="234"/>
      <c r="L1670" s="240"/>
      <c r="M1670" s="241"/>
      <c r="N1670" s="242"/>
      <c r="O1670" s="242"/>
      <c r="P1670" s="242"/>
      <c r="Q1670" s="242"/>
      <c r="R1670" s="242"/>
      <c r="S1670" s="242"/>
      <c r="T1670" s="24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44" t="s">
        <v>174</v>
      </c>
      <c r="AU1670" s="244" t="s">
        <v>87</v>
      </c>
      <c r="AV1670" s="13" t="s">
        <v>87</v>
      </c>
      <c r="AW1670" s="13" t="s">
        <v>37</v>
      </c>
      <c r="AX1670" s="13" t="s">
        <v>77</v>
      </c>
      <c r="AY1670" s="244" t="s">
        <v>164</v>
      </c>
    </row>
    <row r="1671" s="13" customFormat="1">
      <c r="A1671" s="13"/>
      <c r="B1671" s="233"/>
      <c r="C1671" s="234"/>
      <c r="D1671" s="235" t="s">
        <v>174</v>
      </c>
      <c r="E1671" s="236" t="s">
        <v>19</v>
      </c>
      <c r="F1671" s="237" t="s">
        <v>1707</v>
      </c>
      <c r="G1671" s="234"/>
      <c r="H1671" s="238">
        <v>3</v>
      </c>
      <c r="I1671" s="239"/>
      <c r="J1671" s="234"/>
      <c r="K1671" s="234"/>
      <c r="L1671" s="240"/>
      <c r="M1671" s="241"/>
      <c r="N1671" s="242"/>
      <c r="O1671" s="242"/>
      <c r="P1671" s="242"/>
      <c r="Q1671" s="242"/>
      <c r="R1671" s="242"/>
      <c r="S1671" s="242"/>
      <c r="T1671" s="24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4" t="s">
        <v>174</v>
      </c>
      <c r="AU1671" s="244" t="s">
        <v>87</v>
      </c>
      <c r="AV1671" s="13" t="s">
        <v>87</v>
      </c>
      <c r="AW1671" s="13" t="s">
        <v>37</v>
      </c>
      <c r="AX1671" s="13" t="s">
        <v>77</v>
      </c>
      <c r="AY1671" s="244" t="s">
        <v>164</v>
      </c>
    </row>
    <row r="1672" s="14" customFormat="1">
      <c r="A1672" s="14"/>
      <c r="B1672" s="245"/>
      <c r="C1672" s="246"/>
      <c r="D1672" s="235" t="s">
        <v>174</v>
      </c>
      <c r="E1672" s="247" t="s">
        <v>19</v>
      </c>
      <c r="F1672" s="248" t="s">
        <v>176</v>
      </c>
      <c r="G1672" s="246"/>
      <c r="H1672" s="249">
        <v>386</v>
      </c>
      <c r="I1672" s="250"/>
      <c r="J1672" s="246"/>
      <c r="K1672" s="246"/>
      <c r="L1672" s="251"/>
      <c r="M1672" s="252"/>
      <c r="N1672" s="253"/>
      <c r="O1672" s="253"/>
      <c r="P1672" s="253"/>
      <c r="Q1672" s="253"/>
      <c r="R1672" s="253"/>
      <c r="S1672" s="253"/>
      <c r="T1672" s="25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55" t="s">
        <v>174</v>
      </c>
      <c r="AU1672" s="255" t="s">
        <v>87</v>
      </c>
      <c r="AV1672" s="14" t="s">
        <v>108</v>
      </c>
      <c r="AW1672" s="14" t="s">
        <v>37</v>
      </c>
      <c r="AX1672" s="14" t="s">
        <v>85</v>
      </c>
      <c r="AY1672" s="255" t="s">
        <v>164</v>
      </c>
    </row>
    <row r="1673" s="2" customFormat="1" ht="33" customHeight="1">
      <c r="A1673" s="41"/>
      <c r="B1673" s="42"/>
      <c r="C1673" s="215" t="s">
        <v>1713</v>
      </c>
      <c r="D1673" s="215" t="s">
        <v>166</v>
      </c>
      <c r="E1673" s="216" t="s">
        <v>1714</v>
      </c>
      <c r="F1673" s="217" t="s">
        <v>1715</v>
      </c>
      <c r="G1673" s="218" t="s">
        <v>359</v>
      </c>
      <c r="H1673" s="219">
        <v>32.229999999999997</v>
      </c>
      <c r="I1673" s="220"/>
      <c r="J1673" s="221">
        <f>ROUND(I1673*H1673,2)</f>
        <v>0</v>
      </c>
      <c r="K1673" s="217" t="s">
        <v>170</v>
      </c>
      <c r="L1673" s="47"/>
      <c r="M1673" s="222" t="s">
        <v>19</v>
      </c>
      <c r="N1673" s="223" t="s">
        <v>48</v>
      </c>
      <c r="O1673" s="87"/>
      <c r="P1673" s="224">
        <f>O1673*H1673</f>
        <v>0</v>
      </c>
      <c r="Q1673" s="224">
        <v>3.0000000000000001E-05</v>
      </c>
      <c r="R1673" s="224">
        <f>Q1673*H1673</f>
        <v>0.00096689999999999992</v>
      </c>
      <c r="S1673" s="224">
        <v>0.0046299999999999996</v>
      </c>
      <c r="T1673" s="225">
        <f>S1673*H1673</f>
        <v>0.14922489999999997</v>
      </c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R1673" s="226" t="s">
        <v>276</v>
      </c>
      <c r="AT1673" s="226" t="s">
        <v>166</v>
      </c>
      <c r="AU1673" s="226" t="s">
        <v>87</v>
      </c>
      <c r="AY1673" s="20" t="s">
        <v>164</v>
      </c>
      <c r="BE1673" s="227">
        <f>IF(N1673="základní",J1673,0)</f>
        <v>0</v>
      </c>
      <c r="BF1673" s="227">
        <f>IF(N1673="snížená",J1673,0)</f>
        <v>0</v>
      </c>
      <c r="BG1673" s="227">
        <f>IF(N1673="zákl. přenesená",J1673,0)</f>
        <v>0</v>
      </c>
      <c r="BH1673" s="227">
        <f>IF(N1673="sníž. přenesená",J1673,0)</f>
        <v>0</v>
      </c>
      <c r="BI1673" s="227">
        <f>IF(N1673="nulová",J1673,0)</f>
        <v>0</v>
      </c>
      <c r="BJ1673" s="20" t="s">
        <v>85</v>
      </c>
      <c r="BK1673" s="227">
        <f>ROUND(I1673*H1673,2)</f>
        <v>0</v>
      </c>
      <c r="BL1673" s="20" t="s">
        <v>276</v>
      </c>
      <c r="BM1673" s="226" t="s">
        <v>1716</v>
      </c>
    </row>
    <row r="1674" s="2" customFormat="1">
      <c r="A1674" s="41"/>
      <c r="B1674" s="42"/>
      <c r="C1674" s="43"/>
      <c r="D1674" s="228" t="s">
        <v>172</v>
      </c>
      <c r="E1674" s="43"/>
      <c r="F1674" s="229" t="s">
        <v>1717</v>
      </c>
      <c r="G1674" s="43"/>
      <c r="H1674" s="43"/>
      <c r="I1674" s="230"/>
      <c r="J1674" s="43"/>
      <c r="K1674" s="43"/>
      <c r="L1674" s="47"/>
      <c r="M1674" s="231"/>
      <c r="N1674" s="232"/>
      <c r="O1674" s="87"/>
      <c r="P1674" s="87"/>
      <c r="Q1674" s="87"/>
      <c r="R1674" s="87"/>
      <c r="S1674" s="87"/>
      <c r="T1674" s="88"/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T1674" s="20" t="s">
        <v>172</v>
      </c>
      <c r="AU1674" s="20" t="s">
        <v>87</v>
      </c>
    </row>
    <row r="1675" s="15" customFormat="1">
      <c r="A1675" s="15"/>
      <c r="B1675" s="256"/>
      <c r="C1675" s="257"/>
      <c r="D1675" s="235" t="s">
        <v>174</v>
      </c>
      <c r="E1675" s="258" t="s">
        <v>19</v>
      </c>
      <c r="F1675" s="259" t="s">
        <v>1101</v>
      </c>
      <c r="G1675" s="257"/>
      <c r="H1675" s="258" t="s">
        <v>19</v>
      </c>
      <c r="I1675" s="260"/>
      <c r="J1675" s="257"/>
      <c r="K1675" s="257"/>
      <c r="L1675" s="261"/>
      <c r="M1675" s="262"/>
      <c r="N1675" s="263"/>
      <c r="O1675" s="263"/>
      <c r="P1675" s="263"/>
      <c r="Q1675" s="263"/>
      <c r="R1675" s="263"/>
      <c r="S1675" s="263"/>
      <c r="T1675" s="264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  <c r="AE1675" s="15"/>
      <c r="AT1675" s="265" t="s">
        <v>174</v>
      </c>
      <c r="AU1675" s="265" t="s">
        <v>87</v>
      </c>
      <c r="AV1675" s="15" t="s">
        <v>85</v>
      </c>
      <c r="AW1675" s="15" t="s">
        <v>37</v>
      </c>
      <c r="AX1675" s="15" t="s">
        <v>77</v>
      </c>
      <c r="AY1675" s="265" t="s">
        <v>164</v>
      </c>
    </row>
    <row r="1676" s="13" customFormat="1">
      <c r="A1676" s="13"/>
      <c r="B1676" s="233"/>
      <c r="C1676" s="234"/>
      <c r="D1676" s="235" t="s">
        <v>174</v>
      </c>
      <c r="E1676" s="236" t="s">
        <v>19</v>
      </c>
      <c r="F1676" s="237" t="s">
        <v>1057</v>
      </c>
      <c r="G1676" s="234"/>
      <c r="H1676" s="238">
        <v>4.7000000000000002</v>
      </c>
      <c r="I1676" s="239"/>
      <c r="J1676" s="234"/>
      <c r="K1676" s="234"/>
      <c r="L1676" s="240"/>
      <c r="M1676" s="241"/>
      <c r="N1676" s="242"/>
      <c r="O1676" s="242"/>
      <c r="P1676" s="242"/>
      <c r="Q1676" s="242"/>
      <c r="R1676" s="242"/>
      <c r="S1676" s="242"/>
      <c r="T1676" s="24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44" t="s">
        <v>174</v>
      </c>
      <c r="AU1676" s="244" t="s">
        <v>87</v>
      </c>
      <c r="AV1676" s="13" t="s">
        <v>87</v>
      </c>
      <c r="AW1676" s="13" t="s">
        <v>37</v>
      </c>
      <c r="AX1676" s="13" t="s">
        <v>77</v>
      </c>
      <c r="AY1676" s="244" t="s">
        <v>164</v>
      </c>
    </row>
    <row r="1677" s="13" customFormat="1">
      <c r="A1677" s="13"/>
      <c r="B1677" s="233"/>
      <c r="C1677" s="234"/>
      <c r="D1677" s="235" t="s">
        <v>174</v>
      </c>
      <c r="E1677" s="236" t="s">
        <v>19</v>
      </c>
      <c r="F1677" s="237" t="s">
        <v>1718</v>
      </c>
      <c r="G1677" s="234"/>
      <c r="H1677" s="238">
        <v>4.5999999999999996</v>
      </c>
      <c r="I1677" s="239"/>
      <c r="J1677" s="234"/>
      <c r="K1677" s="234"/>
      <c r="L1677" s="240"/>
      <c r="M1677" s="241"/>
      <c r="N1677" s="242"/>
      <c r="O1677" s="242"/>
      <c r="P1677" s="242"/>
      <c r="Q1677" s="242"/>
      <c r="R1677" s="242"/>
      <c r="S1677" s="242"/>
      <c r="T1677" s="24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44" t="s">
        <v>174</v>
      </c>
      <c r="AU1677" s="244" t="s">
        <v>87</v>
      </c>
      <c r="AV1677" s="13" t="s">
        <v>87</v>
      </c>
      <c r="AW1677" s="13" t="s">
        <v>37</v>
      </c>
      <c r="AX1677" s="13" t="s">
        <v>77</v>
      </c>
      <c r="AY1677" s="244" t="s">
        <v>164</v>
      </c>
    </row>
    <row r="1678" s="13" customFormat="1">
      <c r="A1678" s="13"/>
      <c r="B1678" s="233"/>
      <c r="C1678" s="234"/>
      <c r="D1678" s="235" t="s">
        <v>174</v>
      </c>
      <c r="E1678" s="236" t="s">
        <v>19</v>
      </c>
      <c r="F1678" s="237" t="s">
        <v>1719</v>
      </c>
      <c r="G1678" s="234"/>
      <c r="H1678" s="238">
        <v>5.5</v>
      </c>
      <c r="I1678" s="239"/>
      <c r="J1678" s="234"/>
      <c r="K1678" s="234"/>
      <c r="L1678" s="240"/>
      <c r="M1678" s="241"/>
      <c r="N1678" s="242"/>
      <c r="O1678" s="242"/>
      <c r="P1678" s="242"/>
      <c r="Q1678" s="242"/>
      <c r="R1678" s="242"/>
      <c r="S1678" s="242"/>
      <c r="T1678" s="24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T1678" s="244" t="s">
        <v>174</v>
      </c>
      <c r="AU1678" s="244" t="s">
        <v>87</v>
      </c>
      <c r="AV1678" s="13" t="s">
        <v>87</v>
      </c>
      <c r="AW1678" s="13" t="s">
        <v>37</v>
      </c>
      <c r="AX1678" s="13" t="s">
        <v>77</v>
      </c>
      <c r="AY1678" s="244" t="s">
        <v>164</v>
      </c>
    </row>
    <row r="1679" s="13" customFormat="1">
      <c r="A1679" s="13"/>
      <c r="B1679" s="233"/>
      <c r="C1679" s="234"/>
      <c r="D1679" s="235" t="s">
        <v>174</v>
      </c>
      <c r="E1679" s="236" t="s">
        <v>19</v>
      </c>
      <c r="F1679" s="237" t="s">
        <v>1720</v>
      </c>
      <c r="G1679" s="234"/>
      <c r="H1679" s="238">
        <v>15.630000000000001</v>
      </c>
      <c r="I1679" s="239"/>
      <c r="J1679" s="234"/>
      <c r="K1679" s="234"/>
      <c r="L1679" s="240"/>
      <c r="M1679" s="241"/>
      <c r="N1679" s="242"/>
      <c r="O1679" s="242"/>
      <c r="P1679" s="242"/>
      <c r="Q1679" s="242"/>
      <c r="R1679" s="242"/>
      <c r="S1679" s="242"/>
      <c r="T1679" s="24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44" t="s">
        <v>174</v>
      </c>
      <c r="AU1679" s="244" t="s">
        <v>87</v>
      </c>
      <c r="AV1679" s="13" t="s">
        <v>87</v>
      </c>
      <c r="AW1679" s="13" t="s">
        <v>37</v>
      </c>
      <c r="AX1679" s="13" t="s">
        <v>77</v>
      </c>
      <c r="AY1679" s="244" t="s">
        <v>164</v>
      </c>
    </row>
    <row r="1680" s="13" customFormat="1">
      <c r="A1680" s="13"/>
      <c r="B1680" s="233"/>
      <c r="C1680" s="234"/>
      <c r="D1680" s="235" t="s">
        <v>174</v>
      </c>
      <c r="E1680" s="236" t="s">
        <v>19</v>
      </c>
      <c r="F1680" s="237" t="s">
        <v>1721</v>
      </c>
      <c r="G1680" s="234"/>
      <c r="H1680" s="238">
        <v>1.8</v>
      </c>
      <c r="I1680" s="239"/>
      <c r="J1680" s="234"/>
      <c r="K1680" s="234"/>
      <c r="L1680" s="240"/>
      <c r="M1680" s="241"/>
      <c r="N1680" s="242"/>
      <c r="O1680" s="242"/>
      <c r="P1680" s="242"/>
      <c r="Q1680" s="242"/>
      <c r="R1680" s="242"/>
      <c r="S1680" s="242"/>
      <c r="T1680" s="24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44" t="s">
        <v>174</v>
      </c>
      <c r="AU1680" s="244" t="s">
        <v>87</v>
      </c>
      <c r="AV1680" s="13" t="s">
        <v>87</v>
      </c>
      <c r="AW1680" s="13" t="s">
        <v>37</v>
      </c>
      <c r="AX1680" s="13" t="s">
        <v>77</v>
      </c>
      <c r="AY1680" s="244" t="s">
        <v>164</v>
      </c>
    </row>
    <row r="1681" s="14" customFormat="1">
      <c r="A1681" s="14"/>
      <c r="B1681" s="245"/>
      <c r="C1681" s="246"/>
      <c r="D1681" s="235" t="s">
        <v>174</v>
      </c>
      <c r="E1681" s="247" t="s">
        <v>19</v>
      </c>
      <c r="F1681" s="248" t="s">
        <v>176</v>
      </c>
      <c r="G1681" s="246"/>
      <c r="H1681" s="249">
        <v>32.229999999999997</v>
      </c>
      <c r="I1681" s="250"/>
      <c r="J1681" s="246"/>
      <c r="K1681" s="246"/>
      <c r="L1681" s="251"/>
      <c r="M1681" s="252"/>
      <c r="N1681" s="253"/>
      <c r="O1681" s="253"/>
      <c r="P1681" s="253"/>
      <c r="Q1681" s="253"/>
      <c r="R1681" s="253"/>
      <c r="S1681" s="253"/>
      <c r="T1681" s="254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55" t="s">
        <v>174</v>
      </c>
      <c r="AU1681" s="255" t="s">
        <v>87</v>
      </c>
      <c r="AV1681" s="14" t="s">
        <v>108</v>
      </c>
      <c r="AW1681" s="14" t="s">
        <v>37</v>
      </c>
      <c r="AX1681" s="14" t="s">
        <v>85</v>
      </c>
      <c r="AY1681" s="255" t="s">
        <v>164</v>
      </c>
    </row>
    <row r="1682" s="2" customFormat="1" ht="37.8" customHeight="1">
      <c r="A1682" s="41"/>
      <c r="B1682" s="42"/>
      <c r="C1682" s="215" t="s">
        <v>1722</v>
      </c>
      <c r="D1682" s="215" t="s">
        <v>166</v>
      </c>
      <c r="E1682" s="216" t="s">
        <v>1723</v>
      </c>
      <c r="F1682" s="217" t="s">
        <v>1724</v>
      </c>
      <c r="G1682" s="218" t="s">
        <v>359</v>
      </c>
      <c r="H1682" s="219">
        <v>32.229999999999997</v>
      </c>
      <c r="I1682" s="220"/>
      <c r="J1682" s="221">
        <f>ROUND(I1682*H1682,2)</f>
        <v>0</v>
      </c>
      <c r="K1682" s="217" t="s">
        <v>170</v>
      </c>
      <c r="L1682" s="47"/>
      <c r="M1682" s="222" t="s">
        <v>19</v>
      </c>
      <c r="N1682" s="223" t="s">
        <v>48</v>
      </c>
      <c r="O1682" s="87"/>
      <c r="P1682" s="224">
        <f>O1682*H1682</f>
        <v>0</v>
      </c>
      <c r="Q1682" s="224">
        <v>0</v>
      </c>
      <c r="R1682" s="224">
        <f>Q1682*H1682</f>
        <v>0</v>
      </c>
      <c r="S1682" s="224">
        <v>0</v>
      </c>
      <c r="T1682" s="225">
        <f>S1682*H1682</f>
        <v>0</v>
      </c>
      <c r="U1682" s="41"/>
      <c r="V1682" s="41"/>
      <c r="W1682" s="41"/>
      <c r="X1682" s="41"/>
      <c r="Y1682" s="41"/>
      <c r="Z1682" s="41"/>
      <c r="AA1682" s="41"/>
      <c r="AB1682" s="41"/>
      <c r="AC1682" s="41"/>
      <c r="AD1682" s="41"/>
      <c r="AE1682" s="41"/>
      <c r="AR1682" s="226" t="s">
        <v>276</v>
      </c>
      <c r="AT1682" s="226" t="s">
        <v>166</v>
      </c>
      <c r="AU1682" s="226" t="s">
        <v>87</v>
      </c>
      <c r="AY1682" s="20" t="s">
        <v>164</v>
      </c>
      <c r="BE1682" s="227">
        <f>IF(N1682="základní",J1682,0)</f>
        <v>0</v>
      </c>
      <c r="BF1682" s="227">
        <f>IF(N1682="snížená",J1682,0)</f>
        <v>0</v>
      </c>
      <c r="BG1682" s="227">
        <f>IF(N1682="zákl. přenesená",J1682,0)</f>
        <v>0</v>
      </c>
      <c r="BH1682" s="227">
        <f>IF(N1682="sníž. přenesená",J1682,0)</f>
        <v>0</v>
      </c>
      <c r="BI1682" s="227">
        <f>IF(N1682="nulová",J1682,0)</f>
        <v>0</v>
      </c>
      <c r="BJ1682" s="20" t="s">
        <v>85</v>
      </c>
      <c r="BK1682" s="227">
        <f>ROUND(I1682*H1682,2)</f>
        <v>0</v>
      </c>
      <c r="BL1682" s="20" t="s">
        <v>276</v>
      </c>
      <c r="BM1682" s="226" t="s">
        <v>1725</v>
      </c>
    </row>
    <row r="1683" s="2" customFormat="1">
      <c r="A1683" s="41"/>
      <c r="B1683" s="42"/>
      <c r="C1683" s="43"/>
      <c r="D1683" s="228" t="s">
        <v>172</v>
      </c>
      <c r="E1683" s="43"/>
      <c r="F1683" s="229" t="s">
        <v>1726</v>
      </c>
      <c r="G1683" s="43"/>
      <c r="H1683" s="43"/>
      <c r="I1683" s="230"/>
      <c r="J1683" s="43"/>
      <c r="K1683" s="43"/>
      <c r="L1683" s="47"/>
      <c r="M1683" s="231"/>
      <c r="N1683" s="232"/>
      <c r="O1683" s="87"/>
      <c r="P1683" s="87"/>
      <c r="Q1683" s="87"/>
      <c r="R1683" s="87"/>
      <c r="S1683" s="87"/>
      <c r="T1683" s="88"/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  <c r="AE1683" s="41"/>
      <c r="AT1683" s="20" t="s">
        <v>172</v>
      </c>
      <c r="AU1683" s="20" t="s">
        <v>87</v>
      </c>
    </row>
    <row r="1684" s="15" customFormat="1">
      <c r="A1684" s="15"/>
      <c r="B1684" s="256"/>
      <c r="C1684" s="257"/>
      <c r="D1684" s="235" t="s">
        <v>174</v>
      </c>
      <c r="E1684" s="258" t="s">
        <v>19</v>
      </c>
      <c r="F1684" s="259" t="s">
        <v>1101</v>
      </c>
      <c r="G1684" s="257"/>
      <c r="H1684" s="258" t="s">
        <v>19</v>
      </c>
      <c r="I1684" s="260"/>
      <c r="J1684" s="257"/>
      <c r="K1684" s="257"/>
      <c r="L1684" s="261"/>
      <c r="M1684" s="262"/>
      <c r="N1684" s="263"/>
      <c r="O1684" s="263"/>
      <c r="P1684" s="263"/>
      <c r="Q1684" s="263"/>
      <c r="R1684" s="263"/>
      <c r="S1684" s="263"/>
      <c r="T1684" s="264"/>
      <c r="U1684" s="15"/>
      <c r="V1684" s="15"/>
      <c r="W1684" s="15"/>
      <c r="X1684" s="15"/>
      <c r="Y1684" s="15"/>
      <c r="Z1684" s="15"/>
      <c r="AA1684" s="15"/>
      <c r="AB1684" s="15"/>
      <c r="AC1684" s="15"/>
      <c r="AD1684" s="15"/>
      <c r="AE1684" s="15"/>
      <c r="AT1684" s="265" t="s">
        <v>174</v>
      </c>
      <c r="AU1684" s="265" t="s">
        <v>87</v>
      </c>
      <c r="AV1684" s="15" t="s">
        <v>85</v>
      </c>
      <c r="AW1684" s="15" t="s">
        <v>37</v>
      </c>
      <c r="AX1684" s="15" t="s">
        <v>77</v>
      </c>
      <c r="AY1684" s="265" t="s">
        <v>164</v>
      </c>
    </row>
    <row r="1685" s="13" customFormat="1">
      <c r="A1685" s="13"/>
      <c r="B1685" s="233"/>
      <c r="C1685" s="234"/>
      <c r="D1685" s="235" t="s">
        <v>174</v>
      </c>
      <c r="E1685" s="236" t="s">
        <v>19</v>
      </c>
      <c r="F1685" s="237" t="s">
        <v>1057</v>
      </c>
      <c r="G1685" s="234"/>
      <c r="H1685" s="238">
        <v>4.7000000000000002</v>
      </c>
      <c r="I1685" s="239"/>
      <c r="J1685" s="234"/>
      <c r="K1685" s="234"/>
      <c r="L1685" s="240"/>
      <c r="M1685" s="241"/>
      <c r="N1685" s="242"/>
      <c r="O1685" s="242"/>
      <c r="P1685" s="242"/>
      <c r="Q1685" s="242"/>
      <c r="R1685" s="242"/>
      <c r="S1685" s="242"/>
      <c r="T1685" s="24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4" t="s">
        <v>174</v>
      </c>
      <c r="AU1685" s="244" t="s">
        <v>87</v>
      </c>
      <c r="AV1685" s="13" t="s">
        <v>87</v>
      </c>
      <c r="AW1685" s="13" t="s">
        <v>37</v>
      </c>
      <c r="AX1685" s="13" t="s">
        <v>77</v>
      </c>
      <c r="AY1685" s="244" t="s">
        <v>164</v>
      </c>
    </row>
    <row r="1686" s="13" customFormat="1">
      <c r="A1686" s="13"/>
      <c r="B1686" s="233"/>
      <c r="C1686" s="234"/>
      <c r="D1686" s="235" t="s">
        <v>174</v>
      </c>
      <c r="E1686" s="236" t="s">
        <v>19</v>
      </c>
      <c r="F1686" s="237" t="s">
        <v>1718</v>
      </c>
      <c r="G1686" s="234"/>
      <c r="H1686" s="238">
        <v>4.5999999999999996</v>
      </c>
      <c r="I1686" s="239"/>
      <c r="J1686" s="234"/>
      <c r="K1686" s="234"/>
      <c r="L1686" s="240"/>
      <c r="M1686" s="241"/>
      <c r="N1686" s="242"/>
      <c r="O1686" s="242"/>
      <c r="P1686" s="242"/>
      <c r="Q1686" s="242"/>
      <c r="R1686" s="242"/>
      <c r="S1686" s="242"/>
      <c r="T1686" s="24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4" t="s">
        <v>174</v>
      </c>
      <c r="AU1686" s="244" t="s">
        <v>87</v>
      </c>
      <c r="AV1686" s="13" t="s">
        <v>87</v>
      </c>
      <c r="AW1686" s="13" t="s">
        <v>37</v>
      </c>
      <c r="AX1686" s="13" t="s">
        <v>77</v>
      </c>
      <c r="AY1686" s="244" t="s">
        <v>164</v>
      </c>
    </row>
    <row r="1687" s="13" customFormat="1">
      <c r="A1687" s="13"/>
      <c r="B1687" s="233"/>
      <c r="C1687" s="234"/>
      <c r="D1687" s="235" t="s">
        <v>174</v>
      </c>
      <c r="E1687" s="236" t="s">
        <v>19</v>
      </c>
      <c r="F1687" s="237" t="s">
        <v>1719</v>
      </c>
      <c r="G1687" s="234"/>
      <c r="H1687" s="238">
        <v>5.5</v>
      </c>
      <c r="I1687" s="239"/>
      <c r="J1687" s="234"/>
      <c r="K1687" s="234"/>
      <c r="L1687" s="240"/>
      <c r="M1687" s="241"/>
      <c r="N1687" s="242"/>
      <c r="O1687" s="242"/>
      <c r="P1687" s="242"/>
      <c r="Q1687" s="242"/>
      <c r="R1687" s="242"/>
      <c r="S1687" s="242"/>
      <c r="T1687" s="24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44" t="s">
        <v>174</v>
      </c>
      <c r="AU1687" s="244" t="s">
        <v>87</v>
      </c>
      <c r="AV1687" s="13" t="s">
        <v>87</v>
      </c>
      <c r="AW1687" s="13" t="s">
        <v>37</v>
      </c>
      <c r="AX1687" s="13" t="s">
        <v>77</v>
      </c>
      <c r="AY1687" s="244" t="s">
        <v>164</v>
      </c>
    </row>
    <row r="1688" s="13" customFormat="1">
      <c r="A1688" s="13"/>
      <c r="B1688" s="233"/>
      <c r="C1688" s="234"/>
      <c r="D1688" s="235" t="s">
        <v>174</v>
      </c>
      <c r="E1688" s="236" t="s">
        <v>19</v>
      </c>
      <c r="F1688" s="237" t="s">
        <v>1720</v>
      </c>
      <c r="G1688" s="234"/>
      <c r="H1688" s="238">
        <v>15.630000000000001</v>
      </c>
      <c r="I1688" s="239"/>
      <c r="J1688" s="234"/>
      <c r="K1688" s="234"/>
      <c r="L1688" s="240"/>
      <c r="M1688" s="241"/>
      <c r="N1688" s="242"/>
      <c r="O1688" s="242"/>
      <c r="P1688" s="242"/>
      <c r="Q1688" s="242"/>
      <c r="R1688" s="242"/>
      <c r="S1688" s="242"/>
      <c r="T1688" s="24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44" t="s">
        <v>174</v>
      </c>
      <c r="AU1688" s="244" t="s">
        <v>87</v>
      </c>
      <c r="AV1688" s="13" t="s">
        <v>87</v>
      </c>
      <c r="AW1688" s="13" t="s">
        <v>37</v>
      </c>
      <c r="AX1688" s="13" t="s">
        <v>77</v>
      </c>
      <c r="AY1688" s="244" t="s">
        <v>164</v>
      </c>
    </row>
    <row r="1689" s="13" customFormat="1">
      <c r="A1689" s="13"/>
      <c r="B1689" s="233"/>
      <c r="C1689" s="234"/>
      <c r="D1689" s="235" t="s">
        <v>174</v>
      </c>
      <c r="E1689" s="236" t="s">
        <v>19</v>
      </c>
      <c r="F1689" s="237" t="s">
        <v>1721</v>
      </c>
      <c r="G1689" s="234"/>
      <c r="H1689" s="238">
        <v>1.8</v>
      </c>
      <c r="I1689" s="239"/>
      <c r="J1689" s="234"/>
      <c r="K1689" s="234"/>
      <c r="L1689" s="240"/>
      <c r="M1689" s="241"/>
      <c r="N1689" s="242"/>
      <c r="O1689" s="242"/>
      <c r="P1689" s="242"/>
      <c r="Q1689" s="242"/>
      <c r="R1689" s="242"/>
      <c r="S1689" s="242"/>
      <c r="T1689" s="24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44" t="s">
        <v>174</v>
      </c>
      <c r="AU1689" s="244" t="s">
        <v>87</v>
      </c>
      <c r="AV1689" s="13" t="s">
        <v>87</v>
      </c>
      <c r="AW1689" s="13" t="s">
        <v>37</v>
      </c>
      <c r="AX1689" s="13" t="s">
        <v>77</v>
      </c>
      <c r="AY1689" s="244" t="s">
        <v>164</v>
      </c>
    </row>
    <row r="1690" s="14" customFormat="1">
      <c r="A1690" s="14"/>
      <c r="B1690" s="245"/>
      <c r="C1690" s="246"/>
      <c r="D1690" s="235" t="s">
        <v>174</v>
      </c>
      <c r="E1690" s="247" t="s">
        <v>19</v>
      </c>
      <c r="F1690" s="248" t="s">
        <v>176</v>
      </c>
      <c r="G1690" s="246"/>
      <c r="H1690" s="249">
        <v>32.229999999999997</v>
      </c>
      <c r="I1690" s="250"/>
      <c r="J1690" s="246"/>
      <c r="K1690" s="246"/>
      <c r="L1690" s="251"/>
      <c r="M1690" s="252"/>
      <c r="N1690" s="253"/>
      <c r="O1690" s="253"/>
      <c r="P1690" s="253"/>
      <c r="Q1690" s="253"/>
      <c r="R1690" s="253"/>
      <c r="S1690" s="253"/>
      <c r="T1690" s="254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55" t="s">
        <v>174</v>
      </c>
      <c r="AU1690" s="255" t="s">
        <v>87</v>
      </c>
      <c r="AV1690" s="14" t="s">
        <v>108</v>
      </c>
      <c r="AW1690" s="14" t="s">
        <v>37</v>
      </c>
      <c r="AX1690" s="14" t="s">
        <v>85</v>
      </c>
      <c r="AY1690" s="255" t="s">
        <v>164</v>
      </c>
    </row>
    <row r="1691" s="2" customFormat="1" ht="24.15" customHeight="1">
      <c r="A1691" s="41"/>
      <c r="B1691" s="42"/>
      <c r="C1691" s="215" t="s">
        <v>1727</v>
      </c>
      <c r="D1691" s="215" t="s">
        <v>166</v>
      </c>
      <c r="E1691" s="216" t="s">
        <v>1728</v>
      </c>
      <c r="F1691" s="217" t="s">
        <v>1729</v>
      </c>
      <c r="G1691" s="218" t="s">
        <v>169</v>
      </c>
      <c r="H1691" s="219">
        <v>386</v>
      </c>
      <c r="I1691" s="220"/>
      <c r="J1691" s="221">
        <f>ROUND(I1691*H1691,2)</f>
        <v>0</v>
      </c>
      <c r="K1691" s="217" t="s">
        <v>170</v>
      </c>
      <c r="L1691" s="47"/>
      <c r="M1691" s="222" t="s">
        <v>19</v>
      </c>
      <c r="N1691" s="223" t="s">
        <v>48</v>
      </c>
      <c r="O1691" s="87"/>
      <c r="P1691" s="224">
        <f>O1691*H1691</f>
        <v>0</v>
      </c>
      <c r="Q1691" s="224">
        <v>0</v>
      </c>
      <c r="R1691" s="224">
        <f>Q1691*H1691</f>
        <v>0</v>
      </c>
      <c r="S1691" s="224">
        <v>0.01536</v>
      </c>
      <c r="T1691" s="225">
        <f>S1691*H1691</f>
        <v>5.92896</v>
      </c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  <c r="AE1691" s="41"/>
      <c r="AR1691" s="226" t="s">
        <v>276</v>
      </c>
      <c r="AT1691" s="226" t="s">
        <v>166</v>
      </c>
      <c r="AU1691" s="226" t="s">
        <v>87</v>
      </c>
      <c r="AY1691" s="20" t="s">
        <v>164</v>
      </c>
      <c r="BE1691" s="227">
        <f>IF(N1691="základní",J1691,0)</f>
        <v>0</v>
      </c>
      <c r="BF1691" s="227">
        <f>IF(N1691="snížená",J1691,0)</f>
        <v>0</v>
      </c>
      <c r="BG1691" s="227">
        <f>IF(N1691="zákl. přenesená",J1691,0)</f>
        <v>0</v>
      </c>
      <c r="BH1691" s="227">
        <f>IF(N1691="sníž. přenesená",J1691,0)</f>
        <v>0</v>
      </c>
      <c r="BI1691" s="227">
        <f>IF(N1691="nulová",J1691,0)</f>
        <v>0</v>
      </c>
      <c r="BJ1691" s="20" t="s">
        <v>85</v>
      </c>
      <c r="BK1691" s="227">
        <f>ROUND(I1691*H1691,2)</f>
        <v>0</v>
      </c>
      <c r="BL1691" s="20" t="s">
        <v>276</v>
      </c>
      <c r="BM1691" s="226" t="s">
        <v>1730</v>
      </c>
    </row>
    <row r="1692" s="2" customFormat="1">
      <c r="A1692" s="41"/>
      <c r="B1692" s="42"/>
      <c r="C1692" s="43"/>
      <c r="D1692" s="228" t="s">
        <v>172</v>
      </c>
      <c r="E1692" s="43"/>
      <c r="F1692" s="229" t="s">
        <v>1731</v>
      </c>
      <c r="G1692" s="43"/>
      <c r="H1692" s="43"/>
      <c r="I1692" s="230"/>
      <c r="J1692" s="43"/>
      <c r="K1692" s="43"/>
      <c r="L1692" s="47"/>
      <c r="M1692" s="231"/>
      <c r="N1692" s="232"/>
      <c r="O1692" s="87"/>
      <c r="P1692" s="87"/>
      <c r="Q1692" s="87"/>
      <c r="R1692" s="87"/>
      <c r="S1692" s="87"/>
      <c r="T1692" s="88"/>
      <c r="U1692" s="41"/>
      <c r="V1692" s="41"/>
      <c r="W1692" s="41"/>
      <c r="X1692" s="41"/>
      <c r="Y1692" s="41"/>
      <c r="Z1692" s="41"/>
      <c r="AA1692" s="41"/>
      <c r="AB1692" s="41"/>
      <c r="AC1692" s="41"/>
      <c r="AD1692" s="41"/>
      <c r="AE1692" s="41"/>
      <c r="AT1692" s="20" t="s">
        <v>172</v>
      </c>
      <c r="AU1692" s="20" t="s">
        <v>87</v>
      </c>
    </row>
    <row r="1693" s="15" customFormat="1">
      <c r="A1693" s="15"/>
      <c r="B1693" s="256"/>
      <c r="C1693" s="257"/>
      <c r="D1693" s="235" t="s">
        <v>174</v>
      </c>
      <c r="E1693" s="258" t="s">
        <v>19</v>
      </c>
      <c r="F1693" s="259" t="s">
        <v>1101</v>
      </c>
      <c r="G1693" s="257"/>
      <c r="H1693" s="258" t="s">
        <v>19</v>
      </c>
      <c r="I1693" s="260"/>
      <c r="J1693" s="257"/>
      <c r="K1693" s="257"/>
      <c r="L1693" s="261"/>
      <c r="M1693" s="262"/>
      <c r="N1693" s="263"/>
      <c r="O1693" s="263"/>
      <c r="P1693" s="263"/>
      <c r="Q1693" s="263"/>
      <c r="R1693" s="263"/>
      <c r="S1693" s="263"/>
      <c r="T1693" s="264"/>
      <c r="U1693" s="15"/>
      <c r="V1693" s="15"/>
      <c r="W1693" s="15"/>
      <c r="X1693" s="15"/>
      <c r="Y1693" s="15"/>
      <c r="Z1693" s="15"/>
      <c r="AA1693" s="15"/>
      <c r="AB1693" s="15"/>
      <c r="AC1693" s="15"/>
      <c r="AD1693" s="15"/>
      <c r="AE1693" s="15"/>
      <c r="AT1693" s="265" t="s">
        <v>174</v>
      </c>
      <c r="AU1693" s="265" t="s">
        <v>87</v>
      </c>
      <c r="AV1693" s="15" t="s">
        <v>85</v>
      </c>
      <c r="AW1693" s="15" t="s">
        <v>37</v>
      </c>
      <c r="AX1693" s="15" t="s">
        <v>77</v>
      </c>
      <c r="AY1693" s="265" t="s">
        <v>164</v>
      </c>
    </row>
    <row r="1694" s="13" customFormat="1">
      <c r="A1694" s="13"/>
      <c r="B1694" s="233"/>
      <c r="C1694" s="234"/>
      <c r="D1694" s="235" t="s">
        <v>174</v>
      </c>
      <c r="E1694" s="236" t="s">
        <v>19</v>
      </c>
      <c r="F1694" s="237" t="s">
        <v>1706</v>
      </c>
      <c r="G1694" s="234"/>
      <c r="H1694" s="238">
        <v>365</v>
      </c>
      <c r="I1694" s="239"/>
      <c r="J1694" s="234"/>
      <c r="K1694" s="234"/>
      <c r="L1694" s="240"/>
      <c r="M1694" s="241"/>
      <c r="N1694" s="242"/>
      <c r="O1694" s="242"/>
      <c r="P1694" s="242"/>
      <c r="Q1694" s="242"/>
      <c r="R1694" s="242"/>
      <c r="S1694" s="242"/>
      <c r="T1694" s="24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44" t="s">
        <v>174</v>
      </c>
      <c r="AU1694" s="244" t="s">
        <v>87</v>
      </c>
      <c r="AV1694" s="13" t="s">
        <v>87</v>
      </c>
      <c r="AW1694" s="13" t="s">
        <v>37</v>
      </c>
      <c r="AX1694" s="13" t="s">
        <v>77</v>
      </c>
      <c r="AY1694" s="244" t="s">
        <v>164</v>
      </c>
    </row>
    <row r="1695" s="13" customFormat="1">
      <c r="A1695" s="13"/>
      <c r="B1695" s="233"/>
      <c r="C1695" s="234"/>
      <c r="D1695" s="235" t="s">
        <v>174</v>
      </c>
      <c r="E1695" s="236" t="s">
        <v>19</v>
      </c>
      <c r="F1695" s="237" t="s">
        <v>1422</v>
      </c>
      <c r="G1695" s="234"/>
      <c r="H1695" s="238">
        <v>18</v>
      </c>
      <c r="I1695" s="239"/>
      <c r="J1695" s="234"/>
      <c r="K1695" s="234"/>
      <c r="L1695" s="240"/>
      <c r="M1695" s="241"/>
      <c r="N1695" s="242"/>
      <c r="O1695" s="242"/>
      <c r="P1695" s="242"/>
      <c r="Q1695" s="242"/>
      <c r="R1695" s="242"/>
      <c r="S1695" s="242"/>
      <c r="T1695" s="24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44" t="s">
        <v>174</v>
      </c>
      <c r="AU1695" s="244" t="s">
        <v>87</v>
      </c>
      <c r="AV1695" s="13" t="s">
        <v>87</v>
      </c>
      <c r="AW1695" s="13" t="s">
        <v>37</v>
      </c>
      <c r="AX1695" s="13" t="s">
        <v>77</v>
      </c>
      <c r="AY1695" s="244" t="s">
        <v>164</v>
      </c>
    </row>
    <row r="1696" s="13" customFormat="1">
      <c r="A1696" s="13"/>
      <c r="B1696" s="233"/>
      <c r="C1696" s="234"/>
      <c r="D1696" s="235" t="s">
        <v>174</v>
      </c>
      <c r="E1696" s="236" t="s">
        <v>19</v>
      </c>
      <c r="F1696" s="237" t="s">
        <v>1707</v>
      </c>
      <c r="G1696" s="234"/>
      <c r="H1696" s="238">
        <v>3</v>
      </c>
      <c r="I1696" s="239"/>
      <c r="J1696" s="234"/>
      <c r="K1696" s="234"/>
      <c r="L1696" s="240"/>
      <c r="M1696" s="241"/>
      <c r="N1696" s="242"/>
      <c r="O1696" s="242"/>
      <c r="P1696" s="242"/>
      <c r="Q1696" s="242"/>
      <c r="R1696" s="242"/>
      <c r="S1696" s="242"/>
      <c r="T1696" s="24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T1696" s="244" t="s">
        <v>174</v>
      </c>
      <c r="AU1696" s="244" t="s">
        <v>87</v>
      </c>
      <c r="AV1696" s="13" t="s">
        <v>87</v>
      </c>
      <c r="AW1696" s="13" t="s">
        <v>37</v>
      </c>
      <c r="AX1696" s="13" t="s">
        <v>77</v>
      </c>
      <c r="AY1696" s="244" t="s">
        <v>164</v>
      </c>
    </row>
    <row r="1697" s="14" customFormat="1">
      <c r="A1697" s="14"/>
      <c r="B1697" s="245"/>
      <c r="C1697" s="246"/>
      <c r="D1697" s="235" t="s">
        <v>174</v>
      </c>
      <c r="E1697" s="247" t="s">
        <v>19</v>
      </c>
      <c r="F1697" s="248" t="s">
        <v>176</v>
      </c>
      <c r="G1697" s="246"/>
      <c r="H1697" s="249">
        <v>386</v>
      </c>
      <c r="I1697" s="250"/>
      <c r="J1697" s="246"/>
      <c r="K1697" s="246"/>
      <c r="L1697" s="251"/>
      <c r="M1697" s="252"/>
      <c r="N1697" s="253"/>
      <c r="O1697" s="253"/>
      <c r="P1697" s="253"/>
      <c r="Q1697" s="253"/>
      <c r="R1697" s="253"/>
      <c r="S1697" s="253"/>
      <c r="T1697" s="254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55" t="s">
        <v>174</v>
      </c>
      <c r="AU1697" s="255" t="s">
        <v>87</v>
      </c>
      <c r="AV1697" s="14" t="s">
        <v>108</v>
      </c>
      <c r="AW1697" s="14" t="s">
        <v>37</v>
      </c>
      <c r="AX1697" s="14" t="s">
        <v>85</v>
      </c>
      <c r="AY1697" s="255" t="s">
        <v>164</v>
      </c>
    </row>
    <row r="1698" s="2" customFormat="1" ht="33" customHeight="1">
      <c r="A1698" s="41"/>
      <c r="B1698" s="42"/>
      <c r="C1698" s="215" t="s">
        <v>1732</v>
      </c>
      <c r="D1698" s="215" t="s">
        <v>166</v>
      </c>
      <c r="E1698" s="216" t="s">
        <v>1733</v>
      </c>
      <c r="F1698" s="217" t="s">
        <v>1734</v>
      </c>
      <c r="G1698" s="218" t="s">
        <v>169</v>
      </c>
      <c r="H1698" s="219">
        <v>386</v>
      </c>
      <c r="I1698" s="220"/>
      <c r="J1698" s="221">
        <f>ROUND(I1698*H1698,2)</f>
        <v>0</v>
      </c>
      <c r="K1698" s="217" t="s">
        <v>170</v>
      </c>
      <c r="L1698" s="47"/>
      <c r="M1698" s="222" t="s">
        <v>19</v>
      </c>
      <c r="N1698" s="223" t="s">
        <v>48</v>
      </c>
      <c r="O1698" s="87"/>
      <c r="P1698" s="224">
        <f>O1698*H1698</f>
        <v>0</v>
      </c>
      <c r="Q1698" s="224">
        <v>0.0135</v>
      </c>
      <c r="R1698" s="224">
        <f>Q1698*H1698</f>
        <v>5.2110000000000003</v>
      </c>
      <c r="S1698" s="224">
        <v>0</v>
      </c>
      <c r="T1698" s="225">
        <f>S1698*H1698</f>
        <v>0</v>
      </c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R1698" s="226" t="s">
        <v>276</v>
      </c>
      <c r="AT1698" s="226" t="s">
        <v>166</v>
      </c>
      <c r="AU1698" s="226" t="s">
        <v>87</v>
      </c>
      <c r="AY1698" s="20" t="s">
        <v>164</v>
      </c>
      <c r="BE1698" s="227">
        <f>IF(N1698="základní",J1698,0)</f>
        <v>0</v>
      </c>
      <c r="BF1698" s="227">
        <f>IF(N1698="snížená",J1698,0)</f>
        <v>0</v>
      </c>
      <c r="BG1698" s="227">
        <f>IF(N1698="zákl. přenesená",J1698,0)</f>
        <v>0</v>
      </c>
      <c r="BH1698" s="227">
        <f>IF(N1698="sníž. přenesená",J1698,0)</f>
        <v>0</v>
      </c>
      <c r="BI1698" s="227">
        <f>IF(N1698="nulová",J1698,0)</f>
        <v>0</v>
      </c>
      <c r="BJ1698" s="20" t="s">
        <v>85</v>
      </c>
      <c r="BK1698" s="227">
        <f>ROUND(I1698*H1698,2)</f>
        <v>0</v>
      </c>
      <c r="BL1698" s="20" t="s">
        <v>276</v>
      </c>
      <c r="BM1698" s="226" t="s">
        <v>1735</v>
      </c>
    </row>
    <row r="1699" s="2" customFormat="1">
      <c r="A1699" s="41"/>
      <c r="B1699" s="42"/>
      <c r="C1699" s="43"/>
      <c r="D1699" s="228" t="s">
        <v>172</v>
      </c>
      <c r="E1699" s="43"/>
      <c r="F1699" s="229" t="s">
        <v>1736</v>
      </c>
      <c r="G1699" s="43"/>
      <c r="H1699" s="43"/>
      <c r="I1699" s="230"/>
      <c r="J1699" s="43"/>
      <c r="K1699" s="43"/>
      <c r="L1699" s="47"/>
      <c r="M1699" s="231"/>
      <c r="N1699" s="232"/>
      <c r="O1699" s="87"/>
      <c r="P1699" s="87"/>
      <c r="Q1699" s="87"/>
      <c r="R1699" s="87"/>
      <c r="S1699" s="87"/>
      <c r="T1699" s="88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T1699" s="20" t="s">
        <v>172</v>
      </c>
      <c r="AU1699" s="20" t="s">
        <v>87</v>
      </c>
    </row>
    <row r="1700" s="15" customFormat="1">
      <c r="A1700" s="15"/>
      <c r="B1700" s="256"/>
      <c r="C1700" s="257"/>
      <c r="D1700" s="235" t="s">
        <v>174</v>
      </c>
      <c r="E1700" s="258" t="s">
        <v>19</v>
      </c>
      <c r="F1700" s="259" t="s">
        <v>1737</v>
      </c>
      <c r="G1700" s="257"/>
      <c r="H1700" s="258" t="s">
        <v>19</v>
      </c>
      <c r="I1700" s="260"/>
      <c r="J1700" s="257"/>
      <c r="K1700" s="257"/>
      <c r="L1700" s="261"/>
      <c r="M1700" s="262"/>
      <c r="N1700" s="263"/>
      <c r="O1700" s="263"/>
      <c r="P1700" s="263"/>
      <c r="Q1700" s="263"/>
      <c r="R1700" s="263"/>
      <c r="S1700" s="263"/>
      <c r="T1700" s="264"/>
      <c r="U1700" s="15"/>
      <c r="V1700" s="15"/>
      <c r="W1700" s="15"/>
      <c r="X1700" s="15"/>
      <c r="Y1700" s="15"/>
      <c r="Z1700" s="15"/>
      <c r="AA1700" s="15"/>
      <c r="AB1700" s="15"/>
      <c r="AC1700" s="15"/>
      <c r="AD1700" s="15"/>
      <c r="AE1700" s="15"/>
      <c r="AT1700" s="265" t="s">
        <v>174</v>
      </c>
      <c r="AU1700" s="265" t="s">
        <v>87</v>
      </c>
      <c r="AV1700" s="15" t="s">
        <v>85</v>
      </c>
      <c r="AW1700" s="15" t="s">
        <v>37</v>
      </c>
      <c r="AX1700" s="15" t="s">
        <v>77</v>
      </c>
      <c r="AY1700" s="265" t="s">
        <v>164</v>
      </c>
    </row>
    <row r="1701" s="13" customFormat="1">
      <c r="A1701" s="13"/>
      <c r="B1701" s="233"/>
      <c r="C1701" s="234"/>
      <c r="D1701" s="235" t="s">
        <v>174</v>
      </c>
      <c r="E1701" s="236" t="s">
        <v>19</v>
      </c>
      <c r="F1701" s="237" t="s">
        <v>1706</v>
      </c>
      <c r="G1701" s="234"/>
      <c r="H1701" s="238">
        <v>365</v>
      </c>
      <c r="I1701" s="239"/>
      <c r="J1701" s="234"/>
      <c r="K1701" s="234"/>
      <c r="L1701" s="240"/>
      <c r="M1701" s="241"/>
      <c r="N1701" s="242"/>
      <c r="O1701" s="242"/>
      <c r="P1701" s="242"/>
      <c r="Q1701" s="242"/>
      <c r="R1701" s="242"/>
      <c r="S1701" s="242"/>
      <c r="T1701" s="24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44" t="s">
        <v>174</v>
      </c>
      <c r="AU1701" s="244" t="s">
        <v>87</v>
      </c>
      <c r="AV1701" s="13" t="s">
        <v>87</v>
      </c>
      <c r="AW1701" s="13" t="s">
        <v>37</v>
      </c>
      <c r="AX1701" s="13" t="s">
        <v>77</v>
      </c>
      <c r="AY1701" s="244" t="s">
        <v>164</v>
      </c>
    </row>
    <row r="1702" s="13" customFormat="1">
      <c r="A1702" s="13"/>
      <c r="B1702" s="233"/>
      <c r="C1702" s="234"/>
      <c r="D1702" s="235" t="s">
        <v>174</v>
      </c>
      <c r="E1702" s="236" t="s">
        <v>19</v>
      </c>
      <c r="F1702" s="237" t="s">
        <v>1422</v>
      </c>
      <c r="G1702" s="234"/>
      <c r="H1702" s="238">
        <v>18</v>
      </c>
      <c r="I1702" s="239"/>
      <c r="J1702" s="234"/>
      <c r="K1702" s="234"/>
      <c r="L1702" s="240"/>
      <c r="M1702" s="241"/>
      <c r="N1702" s="242"/>
      <c r="O1702" s="242"/>
      <c r="P1702" s="242"/>
      <c r="Q1702" s="242"/>
      <c r="R1702" s="242"/>
      <c r="S1702" s="242"/>
      <c r="T1702" s="24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T1702" s="244" t="s">
        <v>174</v>
      </c>
      <c r="AU1702" s="244" t="s">
        <v>87</v>
      </c>
      <c r="AV1702" s="13" t="s">
        <v>87</v>
      </c>
      <c r="AW1702" s="13" t="s">
        <v>37</v>
      </c>
      <c r="AX1702" s="13" t="s">
        <v>77</v>
      </c>
      <c r="AY1702" s="244" t="s">
        <v>164</v>
      </c>
    </row>
    <row r="1703" s="13" customFormat="1">
      <c r="A1703" s="13"/>
      <c r="B1703" s="233"/>
      <c r="C1703" s="234"/>
      <c r="D1703" s="235" t="s">
        <v>174</v>
      </c>
      <c r="E1703" s="236" t="s">
        <v>19</v>
      </c>
      <c r="F1703" s="237" t="s">
        <v>1707</v>
      </c>
      <c r="G1703" s="234"/>
      <c r="H1703" s="238">
        <v>3</v>
      </c>
      <c r="I1703" s="239"/>
      <c r="J1703" s="234"/>
      <c r="K1703" s="234"/>
      <c r="L1703" s="240"/>
      <c r="M1703" s="241"/>
      <c r="N1703" s="242"/>
      <c r="O1703" s="242"/>
      <c r="P1703" s="242"/>
      <c r="Q1703" s="242"/>
      <c r="R1703" s="242"/>
      <c r="S1703" s="242"/>
      <c r="T1703" s="24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44" t="s">
        <v>174</v>
      </c>
      <c r="AU1703" s="244" t="s">
        <v>87</v>
      </c>
      <c r="AV1703" s="13" t="s">
        <v>87</v>
      </c>
      <c r="AW1703" s="13" t="s">
        <v>37</v>
      </c>
      <c r="AX1703" s="13" t="s">
        <v>77</v>
      </c>
      <c r="AY1703" s="244" t="s">
        <v>164</v>
      </c>
    </row>
    <row r="1704" s="14" customFormat="1">
      <c r="A1704" s="14"/>
      <c r="B1704" s="245"/>
      <c r="C1704" s="246"/>
      <c r="D1704" s="235" t="s">
        <v>174</v>
      </c>
      <c r="E1704" s="247" t="s">
        <v>19</v>
      </c>
      <c r="F1704" s="248" t="s">
        <v>176</v>
      </c>
      <c r="G1704" s="246"/>
      <c r="H1704" s="249">
        <v>386</v>
      </c>
      <c r="I1704" s="250"/>
      <c r="J1704" s="246"/>
      <c r="K1704" s="246"/>
      <c r="L1704" s="251"/>
      <c r="M1704" s="252"/>
      <c r="N1704" s="253"/>
      <c r="O1704" s="253"/>
      <c r="P1704" s="253"/>
      <c r="Q1704" s="253"/>
      <c r="R1704" s="253"/>
      <c r="S1704" s="253"/>
      <c r="T1704" s="254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5" t="s">
        <v>174</v>
      </c>
      <c r="AU1704" s="255" t="s">
        <v>87</v>
      </c>
      <c r="AV1704" s="14" t="s">
        <v>108</v>
      </c>
      <c r="AW1704" s="14" t="s">
        <v>37</v>
      </c>
      <c r="AX1704" s="14" t="s">
        <v>85</v>
      </c>
      <c r="AY1704" s="255" t="s">
        <v>164</v>
      </c>
    </row>
    <row r="1705" s="2" customFormat="1" ht="33" customHeight="1">
      <c r="A1705" s="41"/>
      <c r="B1705" s="42"/>
      <c r="C1705" s="215" t="s">
        <v>1738</v>
      </c>
      <c r="D1705" s="215" t="s">
        <v>166</v>
      </c>
      <c r="E1705" s="216" t="s">
        <v>1739</v>
      </c>
      <c r="F1705" s="217" t="s">
        <v>1740</v>
      </c>
      <c r="G1705" s="218" t="s">
        <v>169</v>
      </c>
      <c r="H1705" s="219">
        <v>386</v>
      </c>
      <c r="I1705" s="220"/>
      <c r="J1705" s="221">
        <f>ROUND(I1705*H1705,2)</f>
        <v>0</v>
      </c>
      <c r="K1705" s="217" t="s">
        <v>170</v>
      </c>
      <c r="L1705" s="47"/>
      <c r="M1705" s="222" t="s">
        <v>19</v>
      </c>
      <c r="N1705" s="223" t="s">
        <v>48</v>
      </c>
      <c r="O1705" s="87"/>
      <c r="P1705" s="224">
        <f>O1705*H1705</f>
        <v>0</v>
      </c>
      <c r="Q1705" s="224">
        <v>0</v>
      </c>
      <c r="R1705" s="224">
        <f>Q1705*H1705</f>
        <v>0</v>
      </c>
      <c r="S1705" s="224">
        <v>0</v>
      </c>
      <c r="T1705" s="225">
        <f>S1705*H1705</f>
        <v>0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26" t="s">
        <v>276</v>
      </c>
      <c r="AT1705" s="226" t="s">
        <v>166</v>
      </c>
      <c r="AU1705" s="226" t="s">
        <v>87</v>
      </c>
      <c r="AY1705" s="20" t="s">
        <v>164</v>
      </c>
      <c r="BE1705" s="227">
        <f>IF(N1705="základní",J1705,0)</f>
        <v>0</v>
      </c>
      <c r="BF1705" s="227">
        <f>IF(N1705="snížená",J1705,0)</f>
        <v>0</v>
      </c>
      <c r="BG1705" s="227">
        <f>IF(N1705="zákl. přenesená",J1705,0)</f>
        <v>0</v>
      </c>
      <c r="BH1705" s="227">
        <f>IF(N1705="sníž. přenesená",J1705,0)</f>
        <v>0</v>
      </c>
      <c r="BI1705" s="227">
        <f>IF(N1705="nulová",J1705,0)</f>
        <v>0</v>
      </c>
      <c r="BJ1705" s="20" t="s">
        <v>85</v>
      </c>
      <c r="BK1705" s="227">
        <f>ROUND(I1705*H1705,2)</f>
        <v>0</v>
      </c>
      <c r="BL1705" s="20" t="s">
        <v>276</v>
      </c>
      <c r="BM1705" s="226" t="s">
        <v>1741</v>
      </c>
    </row>
    <row r="1706" s="2" customFormat="1">
      <c r="A1706" s="41"/>
      <c r="B1706" s="42"/>
      <c r="C1706" s="43"/>
      <c r="D1706" s="228" t="s">
        <v>172</v>
      </c>
      <c r="E1706" s="43"/>
      <c r="F1706" s="229" t="s">
        <v>1742</v>
      </c>
      <c r="G1706" s="43"/>
      <c r="H1706" s="43"/>
      <c r="I1706" s="230"/>
      <c r="J1706" s="43"/>
      <c r="K1706" s="43"/>
      <c r="L1706" s="47"/>
      <c r="M1706" s="231"/>
      <c r="N1706" s="232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172</v>
      </c>
      <c r="AU1706" s="20" t="s">
        <v>87</v>
      </c>
    </row>
    <row r="1707" s="15" customFormat="1">
      <c r="A1707" s="15"/>
      <c r="B1707" s="256"/>
      <c r="C1707" s="257"/>
      <c r="D1707" s="235" t="s">
        <v>174</v>
      </c>
      <c r="E1707" s="258" t="s">
        <v>19</v>
      </c>
      <c r="F1707" s="259" t="s">
        <v>1737</v>
      </c>
      <c r="G1707" s="257"/>
      <c r="H1707" s="258" t="s">
        <v>19</v>
      </c>
      <c r="I1707" s="260"/>
      <c r="J1707" s="257"/>
      <c r="K1707" s="257"/>
      <c r="L1707" s="261"/>
      <c r="M1707" s="262"/>
      <c r="N1707" s="263"/>
      <c r="O1707" s="263"/>
      <c r="P1707" s="263"/>
      <c r="Q1707" s="263"/>
      <c r="R1707" s="263"/>
      <c r="S1707" s="263"/>
      <c r="T1707" s="264"/>
      <c r="U1707" s="15"/>
      <c r="V1707" s="15"/>
      <c r="W1707" s="15"/>
      <c r="X1707" s="15"/>
      <c r="Y1707" s="15"/>
      <c r="Z1707" s="15"/>
      <c r="AA1707" s="15"/>
      <c r="AB1707" s="15"/>
      <c r="AC1707" s="15"/>
      <c r="AD1707" s="15"/>
      <c r="AE1707" s="15"/>
      <c r="AT1707" s="265" t="s">
        <v>174</v>
      </c>
      <c r="AU1707" s="265" t="s">
        <v>87</v>
      </c>
      <c r="AV1707" s="15" t="s">
        <v>85</v>
      </c>
      <c r="AW1707" s="15" t="s">
        <v>37</v>
      </c>
      <c r="AX1707" s="15" t="s">
        <v>77</v>
      </c>
      <c r="AY1707" s="265" t="s">
        <v>164</v>
      </c>
    </row>
    <row r="1708" s="13" customFormat="1">
      <c r="A1708" s="13"/>
      <c r="B1708" s="233"/>
      <c r="C1708" s="234"/>
      <c r="D1708" s="235" t="s">
        <v>174</v>
      </c>
      <c r="E1708" s="236" t="s">
        <v>19</v>
      </c>
      <c r="F1708" s="237" t="s">
        <v>1706</v>
      </c>
      <c r="G1708" s="234"/>
      <c r="H1708" s="238">
        <v>365</v>
      </c>
      <c r="I1708" s="239"/>
      <c r="J1708" s="234"/>
      <c r="K1708" s="234"/>
      <c r="L1708" s="240"/>
      <c r="M1708" s="241"/>
      <c r="N1708" s="242"/>
      <c r="O1708" s="242"/>
      <c r="P1708" s="242"/>
      <c r="Q1708" s="242"/>
      <c r="R1708" s="242"/>
      <c r="S1708" s="242"/>
      <c r="T1708" s="24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T1708" s="244" t="s">
        <v>174</v>
      </c>
      <c r="AU1708" s="244" t="s">
        <v>87</v>
      </c>
      <c r="AV1708" s="13" t="s">
        <v>87</v>
      </c>
      <c r="AW1708" s="13" t="s">
        <v>37</v>
      </c>
      <c r="AX1708" s="13" t="s">
        <v>77</v>
      </c>
      <c r="AY1708" s="244" t="s">
        <v>164</v>
      </c>
    </row>
    <row r="1709" s="13" customFormat="1">
      <c r="A1709" s="13"/>
      <c r="B1709" s="233"/>
      <c r="C1709" s="234"/>
      <c r="D1709" s="235" t="s">
        <v>174</v>
      </c>
      <c r="E1709" s="236" t="s">
        <v>19</v>
      </c>
      <c r="F1709" s="237" t="s">
        <v>1422</v>
      </c>
      <c r="G1709" s="234"/>
      <c r="H1709" s="238">
        <v>18</v>
      </c>
      <c r="I1709" s="239"/>
      <c r="J1709" s="234"/>
      <c r="K1709" s="234"/>
      <c r="L1709" s="240"/>
      <c r="M1709" s="241"/>
      <c r="N1709" s="242"/>
      <c r="O1709" s="242"/>
      <c r="P1709" s="242"/>
      <c r="Q1709" s="242"/>
      <c r="R1709" s="242"/>
      <c r="S1709" s="242"/>
      <c r="T1709" s="24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44" t="s">
        <v>174</v>
      </c>
      <c r="AU1709" s="244" t="s">
        <v>87</v>
      </c>
      <c r="AV1709" s="13" t="s">
        <v>87</v>
      </c>
      <c r="AW1709" s="13" t="s">
        <v>37</v>
      </c>
      <c r="AX1709" s="13" t="s">
        <v>77</v>
      </c>
      <c r="AY1709" s="244" t="s">
        <v>164</v>
      </c>
    </row>
    <row r="1710" s="13" customFormat="1">
      <c r="A1710" s="13"/>
      <c r="B1710" s="233"/>
      <c r="C1710" s="234"/>
      <c r="D1710" s="235" t="s">
        <v>174</v>
      </c>
      <c r="E1710" s="236" t="s">
        <v>19</v>
      </c>
      <c r="F1710" s="237" t="s">
        <v>1707</v>
      </c>
      <c r="G1710" s="234"/>
      <c r="H1710" s="238">
        <v>3</v>
      </c>
      <c r="I1710" s="239"/>
      <c r="J1710" s="234"/>
      <c r="K1710" s="234"/>
      <c r="L1710" s="240"/>
      <c r="M1710" s="241"/>
      <c r="N1710" s="242"/>
      <c r="O1710" s="242"/>
      <c r="P1710" s="242"/>
      <c r="Q1710" s="242"/>
      <c r="R1710" s="242"/>
      <c r="S1710" s="242"/>
      <c r="T1710" s="24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44" t="s">
        <v>174</v>
      </c>
      <c r="AU1710" s="244" t="s">
        <v>87</v>
      </c>
      <c r="AV1710" s="13" t="s">
        <v>87</v>
      </c>
      <c r="AW1710" s="13" t="s">
        <v>37</v>
      </c>
      <c r="AX1710" s="13" t="s">
        <v>77</v>
      </c>
      <c r="AY1710" s="244" t="s">
        <v>164</v>
      </c>
    </row>
    <row r="1711" s="14" customFormat="1">
      <c r="A1711" s="14"/>
      <c r="B1711" s="245"/>
      <c r="C1711" s="246"/>
      <c r="D1711" s="235" t="s">
        <v>174</v>
      </c>
      <c r="E1711" s="247" t="s">
        <v>19</v>
      </c>
      <c r="F1711" s="248" t="s">
        <v>176</v>
      </c>
      <c r="G1711" s="246"/>
      <c r="H1711" s="249">
        <v>386</v>
      </c>
      <c r="I1711" s="250"/>
      <c r="J1711" s="246"/>
      <c r="K1711" s="246"/>
      <c r="L1711" s="251"/>
      <c r="M1711" s="252"/>
      <c r="N1711" s="253"/>
      <c r="O1711" s="253"/>
      <c r="P1711" s="253"/>
      <c r="Q1711" s="253"/>
      <c r="R1711" s="253"/>
      <c r="S1711" s="253"/>
      <c r="T1711" s="254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5" t="s">
        <v>174</v>
      </c>
      <c r="AU1711" s="255" t="s">
        <v>87</v>
      </c>
      <c r="AV1711" s="14" t="s">
        <v>108</v>
      </c>
      <c r="AW1711" s="14" t="s">
        <v>37</v>
      </c>
      <c r="AX1711" s="14" t="s">
        <v>85</v>
      </c>
      <c r="AY1711" s="255" t="s">
        <v>164</v>
      </c>
    </row>
    <row r="1712" s="2" customFormat="1" ht="37.8" customHeight="1">
      <c r="A1712" s="41"/>
      <c r="B1712" s="42"/>
      <c r="C1712" s="215" t="s">
        <v>1743</v>
      </c>
      <c r="D1712" s="215" t="s">
        <v>166</v>
      </c>
      <c r="E1712" s="216" t="s">
        <v>1744</v>
      </c>
      <c r="F1712" s="217" t="s">
        <v>1745</v>
      </c>
      <c r="G1712" s="218" t="s">
        <v>359</v>
      </c>
      <c r="H1712" s="219">
        <v>43.159999999999997</v>
      </c>
      <c r="I1712" s="220"/>
      <c r="J1712" s="221">
        <f>ROUND(I1712*H1712,2)</f>
        <v>0</v>
      </c>
      <c r="K1712" s="217" t="s">
        <v>170</v>
      </c>
      <c r="L1712" s="47"/>
      <c r="M1712" s="222" t="s">
        <v>19</v>
      </c>
      <c r="N1712" s="223" t="s">
        <v>48</v>
      </c>
      <c r="O1712" s="87"/>
      <c r="P1712" s="224">
        <f>O1712*H1712</f>
        <v>0</v>
      </c>
      <c r="Q1712" s="224">
        <v>0.0040099999999999997</v>
      </c>
      <c r="R1712" s="224">
        <f>Q1712*H1712</f>
        <v>0.17307159999999996</v>
      </c>
      <c r="S1712" s="224">
        <v>0</v>
      </c>
      <c r="T1712" s="225">
        <f>S1712*H1712</f>
        <v>0</v>
      </c>
      <c r="U1712" s="41"/>
      <c r="V1712" s="41"/>
      <c r="W1712" s="41"/>
      <c r="X1712" s="41"/>
      <c r="Y1712" s="41"/>
      <c r="Z1712" s="41"/>
      <c r="AA1712" s="41"/>
      <c r="AB1712" s="41"/>
      <c r="AC1712" s="41"/>
      <c r="AD1712" s="41"/>
      <c r="AE1712" s="41"/>
      <c r="AR1712" s="226" t="s">
        <v>276</v>
      </c>
      <c r="AT1712" s="226" t="s">
        <v>166</v>
      </c>
      <c r="AU1712" s="226" t="s">
        <v>87</v>
      </c>
      <c r="AY1712" s="20" t="s">
        <v>164</v>
      </c>
      <c r="BE1712" s="227">
        <f>IF(N1712="základní",J1712,0)</f>
        <v>0</v>
      </c>
      <c r="BF1712" s="227">
        <f>IF(N1712="snížená",J1712,0)</f>
        <v>0</v>
      </c>
      <c r="BG1712" s="227">
        <f>IF(N1712="zákl. přenesená",J1712,0)</f>
        <v>0</v>
      </c>
      <c r="BH1712" s="227">
        <f>IF(N1712="sníž. přenesená",J1712,0)</f>
        <v>0</v>
      </c>
      <c r="BI1712" s="227">
        <f>IF(N1712="nulová",J1712,0)</f>
        <v>0</v>
      </c>
      <c r="BJ1712" s="20" t="s">
        <v>85</v>
      </c>
      <c r="BK1712" s="227">
        <f>ROUND(I1712*H1712,2)</f>
        <v>0</v>
      </c>
      <c r="BL1712" s="20" t="s">
        <v>276</v>
      </c>
      <c r="BM1712" s="226" t="s">
        <v>1746</v>
      </c>
    </row>
    <row r="1713" s="2" customFormat="1">
      <c r="A1713" s="41"/>
      <c r="B1713" s="42"/>
      <c r="C1713" s="43"/>
      <c r="D1713" s="228" t="s">
        <v>172</v>
      </c>
      <c r="E1713" s="43"/>
      <c r="F1713" s="229" t="s">
        <v>1747</v>
      </c>
      <c r="G1713" s="43"/>
      <c r="H1713" s="43"/>
      <c r="I1713" s="230"/>
      <c r="J1713" s="43"/>
      <c r="K1713" s="43"/>
      <c r="L1713" s="47"/>
      <c r="M1713" s="231"/>
      <c r="N1713" s="232"/>
      <c r="O1713" s="87"/>
      <c r="P1713" s="87"/>
      <c r="Q1713" s="87"/>
      <c r="R1713" s="87"/>
      <c r="S1713" s="87"/>
      <c r="T1713" s="88"/>
      <c r="U1713" s="41"/>
      <c r="V1713" s="41"/>
      <c r="W1713" s="41"/>
      <c r="X1713" s="41"/>
      <c r="Y1713" s="41"/>
      <c r="Z1713" s="41"/>
      <c r="AA1713" s="41"/>
      <c r="AB1713" s="41"/>
      <c r="AC1713" s="41"/>
      <c r="AD1713" s="41"/>
      <c r="AE1713" s="41"/>
      <c r="AT1713" s="20" t="s">
        <v>172</v>
      </c>
      <c r="AU1713" s="20" t="s">
        <v>87</v>
      </c>
    </row>
    <row r="1714" s="15" customFormat="1">
      <c r="A1714" s="15"/>
      <c r="B1714" s="256"/>
      <c r="C1714" s="257"/>
      <c r="D1714" s="235" t="s">
        <v>174</v>
      </c>
      <c r="E1714" s="258" t="s">
        <v>19</v>
      </c>
      <c r="F1714" s="259" t="s">
        <v>1737</v>
      </c>
      <c r="G1714" s="257"/>
      <c r="H1714" s="258" t="s">
        <v>19</v>
      </c>
      <c r="I1714" s="260"/>
      <c r="J1714" s="257"/>
      <c r="K1714" s="257"/>
      <c r="L1714" s="261"/>
      <c r="M1714" s="262"/>
      <c r="N1714" s="263"/>
      <c r="O1714" s="263"/>
      <c r="P1714" s="263"/>
      <c r="Q1714" s="263"/>
      <c r="R1714" s="263"/>
      <c r="S1714" s="263"/>
      <c r="T1714" s="264"/>
      <c r="U1714" s="15"/>
      <c r="V1714" s="15"/>
      <c r="W1714" s="15"/>
      <c r="X1714" s="15"/>
      <c r="Y1714" s="15"/>
      <c r="Z1714" s="15"/>
      <c r="AA1714" s="15"/>
      <c r="AB1714" s="15"/>
      <c r="AC1714" s="15"/>
      <c r="AD1714" s="15"/>
      <c r="AE1714" s="15"/>
      <c r="AT1714" s="265" t="s">
        <v>174</v>
      </c>
      <c r="AU1714" s="265" t="s">
        <v>87</v>
      </c>
      <c r="AV1714" s="15" t="s">
        <v>85</v>
      </c>
      <c r="AW1714" s="15" t="s">
        <v>37</v>
      </c>
      <c r="AX1714" s="15" t="s">
        <v>77</v>
      </c>
      <c r="AY1714" s="265" t="s">
        <v>164</v>
      </c>
    </row>
    <row r="1715" s="13" customFormat="1">
      <c r="A1715" s="13"/>
      <c r="B1715" s="233"/>
      <c r="C1715" s="234"/>
      <c r="D1715" s="235" t="s">
        <v>174</v>
      </c>
      <c r="E1715" s="236" t="s">
        <v>19</v>
      </c>
      <c r="F1715" s="237" t="s">
        <v>1748</v>
      </c>
      <c r="G1715" s="234"/>
      <c r="H1715" s="238">
        <v>40.700000000000003</v>
      </c>
      <c r="I1715" s="239"/>
      <c r="J1715" s="234"/>
      <c r="K1715" s="234"/>
      <c r="L1715" s="240"/>
      <c r="M1715" s="241"/>
      <c r="N1715" s="242"/>
      <c r="O1715" s="242"/>
      <c r="P1715" s="242"/>
      <c r="Q1715" s="242"/>
      <c r="R1715" s="242"/>
      <c r="S1715" s="242"/>
      <c r="T1715" s="24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4" t="s">
        <v>174</v>
      </c>
      <c r="AU1715" s="244" t="s">
        <v>87</v>
      </c>
      <c r="AV1715" s="13" t="s">
        <v>87</v>
      </c>
      <c r="AW1715" s="13" t="s">
        <v>37</v>
      </c>
      <c r="AX1715" s="13" t="s">
        <v>77</v>
      </c>
      <c r="AY1715" s="244" t="s">
        <v>164</v>
      </c>
    </row>
    <row r="1716" s="13" customFormat="1">
      <c r="A1716" s="13"/>
      <c r="B1716" s="233"/>
      <c r="C1716" s="234"/>
      <c r="D1716" s="235" t="s">
        <v>174</v>
      </c>
      <c r="E1716" s="236" t="s">
        <v>19</v>
      </c>
      <c r="F1716" s="237" t="s">
        <v>1749</v>
      </c>
      <c r="G1716" s="234"/>
      <c r="H1716" s="238">
        <v>2.46</v>
      </c>
      <c r="I1716" s="239"/>
      <c r="J1716" s="234"/>
      <c r="K1716" s="234"/>
      <c r="L1716" s="240"/>
      <c r="M1716" s="241"/>
      <c r="N1716" s="242"/>
      <c r="O1716" s="242"/>
      <c r="P1716" s="242"/>
      <c r="Q1716" s="242"/>
      <c r="R1716" s="242"/>
      <c r="S1716" s="242"/>
      <c r="T1716" s="24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44" t="s">
        <v>174</v>
      </c>
      <c r="AU1716" s="244" t="s">
        <v>87</v>
      </c>
      <c r="AV1716" s="13" t="s">
        <v>87</v>
      </c>
      <c r="AW1716" s="13" t="s">
        <v>37</v>
      </c>
      <c r="AX1716" s="13" t="s">
        <v>77</v>
      </c>
      <c r="AY1716" s="244" t="s">
        <v>164</v>
      </c>
    </row>
    <row r="1717" s="14" customFormat="1">
      <c r="A1717" s="14"/>
      <c r="B1717" s="245"/>
      <c r="C1717" s="246"/>
      <c r="D1717" s="235" t="s">
        <v>174</v>
      </c>
      <c r="E1717" s="247" t="s">
        <v>19</v>
      </c>
      <c r="F1717" s="248" t="s">
        <v>176</v>
      </c>
      <c r="G1717" s="246"/>
      <c r="H1717" s="249">
        <v>43.160000000000004</v>
      </c>
      <c r="I1717" s="250"/>
      <c r="J1717" s="246"/>
      <c r="K1717" s="246"/>
      <c r="L1717" s="251"/>
      <c r="M1717" s="252"/>
      <c r="N1717" s="253"/>
      <c r="O1717" s="253"/>
      <c r="P1717" s="253"/>
      <c r="Q1717" s="253"/>
      <c r="R1717" s="253"/>
      <c r="S1717" s="253"/>
      <c r="T1717" s="254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5" t="s">
        <v>174</v>
      </c>
      <c r="AU1717" s="255" t="s">
        <v>87</v>
      </c>
      <c r="AV1717" s="14" t="s">
        <v>108</v>
      </c>
      <c r="AW1717" s="14" t="s">
        <v>37</v>
      </c>
      <c r="AX1717" s="14" t="s">
        <v>85</v>
      </c>
      <c r="AY1717" s="255" t="s">
        <v>164</v>
      </c>
    </row>
    <row r="1718" s="2" customFormat="1" ht="24.15" customHeight="1">
      <c r="A1718" s="41"/>
      <c r="B1718" s="42"/>
      <c r="C1718" s="215" t="s">
        <v>1750</v>
      </c>
      <c r="D1718" s="215" t="s">
        <v>166</v>
      </c>
      <c r="E1718" s="216" t="s">
        <v>1751</v>
      </c>
      <c r="F1718" s="217" t="s">
        <v>1752</v>
      </c>
      <c r="G1718" s="218" t="s">
        <v>359</v>
      </c>
      <c r="H1718" s="219">
        <v>14.800000000000001</v>
      </c>
      <c r="I1718" s="220"/>
      <c r="J1718" s="221">
        <f>ROUND(I1718*H1718,2)</f>
        <v>0</v>
      </c>
      <c r="K1718" s="217" t="s">
        <v>170</v>
      </c>
      <c r="L1718" s="47"/>
      <c r="M1718" s="222" t="s">
        <v>19</v>
      </c>
      <c r="N1718" s="223" t="s">
        <v>48</v>
      </c>
      <c r="O1718" s="87"/>
      <c r="P1718" s="224">
        <f>O1718*H1718</f>
        <v>0</v>
      </c>
      <c r="Q1718" s="224">
        <v>0.0080199999999999994</v>
      </c>
      <c r="R1718" s="224">
        <f>Q1718*H1718</f>
        <v>0.118696</v>
      </c>
      <c r="S1718" s="224">
        <v>0</v>
      </c>
      <c r="T1718" s="225">
        <f>S1718*H1718</f>
        <v>0</v>
      </c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R1718" s="226" t="s">
        <v>276</v>
      </c>
      <c r="AT1718" s="226" t="s">
        <v>166</v>
      </c>
      <c r="AU1718" s="226" t="s">
        <v>87</v>
      </c>
      <c r="AY1718" s="20" t="s">
        <v>164</v>
      </c>
      <c r="BE1718" s="227">
        <f>IF(N1718="základní",J1718,0)</f>
        <v>0</v>
      </c>
      <c r="BF1718" s="227">
        <f>IF(N1718="snížená",J1718,0)</f>
        <v>0</v>
      </c>
      <c r="BG1718" s="227">
        <f>IF(N1718="zákl. přenesená",J1718,0)</f>
        <v>0</v>
      </c>
      <c r="BH1718" s="227">
        <f>IF(N1718="sníž. přenesená",J1718,0)</f>
        <v>0</v>
      </c>
      <c r="BI1718" s="227">
        <f>IF(N1718="nulová",J1718,0)</f>
        <v>0</v>
      </c>
      <c r="BJ1718" s="20" t="s">
        <v>85</v>
      </c>
      <c r="BK1718" s="227">
        <f>ROUND(I1718*H1718,2)</f>
        <v>0</v>
      </c>
      <c r="BL1718" s="20" t="s">
        <v>276</v>
      </c>
      <c r="BM1718" s="226" t="s">
        <v>1753</v>
      </c>
    </row>
    <row r="1719" s="2" customFormat="1">
      <c r="A1719" s="41"/>
      <c r="B1719" s="42"/>
      <c r="C1719" s="43"/>
      <c r="D1719" s="228" t="s">
        <v>172</v>
      </c>
      <c r="E1719" s="43"/>
      <c r="F1719" s="229" t="s">
        <v>1754</v>
      </c>
      <c r="G1719" s="43"/>
      <c r="H1719" s="43"/>
      <c r="I1719" s="230"/>
      <c r="J1719" s="43"/>
      <c r="K1719" s="43"/>
      <c r="L1719" s="47"/>
      <c r="M1719" s="231"/>
      <c r="N1719" s="232"/>
      <c r="O1719" s="87"/>
      <c r="P1719" s="87"/>
      <c r="Q1719" s="87"/>
      <c r="R1719" s="87"/>
      <c r="S1719" s="87"/>
      <c r="T1719" s="88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T1719" s="20" t="s">
        <v>172</v>
      </c>
      <c r="AU1719" s="20" t="s">
        <v>87</v>
      </c>
    </row>
    <row r="1720" s="15" customFormat="1">
      <c r="A1720" s="15"/>
      <c r="B1720" s="256"/>
      <c r="C1720" s="257"/>
      <c r="D1720" s="235" t="s">
        <v>174</v>
      </c>
      <c r="E1720" s="258" t="s">
        <v>19</v>
      </c>
      <c r="F1720" s="259" t="s">
        <v>1737</v>
      </c>
      <c r="G1720" s="257"/>
      <c r="H1720" s="258" t="s">
        <v>19</v>
      </c>
      <c r="I1720" s="260"/>
      <c r="J1720" s="257"/>
      <c r="K1720" s="257"/>
      <c r="L1720" s="261"/>
      <c r="M1720" s="262"/>
      <c r="N1720" s="263"/>
      <c r="O1720" s="263"/>
      <c r="P1720" s="263"/>
      <c r="Q1720" s="263"/>
      <c r="R1720" s="263"/>
      <c r="S1720" s="263"/>
      <c r="T1720" s="264"/>
      <c r="U1720" s="15"/>
      <c r="V1720" s="15"/>
      <c r="W1720" s="15"/>
      <c r="X1720" s="15"/>
      <c r="Y1720" s="15"/>
      <c r="Z1720" s="15"/>
      <c r="AA1720" s="15"/>
      <c r="AB1720" s="15"/>
      <c r="AC1720" s="15"/>
      <c r="AD1720" s="15"/>
      <c r="AE1720" s="15"/>
      <c r="AT1720" s="265" t="s">
        <v>174</v>
      </c>
      <c r="AU1720" s="265" t="s">
        <v>87</v>
      </c>
      <c r="AV1720" s="15" t="s">
        <v>85</v>
      </c>
      <c r="AW1720" s="15" t="s">
        <v>37</v>
      </c>
      <c r="AX1720" s="15" t="s">
        <v>77</v>
      </c>
      <c r="AY1720" s="265" t="s">
        <v>164</v>
      </c>
    </row>
    <row r="1721" s="13" customFormat="1">
      <c r="A1721" s="13"/>
      <c r="B1721" s="233"/>
      <c r="C1721" s="234"/>
      <c r="D1721" s="235" t="s">
        <v>174</v>
      </c>
      <c r="E1721" s="236" t="s">
        <v>19</v>
      </c>
      <c r="F1721" s="237" t="s">
        <v>1057</v>
      </c>
      <c r="G1721" s="234"/>
      <c r="H1721" s="238">
        <v>4.7000000000000002</v>
      </c>
      <c r="I1721" s="239"/>
      <c r="J1721" s="234"/>
      <c r="K1721" s="234"/>
      <c r="L1721" s="240"/>
      <c r="M1721" s="241"/>
      <c r="N1721" s="242"/>
      <c r="O1721" s="242"/>
      <c r="P1721" s="242"/>
      <c r="Q1721" s="242"/>
      <c r="R1721" s="242"/>
      <c r="S1721" s="242"/>
      <c r="T1721" s="24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44" t="s">
        <v>174</v>
      </c>
      <c r="AU1721" s="244" t="s">
        <v>87</v>
      </c>
      <c r="AV1721" s="13" t="s">
        <v>87</v>
      </c>
      <c r="AW1721" s="13" t="s">
        <v>37</v>
      </c>
      <c r="AX1721" s="13" t="s">
        <v>77</v>
      </c>
      <c r="AY1721" s="244" t="s">
        <v>164</v>
      </c>
    </row>
    <row r="1722" s="13" customFormat="1">
      <c r="A1722" s="13"/>
      <c r="B1722" s="233"/>
      <c r="C1722" s="234"/>
      <c r="D1722" s="235" t="s">
        <v>174</v>
      </c>
      <c r="E1722" s="236" t="s">
        <v>19</v>
      </c>
      <c r="F1722" s="237" t="s">
        <v>1718</v>
      </c>
      <c r="G1722" s="234"/>
      <c r="H1722" s="238">
        <v>4.5999999999999996</v>
      </c>
      <c r="I1722" s="239"/>
      <c r="J1722" s="234"/>
      <c r="K1722" s="234"/>
      <c r="L1722" s="240"/>
      <c r="M1722" s="241"/>
      <c r="N1722" s="242"/>
      <c r="O1722" s="242"/>
      <c r="P1722" s="242"/>
      <c r="Q1722" s="242"/>
      <c r="R1722" s="242"/>
      <c r="S1722" s="242"/>
      <c r="T1722" s="24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44" t="s">
        <v>174</v>
      </c>
      <c r="AU1722" s="244" t="s">
        <v>87</v>
      </c>
      <c r="AV1722" s="13" t="s">
        <v>87</v>
      </c>
      <c r="AW1722" s="13" t="s">
        <v>37</v>
      </c>
      <c r="AX1722" s="13" t="s">
        <v>77</v>
      </c>
      <c r="AY1722" s="244" t="s">
        <v>164</v>
      </c>
    </row>
    <row r="1723" s="13" customFormat="1">
      <c r="A1723" s="13"/>
      <c r="B1723" s="233"/>
      <c r="C1723" s="234"/>
      <c r="D1723" s="235" t="s">
        <v>174</v>
      </c>
      <c r="E1723" s="236" t="s">
        <v>19</v>
      </c>
      <c r="F1723" s="237" t="s">
        <v>1719</v>
      </c>
      <c r="G1723" s="234"/>
      <c r="H1723" s="238">
        <v>5.5</v>
      </c>
      <c r="I1723" s="239"/>
      <c r="J1723" s="234"/>
      <c r="K1723" s="234"/>
      <c r="L1723" s="240"/>
      <c r="M1723" s="241"/>
      <c r="N1723" s="242"/>
      <c r="O1723" s="242"/>
      <c r="P1723" s="242"/>
      <c r="Q1723" s="242"/>
      <c r="R1723" s="242"/>
      <c r="S1723" s="242"/>
      <c r="T1723" s="24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4" t="s">
        <v>174</v>
      </c>
      <c r="AU1723" s="244" t="s">
        <v>87</v>
      </c>
      <c r="AV1723" s="13" t="s">
        <v>87</v>
      </c>
      <c r="AW1723" s="13" t="s">
        <v>37</v>
      </c>
      <c r="AX1723" s="13" t="s">
        <v>77</v>
      </c>
      <c r="AY1723" s="244" t="s">
        <v>164</v>
      </c>
    </row>
    <row r="1724" s="14" customFormat="1">
      <c r="A1724" s="14"/>
      <c r="B1724" s="245"/>
      <c r="C1724" s="246"/>
      <c r="D1724" s="235" t="s">
        <v>174</v>
      </c>
      <c r="E1724" s="247" t="s">
        <v>19</v>
      </c>
      <c r="F1724" s="248" t="s">
        <v>176</v>
      </c>
      <c r="G1724" s="246"/>
      <c r="H1724" s="249">
        <v>14.800000000000001</v>
      </c>
      <c r="I1724" s="250"/>
      <c r="J1724" s="246"/>
      <c r="K1724" s="246"/>
      <c r="L1724" s="251"/>
      <c r="M1724" s="252"/>
      <c r="N1724" s="253"/>
      <c r="O1724" s="253"/>
      <c r="P1724" s="253"/>
      <c r="Q1724" s="253"/>
      <c r="R1724" s="253"/>
      <c r="S1724" s="253"/>
      <c r="T1724" s="25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5" t="s">
        <v>174</v>
      </c>
      <c r="AU1724" s="255" t="s">
        <v>87</v>
      </c>
      <c r="AV1724" s="14" t="s">
        <v>108</v>
      </c>
      <c r="AW1724" s="14" t="s">
        <v>37</v>
      </c>
      <c r="AX1724" s="14" t="s">
        <v>85</v>
      </c>
      <c r="AY1724" s="255" t="s">
        <v>164</v>
      </c>
    </row>
    <row r="1725" s="2" customFormat="1" ht="24.15" customHeight="1">
      <c r="A1725" s="41"/>
      <c r="B1725" s="42"/>
      <c r="C1725" s="215" t="s">
        <v>1755</v>
      </c>
      <c r="D1725" s="215" t="s">
        <v>166</v>
      </c>
      <c r="E1725" s="216" t="s">
        <v>1756</v>
      </c>
      <c r="F1725" s="217" t="s">
        <v>1757</v>
      </c>
      <c r="G1725" s="218" t="s">
        <v>359</v>
      </c>
      <c r="H1725" s="219">
        <v>17.43</v>
      </c>
      <c r="I1725" s="220"/>
      <c r="J1725" s="221">
        <f>ROUND(I1725*H1725,2)</f>
        <v>0</v>
      </c>
      <c r="K1725" s="217" t="s">
        <v>170</v>
      </c>
      <c r="L1725" s="47"/>
      <c r="M1725" s="222" t="s">
        <v>19</v>
      </c>
      <c r="N1725" s="223" t="s">
        <v>48</v>
      </c>
      <c r="O1725" s="87"/>
      <c r="P1725" s="224">
        <f>O1725*H1725</f>
        <v>0</v>
      </c>
      <c r="Q1725" s="224">
        <v>0.0057099999999999998</v>
      </c>
      <c r="R1725" s="224">
        <f>Q1725*H1725</f>
        <v>0.099525299999999997</v>
      </c>
      <c r="S1725" s="224">
        <v>0</v>
      </c>
      <c r="T1725" s="225">
        <f>S1725*H1725</f>
        <v>0</v>
      </c>
      <c r="U1725" s="41"/>
      <c r="V1725" s="41"/>
      <c r="W1725" s="41"/>
      <c r="X1725" s="41"/>
      <c r="Y1725" s="41"/>
      <c r="Z1725" s="41"/>
      <c r="AA1725" s="41"/>
      <c r="AB1725" s="41"/>
      <c r="AC1725" s="41"/>
      <c r="AD1725" s="41"/>
      <c r="AE1725" s="41"/>
      <c r="AR1725" s="226" t="s">
        <v>276</v>
      </c>
      <c r="AT1725" s="226" t="s">
        <v>166</v>
      </c>
      <c r="AU1725" s="226" t="s">
        <v>87</v>
      </c>
      <c r="AY1725" s="20" t="s">
        <v>164</v>
      </c>
      <c r="BE1725" s="227">
        <f>IF(N1725="základní",J1725,0)</f>
        <v>0</v>
      </c>
      <c r="BF1725" s="227">
        <f>IF(N1725="snížená",J1725,0)</f>
        <v>0</v>
      </c>
      <c r="BG1725" s="227">
        <f>IF(N1725="zákl. přenesená",J1725,0)</f>
        <v>0</v>
      </c>
      <c r="BH1725" s="227">
        <f>IF(N1725="sníž. přenesená",J1725,0)</f>
        <v>0</v>
      </c>
      <c r="BI1725" s="227">
        <f>IF(N1725="nulová",J1725,0)</f>
        <v>0</v>
      </c>
      <c r="BJ1725" s="20" t="s">
        <v>85</v>
      </c>
      <c r="BK1725" s="227">
        <f>ROUND(I1725*H1725,2)</f>
        <v>0</v>
      </c>
      <c r="BL1725" s="20" t="s">
        <v>276</v>
      </c>
      <c r="BM1725" s="226" t="s">
        <v>1758</v>
      </c>
    </row>
    <row r="1726" s="2" customFormat="1">
      <c r="A1726" s="41"/>
      <c r="B1726" s="42"/>
      <c r="C1726" s="43"/>
      <c r="D1726" s="228" t="s">
        <v>172</v>
      </c>
      <c r="E1726" s="43"/>
      <c r="F1726" s="229" t="s">
        <v>1759</v>
      </c>
      <c r="G1726" s="43"/>
      <c r="H1726" s="43"/>
      <c r="I1726" s="230"/>
      <c r="J1726" s="43"/>
      <c r="K1726" s="43"/>
      <c r="L1726" s="47"/>
      <c r="M1726" s="231"/>
      <c r="N1726" s="232"/>
      <c r="O1726" s="87"/>
      <c r="P1726" s="87"/>
      <c r="Q1726" s="87"/>
      <c r="R1726" s="87"/>
      <c r="S1726" s="87"/>
      <c r="T1726" s="88"/>
      <c r="U1726" s="41"/>
      <c r="V1726" s="41"/>
      <c r="W1726" s="41"/>
      <c r="X1726" s="41"/>
      <c r="Y1726" s="41"/>
      <c r="Z1726" s="41"/>
      <c r="AA1726" s="41"/>
      <c r="AB1726" s="41"/>
      <c r="AC1726" s="41"/>
      <c r="AD1726" s="41"/>
      <c r="AE1726" s="41"/>
      <c r="AT1726" s="20" t="s">
        <v>172</v>
      </c>
      <c r="AU1726" s="20" t="s">
        <v>87</v>
      </c>
    </row>
    <row r="1727" s="15" customFormat="1">
      <c r="A1727" s="15"/>
      <c r="B1727" s="256"/>
      <c r="C1727" s="257"/>
      <c r="D1727" s="235" t="s">
        <v>174</v>
      </c>
      <c r="E1727" s="258" t="s">
        <v>19</v>
      </c>
      <c r="F1727" s="259" t="s">
        <v>1737</v>
      </c>
      <c r="G1727" s="257"/>
      <c r="H1727" s="258" t="s">
        <v>19</v>
      </c>
      <c r="I1727" s="260"/>
      <c r="J1727" s="257"/>
      <c r="K1727" s="257"/>
      <c r="L1727" s="261"/>
      <c r="M1727" s="262"/>
      <c r="N1727" s="263"/>
      <c r="O1727" s="263"/>
      <c r="P1727" s="263"/>
      <c r="Q1727" s="263"/>
      <c r="R1727" s="263"/>
      <c r="S1727" s="263"/>
      <c r="T1727" s="264"/>
      <c r="U1727" s="15"/>
      <c r="V1727" s="15"/>
      <c r="W1727" s="15"/>
      <c r="X1727" s="15"/>
      <c r="Y1727" s="15"/>
      <c r="Z1727" s="15"/>
      <c r="AA1727" s="15"/>
      <c r="AB1727" s="15"/>
      <c r="AC1727" s="15"/>
      <c r="AD1727" s="15"/>
      <c r="AE1727" s="15"/>
      <c r="AT1727" s="265" t="s">
        <v>174</v>
      </c>
      <c r="AU1727" s="265" t="s">
        <v>87</v>
      </c>
      <c r="AV1727" s="15" t="s">
        <v>85</v>
      </c>
      <c r="AW1727" s="15" t="s">
        <v>37</v>
      </c>
      <c r="AX1727" s="15" t="s">
        <v>77</v>
      </c>
      <c r="AY1727" s="265" t="s">
        <v>164</v>
      </c>
    </row>
    <row r="1728" s="13" customFormat="1">
      <c r="A1728" s="13"/>
      <c r="B1728" s="233"/>
      <c r="C1728" s="234"/>
      <c r="D1728" s="235" t="s">
        <v>174</v>
      </c>
      <c r="E1728" s="236" t="s">
        <v>19</v>
      </c>
      <c r="F1728" s="237" t="s">
        <v>1720</v>
      </c>
      <c r="G1728" s="234"/>
      <c r="H1728" s="238">
        <v>15.630000000000001</v>
      </c>
      <c r="I1728" s="239"/>
      <c r="J1728" s="234"/>
      <c r="K1728" s="234"/>
      <c r="L1728" s="240"/>
      <c r="M1728" s="241"/>
      <c r="N1728" s="242"/>
      <c r="O1728" s="242"/>
      <c r="P1728" s="242"/>
      <c r="Q1728" s="242"/>
      <c r="R1728" s="242"/>
      <c r="S1728" s="242"/>
      <c r="T1728" s="24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44" t="s">
        <v>174</v>
      </c>
      <c r="AU1728" s="244" t="s">
        <v>87</v>
      </c>
      <c r="AV1728" s="13" t="s">
        <v>87</v>
      </c>
      <c r="AW1728" s="13" t="s">
        <v>37</v>
      </c>
      <c r="AX1728" s="13" t="s">
        <v>77</v>
      </c>
      <c r="AY1728" s="244" t="s">
        <v>164</v>
      </c>
    </row>
    <row r="1729" s="13" customFormat="1">
      <c r="A1729" s="13"/>
      <c r="B1729" s="233"/>
      <c r="C1729" s="234"/>
      <c r="D1729" s="235" t="s">
        <v>174</v>
      </c>
      <c r="E1729" s="236" t="s">
        <v>19</v>
      </c>
      <c r="F1729" s="237" t="s">
        <v>1721</v>
      </c>
      <c r="G1729" s="234"/>
      <c r="H1729" s="238">
        <v>1.8</v>
      </c>
      <c r="I1729" s="239"/>
      <c r="J1729" s="234"/>
      <c r="K1729" s="234"/>
      <c r="L1729" s="240"/>
      <c r="M1729" s="241"/>
      <c r="N1729" s="242"/>
      <c r="O1729" s="242"/>
      <c r="P1729" s="242"/>
      <c r="Q1729" s="242"/>
      <c r="R1729" s="242"/>
      <c r="S1729" s="242"/>
      <c r="T1729" s="24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44" t="s">
        <v>174</v>
      </c>
      <c r="AU1729" s="244" t="s">
        <v>87</v>
      </c>
      <c r="AV1729" s="13" t="s">
        <v>87</v>
      </c>
      <c r="AW1729" s="13" t="s">
        <v>37</v>
      </c>
      <c r="AX1729" s="13" t="s">
        <v>77</v>
      </c>
      <c r="AY1729" s="244" t="s">
        <v>164</v>
      </c>
    </row>
    <row r="1730" s="14" customFormat="1">
      <c r="A1730" s="14"/>
      <c r="B1730" s="245"/>
      <c r="C1730" s="246"/>
      <c r="D1730" s="235" t="s">
        <v>174</v>
      </c>
      <c r="E1730" s="247" t="s">
        <v>19</v>
      </c>
      <c r="F1730" s="248" t="s">
        <v>176</v>
      </c>
      <c r="G1730" s="246"/>
      <c r="H1730" s="249">
        <v>17.43</v>
      </c>
      <c r="I1730" s="250"/>
      <c r="J1730" s="246"/>
      <c r="K1730" s="246"/>
      <c r="L1730" s="251"/>
      <c r="M1730" s="252"/>
      <c r="N1730" s="253"/>
      <c r="O1730" s="253"/>
      <c r="P1730" s="253"/>
      <c r="Q1730" s="253"/>
      <c r="R1730" s="253"/>
      <c r="S1730" s="253"/>
      <c r="T1730" s="254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55" t="s">
        <v>174</v>
      </c>
      <c r="AU1730" s="255" t="s">
        <v>87</v>
      </c>
      <c r="AV1730" s="14" t="s">
        <v>108</v>
      </c>
      <c r="AW1730" s="14" t="s">
        <v>37</v>
      </c>
      <c r="AX1730" s="14" t="s">
        <v>85</v>
      </c>
      <c r="AY1730" s="255" t="s">
        <v>164</v>
      </c>
    </row>
    <row r="1731" s="2" customFormat="1" ht="24.15" customHeight="1">
      <c r="A1731" s="41"/>
      <c r="B1731" s="42"/>
      <c r="C1731" s="215" t="s">
        <v>1760</v>
      </c>
      <c r="D1731" s="215" t="s">
        <v>166</v>
      </c>
      <c r="E1731" s="216" t="s">
        <v>1761</v>
      </c>
      <c r="F1731" s="217" t="s">
        <v>1762</v>
      </c>
      <c r="G1731" s="218" t="s">
        <v>359</v>
      </c>
      <c r="H1731" s="219">
        <v>282.10000000000002</v>
      </c>
      <c r="I1731" s="220"/>
      <c r="J1731" s="221">
        <f>ROUND(I1731*H1731,2)</f>
        <v>0</v>
      </c>
      <c r="K1731" s="217" t="s">
        <v>170</v>
      </c>
      <c r="L1731" s="47"/>
      <c r="M1731" s="222" t="s">
        <v>19</v>
      </c>
      <c r="N1731" s="223" t="s">
        <v>48</v>
      </c>
      <c r="O1731" s="87"/>
      <c r="P1731" s="224">
        <f>O1731*H1731</f>
        <v>0</v>
      </c>
      <c r="Q1731" s="224">
        <v>0</v>
      </c>
      <c r="R1731" s="224">
        <f>Q1731*H1731</f>
        <v>0</v>
      </c>
      <c r="S1731" s="224">
        <v>0</v>
      </c>
      <c r="T1731" s="225">
        <f>S1731*H1731</f>
        <v>0</v>
      </c>
      <c r="U1731" s="41"/>
      <c r="V1731" s="41"/>
      <c r="W1731" s="41"/>
      <c r="X1731" s="41"/>
      <c r="Y1731" s="41"/>
      <c r="Z1731" s="41"/>
      <c r="AA1731" s="41"/>
      <c r="AB1731" s="41"/>
      <c r="AC1731" s="41"/>
      <c r="AD1731" s="41"/>
      <c r="AE1731" s="41"/>
      <c r="AR1731" s="226" t="s">
        <v>276</v>
      </c>
      <c r="AT1731" s="226" t="s">
        <v>166</v>
      </c>
      <c r="AU1731" s="226" t="s">
        <v>87</v>
      </c>
      <c r="AY1731" s="20" t="s">
        <v>164</v>
      </c>
      <c r="BE1731" s="227">
        <f>IF(N1731="základní",J1731,0)</f>
        <v>0</v>
      </c>
      <c r="BF1731" s="227">
        <f>IF(N1731="snížená",J1731,0)</f>
        <v>0</v>
      </c>
      <c r="BG1731" s="227">
        <f>IF(N1731="zákl. přenesená",J1731,0)</f>
        <v>0</v>
      </c>
      <c r="BH1731" s="227">
        <f>IF(N1731="sníž. přenesená",J1731,0)</f>
        <v>0</v>
      </c>
      <c r="BI1731" s="227">
        <f>IF(N1731="nulová",J1731,0)</f>
        <v>0</v>
      </c>
      <c r="BJ1731" s="20" t="s">
        <v>85</v>
      </c>
      <c r="BK1731" s="227">
        <f>ROUND(I1731*H1731,2)</f>
        <v>0</v>
      </c>
      <c r="BL1731" s="20" t="s">
        <v>276</v>
      </c>
      <c r="BM1731" s="226" t="s">
        <v>1763</v>
      </c>
    </row>
    <row r="1732" s="2" customFormat="1">
      <c r="A1732" s="41"/>
      <c r="B1732" s="42"/>
      <c r="C1732" s="43"/>
      <c r="D1732" s="228" t="s">
        <v>172</v>
      </c>
      <c r="E1732" s="43"/>
      <c r="F1732" s="229" t="s">
        <v>1764</v>
      </c>
      <c r="G1732" s="43"/>
      <c r="H1732" s="43"/>
      <c r="I1732" s="230"/>
      <c r="J1732" s="43"/>
      <c r="K1732" s="43"/>
      <c r="L1732" s="47"/>
      <c r="M1732" s="231"/>
      <c r="N1732" s="232"/>
      <c r="O1732" s="87"/>
      <c r="P1732" s="87"/>
      <c r="Q1732" s="87"/>
      <c r="R1732" s="87"/>
      <c r="S1732" s="87"/>
      <c r="T1732" s="88"/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  <c r="AE1732" s="41"/>
      <c r="AT1732" s="20" t="s">
        <v>172</v>
      </c>
      <c r="AU1732" s="20" t="s">
        <v>87</v>
      </c>
    </row>
    <row r="1733" s="15" customFormat="1">
      <c r="A1733" s="15"/>
      <c r="B1733" s="256"/>
      <c r="C1733" s="257"/>
      <c r="D1733" s="235" t="s">
        <v>174</v>
      </c>
      <c r="E1733" s="258" t="s">
        <v>19</v>
      </c>
      <c r="F1733" s="259" t="s">
        <v>1737</v>
      </c>
      <c r="G1733" s="257"/>
      <c r="H1733" s="258" t="s">
        <v>19</v>
      </c>
      <c r="I1733" s="260"/>
      <c r="J1733" s="257"/>
      <c r="K1733" s="257"/>
      <c r="L1733" s="261"/>
      <c r="M1733" s="262"/>
      <c r="N1733" s="263"/>
      <c r="O1733" s="263"/>
      <c r="P1733" s="263"/>
      <c r="Q1733" s="263"/>
      <c r="R1733" s="263"/>
      <c r="S1733" s="263"/>
      <c r="T1733" s="264"/>
      <c r="U1733" s="15"/>
      <c r="V1733" s="15"/>
      <c r="W1733" s="15"/>
      <c r="X1733" s="15"/>
      <c r="Y1733" s="15"/>
      <c r="Z1733" s="15"/>
      <c r="AA1733" s="15"/>
      <c r="AB1733" s="15"/>
      <c r="AC1733" s="15"/>
      <c r="AD1733" s="15"/>
      <c r="AE1733" s="15"/>
      <c r="AT1733" s="265" t="s">
        <v>174</v>
      </c>
      <c r="AU1733" s="265" t="s">
        <v>87</v>
      </c>
      <c r="AV1733" s="15" t="s">
        <v>85</v>
      </c>
      <c r="AW1733" s="15" t="s">
        <v>37</v>
      </c>
      <c r="AX1733" s="15" t="s">
        <v>77</v>
      </c>
      <c r="AY1733" s="265" t="s">
        <v>164</v>
      </c>
    </row>
    <row r="1734" s="13" customFormat="1">
      <c r="A1734" s="13"/>
      <c r="B1734" s="233"/>
      <c r="C1734" s="234"/>
      <c r="D1734" s="235" t="s">
        <v>174</v>
      </c>
      <c r="E1734" s="236" t="s">
        <v>19</v>
      </c>
      <c r="F1734" s="237" t="s">
        <v>1765</v>
      </c>
      <c r="G1734" s="234"/>
      <c r="H1734" s="238">
        <v>282.10000000000002</v>
      </c>
      <c r="I1734" s="239"/>
      <c r="J1734" s="234"/>
      <c r="K1734" s="234"/>
      <c r="L1734" s="240"/>
      <c r="M1734" s="241"/>
      <c r="N1734" s="242"/>
      <c r="O1734" s="242"/>
      <c r="P1734" s="242"/>
      <c r="Q1734" s="242"/>
      <c r="R1734" s="242"/>
      <c r="S1734" s="242"/>
      <c r="T1734" s="24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4" t="s">
        <v>174</v>
      </c>
      <c r="AU1734" s="244" t="s">
        <v>87</v>
      </c>
      <c r="AV1734" s="13" t="s">
        <v>87</v>
      </c>
      <c r="AW1734" s="13" t="s">
        <v>37</v>
      </c>
      <c r="AX1734" s="13" t="s">
        <v>77</v>
      </c>
      <c r="AY1734" s="244" t="s">
        <v>164</v>
      </c>
    </row>
    <row r="1735" s="14" customFormat="1">
      <c r="A1735" s="14"/>
      <c r="B1735" s="245"/>
      <c r="C1735" s="246"/>
      <c r="D1735" s="235" t="s">
        <v>174</v>
      </c>
      <c r="E1735" s="247" t="s">
        <v>19</v>
      </c>
      <c r="F1735" s="248" t="s">
        <v>176</v>
      </c>
      <c r="G1735" s="246"/>
      <c r="H1735" s="249">
        <v>282.10000000000002</v>
      </c>
      <c r="I1735" s="250"/>
      <c r="J1735" s="246"/>
      <c r="K1735" s="246"/>
      <c r="L1735" s="251"/>
      <c r="M1735" s="252"/>
      <c r="N1735" s="253"/>
      <c r="O1735" s="253"/>
      <c r="P1735" s="253"/>
      <c r="Q1735" s="253"/>
      <c r="R1735" s="253"/>
      <c r="S1735" s="253"/>
      <c r="T1735" s="25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5" t="s">
        <v>174</v>
      </c>
      <c r="AU1735" s="255" t="s">
        <v>87</v>
      </c>
      <c r="AV1735" s="14" t="s">
        <v>108</v>
      </c>
      <c r="AW1735" s="14" t="s">
        <v>37</v>
      </c>
      <c r="AX1735" s="14" t="s">
        <v>85</v>
      </c>
      <c r="AY1735" s="255" t="s">
        <v>164</v>
      </c>
    </row>
    <row r="1736" s="2" customFormat="1" ht="33" customHeight="1">
      <c r="A1736" s="41"/>
      <c r="B1736" s="42"/>
      <c r="C1736" s="267" t="s">
        <v>1766</v>
      </c>
      <c r="D1736" s="267" t="s">
        <v>338</v>
      </c>
      <c r="E1736" s="268" t="s">
        <v>1767</v>
      </c>
      <c r="F1736" s="269" t="s">
        <v>1768</v>
      </c>
      <c r="G1736" s="270" t="s">
        <v>359</v>
      </c>
      <c r="H1736" s="271">
        <v>324.41500000000002</v>
      </c>
      <c r="I1736" s="272"/>
      <c r="J1736" s="273">
        <f>ROUND(I1736*H1736,2)</f>
        <v>0</v>
      </c>
      <c r="K1736" s="269" t="s">
        <v>170</v>
      </c>
      <c r="L1736" s="274"/>
      <c r="M1736" s="275" t="s">
        <v>19</v>
      </c>
      <c r="N1736" s="276" t="s">
        <v>48</v>
      </c>
      <c r="O1736" s="87"/>
      <c r="P1736" s="224">
        <f>O1736*H1736</f>
        <v>0</v>
      </c>
      <c r="Q1736" s="224">
        <v>5.0000000000000002E-05</v>
      </c>
      <c r="R1736" s="224">
        <f>Q1736*H1736</f>
        <v>0.016220750000000003</v>
      </c>
      <c r="S1736" s="224">
        <v>0</v>
      </c>
      <c r="T1736" s="225">
        <f>S1736*H1736</f>
        <v>0</v>
      </c>
      <c r="U1736" s="41"/>
      <c r="V1736" s="41"/>
      <c r="W1736" s="41"/>
      <c r="X1736" s="41"/>
      <c r="Y1736" s="41"/>
      <c r="Z1736" s="41"/>
      <c r="AA1736" s="41"/>
      <c r="AB1736" s="41"/>
      <c r="AC1736" s="41"/>
      <c r="AD1736" s="41"/>
      <c r="AE1736" s="41"/>
      <c r="AR1736" s="226" t="s">
        <v>393</v>
      </c>
      <c r="AT1736" s="226" t="s">
        <v>338</v>
      </c>
      <c r="AU1736" s="226" t="s">
        <v>87</v>
      </c>
      <c r="AY1736" s="20" t="s">
        <v>164</v>
      </c>
      <c r="BE1736" s="227">
        <f>IF(N1736="základní",J1736,0)</f>
        <v>0</v>
      </c>
      <c r="BF1736" s="227">
        <f>IF(N1736="snížená",J1736,0)</f>
        <v>0</v>
      </c>
      <c r="BG1736" s="227">
        <f>IF(N1736="zákl. přenesená",J1736,0)</f>
        <v>0</v>
      </c>
      <c r="BH1736" s="227">
        <f>IF(N1736="sníž. přenesená",J1736,0)</f>
        <v>0</v>
      </c>
      <c r="BI1736" s="227">
        <f>IF(N1736="nulová",J1736,0)</f>
        <v>0</v>
      </c>
      <c r="BJ1736" s="20" t="s">
        <v>85</v>
      </c>
      <c r="BK1736" s="227">
        <f>ROUND(I1736*H1736,2)</f>
        <v>0</v>
      </c>
      <c r="BL1736" s="20" t="s">
        <v>276</v>
      </c>
      <c r="BM1736" s="226" t="s">
        <v>1769</v>
      </c>
    </row>
    <row r="1737" s="13" customFormat="1">
      <c r="A1737" s="13"/>
      <c r="B1737" s="233"/>
      <c r="C1737" s="234"/>
      <c r="D1737" s="235" t="s">
        <v>174</v>
      </c>
      <c r="E1737" s="236" t="s">
        <v>19</v>
      </c>
      <c r="F1737" s="237" t="s">
        <v>1770</v>
      </c>
      <c r="G1737" s="234"/>
      <c r="H1737" s="238">
        <v>324.41500000000002</v>
      </c>
      <c r="I1737" s="239"/>
      <c r="J1737" s="234"/>
      <c r="K1737" s="234"/>
      <c r="L1737" s="240"/>
      <c r="M1737" s="241"/>
      <c r="N1737" s="242"/>
      <c r="O1737" s="242"/>
      <c r="P1737" s="242"/>
      <c r="Q1737" s="242"/>
      <c r="R1737" s="242"/>
      <c r="S1737" s="242"/>
      <c r="T1737" s="24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44" t="s">
        <v>174</v>
      </c>
      <c r="AU1737" s="244" t="s">
        <v>87</v>
      </c>
      <c r="AV1737" s="13" t="s">
        <v>87</v>
      </c>
      <c r="AW1737" s="13" t="s">
        <v>37</v>
      </c>
      <c r="AX1737" s="13" t="s">
        <v>77</v>
      </c>
      <c r="AY1737" s="244" t="s">
        <v>164</v>
      </c>
    </row>
    <row r="1738" s="14" customFormat="1">
      <c r="A1738" s="14"/>
      <c r="B1738" s="245"/>
      <c r="C1738" s="246"/>
      <c r="D1738" s="235" t="s">
        <v>174</v>
      </c>
      <c r="E1738" s="247" t="s">
        <v>19</v>
      </c>
      <c r="F1738" s="248" t="s">
        <v>176</v>
      </c>
      <c r="G1738" s="246"/>
      <c r="H1738" s="249">
        <v>324.41500000000002</v>
      </c>
      <c r="I1738" s="250"/>
      <c r="J1738" s="246"/>
      <c r="K1738" s="246"/>
      <c r="L1738" s="251"/>
      <c r="M1738" s="252"/>
      <c r="N1738" s="253"/>
      <c r="O1738" s="253"/>
      <c r="P1738" s="253"/>
      <c r="Q1738" s="253"/>
      <c r="R1738" s="253"/>
      <c r="S1738" s="253"/>
      <c r="T1738" s="254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55" t="s">
        <v>174</v>
      </c>
      <c r="AU1738" s="255" t="s">
        <v>87</v>
      </c>
      <c r="AV1738" s="14" t="s">
        <v>108</v>
      </c>
      <c r="AW1738" s="14" t="s">
        <v>37</v>
      </c>
      <c r="AX1738" s="14" t="s">
        <v>85</v>
      </c>
      <c r="AY1738" s="255" t="s">
        <v>164</v>
      </c>
    </row>
    <row r="1739" s="2" customFormat="1" ht="37.8" customHeight="1">
      <c r="A1739" s="41"/>
      <c r="B1739" s="42"/>
      <c r="C1739" s="215" t="s">
        <v>1771</v>
      </c>
      <c r="D1739" s="215" t="s">
        <v>166</v>
      </c>
      <c r="E1739" s="216" t="s">
        <v>1772</v>
      </c>
      <c r="F1739" s="217" t="s">
        <v>1773</v>
      </c>
      <c r="G1739" s="218" t="s">
        <v>169</v>
      </c>
      <c r="H1739" s="219">
        <v>386</v>
      </c>
      <c r="I1739" s="220"/>
      <c r="J1739" s="221">
        <f>ROUND(I1739*H1739,2)</f>
        <v>0</v>
      </c>
      <c r="K1739" s="217" t="s">
        <v>170</v>
      </c>
      <c r="L1739" s="47"/>
      <c r="M1739" s="222" t="s">
        <v>19</v>
      </c>
      <c r="N1739" s="223" t="s">
        <v>48</v>
      </c>
      <c r="O1739" s="87"/>
      <c r="P1739" s="224">
        <f>O1739*H1739</f>
        <v>0</v>
      </c>
      <c r="Q1739" s="224">
        <v>0</v>
      </c>
      <c r="R1739" s="224">
        <f>Q1739*H1739</f>
        <v>0</v>
      </c>
      <c r="S1739" s="224">
        <v>0</v>
      </c>
      <c r="T1739" s="225">
        <f>S1739*H1739</f>
        <v>0</v>
      </c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  <c r="AE1739" s="41"/>
      <c r="AR1739" s="226" t="s">
        <v>276</v>
      </c>
      <c r="AT1739" s="226" t="s">
        <v>166</v>
      </c>
      <c r="AU1739" s="226" t="s">
        <v>87</v>
      </c>
      <c r="AY1739" s="20" t="s">
        <v>164</v>
      </c>
      <c r="BE1739" s="227">
        <f>IF(N1739="základní",J1739,0)</f>
        <v>0</v>
      </c>
      <c r="BF1739" s="227">
        <f>IF(N1739="snížená",J1739,0)</f>
        <v>0</v>
      </c>
      <c r="BG1739" s="227">
        <f>IF(N1739="zákl. přenesená",J1739,0)</f>
        <v>0</v>
      </c>
      <c r="BH1739" s="227">
        <f>IF(N1739="sníž. přenesená",J1739,0)</f>
        <v>0</v>
      </c>
      <c r="BI1739" s="227">
        <f>IF(N1739="nulová",J1739,0)</f>
        <v>0</v>
      </c>
      <c r="BJ1739" s="20" t="s">
        <v>85</v>
      </c>
      <c r="BK1739" s="227">
        <f>ROUND(I1739*H1739,2)</f>
        <v>0</v>
      </c>
      <c r="BL1739" s="20" t="s">
        <v>276</v>
      </c>
      <c r="BM1739" s="226" t="s">
        <v>1774</v>
      </c>
    </row>
    <row r="1740" s="2" customFormat="1">
      <c r="A1740" s="41"/>
      <c r="B1740" s="42"/>
      <c r="C1740" s="43"/>
      <c r="D1740" s="228" t="s">
        <v>172</v>
      </c>
      <c r="E1740" s="43"/>
      <c r="F1740" s="229" t="s">
        <v>1775</v>
      </c>
      <c r="G1740" s="43"/>
      <c r="H1740" s="43"/>
      <c r="I1740" s="230"/>
      <c r="J1740" s="43"/>
      <c r="K1740" s="43"/>
      <c r="L1740" s="47"/>
      <c r="M1740" s="231"/>
      <c r="N1740" s="232"/>
      <c r="O1740" s="87"/>
      <c r="P1740" s="87"/>
      <c r="Q1740" s="87"/>
      <c r="R1740" s="87"/>
      <c r="S1740" s="87"/>
      <c r="T1740" s="88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  <c r="AE1740" s="41"/>
      <c r="AT1740" s="20" t="s">
        <v>172</v>
      </c>
      <c r="AU1740" s="20" t="s">
        <v>87</v>
      </c>
    </row>
    <row r="1741" s="15" customFormat="1">
      <c r="A1741" s="15"/>
      <c r="B1741" s="256"/>
      <c r="C1741" s="257"/>
      <c r="D1741" s="235" t="s">
        <v>174</v>
      </c>
      <c r="E1741" s="258" t="s">
        <v>19</v>
      </c>
      <c r="F1741" s="259" t="s">
        <v>1737</v>
      </c>
      <c r="G1741" s="257"/>
      <c r="H1741" s="258" t="s">
        <v>19</v>
      </c>
      <c r="I1741" s="260"/>
      <c r="J1741" s="257"/>
      <c r="K1741" s="257"/>
      <c r="L1741" s="261"/>
      <c r="M1741" s="262"/>
      <c r="N1741" s="263"/>
      <c r="O1741" s="263"/>
      <c r="P1741" s="263"/>
      <c r="Q1741" s="263"/>
      <c r="R1741" s="263"/>
      <c r="S1741" s="263"/>
      <c r="T1741" s="264"/>
      <c r="U1741" s="15"/>
      <c r="V1741" s="15"/>
      <c r="W1741" s="15"/>
      <c r="X1741" s="15"/>
      <c r="Y1741" s="15"/>
      <c r="Z1741" s="15"/>
      <c r="AA1741" s="15"/>
      <c r="AB1741" s="15"/>
      <c r="AC1741" s="15"/>
      <c r="AD1741" s="15"/>
      <c r="AE1741" s="15"/>
      <c r="AT1741" s="265" t="s">
        <v>174</v>
      </c>
      <c r="AU1741" s="265" t="s">
        <v>87</v>
      </c>
      <c r="AV1741" s="15" t="s">
        <v>85</v>
      </c>
      <c r="AW1741" s="15" t="s">
        <v>37</v>
      </c>
      <c r="AX1741" s="15" t="s">
        <v>77</v>
      </c>
      <c r="AY1741" s="265" t="s">
        <v>164</v>
      </c>
    </row>
    <row r="1742" s="13" customFormat="1">
      <c r="A1742" s="13"/>
      <c r="B1742" s="233"/>
      <c r="C1742" s="234"/>
      <c r="D1742" s="235" t="s">
        <v>174</v>
      </c>
      <c r="E1742" s="236" t="s">
        <v>19</v>
      </c>
      <c r="F1742" s="237" t="s">
        <v>1706</v>
      </c>
      <c r="G1742" s="234"/>
      <c r="H1742" s="238">
        <v>365</v>
      </c>
      <c r="I1742" s="239"/>
      <c r="J1742" s="234"/>
      <c r="K1742" s="234"/>
      <c r="L1742" s="240"/>
      <c r="M1742" s="241"/>
      <c r="N1742" s="242"/>
      <c r="O1742" s="242"/>
      <c r="P1742" s="242"/>
      <c r="Q1742" s="242"/>
      <c r="R1742" s="242"/>
      <c r="S1742" s="242"/>
      <c r="T1742" s="24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44" t="s">
        <v>174</v>
      </c>
      <c r="AU1742" s="244" t="s">
        <v>87</v>
      </c>
      <c r="AV1742" s="13" t="s">
        <v>87</v>
      </c>
      <c r="AW1742" s="13" t="s">
        <v>37</v>
      </c>
      <c r="AX1742" s="13" t="s">
        <v>77</v>
      </c>
      <c r="AY1742" s="244" t="s">
        <v>164</v>
      </c>
    </row>
    <row r="1743" s="13" customFormat="1">
      <c r="A1743" s="13"/>
      <c r="B1743" s="233"/>
      <c r="C1743" s="234"/>
      <c r="D1743" s="235" t="s">
        <v>174</v>
      </c>
      <c r="E1743" s="236" t="s">
        <v>19</v>
      </c>
      <c r="F1743" s="237" t="s">
        <v>1422</v>
      </c>
      <c r="G1743" s="234"/>
      <c r="H1743" s="238">
        <v>18</v>
      </c>
      <c r="I1743" s="239"/>
      <c r="J1743" s="234"/>
      <c r="K1743" s="234"/>
      <c r="L1743" s="240"/>
      <c r="M1743" s="241"/>
      <c r="N1743" s="242"/>
      <c r="O1743" s="242"/>
      <c r="P1743" s="242"/>
      <c r="Q1743" s="242"/>
      <c r="R1743" s="242"/>
      <c r="S1743" s="242"/>
      <c r="T1743" s="24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4" t="s">
        <v>174</v>
      </c>
      <c r="AU1743" s="244" t="s">
        <v>87</v>
      </c>
      <c r="AV1743" s="13" t="s">
        <v>87</v>
      </c>
      <c r="AW1743" s="13" t="s">
        <v>37</v>
      </c>
      <c r="AX1743" s="13" t="s">
        <v>77</v>
      </c>
      <c r="AY1743" s="244" t="s">
        <v>164</v>
      </c>
    </row>
    <row r="1744" s="13" customFormat="1">
      <c r="A1744" s="13"/>
      <c r="B1744" s="233"/>
      <c r="C1744" s="234"/>
      <c r="D1744" s="235" t="s">
        <v>174</v>
      </c>
      <c r="E1744" s="236" t="s">
        <v>19</v>
      </c>
      <c r="F1744" s="237" t="s">
        <v>1707</v>
      </c>
      <c r="G1744" s="234"/>
      <c r="H1744" s="238">
        <v>3</v>
      </c>
      <c r="I1744" s="239"/>
      <c r="J1744" s="234"/>
      <c r="K1744" s="234"/>
      <c r="L1744" s="240"/>
      <c r="M1744" s="241"/>
      <c r="N1744" s="242"/>
      <c r="O1744" s="242"/>
      <c r="P1744" s="242"/>
      <c r="Q1744" s="242"/>
      <c r="R1744" s="242"/>
      <c r="S1744" s="242"/>
      <c r="T1744" s="24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44" t="s">
        <v>174</v>
      </c>
      <c r="AU1744" s="244" t="s">
        <v>87</v>
      </c>
      <c r="AV1744" s="13" t="s">
        <v>87</v>
      </c>
      <c r="AW1744" s="13" t="s">
        <v>37</v>
      </c>
      <c r="AX1744" s="13" t="s">
        <v>77</v>
      </c>
      <c r="AY1744" s="244" t="s">
        <v>164</v>
      </c>
    </row>
    <row r="1745" s="14" customFormat="1">
      <c r="A1745" s="14"/>
      <c r="B1745" s="245"/>
      <c r="C1745" s="246"/>
      <c r="D1745" s="235" t="s">
        <v>174</v>
      </c>
      <c r="E1745" s="247" t="s">
        <v>19</v>
      </c>
      <c r="F1745" s="248" t="s">
        <v>176</v>
      </c>
      <c r="G1745" s="246"/>
      <c r="H1745" s="249">
        <v>386</v>
      </c>
      <c r="I1745" s="250"/>
      <c r="J1745" s="246"/>
      <c r="K1745" s="246"/>
      <c r="L1745" s="251"/>
      <c r="M1745" s="252"/>
      <c r="N1745" s="253"/>
      <c r="O1745" s="253"/>
      <c r="P1745" s="253"/>
      <c r="Q1745" s="253"/>
      <c r="R1745" s="253"/>
      <c r="S1745" s="253"/>
      <c r="T1745" s="254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55" t="s">
        <v>174</v>
      </c>
      <c r="AU1745" s="255" t="s">
        <v>87</v>
      </c>
      <c r="AV1745" s="14" t="s">
        <v>108</v>
      </c>
      <c r="AW1745" s="14" t="s">
        <v>37</v>
      </c>
      <c r="AX1745" s="14" t="s">
        <v>85</v>
      </c>
      <c r="AY1745" s="255" t="s">
        <v>164</v>
      </c>
    </row>
    <row r="1746" s="2" customFormat="1" ht="37.8" customHeight="1">
      <c r="A1746" s="41"/>
      <c r="B1746" s="42"/>
      <c r="C1746" s="215" t="s">
        <v>1776</v>
      </c>
      <c r="D1746" s="215" t="s">
        <v>166</v>
      </c>
      <c r="E1746" s="216" t="s">
        <v>1777</v>
      </c>
      <c r="F1746" s="217" t="s">
        <v>1778</v>
      </c>
      <c r="G1746" s="218" t="s">
        <v>169</v>
      </c>
      <c r="H1746" s="219">
        <v>386</v>
      </c>
      <c r="I1746" s="220"/>
      <c r="J1746" s="221">
        <f>ROUND(I1746*H1746,2)</f>
        <v>0</v>
      </c>
      <c r="K1746" s="217" t="s">
        <v>170</v>
      </c>
      <c r="L1746" s="47"/>
      <c r="M1746" s="222" t="s">
        <v>19</v>
      </c>
      <c r="N1746" s="223" t="s">
        <v>48</v>
      </c>
      <c r="O1746" s="87"/>
      <c r="P1746" s="224">
        <f>O1746*H1746</f>
        <v>0</v>
      </c>
      <c r="Q1746" s="224">
        <v>0</v>
      </c>
      <c r="R1746" s="224">
        <f>Q1746*H1746</f>
        <v>0</v>
      </c>
      <c r="S1746" s="224">
        <v>0</v>
      </c>
      <c r="T1746" s="225">
        <f>S1746*H1746</f>
        <v>0</v>
      </c>
      <c r="U1746" s="41"/>
      <c r="V1746" s="41"/>
      <c r="W1746" s="41"/>
      <c r="X1746" s="41"/>
      <c r="Y1746" s="41"/>
      <c r="Z1746" s="41"/>
      <c r="AA1746" s="41"/>
      <c r="AB1746" s="41"/>
      <c r="AC1746" s="41"/>
      <c r="AD1746" s="41"/>
      <c r="AE1746" s="41"/>
      <c r="AR1746" s="226" t="s">
        <v>276</v>
      </c>
      <c r="AT1746" s="226" t="s">
        <v>166</v>
      </c>
      <c r="AU1746" s="226" t="s">
        <v>87</v>
      </c>
      <c r="AY1746" s="20" t="s">
        <v>164</v>
      </c>
      <c r="BE1746" s="227">
        <f>IF(N1746="základní",J1746,0)</f>
        <v>0</v>
      </c>
      <c r="BF1746" s="227">
        <f>IF(N1746="snížená",J1746,0)</f>
        <v>0</v>
      </c>
      <c r="BG1746" s="227">
        <f>IF(N1746="zákl. přenesená",J1746,0)</f>
        <v>0</v>
      </c>
      <c r="BH1746" s="227">
        <f>IF(N1746="sníž. přenesená",J1746,0)</f>
        <v>0</v>
      </c>
      <c r="BI1746" s="227">
        <f>IF(N1746="nulová",J1746,0)</f>
        <v>0</v>
      </c>
      <c r="BJ1746" s="20" t="s">
        <v>85</v>
      </c>
      <c r="BK1746" s="227">
        <f>ROUND(I1746*H1746,2)</f>
        <v>0</v>
      </c>
      <c r="BL1746" s="20" t="s">
        <v>276</v>
      </c>
      <c r="BM1746" s="226" t="s">
        <v>1779</v>
      </c>
    </row>
    <row r="1747" s="2" customFormat="1">
      <c r="A1747" s="41"/>
      <c r="B1747" s="42"/>
      <c r="C1747" s="43"/>
      <c r="D1747" s="228" t="s">
        <v>172</v>
      </c>
      <c r="E1747" s="43"/>
      <c r="F1747" s="229" t="s">
        <v>1780</v>
      </c>
      <c r="G1747" s="43"/>
      <c r="H1747" s="43"/>
      <c r="I1747" s="230"/>
      <c r="J1747" s="43"/>
      <c r="K1747" s="43"/>
      <c r="L1747" s="47"/>
      <c r="M1747" s="231"/>
      <c r="N1747" s="232"/>
      <c r="O1747" s="87"/>
      <c r="P1747" s="87"/>
      <c r="Q1747" s="87"/>
      <c r="R1747" s="87"/>
      <c r="S1747" s="87"/>
      <c r="T1747" s="88"/>
      <c r="U1747" s="41"/>
      <c r="V1747" s="41"/>
      <c r="W1747" s="41"/>
      <c r="X1747" s="41"/>
      <c r="Y1747" s="41"/>
      <c r="Z1747" s="41"/>
      <c r="AA1747" s="41"/>
      <c r="AB1747" s="41"/>
      <c r="AC1747" s="41"/>
      <c r="AD1747" s="41"/>
      <c r="AE1747" s="41"/>
      <c r="AT1747" s="20" t="s">
        <v>172</v>
      </c>
      <c r="AU1747" s="20" t="s">
        <v>87</v>
      </c>
    </row>
    <row r="1748" s="15" customFormat="1">
      <c r="A1748" s="15"/>
      <c r="B1748" s="256"/>
      <c r="C1748" s="257"/>
      <c r="D1748" s="235" t="s">
        <v>174</v>
      </c>
      <c r="E1748" s="258" t="s">
        <v>19</v>
      </c>
      <c r="F1748" s="259" t="s">
        <v>1737</v>
      </c>
      <c r="G1748" s="257"/>
      <c r="H1748" s="258" t="s">
        <v>19</v>
      </c>
      <c r="I1748" s="260"/>
      <c r="J1748" s="257"/>
      <c r="K1748" s="257"/>
      <c r="L1748" s="261"/>
      <c r="M1748" s="262"/>
      <c r="N1748" s="263"/>
      <c r="O1748" s="263"/>
      <c r="P1748" s="263"/>
      <c r="Q1748" s="263"/>
      <c r="R1748" s="263"/>
      <c r="S1748" s="263"/>
      <c r="T1748" s="264"/>
      <c r="U1748" s="15"/>
      <c r="V1748" s="15"/>
      <c r="W1748" s="15"/>
      <c r="X1748" s="15"/>
      <c r="Y1748" s="15"/>
      <c r="Z1748" s="15"/>
      <c r="AA1748" s="15"/>
      <c r="AB1748" s="15"/>
      <c r="AC1748" s="15"/>
      <c r="AD1748" s="15"/>
      <c r="AE1748" s="15"/>
      <c r="AT1748" s="265" t="s">
        <v>174</v>
      </c>
      <c r="AU1748" s="265" t="s">
        <v>87</v>
      </c>
      <c r="AV1748" s="15" t="s">
        <v>85</v>
      </c>
      <c r="AW1748" s="15" t="s">
        <v>37</v>
      </c>
      <c r="AX1748" s="15" t="s">
        <v>77</v>
      </c>
      <c r="AY1748" s="265" t="s">
        <v>164</v>
      </c>
    </row>
    <row r="1749" s="13" customFormat="1">
      <c r="A1749" s="13"/>
      <c r="B1749" s="233"/>
      <c r="C1749" s="234"/>
      <c r="D1749" s="235" t="s">
        <v>174</v>
      </c>
      <c r="E1749" s="236" t="s">
        <v>19</v>
      </c>
      <c r="F1749" s="237" t="s">
        <v>1706</v>
      </c>
      <c r="G1749" s="234"/>
      <c r="H1749" s="238">
        <v>365</v>
      </c>
      <c r="I1749" s="239"/>
      <c r="J1749" s="234"/>
      <c r="K1749" s="234"/>
      <c r="L1749" s="240"/>
      <c r="M1749" s="241"/>
      <c r="N1749" s="242"/>
      <c r="O1749" s="242"/>
      <c r="P1749" s="242"/>
      <c r="Q1749" s="242"/>
      <c r="R1749" s="242"/>
      <c r="S1749" s="242"/>
      <c r="T1749" s="24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44" t="s">
        <v>174</v>
      </c>
      <c r="AU1749" s="244" t="s">
        <v>87</v>
      </c>
      <c r="AV1749" s="13" t="s">
        <v>87</v>
      </c>
      <c r="AW1749" s="13" t="s">
        <v>37</v>
      </c>
      <c r="AX1749" s="13" t="s">
        <v>77</v>
      </c>
      <c r="AY1749" s="244" t="s">
        <v>164</v>
      </c>
    </row>
    <row r="1750" s="13" customFormat="1">
      <c r="A1750" s="13"/>
      <c r="B1750" s="233"/>
      <c r="C1750" s="234"/>
      <c r="D1750" s="235" t="s">
        <v>174</v>
      </c>
      <c r="E1750" s="236" t="s">
        <v>19</v>
      </c>
      <c r="F1750" s="237" t="s">
        <v>1422</v>
      </c>
      <c r="G1750" s="234"/>
      <c r="H1750" s="238">
        <v>18</v>
      </c>
      <c r="I1750" s="239"/>
      <c r="J1750" s="234"/>
      <c r="K1750" s="234"/>
      <c r="L1750" s="240"/>
      <c r="M1750" s="241"/>
      <c r="N1750" s="242"/>
      <c r="O1750" s="242"/>
      <c r="P1750" s="242"/>
      <c r="Q1750" s="242"/>
      <c r="R1750" s="242"/>
      <c r="S1750" s="242"/>
      <c r="T1750" s="24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44" t="s">
        <v>174</v>
      </c>
      <c r="AU1750" s="244" t="s">
        <v>87</v>
      </c>
      <c r="AV1750" s="13" t="s">
        <v>87</v>
      </c>
      <c r="AW1750" s="13" t="s">
        <v>37</v>
      </c>
      <c r="AX1750" s="13" t="s">
        <v>77</v>
      </c>
      <c r="AY1750" s="244" t="s">
        <v>164</v>
      </c>
    </row>
    <row r="1751" s="13" customFormat="1">
      <c r="A1751" s="13"/>
      <c r="B1751" s="233"/>
      <c r="C1751" s="234"/>
      <c r="D1751" s="235" t="s">
        <v>174</v>
      </c>
      <c r="E1751" s="236" t="s">
        <v>19</v>
      </c>
      <c r="F1751" s="237" t="s">
        <v>1707</v>
      </c>
      <c r="G1751" s="234"/>
      <c r="H1751" s="238">
        <v>3</v>
      </c>
      <c r="I1751" s="239"/>
      <c r="J1751" s="234"/>
      <c r="K1751" s="234"/>
      <c r="L1751" s="240"/>
      <c r="M1751" s="241"/>
      <c r="N1751" s="242"/>
      <c r="O1751" s="242"/>
      <c r="P1751" s="242"/>
      <c r="Q1751" s="242"/>
      <c r="R1751" s="242"/>
      <c r="S1751" s="242"/>
      <c r="T1751" s="24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4" t="s">
        <v>174</v>
      </c>
      <c r="AU1751" s="244" t="s">
        <v>87</v>
      </c>
      <c r="AV1751" s="13" t="s">
        <v>87</v>
      </c>
      <c r="AW1751" s="13" t="s">
        <v>37</v>
      </c>
      <c r="AX1751" s="13" t="s">
        <v>77</v>
      </c>
      <c r="AY1751" s="244" t="s">
        <v>164</v>
      </c>
    </row>
    <row r="1752" s="14" customFormat="1">
      <c r="A1752" s="14"/>
      <c r="B1752" s="245"/>
      <c r="C1752" s="246"/>
      <c r="D1752" s="235" t="s">
        <v>174</v>
      </c>
      <c r="E1752" s="247" t="s">
        <v>19</v>
      </c>
      <c r="F1752" s="248" t="s">
        <v>176</v>
      </c>
      <c r="G1752" s="246"/>
      <c r="H1752" s="249">
        <v>386</v>
      </c>
      <c r="I1752" s="250"/>
      <c r="J1752" s="246"/>
      <c r="K1752" s="246"/>
      <c r="L1752" s="251"/>
      <c r="M1752" s="252"/>
      <c r="N1752" s="253"/>
      <c r="O1752" s="253"/>
      <c r="P1752" s="253"/>
      <c r="Q1752" s="253"/>
      <c r="R1752" s="253"/>
      <c r="S1752" s="253"/>
      <c r="T1752" s="254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5" t="s">
        <v>174</v>
      </c>
      <c r="AU1752" s="255" t="s">
        <v>87</v>
      </c>
      <c r="AV1752" s="14" t="s">
        <v>108</v>
      </c>
      <c r="AW1752" s="14" t="s">
        <v>37</v>
      </c>
      <c r="AX1752" s="14" t="s">
        <v>85</v>
      </c>
      <c r="AY1752" s="255" t="s">
        <v>164</v>
      </c>
    </row>
    <row r="1753" s="2" customFormat="1" ht="37.8" customHeight="1">
      <c r="A1753" s="41"/>
      <c r="B1753" s="42"/>
      <c r="C1753" s="267" t="s">
        <v>1781</v>
      </c>
      <c r="D1753" s="267" t="s">
        <v>338</v>
      </c>
      <c r="E1753" s="268" t="s">
        <v>1782</v>
      </c>
      <c r="F1753" s="269" t="s">
        <v>1783</v>
      </c>
      <c r="G1753" s="270" t="s">
        <v>169</v>
      </c>
      <c r="H1753" s="271">
        <v>443.89999999999998</v>
      </c>
      <c r="I1753" s="272"/>
      <c r="J1753" s="273">
        <f>ROUND(I1753*H1753,2)</f>
        <v>0</v>
      </c>
      <c r="K1753" s="269" t="s">
        <v>170</v>
      </c>
      <c r="L1753" s="274"/>
      <c r="M1753" s="275" t="s">
        <v>19</v>
      </c>
      <c r="N1753" s="276" t="s">
        <v>48</v>
      </c>
      <c r="O1753" s="87"/>
      <c r="P1753" s="224">
        <f>O1753*H1753</f>
        <v>0</v>
      </c>
      <c r="Q1753" s="224">
        <v>0.00027</v>
      </c>
      <c r="R1753" s="224">
        <f>Q1753*H1753</f>
        <v>0.119853</v>
      </c>
      <c r="S1753" s="224">
        <v>0</v>
      </c>
      <c r="T1753" s="225">
        <f>S1753*H1753</f>
        <v>0</v>
      </c>
      <c r="U1753" s="41"/>
      <c r="V1753" s="41"/>
      <c r="W1753" s="41"/>
      <c r="X1753" s="41"/>
      <c r="Y1753" s="41"/>
      <c r="Z1753" s="41"/>
      <c r="AA1753" s="41"/>
      <c r="AB1753" s="41"/>
      <c r="AC1753" s="41"/>
      <c r="AD1753" s="41"/>
      <c r="AE1753" s="41"/>
      <c r="AR1753" s="226" t="s">
        <v>393</v>
      </c>
      <c r="AT1753" s="226" t="s">
        <v>338</v>
      </c>
      <c r="AU1753" s="226" t="s">
        <v>87</v>
      </c>
      <c r="AY1753" s="20" t="s">
        <v>164</v>
      </c>
      <c r="BE1753" s="227">
        <f>IF(N1753="základní",J1753,0)</f>
        <v>0</v>
      </c>
      <c r="BF1753" s="227">
        <f>IF(N1753="snížená",J1753,0)</f>
        <v>0</v>
      </c>
      <c r="BG1753" s="227">
        <f>IF(N1753="zákl. přenesená",J1753,0)</f>
        <v>0</v>
      </c>
      <c r="BH1753" s="227">
        <f>IF(N1753="sníž. přenesená",J1753,0)</f>
        <v>0</v>
      </c>
      <c r="BI1753" s="227">
        <f>IF(N1753="nulová",J1753,0)</f>
        <v>0</v>
      </c>
      <c r="BJ1753" s="20" t="s">
        <v>85</v>
      </c>
      <c r="BK1753" s="227">
        <f>ROUND(I1753*H1753,2)</f>
        <v>0</v>
      </c>
      <c r="BL1753" s="20" t="s">
        <v>276</v>
      </c>
      <c r="BM1753" s="226" t="s">
        <v>1784</v>
      </c>
    </row>
    <row r="1754" s="13" customFormat="1">
      <c r="A1754" s="13"/>
      <c r="B1754" s="233"/>
      <c r="C1754" s="234"/>
      <c r="D1754" s="235" t="s">
        <v>174</v>
      </c>
      <c r="E1754" s="236" t="s">
        <v>19</v>
      </c>
      <c r="F1754" s="237" t="s">
        <v>1785</v>
      </c>
      <c r="G1754" s="234"/>
      <c r="H1754" s="238">
        <v>443.89999999999998</v>
      </c>
      <c r="I1754" s="239"/>
      <c r="J1754" s="234"/>
      <c r="K1754" s="234"/>
      <c r="L1754" s="240"/>
      <c r="M1754" s="241"/>
      <c r="N1754" s="242"/>
      <c r="O1754" s="242"/>
      <c r="P1754" s="242"/>
      <c r="Q1754" s="242"/>
      <c r="R1754" s="242"/>
      <c r="S1754" s="242"/>
      <c r="T1754" s="24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44" t="s">
        <v>174</v>
      </c>
      <c r="AU1754" s="244" t="s">
        <v>87</v>
      </c>
      <c r="AV1754" s="13" t="s">
        <v>87</v>
      </c>
      <c r="AW1754" s="13" t="s">
        <v>37</v>
      </c>
      <c r="AX1754" s="13" t="s">
        <v>77</v>
      </c>
      <c r="AY1754" s="244" t="s">
        <v>164</v>
      </c>
    </row>
    <row r="1755" s="14" customFormat="1">
      <c r="A1755" s="14"/>
      <c r="B1755" s="245"/>
      <c r="C1755" s="246"/>
      <c r="D1755" s="235" t="s">
        <v>174</v>
      </c>
      <c r="E1755" s="247" t="s">
        <v>19</v>
      </c>
      <c r="F1755" s="248" t="s">
        <v>176</v>
      </c>
      <c r="G1755" s="246"/>
      <c r="H1755" s="249">
        <v>443.89999999999998</v>
      </c>
      <c r="I1755" s="250"/>
      <c r="J1755" s="246"/>
      <c r="K1755" s="246"/>
      <c r="L1755" s="251"/>
      <c r="M1755" s="252"/>
      <c r="N1755" s="253"/>
      <c r="O1755" s="253"/>
      <c r="P1755" s="253"/>
      <c r="Q1755" s="253"/>
      <c r="R1755" s="253"/>
      <c r="S1755" s="253"/>
      <c r="T1755" s="25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55" t="s">
        <v>174</v>
      </c>
      <c r="AU1755" s="255" t="s">
        <v>87</v>
      </c>
      <c r="AV1755" s="14" t="s">
        <v>108</v>
      </c>
      <c r="AW1755" s="14" t="s">
        <v>37</v>
      </c>
      <c r="AX1755" s="14" t="s">
        <v>85</v>
      </c>
      <c r="AY1755" s="255" t="s">
        <v>164</v>
      </c>
    </row>
    <row r="1756" s="2" customFormat="1" ht="37.8" customHeight="1">
      <c r="A1756" s="41"/>
      <c r="B1756" s="42"/>
      <c r="C1756" s="215" t="s">
        <v>1786</v>
      </c>
      <c r="D1756" s="215" t="s">
        <v>166</v>
      </c>
      <c r="E1756" s="216" t="s">
        <v>1787</v>
      </c>
      <c r="F1756" s="217" t="s">
        <v>1788</v>
      </c>
      <c r="G1756" s="218" t="s">
        <v>359</v>
      </c>
      <c r="H1756" s="219">
        <v>4.0999999999999996</v>
      </c>
      <c r="I1756" s="220"/>
      <c r="J1756" s="221">
        <f>ROUND(I1756*H1756,2)</f>
        <v>0</v>
      </c>
      <c r="K1756" s="217" t="s">
        <v>19</v>
      </c>
      <c r="L1756" s="47"/>
      <c r="M1756" s="222" t="s">
        <v>19</v>
      </c>
      <c r="N1756" s="223" t="s">
        <v>48</v>
      </c>
      <c r="O1756" s="87"/>
      <c r="P1756" s="224">
        <f>O1756*H1756</f>
        <v>0</v>
      </c>
      <c r="Q1756" s="224">
        <v>0.032599999999999997</v>
      </c>
      <c r="R1756" s="224">
        <f>Q1756*H1756</f>
        <v>0.13365999999999997</v>
      </c>
      <c r="S1756" s="224">
        <v>0</v>
      </c>
      <c r="T1756" s="225">
        <f>S1756*H1756</f>
        <v>0</v>
      </c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R1756" s="226" t="s">
        <v>276</v>
      </c>
      <c r="AT1756" s="226" t="s">
        <v>166</v>
      </c>
      <c r="AU1756" s="226" t="s">
        <v>87</v>
      </c>
      <c r="AY1756" s="20" t="s">
        <v>164</v>
      </c>
      <c r="BE1756" s="227">
        <f>IF(N1756="základní",J1756,0)</f>
        <v>0</v>
      </c>
      <c r="BF1756" s="227">
        <f>IF(N1756="snížená",J1756,0)</f>
        <v>0</v>
      </c>
      <c r="BG1756" s="227">
        <f>IF(N1756="zákl. přenesená",J1756,0)</f>
        <v>0</v>
      </c>
      <c r="BH1756" s="227">
        <f>IF(N1756="sníž. přenesená",J1756,0)</f>
        <v>0</v>
      </c>
      <c r="BI1756" s="227">
        <f>IF(N1756="nulová",J1756,0)</f>
        <v>0</v>
      </c>
      <c r="BJ1756" s="20" t="s">
        <v>85</v>
      </c>
      <c r="BK1756" s="227">
        <f>ROUND(I1756*H1756,2)</f>
        <v>0</v>
      </c>
      <c r="BL1756" s="20" t="s">
        <v>276</v>
      </c>
      <c r="BM1756" s="226" t="s">
        <v>1789</v>
      </c>
    </row>
    <row r="1757" s="13" customFormat="1">
      <c r="A1757" s="13"/>
      <c r="B1757" s="233"/>
      <c r="C1757" s="234"/>
      <c r="D1757" s="235" t="s">
        <v>174</v>
      </c>
      <c r="E1757" s="236" t="s">
        <v>19</v>
      </c>
      <c r="F1757" s="237" t="s">
        <v>1790</v>
      </c>
      <c r="G1757" s="234"/>
      <c r="H1757" s="238">
        <v>4.0999999999999996</v>
      </c>
      <c r="I1757" s="239"/>
      <c r="J1757" s="234"/>
      <c r="K1757" s="234"/>
      <c r="L1757" s="240"/>
      <c r="M1757" s="241"/>
      <c r="N1757" s="242"/>
      <c r="O1757" s="242"/>
      <c r="P1757" s="242"/>
      <c r="Q1757" s="242"/>
      <c r="R1757" s="242"/>
      <c r="S1757" s="242"/>
      <c r="T1757" s="24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4" t="s">
        <v>174</v>
      </c>
      <c r="AU1757" s="244" t="s">
        <v>87</v>
      </c>
      <c r="AV1757" s="13" t="s">
        <v>87</v>
      </c>
      <c r="AW1757" s="13" t="s">
        <v>37</v>
      </c>
      <c r="AX1757" s="13" t="s">
        <v>77</v>
      </c>
      <c r="AY1757" s="244" t="s">
        <v>164</v>
      </c>
    </row>
    <row r="1758" s="14" customFormat="1">
      <c r="A1758" s="14"/>
      <c r="B1758" s="245"/>
      <c r="C1758" s="246"/>
      <c r="D1758" s="235" t="s">
        <v>174</v>
      </c>
      <c r="E1758" s="247" t="s">
        <v>19</v>
      </c>
      <c r="F1758" s="248" t="s">
        <v>176</v>
      </c>
      <c r="G1758" s="246"/>
      <c r="H1758" s="249">
        <v>4.0999999999999996</v>
      </c>
      <c r="I1758" s="250"/>
      <c r="J1758" s="246"/>
      <c r="K1758" s="246"/>
      <c r="L1758" s="251"/>
      <c r="M1758" s="252"/>
      <c r="N1758" s="253"/>
      <c r="O1758" s="253"/>
      <c r="P1758" s="253"/>
      <c r="Q1758" s="253"/>
      <c r="R1758" s="253"/>
      <c r="S1758" s="253"/>
      <c r="T1758" s="254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5" t="s">
        <v>174</v>
      </c>
      <c r="AU1758" s="255" t="s">
        <v>87</v>
      </c>
      <c r="AV1758" s="14" t="s">
        <v>108</v>
      </c>
      <c r="AW1758" s="14" t="s">
        <v>37</v>
      </c>
      <c r="AX1758" s="14" t="s">
        <v>85</v>
      </c>
      <c r="AY1758" s="255" t="s">
        <v>164</v>
      </c>
    </row>
    <row r="1759" s="2" customFormat="1" ht="33" customHeight="1">
      <c r="A1759" s="41"/>
      <c r="B1759" s="42"/>
      <c r="C1759" s="215" t="s">
        <v>1791</v>
      </c>
      <c r="D1759" s="215" t="s">
        <v>166</v>
      </c>
      <c r="E1759" s="216" t="s">
        <v>1792</v>
      </c>
      <c r="F1759" s="217" t="s">
        <v>1793</v>
      </c>
      <c r="G1759" s="218" t="s">
        <v>359</v>
      </c>
      <c r="H1759" s="219">
        <v>2</v>
      </c>
      <c r="I1759" s="220"/>
      <c r="J1759" s="221">
        <f>ROUND(I1759*H1759,2)</f>
        <v>0</v>
      </c>
      <c r="K1759" s="217" t="s">
        <v>19</v>
      </c>
      <c r="L1759" s="47"/>
      <c r="M1759" s="222" t="s">
        <v>19</v>
      </c>
      <c r="N1759" s="223" t="s">
        <v>48</v>
      </c>
      <c r="O1759" s="87"/>
      <c r="P1759" s="224">
        <f>O1759*H1759</f>
        <v>0</v>
      </c>
      <c r="Q1759" s="224">
        <v>0.032599999999999997</v>
      </c>
      <c r="R1759" s="224">
        <f>Q1759*H1759</f>
        <v>0.065199999999999994</v>
      </c>
      <c r="S1759" s="224">
        <v>0</v>
      </c>
      <c r="T1759" s="225">
        <f>S1759*H1759</f>
        <v>0</v>
      </c>
      <c r="U1759" s="41"/>
      <c r="V1759" s="41"/>
      <c r="W1759" s="41"/>
      <c r="X1759" s="41"/>
      <c r="Y1759" s="41"/>
      <c r="Z1759" s="41"/>
      <c r="AA1759" s="41"/>
      <c r="AB1759" s="41"/>
      <c r="AC1759" s="41"/>
      <c r="AD1759" s="41"/>
      <c r="AE1759" s="41"/>
      <c r="AR1759" s="226" t="s">
        <v>276</v>
      </c>
      <c r="AT1759" s="226" t="s">
        <v>166</v>
      </c>
      <c r="AU1759" s="226" t="s">
        <v>87</v>
      </c>
      <c r="AY1759" s="20" t="s">
        <v>164</v>
      </c>
      <c r="BE1759" s="227">
        <f>IF(N1759="základní",J1759,0)</f>
        <v>0</v>
      </c>
      <c r="BF1759" s="227">
        <f>IF(N1759="snížená",J1759,0)</f>
        <v>0</v>
      </c>
      <c r="BG1759" s="227">
        <f>IF(N1759="zákl. přenesená",J1759,0)</f>
        <v>0</v>
      </c>
      <c r="BH1759" s="227">
        <f>IF(N1759="sníž. přenesená",J1759,0)</f>
        <v>0</v>
      </c>
      <c r="BI1759" s="227">
        <f>IF(N1759="nulová",J1759,0)</f>
        <v>0</v>
      </c>
      <c r="BJ1759" s="20" t="s">
        <v>85</v>
      </c>
      <c r="BK1759" s="227">
        <f>ROUND(I1759*H1759,2)</f>
        <v>0</v>
      </c>
      <c r="BL1759" s="20" t="s">
        <v>276</v>
      </c>
      <c r="BM1759" s="226" t="s">
        <v>1794</v>
      </c>
    </row>
    <row r="1760" s="13" customFormat="1">
      <c r="A1760" s="13"/>
      <c r="B1760" s="233"/>
      <c r="C1760" s="234"/>
      <c r="D1760" s="235" t="s">
        <v>174</v>
      </c>
      <c r="E1760" s="236" t="s">
        <v>19</v>
      </c>
      <c r="F1760" s="237" t="s">
        <v>1546</v>
      </c>
      <c r="G1760" s="234"/>
      <c r="H1760" s="238">
        <v>2</v>
      </c>
      <c r="I1760" s="239"/>
      <c r="J1760" s="234"/>
      <c r="K1760" s="234"/>
      <c r="L1760" s="240"/>
      <c r="M1760" s="241"/>
      <c r="N1760" s="242"/>
      <c r="O1760" s="242"/>
      <c r="P1760" s="242"/>
      <c r="Q1760" s="242"/>
      <c r="R1760" s="242"/>
      <c r="S1760" s="242"/>
      <c r="T1760" s="24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44" t="s">
        <v>174</v>
      </c>
      <c r="AU1760" s="244" t="s">
        <v>87</v>
      </c>
      <c r="AV1760" s="13" t="s">
        <v>87</v>
      </c>
      <c r="AW1760" s="13" t="s">
        <v>37</v>
      </c>
      <c r="AX1760" s="13" t="s">
        <v>77</v>
      </c>
      <c r="AY1760" s="244" t="s">
        <v>164</v>
      </c>
    </row>
    <row r="1761" s="14" customFormat="1">
      <c r="A1761" s="14"/>
      <c r="B1761" s="245"/>
      <c r="C1761" s="246"/>
      <c r="D1761" s="235" t="s">
        <v>174</v>
      </c>
      <c r="E1761" s="247" t="s">
        <v>19</v>
      </c>
      <c r="F1761" s="248" t="s">
        <v>176</v>
      </c>
      <c r="G1761" s="246"/>
      <c r="H1761" s="249">
        <v>2</v>
      </c>
      <c r="I1761" s="250"/>
      <c r="J1761" s="246"/>
      <c r="K1761" s="246"/>
      <c r="L1761" s="251"/>
      <c r="M1761" s="252"/>
      <c r="N1761" s="253"/>
      <c r="O1761" s="253"/>
      <c r="P1761" s="253"/>
      <c r="Q1761" s="253"/>
      <c r="R1761" s="253"/>
      <c r="S1761" s="253"/>
      <c r="T1761" s="254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55" t="s">
        <v>174</v>
      </c>
      <c r="AU1761" s="255" t="s">
        <v>87</v>
      </c>
      <c r="AV1761" s="14" t="s">
        <v>108</v>
      </c>
      <c r="AW1761" s="14" t="s">
        <v>37</v>
      </c>
      <c r="AX1761" s="14" t="s">
        <v>85</v>
      </c>
      <c r="AY1761" s="255" t="s">
        <v>164</v>
      </c>
    </row>
    <row r="1762" s="2" customFormat="1" ht="55.5" customHeight="1">
      <c r="A1762" s="41"/>
      <c r="B1762" s="42"/>
      <c r="C1762" s="215" t="s">
        <v>1795</v>
      </c>
      <c r="D1762" s="215" t="s">
        <v>166</v>
      </c>
      <c r="E1762" s="216" t="s">
        <v>1796</v>
      </c>
      <c r="F1762" s="217" t="s">
        <v>1797</v>
      </c>
      <c r="G1762" s="218" t="s">
        <v>249</v>
      </c>
      <c r="H1762" s="219">
        <v>6.0149999999999997</v>
      </c>
      <c r="I1762" s="220"/>
      <c r="J1762" s="221">
        <f>ROUND(I1762*H1762,2)</f>
        <v>0</v>
      </c>
      <c r="K1762" s="217" t="s">
        <v>170</v>
      </c>
      <c r="L1762" s="47"/>
      <c r="M1762" s="222" t="s">
        <v>19</v>
      </c>
      <c r="N1762" s="223" t="s">
        <v>48</v>
      </c>
      <c r="O1762" s="87"/>
      <c r="P1762" s="224">
        <f>O1762*H1762</f>
        <v>0</v>
      </c>
      <c r="Q1762" s="224">
        <v>0</v>
      </c>
      <c r="R1762" s="224">
        <f>Q1762*H1762</f>
        <v>0</v>
      </c>
      <c r="S1762" s="224">
        <v>0</v>
      </c>
      <c r="T1762" s="225">
        <f>S1762*H1762</f>
        <v>0</v>
      </c>
      <c r="U1762" s="41"/>
      <c r="V1762" s="41"/>
      <c r="W1762" s="41"/>
      <c r="X1762" s="41"/>
      <c r="Y1762" s="41"/>
      <c r="Z1762" s="41"/>
      <c r="AA1762" s="41"/>
      <c r="AB1762" s="41"/>
      <c r="AC1762" s="41"/>
      <c r="AD1762" s="41"/>
      <c r="AE1762" s="41"/>
      <c r="AR1762" s="226" t="s">
        <v>276</v>
      </c>
      <c r="AT1762" s="226" t="s">
        <v>166</v>
      </c>
      <c r="AU1762" s="226" t="s">
        <v>87</v>
      </c>
      <c r="AY1762" s="20" t="s">
        <v>164</v>
      </c>
      <c r="BE1762" s="227">
        <f>IF(N1762="základní",J1762,0)</f>
        <v>0</v>
      </c>
      <c r="BF1762" s="227">
        <f>IF(N1762="snížená",J1762,0)</f>
        <v>0</v>
      </c>
      <c r="BG1762" s="227">
        <f>IF(N1762="zákl. přenesená",J1762,0)</f>
        <v>0</v>
      </c>
      <c r="BH1762" s="227">
        <f>IF(N1762="sníž. přenesená",J1762,0)</f>
        <v>0</v>
      </c>
      <c r="BI1762" s="227">
        <f>IF(N1762="nulová",J1762,0)</f>
        <v>0</v>
      </c>
      <c r="BJ1762" s="20" t="s">
        <v>85</v>
      </c>
      <c r="BK1762" s="227">
        <f>ROUND(I1762*H1762,2)</f>
        <v>0</v>
      </c>
      <c r="BL1762" s="20" t="s">
        <v>276</v>
      </c>
      <c r="BM1762" s="226" t="s">
        <v>1798</v>
      </c>
    </row>
    <row r="1763" s="2" customFormat="1">
      <c r="A1763" s="41"/>
      <c r="B1763" s="42"/>
      <c r="C1763" s="43"/>
      <c r="D1763" s="228" t="s">
        <v>172</v>
      </c>
      <c r="E1763" s="43"/>
      <c r="F1763" s="229" t="s">
        <v>1799</v>
      </c>
      <c r="G1763" s="43"/>
      <c r="H1763" s="43"/>
      <c r="I1763" s="230"/>
      <c r="J1763" s="43"/>
      <c r="K1763" s="43"/>
      <c r="L1763" s="47"/>
      <c r="M1763" s="231"/>
      <c r="N1763" s="232"/>
      <c r="O1763" s="87"/>
      <c r="P1763" s="87"/>
      <c r="Q1763" s="87"/>
      <c r="R1763" s="87"/>
      <c r="S1763" s="87"/>
      <c r="T1763" s="88"/>
      <c r="U1763" s="41"/>
      <c r="V1763" s="41"/>
      <c r="W1763" s="41"/>
      <c r="X1763" s="41"/>
      <c r="Y1763" s="41"/>
      <c r="Z1763" s="41"/>
      <c r="AA1763" s="41"/>
      <c r="AB1763" s="41"/>
      <c r="AC1763" s="41"/>
      <c r="AD1763" s="41"/>
      <c r="AE1763" s="41"/>
      <c r="AT1763" s="20" t="s">
        <v>172</v>
      </c>
      <c r="AU1763" s="20" t="s">
        <v>87</v>
      </c>
    </row>
    <row r="1764" s="12" customFormat="1" ht="22.8" customHeight="1">
      <c r="A1764" s="12"/>
      <c r="B1764" s="199"/>
      <c r="C1764" s="200"/>
      <c r="D1764" s="201" t="s">
        <v>76</v>
      </c>
      <c r="E1764" s="213" t="s">
        <v>1800</v>
      </c>
      <c r="F1764" s="213" t="s">
        <v>1801</v>
      </c>
      <c r="G1764" s="200"/>
      <c r="H1764" s="200"/>
      <c r="I1764" s="203"/>
      <c r="J1764" s="214">
        <f>BK1764</f>
        <v>0</v>
      </c>
      <c r="K1764" s="200"/>
      <c r="L1764" s="205"/>
      <c r="M1764" s="206"/>
      <c r="N1764" s="207"/>
      <c r="O1764" s="207"/>
      <c r="P1764" s="208">
        <f>SUM(P1765:P1854)</f>
        <v>0</v>
      </c>
      <c r="Q1764" s="207"/>
      <c r="R1764" s="208">
        <f>SUM(R1765:R1854)</f>
        <v>0</v>
      </c>
      <c r="S1764" s="207"/>
      <c r="T1764" s="209">
        <f>SUM(T1765:T1854)</f>
        <v>0.23999999999999999</v>
      </c>
      <c r="U1764" s="12"/>
      <c r="V1764" s="12"/>
      <c r="W1764" s="12"/>
      <c r="X1764" s="12"/>
      <c r="Y1764" s="12"/>
      <c r="Z1764" s="12"/>
      <c r="AA1764" s="12"/>
      <c r="AB1764" s="12"/>
      <c r="AC1764" s="12"/>
      <c r="AD1764" s="12"/>
      <c r="AE1764" s="12"/>
      <c r="AR1764" s="210" t="s">
        <v>87</v>
      </c>
      <c r="AT1764" s="211" t="s">
        <v>76</v>
      </c>
      <c r="AU1764" s="211" t="s">
        <v>85</v>
      </c>
      <c r="AY1764" s="210" t="s">
        <v>164</v>
      </c>
      <c r="BK1764" s="212">
        <f>SUM(BK1765:BK1854)</f>
        <v>0</v>
      </c>
    </row>
    <row r="1765" s="2" customFormat="1" ht="24.15" customHeight="1">
      <c r="A1765" s="41"/>
      <c r="B1765" s="42"/>
      <c r="C1765" s="215" t="s">
        <v>1802</v>
      </c>
      <c r="D1765" s="215" t="s">
        <v>166</v>
      </c>
      <c r="E1765" s="216" t="s">
        <v>1803</v>
      </c>
      <c r="F1765" s="217" t="s">
        <v>1804</v>
      </c>
      <c r="G1765" s="218" t="s">
        <v>272</v>
      </c>
      <c r="H1765" s="219">
        <v>10</v>
      </c>
      <c r="I1765" s="220"/>
      <c r="J1765" s="221">
        <f>ROUND(I1765*H1765,2)</f>
        <v>0</v>
      </c>
      <c r="K1765" s="217" t="s">
        <v>170</v>
      </c>
      <c r="L1765" s="47"/>
      <c r="M1765" s="222" t="s">
        <v>19</v>
      </c>
      <c r="N1765" s="223" t="s">
        <v>48</v>
      </c>
      <c r="O1765" s="87"/>
      <c r="P1765" s="224">
        <f>O1765*H1765</f>
        <v>0</v>
      </c>
      <c r="Q1765" s="224">
        <v>0</v>
      </c>
      <c r="R1765" s="224">
        <f>Q1765*H1765</f>
        <v>0</v>
      </c>
      <c r="S1765" s="224">
        <v>0.024</v>
      </c>
      <c r="T1765" s="225">
        <f>S1765*H1765</f>
        <v>0.23999999999999999</v>
      </c>
      <c r="U1765" s="41"/>
      <c r="V1765" s="41"/>
      <c r="W1765" s="41"/>
      <c r="X1765" s="41"/>
      <c r="Y1765" s="41"/>
      <c r="Z1765" s="41"/>
      <c r="AA1765" s="41"/>
      <c r="AB1765" s="41"/>
      <c r="AC1765" s="41"/>
      <c r="AD1765" s="41"/>
      <c r="AE1765" s="41"/>
      <c r="AR1765" s="226" t="s">
        <v>276</v>
      </c>
      <c r="AT1765" s="226" t="s">
        <v>166</v>
      </c>
      <c r="AU1765" s="226" t="s">
        <v>87</v>
      </c>
      <c r="AY1765" s="20" t="s">
        <v>164</v>
      </c>
      <c r="BE1765" s="227">
        <f>IF(N1765="základní",J1765,0)</f>
        <v>0</v>
      </c>
      <c r="BF1765" s="227">
        <f>IF(N1765="snížená",J1765,0)</f>
        <v>0</v>
      </c>
      <c r="BG1765" s="227">
        <f>IF(N1765="zákl. přenesená",J1765,0)</f>
        <v>0</v>
      </c>
      <c r="BH1765" s="227">
        <f>IF(N1765="sníž. přenesená",J1765,0)</f>
        <v>0</v>
      </c>
      <c r="BI1765" s="227">
        <f>IF(N1765="nulová",J1765,0)</f>
        <v>0</v>
      </c>
      <c r="BJ1765" s="20" t="s">
        <v>85</v>
      </c>
      <c r="BK1765" s="227">
        <f>ROUND(I1765*H1765,2)</f>
        <v>0</v>
      </c>
      <c r="BL1765" s="20" t="s">
        <v>276</v>
      </c>
      <c r="BM1765" s="226" t="s">
        <v>1805</v>
      </c>
    </row>
    <row r="1766" s="2" customFormat="1">
      <c r="A1766" s="41"/>
      <c r="B1766" s="42"/>
      <c r="C1766" s="43"/>
      <c r="D1766" s="228" t="s">
        <v>172</v>
      </c>
      <c r="E1766" s="43"/>
      <c r="F1766" s="229" t="s">
        <v>1806</v>
      </c>
      <c r="G1766" s="43"/>
      <c r="H1766" s="43"/>
      <c r="I1766" s="230"/>
      <c r="J1766" s="43"/>
      <c r="K1766" s="43"/>
      <c r="L1766" s="47"/>
      <c r="M1766" s="231"/>
      <c r="N1766" s="232"/>
      <c r="O1766" s="87"/>
      <c r="P1766" s="87"/>
      <c r="Q1766" s="87"/>
      <c r="R1766" s="87"/>
      <c r="S1766" s="87"/>
      <c r="T1766" s="88"/>
      <c r="U1766" s="41"/>
      <c r="V1766" s="41"/>
      <c r="W1766" s="41"/>
      <c r="X1766" s="41"/>
      <c r="Y1766" s="41"/>
      <c r="Z1766" s="41"/>
      <c r="AA1766" s="41"/>
      <c r="AB1766" s="41"/>
      <c r="AC1766" s="41"/>
      <c r="AD1766" s="41"/>
      <c r="AE1766" s="41"/>
      <c r="AT1766" s="20" t="s">
        <v>172</v>
      </c>
      <c r="AU1766" s="20" t="s">
        <v>87</v>
      </c>
    </row>
    <row r="1767" s="13" customFormat="1">
      <c r="A1767" s="13"/>
      <c r="B1767" s="233"/>
      <c r="C1767" s="234"/>
      <c r="D1767" s="235" t="s">
        <v>174</v>
      </c>
      <c r="E1767" s="236" t="s">
        <v>19</v>
      </c>
      <c r="F1767" s="237" t="s">
        <v>233</v>
      </c>
      <c r="G1767" s="234"/>
      <c r="H1767" s="238">
        <v>10</v>
      </c>
      <c r="I1767" s="239"/>
      <c r="J1767" s="234"/>
      <c r="K1767" s="234"/>
      <c r="L1767" s="240"/>
      <c r="M1767" s="241"/>
      <c r="N1767" s="242"/>
      <c r="O1767" s="242"/>
      <c r="P1767" s="242"/>
      <c r="Q1767" s="242"/>
      <c r="R1767" s="242"/>
      <c r="S1767" s="242"/>
      <c r="T1767" s="24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4" t="s">
        <v>174</v>
      </c>
      <c r="AU1767" s="244" t="s">
        <v>87</v>
      </c>
      <c r="AV1767" s="13" t="s">
        <v>87</v>
      </c>
      <c r="AW1767" s="13" t="s">
        <v>37</v>
      </c>
      <c r="AX1767" s="13" t="s">
        <v>77</v>
      </c>
      <c r="AY1767" s="244" t="s">
        <v>164</v>
      </c>
    </row>
    <row r="1768" s="14" customFormat="1">
      <c r="A1768" s="14"/>
      <c r="B1768" s="245"/>
      <c r="C1768" s="246"/>
      <c r="D1768" s="235" t="s">
        <v>174</v>
      </c>
      <c r="E1768" s="247" t="s">
        <v>19</v>
      </c>
      <c r="F1768" s="248" t="s">
        <v>176</v>
      </c>
      <c r="G1768" s="246"/>
      <c r="H1768" s="249">
        <v>10</v>
      </c>
      <c r="I1768" s="250"/>
      <c r="J1768" s="246"/>
      <c r="K1768" s="246"/>
      <c r="L1768" s="251"/>
      <c r="M1768" s="252"/>
      <c r="N1768" s="253"/>
      <c r="O1768" s="253"/>
      <c r="P1768" s="253"/>
      <c r="Q1768" s="253"/>
      <c r="R1768" s="253"/>
      <c r="S1768" s="253"/>
      <c r="T1768" s="254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5" t="s">
        <v>174</v>
      </c>
      <c r="AU1768" s="255" t="s">
        <v>87</v>
      </c>
      <c r="AV1768" s="14" t="s">
        <v>108</v>
      </c>
      <c r="AW1768" s="14" t="s">
        <v>37</v>
      </c>
      <c r="AX1768" s="14" t="s">
        <v>85</v>
      </c>
      <c r="AY1768" s="255" t="s">
        <v>164</v>
      </c>
    </row>
    <row r="1769" s="2" customFormat="1" ht="66.75" customHeight="1">
      <c r="A1769" s="41"/>
      <c r="B1769" s="42"/>
      <c r="C1769" s="215" t="s">
        <v>1807</v>
      </c>
      <c r="D1769" s="215" t="s">
        <v>166</v>
      </c>
      <c r="E1769" s="216" t="s">
        <v>1808</v>
      </c>
      <c r="F1769" s="217" t="s">
        <v>1809</v>
      </c>
      <c r="G1769" s="218" t="s">
        <v>272</v>
      </c>
      <c r="H1769" s="219">
        <v>1</v>
      </c>
      <c r="I1769" s="220"/>
      <c r="J1769" s="221">
        <f>ROUND(I1769*H1769,2)</f>
        <v>0</v>
      </c>
      <c r="K1769" s="217" t="s">
        <v>19</v>
      </c>
      <c r="L1769" s="47"/>
      <c r="M1769" s="222" t="s">
        <v>19</v>
      </c>
      <c r="N1769" s="223" t="s">
        <v>48</v>
      </c>
      <c r="O1769" s="87"/>
      <c r="P1769" s="224">
        <f>O1769*H1769</f>
        <v>0</v>
      </c>
      <c r="Q1769" s="224">
        <v>0</v>
      </c>
      <c r="R1769" s="224">
        <f>Q1769*H1769</f>
        <v>0</v>
      </c>
      <c r="S1769" s="224">
        <v>0</v>
      </c>
      <c r="T1769" s="225">
        <f>S1769*H1769</f>
        <v>0</v>
      </c>
      <c r="U1769" s="41"/>
      <c r="V1769" s="41"/>
      <c r="W1769" s="41"/>
      <c r="X1769" s="41"/>
      <c r="Y1769" s="41"/>
      <c r="Z1769" s="41"/>
      <c r="AA1769" s="41"/>
      <c r="AB1769" s="41"/>
      <c r="AC1769" s="41"/>
      <c r="AD1769" s="41"/>
      <c r="AE1769" s="41"/>
      <c r="AR1769" s="226" t="s">
        <v>276</v>
      </c>
      <c r="AT1769" s="226" t="s">
        <v>166</v>
      </c>
      <c r="AU1769" s="226" t="s">
        <v>87</v>
      </c>
      <c r="AY1769" s="20" t="s">
        <v>164</v>
      </c>
      <c r="BE1769" s="227">
        <f>IF(N1769="základní",J1769,0)</f>
        <v>0</v>
      </c>
      <c r="BF1769" s="227">
        <f>IF(N1769="snížená",J1769,0)</f>
        <v>0</v>
      </c>
      <c r="BG1769" s="227">
        <f>IF(N1769="zákl. přenesená",J1769,0)</f>
        <v>0</v>
      </c>
      <c r="BH1769" s="227">
        <f>IF(N1769="sníž. přenesená",J1769,0)</f>
        <v>0</v>
      </c>
      <c r="BI1769" s="227">
        <f>IF(N1769="nulová",J1769,0)</f>
        <v>0</v>
      </c>
      <c r="BJ1769" s="20" t="s">
        <v>85</v>
      </c>
      <c r="BK1769" s="227">
        <f>ROUND(I1769*H1769,2)</f>
        <v>0</v>
      </c>
      <c r="BL1769" s="20" t="s">
        <v>276</v>
      </c>
      <c r="BM1769" s="226" t="s">
        <v>1810</v>
      </c>
    </row>
    <row r="1770" s="2" customFormat="1">
      <c r="A1770" s="41"/>
      <c r="B1770" s="42"/>
      <c r="C1770" s="43"/>
      <c r="D1770" s="235" t="s">
        <v>274</v>
      </c>
      <c r="E1770" s="43"/>
      <c r="F1770" s="288" t="s">
        <v>1811</v>
      </c>
      <c r="G1770" s="43"/>
      <c r="H1770" s="43"/>
      <c r="I1770" s="230"/>
      <c r="J1770" s="43"/>
      <c r="K1770" s="43"/>
      <c r="L1770" s="47"/>
      <c r="M1770" s="231"/>
      <c r="N1770" s="232"/>
      <c r="O1770" s="87"/>
      <c r="P1770" s="87"/>
      <c r="Q1770" s="87"/>
      <c r="R1770" s="87"/>
      <c r="S1770" s="87"/>
      <c r="T1770" s="88"/>
      <c r="U1770" s="41"/>
      <c r="V1770" s="41"/>
      <c r="W1770" s="41"/>
      <c r="X1770" s="41"/>
      <c r="Y1770" s="41"/>
      <c r="Z1770" s="41"/>
      <c r="AA1770" s="41"/>
      <c r="AB1770" s="41"/>
      <c r="AC1770" s="41"/>
      <c r="AD1770" s="41"/>
      <c r="AE1770" s="41"/>
      <c r="AT1770" s="20" t="s">
        <v>274</v>
      </c>
      <c r="AU1770" s="20" t="s">
        <v>87</v>
      </c>
    </row>
    <row r="1771" s="13" customFormat="1">
      <c r="A1771" s="13"/>
      <c r="B1771" s="233"/>
      <c r="C1771" s="234"/>
      <c r="D1771" s="235" t="s">
        <v>174</v>
      </c>
      <c r="E1771" s="236" t="s">
        <v>19</v>
      </c>
      <c r="F1771" s="237" t="s">
        <v>85</v>
      </c>
      <c r="G1771" s="234"/>
      <c r="H1771" s="238">
        <v>1</v>
      </c>
      <c r="I1771" s="239"/>
      <c r="J1771" s="234"/>
      <c r="K1771" s="234"/>
      <c r="L1771" s="240"/>
      <c r="M1771" s="241"/>
      <c r="N1771" s="242"/>
      <c r="O1771" s="242"/>
      <c r="P1771" s="242"/>
      <c r="Q1771" s="242"/>
      <c r="R1771" s="242"/>
      <c r="S1771" s="242"/>
      <c r="T1771" s="24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44" t="s">
        <v>174</v>
      </c>
      <c r="AU1771" s="244" t="s">
        <v>87</v>
      </c>
      <c r="AV1771" s="13" t="s">
        <v>87</v>
      </c>
      <c r="AW1771" s="13" t="s">
        <v>37</v>
      </c>
      <c r="AX1771" s="13" t="s">
        <v>77</v>
      </c>
      <c r="AY1771" s="244" t="s">
        <v>164</v>
      </c>
    </row>
    <row r="1772" s="14" customFormat="1">
      <c r="A1772" s="14"/>
      <c r="B1772" s="245"/>
      <c r="C1772" s="246"/>
      <c r="D1772" s="235" t="s">
        <v>174</v>
      </c>
      <c r="E1772" s="247" t="s">
        <v>19</v>
      </c>
      <c r="F1772" s="248" t="s">
        <v>176</v>
      </c>
      <c r="G1772" s="246"/>
      <c r="H1772" s="249">
        <v>1</v>
      </c>
      <c r="I1772" s="250"/>
      <c r="J1772" s="246"/>
      <c r="K1772" s="246"/>
      <c r="L1772" s="251"/>
      <c r="M1772" s="252"/>
      <c r="N1772" s="253"/>
      <c r="O1772" s="253"/>
      <c r="P1772" s="253"/>
      <c r="Q1772" s="253"/>
      <c r="R1772" s="253"/>
      <c r="S1772" s="253"/>
      <c r="T1772" s="254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T1772" s="255" t="s">
        <v>174</v>
      </c>
      <c r="AU1772" s="255" t="s">
        <v>87</v>
      </c>
      <c r="AV1772" s="14" t="s">
        <v>108</v>
      </c>
      <c r="AW1772" s="14" t="s">
        <v>37</v>
      </c>
      <c r="AX1772" s="14" t="s">
        <v>85</v>
      </c>
      <c r="AY1772" s="255" t="s">
        <v>164</v>
      </c>
    </row>
    <row r="1773" s="2" customFormat="1" ht="66.75" customHeight="1">
      <c r="A1773" s="41"/>
      <c r="B1773" s="42"/>
      <c r="C1773" s="215" t="s">
        <v>1812</v>
      </c>
      <c r="D1773" s="215" t="s">
        <v>166</v>
      </c>
      <c r="E1773" s="216" t="s">
        <v>1813</v>
      </c>
      <c r="F1773" s="217" t="s">
        <v>1814</v>
      </c>
      <c r="G1773" s="218" t="s">
        <v>272</v>
      </c>
      <c r="H1773" s="219">
        <v>2</v>
      </c>
      <c r="I1773" s="220"/>
      <c r="J1773" s="221">
        <f>ROUND(I1773*H1773,2)</f>
        <v>0</v>
      </c>
      <c r="K1773" s="217" t="s">
        <v>19</v>
      </c>
      <c r="L1773" s="47"/>
      <c r="M1773" s="222" t="s">
        <v>19</v>
      </c>
      <c r="N1773" s="223" t="s">
        <v>48</v>
      </c>
      <c r="O1773" s="87"/>
      <c r="P1773" s="224">
        <f>O1773*H1773</f>
        <v>0</v>
      </c>
      <c r="Q1773" s="224">
        <v>0</v>
      </c>
      <c r="R1773" s="224">
        <f>Q1773*H1773</f>
        <v>0</v>
      </c>
      <c r="S1773" s="224">
        <v>0</v>
      </c>
      <c r="T1773" s="225">
        <f>S1773*H1773</f>
        <v>0</v>
      </c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  <c r="AE1773" s="41"/>
      <c r="AR1773" s="226" t="s">
        <v>276</v>
      </c>
      <c r="AT1773" s="226" t="s">
        <v>166</v>
      </c>
      <c r="AU1773" s="226" t="s">
        <v>87</v>
      </c>
      <c r="AY1773" s="20" t="s">
        <v>164</v>
      </c>
      <c r="BE1773" s="227">
        <f>IF(N1773="základní",J1773,0)</f>
        <v>0</v>
      </c>
      <c r="BF1773" s="227">
        <f>IF(N1773="snížená",J1773,0)</f>
        <v>0</v>
      </c>
      <c r="BG1773" s="227">
        <f>IF(N1773="zákl. přenesená",J1773,0)</f>
        <v>0</v>
      </c>
      <c r="BH1773" s="227">
        <f>IF(N1773="sníž. přenesená",J1773,0)</f>
        <v>0</v>
      </c>
      <c r="BI1773" s="227">
        <f>IF(N1773="nulová",J1773,0)</f>
        <v>0</v>
      </c>
      <c r="BJ1773" s="20" t="s">
        <v>85</v>
      </c>
      <c r="BK1773" s="227">
        <f>ROUND(I1773*H1773,2)</f>
        <v>0</v>
      </c>
      <c r="BL1773" s="20" t="s">
        <v>276</v>
      </c>
      <c r="BM1773" s="226" t="s">
        <v>1815</v>
      </c>
    </row>
    <row r="1774" s="2" customFormat="1">
      <c r="A1774" s="41"/>
      <c r="B1774" s="42"/>
      <c r="C1774" s="43"/>
      <c r="D1774" s="235" t="s">
        <v>274</v>
      </c>
      <c r="E1774" s="43"/>
      <c r="F1774" s="288" t="s">
        <v>1816</v>
      </c>
      <c r="G1774" s="43"/>
      <c r="H1774" s="43"/>
      <c r="I1774" s="230"/>
      <c r="J1774" s="43"/>
      <c r="K1774" s="43"/>
      <c r="L1774" s="47"/>
      <c r="M1774" s="231"/>
      <c r="N1774" s="232"/>
      <c r="O1774" s="87"/>
      <c r="P1774" s="87"/>
      <c r="Q1774" s="87"/>
      <c r="R1774" s="87"/>
      <c r="S1774" s="87"/>
      <c r="T1774" s="88"/>
      <c r="U1774" s="41"/>
      <c r="V1774" s="41"/>
      <c r="W1774" s="41"/>
      <c r="X1774" s="41"/>
      <c r="Y1774" s="41"/>
      <c r="Z1774" s="41"/>
      <c r="AA1774" s="41"/>
      <c r="AB1774" s="41"/>
      <c r="AC1774" s="41"/>
      <c r="AD1774" s="41"/>
      <c r="AE1774" s="41"/>
      <c r="AT1774" s="20" t="s">
        <v>274</v>
      </c>
      <c r="AU1774" s="20" t="s">
        <v>87</v>
      </c>
    </row>
    <row r="1775" s="13" customFormat="1">
      <c r="A1775" s="13"/>
      <c r="B1775" s="233"/>
      <c r="C1775" s="234"/>
      <c r="D1775" s="235" t="s">
        <v>174</v>
      </c>
      <c r="E1775" s="236" t="s">
        <v>19</v>
      </c>
      <c r="F1775" s="237" t="s">
        <v>87</v>
      </c>
      <c r="G1775" s="234"/>
      <c r="H1775" s="238">
        <v>2</v>
      </c>
      <c r="I1775" s="239"/>
      <c r="J1775" s="234"/>
      <c r="K1775" s="234"/>
      <c r="L1775" s="240"/>
      <c r="M1775" s="241"/>
      <c r="N1775" s="242"/>
      <c r="O1775" s="242"/>
      <c r="P1775" s="242"/>
      <c r="Q1775" s="242"/>
      <c r="R1775" s="242"/>
      <c r="S1775" s="242"/>
      <c r="T1775" s="24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44" t="s">
        <v>174</v>
      </c>
      <c r="AU1775" s="244" t="s">
        <v>87</v>
      </c>
      <c r="AV1775" s="13" t="s">
        <v>87</v>
      </c>
      <c r="AW1775" s="13" t="s">
        <v>37</v>
      </c>
      <c r="AX1775" s="13" t="s">
        <v>77</v>
      </c>
      <c r="AY1775" s="244" t="s">
        <v>164</v>
      </c>
    </row>
    <row r="1776" s="14" customFormat="1">
      <c r="A1776" s="14"/>
      <c r="B1776" s="245"/>
      <c r="C1776" s="246"/>
      <c r="D1776" s="235" t="s">
        <v>174</v>
      </c>
      <c r="E1776" s="247" t="s">
        <v>19</v>
      </c>
      <c r="F1776" s="248" t="s">
        <v>176</v>
      </c>
      <c r="G1776" s="246"/>
      <c r="H1776" s="249">
        <v>2</v>
      </c>
      <c r="I1776" s="250"/>
      <c r="J1776" s="246"/>
      <c r="K1776" s="246"/>
      <c r="L1776" s="251"/>
      <c r="M1776" s="252"/>
      <c r="N1776" s="253"/>
      <c r="O1776" s="253"/>
      <c r="P1776" s="253"/>
      <c r="Q1776" s="253"/>
      <c r="R1776" s="253"/>
      <c r="S1776" s="253"/>
      <c r="T1776" s="254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55" t="s">
        <v>174</v>
      </c>
      <c r="AU1776" s="255" t="s">
        <v>87</v>
      </c>
      <c r="AV1776" s="14" t="s">
        <v>108</v>
      </c>
      <c r="AW1776" s="14" t="s">
        <v>37</v>
      </c>
      <c r="AX1776" s="14" t="s">
        <v>85</v>
      </c>
      <c r="AY1776" s="255" t="s">
        <v>164</v>
      </c>
    </row>
    <row r="1777" s="2" customFormat="1" ht="62.7" customHeight="1">
      <c r="A1777" s="41"/>
      <c r="B1777" s="42"/>
      <c r="C1777" s="215" t="s">
        <v>1817</v>
      </c>
      <c r="D1777" s="215" t="s">
        <v>166</v>
      </c>
      <c r="E1777" s="216" t="s">
        <v>1818</v>
      </c>
      <c r="F1777" s="217" t="s">
        <v>1819</v>
      </c>
      <c r="G1777" s="218" t="s">
        <v>272</v>
      </c>
      <c r="H1777" s="219">
        <v>1</v>
      </c>
      <c r="I1777" s="220"/>
      <c r="J1777" s="221">
        <f>ROUND(I1777*H1777,2)</f>
        <v>0</v>
      </c>
      <c r="K1777" s="217" t="s">
        <v>19</v>
      </c>
      <c r="L1777" s="47"/>
      <c r="M1777" s="222" t="s">
        <v>19</v>
      </c>
      <c r="N1777" s="223" t="s">
        <v>48</v>
      </c>
      <c r="O1777" s="87"/>
      <c r="P1777" s="224">
        <f>O1777*H1777</f>
        <v>0</v>
      </c>
      <c r="Q1777" s="224">
        <v>0</v>
      </c>
      <c r="R1777" s="224">
        <f>Q1777*H1777</f>
        <v>0</v>
      </c>
      <c r="S1777" s="224">
        <v>0</v>
      </c>
      <c r="T1777" s="225">
        <f>S1777*H1777</f>
        <v>0</v>
      </c>
      <c r="U1777" s="41"/>
      <c r="V1777" s="41"/>
      <c r="W1777" s="41"/>
      <c r="X1777" s="41"/>
      <c r="Y1777" s="41"/>
      <c r="Z1777" s="41"/>
      <c r="AA1777" s="41"/>
      <c r="AB1777" s="41"/>
      <c r="AC1777" s="41"/>
      <c r="AD1777" s="41"/>
      <c r="AE1777" s="41"/>
      <c r="AR1777" s="226" t="s">
        <v>276</v>
      </c>
      <c r="AT1777" s="226" t="s">
        <v>166</v>
      </c>
      <c r="AU1777" s="226" t="s">
        <v>87</v>
      </c>
      <c r="AY1777" s="20" t="s">
        <v>164</v>
      </c>
      <c r="BE1777" s="227">
        <f>IF(N1777="základní",J1777,0)</f>
        <v>0</v>
      </c>
      <c r="BF1777" s="227">
        <f>IF(N1777="snížená",J1777,0)</f>
        <v>0</v>
      </c>
      <c r="BG1777" s="227">
        <f>IF(N1777="zákl. přenesená",J1777,0)</f>
        <v>0</v>
      </c>
      <c r="BH1777" s="227">
        <f>IF(N1777="sníž. přenesená",J1777,0)</f>
        <v>0</v>
      </c>
      <c r="BI1777" s="227">
        <f>IF(N1777="nulová",J1777,0)</f>
        <v>0</v>
      </c>
      <c r="BJ1777" s="20" t="s">
        <v>85</v>
      </c>
      <c r="BK1777" s="227">
        <f>ROUND(I1777*H1777,2)</f>
        <v>0</v>
      </c>
      <c r="BL1777" s="20" t="s">
        <v>276</v>
      </c>
      <c r="BM1777" s="226" t="s">
        <v>1820</v>
      </c>
    </row>
    <row r="1778" s="2" customFormat="1">
      <c r="A1778" s="41"/>
      <c r="B1778" s="42"/>
      <c r="C1778" s="43"/>
      <c r="D1778" s="235" t="s">
        <v>274</v>
      </c>
      <c r="E1778" s="43"/>
      <c r="F1778" s="288" t="s">
        <v>1821</v>
      </c>
      <c r="G1778" s="43"/>
      <c r="H1778" s="43"/>
      <c r="I1778" s="230"/>
      <c r="J1778" s="43"/>
      <c r="K1778" s="43"/>
      <c r="L1778" s="47"/>
      <c r="M1778" s="231"/>
      <c r="N1778" s="232"/>
      <c r="O1778" s="87"/>
      <c r="P1778" s="87"/>
      <c r="Q1778" s="87"/>
      <c r="R1778" s="87"/>
      <c r="S1778" s="87"/>
      <c r="T1778" s="88"/>
      <c r="U1778" s="41"/>
      <c r="V1778" s="41"/>
      <c r="W1778" s="41"/>
      <c r="X1778" s="41"/>
      <c r="Y1778" s="41"/>
      <c r="Z1778" s="41"/>
      <c r="AA1778" s="41"/>
      <c r="AB1778" s="41"/>
      <c r="AC1778" s="41"/>
      <c r="AD1778" s="41"/>
      <c r="AE1778" s="41"/>
      <c r="AT1778" s="20" t="s">
        <v>274</v>
      </c>
      <c r="AU1778" s="20" t="s">
        <v>87</v>
      </c>
    </row>
    <row r="1779" s="13" customFormat="1">
      <c r="A1779" s="13"/>
      <c r="B1779" s="233"/>
      <c r="C1779" s="234"/>
      <c r="D1779" s="235" t="s">
        <v>174</v>
      </c>
      <c r="E1779" s="236" t="s">
        <v>19</v>
      </c>
      <c r="F1779" s="237" t="s">
        <v>85</v>
      </c>
      <c r="G1779" s="234"/>
      <c r="H1779" s="238">
        <v>1</v>
      </c>
      <c r="I1779" s="239"/>
      <c r="J1779" s="234"/>
      <c r="K1779" s="234"/>
      <c r="L1779" s="240"/>
      <c r="M1779" s="241"/>
      <c r="N1779" s="242"/>
      <c r="O1779" s="242"/>
      <c r="P1779" s="242"/>
      <c r="Q1779" s="242"/>
      <c r="R1779" s="242"/>
      <c r="S1779" s="242"/>
      <c r="T1779" s="24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44" t="s">
        <v>174</v>
      </c>
      <c r="AU1779" s="244" t="s">
        <v>87</v>
      </c>
      <c r="AV1779" s="13" t="s">
        <v>87</v>
      </c>
      <c r="AW1779" s="13" t="s">
        <v>37</v>
      </c>
      <c r="AX1779" s="13" t="s">
        <v>77</v>
      </c>
      <c r="AY1779" s="244" t="s">
        <v>164</v>
      </c>
    </row>
    <row r="1780" s="14" customFormat="1">
      <c r="A1780" s="14"/>
      <c r="B1780" s="245"/>
      <c r="C1780" s="246"/>
      <c r="D1780" s="235" t="s">
        <v>174</v>
      </c>
      <c r="E1780" s="247" t="s">
        <v>19</v>
      </c>
      <c r="F1780" s="248" t="s">
        <v>176</v>
      </c>
      <c r="G1780" s="246"/>
      <c r="H1780" s="249">
        <v>1</v>
      </c>
      <c r="I1780" s="250"/>
      <c r="J1780" s="246"/>
      <c r="K1780" s="246"/>
      <c r="L1780" s="251"/>
      <c r="M1780" s="252"/>
      <c r="N1780" s="253"/>
      <c r="O1780" s="253"/>
      <c r="P1780" s="253"/>
      <c r="Q1780" s="253"/>
      <c r="R1780" s="253"/>
      <c r="S1780" s="253"/>
      <c r="T1780" s="254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55" t="s">
        <v>174</v>
      </c>
      <c r="AU1780" s="255" t="s">
        <v>87</v>
      </c>
      <c r="AV1780" s="14" t="s">
        <v>108</v>
      </c>
      <c r="AW1780" s="14" t="s">
        <v>37</v>
      </c>
      <c r="AX1780" s="14" t="s">
        <v>85</v>
      </c>
      <c r="AY1780" s="255" t="s">
        <v>164</v>
      </c>
    </row>
    <row r="1781" s="2" customFormat="1" ht="62.7" customHeight="1">
      <c r="A1781" s="41"/>
      <c r="B1781" s="42"/>
      <c r="C1781" s="215" t="s">
        <v>1822</v>
      </c>
      <c r="D1781" s="215" t="s">
        <v>166</v>
      </c>
      <c r="E1781" s="216" t="s">
        <v>1823</v>
      </c>
      <c r="F1781" s="217" t="s">
        <v>1824</v>
      </c>
      <c r="G1781" s="218" t="s">
        <v>272</v>
      </c>
      <c r="H1781" s="219">
        <v>1</v>
      </c>
      <c r="I1781" s="220"/>
      <c r="J1781" s="221">
        <f>ROUND(I1781*H1781,2)</f>
        <v>0</v>
      </c>
      <c r="K1781" s="217" t="s">
        <v>19</v>
      </c>
      <c r="L1781" s="47"/>
      <c r="M1781" s="222" t="s">
        <v>19</v>
      </c>
      <c r="N1781" s="223" t="s">
        <v>48</v>
      </c>
      <c r="O1781" s="87"/>
      <c r="P1781" s="224">
        <f>O1781*H1781</f>
        <v>0</v>
      </c>
      <c r="Q1781" s="224">
        <v>0</v>
      </c>
      <c r="R1781" s="224">
        <f>Q1781*H1781</f>
        <v>0</v>
      </c>
      <c r="S1781" s="224">
        <v>0</v>
      </c>
      <c r="T1781" s="225">
        <f>S1781*H1781</f>
        <v>0</v>
      </c>
      <c r="U1781" s="41"/>
      <c r="V1781" s="41"/>
      <c r="W1781" s="41"/>
      <c r="X1781" s="41"/>
      <c r="Y1781" s="41"/>
      <c r="Z1781" s="41"/>
      <c r="AA1781" s="41"/>
      <c r="AB1781" s="41"/>
      <c r="AC1781" s="41"/>
      <c r="AD1781" s="41"/>
      <c r="AE1781" s="41"/>
      <c r="AR1781" s="226" t="s">
        <v>276</v>
      </c>
      <c r="AT1781" s="226" t="s">
        <v>166</v>
      </c>
      <c r="AU1781" s="226" t="s">
        <v>87</v>
      </c>
      <c r="AY1781" s="20" t="s">
        <v>164</v>
      </c>
      <c r="BE1781" s="227">
        <f>IF(N1781="základní",J1781,0)</f>
        <v>0</v>
      </c>
      <c r="BF1781" s="227">
        <f>IF(N1781="snížená",J1781,0)</f>
        <v>0</v>
      </c>
      <c r="BG1781" s="227">
        <f>IF(N1781="zákl. přenesená",J1781,0)</f>
        <v>0</v>
      </c>
      <c r="BH1781" s="227">
        <f>IF(N1781="sníž. přenesená",J1781,0)</f>
        <v>0</v>
      </c>
      <c r="BI1781" s="227">
        <f>IF(N1781="nulová",J1781,0)</f>
        <v>0</v>
      </c>
      <c r="BJ1781" s="20" t="s">
        <v>85</v>
      </c>
      <c r="BK1781" s="227">
        <f>ROUND(I1781*H1781,2)</f>
        <v>0</v>
      </c>
      <c r="BL1781" s="20" t="s">
        <v>276</v>
      </c>
      <c r="BM1781" s="226" t="s">
        <v>1825</v>
      </c>
    </row>
    <row r="1782" s="2" customFormat="1">
      <c r="A1782" s="41"/>
      <c r="B1782" s="42"/>
      <c r="C1782" s="43"/>
      <c r="D1782" s="235" t="s">
        <v>274</v>
      </c>
      <c r="E1782" s="43"/>
      <c r="F1782" s="288" t="s">
        <v>1826</v>
      </c>
      <c r="G1782" s="43"/>
      <c r="H1782" s="43"/>
      <c r="I1782" s="230"/>
      <c r="J1782" s="43"/>
      <c r="K1782" s="43"/>
      <c r="L1782" s="47"/>
      <c r="M1782" s="231"/>
      <c r="N1782" s="232"/>
      <c r="O1782" s="87"/>
      <c r="P1782" s="87"/>
      <c r="Q1782" s="87"/>
      <c r="R1782" s="87"/>
      <c r="S1782" s="87"/>
      <c r="T1782" s="88"/>
      <c r="U1782" s="41"/>
      <c r="V1782" s="41"/>
      <c r="W1782" s="41"/>
      <c r="X1782" s="41"/>
      <c r="Y1782" s="41"/>
      <c r="Z1782" s="41"/>
      <c r="AA1782" s="41"/>
      <c r="AB1782" s="41"/>
      <c r="AC1782" s="41"/>
      <c r="AD1782" s="41"/>
      <c r="AE1782" s="41"/>
      <c r="AT1782" s="20" t="s">
        <v>274</v>
      </c>
      <c r="AU1782" s="20" t="s">
        <v>87</v>
      </c>
    </row>
    <row r="1783" s="13" customFormat="1">
      <c r="A1783" s="13"/>
      <c r="B1783" s="233"/>
      <c r="C1783" s="234"/>
      <c r="D1783" s="235" t="s">
        <v>174</v>
      </c>
      <c r="E1783" s="236" t="s">
        <v>19</v>
      </c>
      <c r="F1783" s="237" t="s">
        <v>85</v>
      </c>
      <c r="G1783" s="234"/>
      <c r="H1783" s="238">
        <v>1</v>
      </c>
      <c r="I1783" s="239"/>
      <c r="J1783" s="234"/>
      <c r="K1783" s="234"/>
      <c r="L1783" s="240"/>
      <c r="M1783" s="241"/>
      <c r="N1783" s="242"/>
      <c r="O1783" s="242"/>
      <c r="P1783" s="242"/>
      <c r="Q1783" s="242"/>
      <c r="R1783" s="242"/>
      <c r="S1783" s="242"/>
      <c r="T1783" s="24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44" t="s">
        <v>174</v>
      </c>
      <c r="AU1783" s="244" t="s">
        <v>87</v>
      </c>
      <c r="AV1783" s="13" t="s">
        <v>87</v>
      </c>
      <c r="AW1783" s="13" t="s">
        <v>37</v>
      </c>
      <c r="AX1783" s="13" t="s">
        <v>77</v>
      </c>
      <c r="AY1783" s="244" t="s">
        <v>164</v>
      </c>
    </row>
    <row r="1784" s="14" customFormat="1">
      <c r="A1784" s="14"/>
      <c r="B1784" s="245"/>
      <c r="C1784" s="246"/>
      <c r="D1784" s="235" t="s">
        <v>174</v>
      </c>
      <c r="E1784" s="247" t="s">
        <v>19</v>
      </c>
      <c r="F1784" s="248" t="s">
        <v>176</v>
      </c>
      <c r="G1784" s="246"/>
      <c r="H1784" s="249">
        <v>1</v>
      </c>
      <c r="I1784" s="250"/>
      <c r="J1784" s="246"/>
      <c r="K1784" s="246"/>
      <c r="L1784" s="251"/>
      <c r="M1784" s="252"/>
      <c r="N1784" s="253"/>
      <c r="O1784" s="253"/>
      <c r="P1784" s="253"/>
      <c r="Q1784" s="253"/>
      <c r="R1784" s="253"/>
      <c r="S1784" s="253"/>
      <c r="T1784" s="254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55" t="s">
        <v>174</v>
      </c>
      <c r="AU1784" s="255" t="s">
        <v>87</v>
      </c>
      <c r="AV1784" s="14" t="s">
        <v>108</v>
      </c>
      <c r="AW1784" s="14" t="s">
        <v>37</v>
      </c>
      <c r="AX1784" s="14" t="s">
        <v>85</v>
      </c>
      <c r="AY1784" s="255" t="s">
        <v>164</v>
      </c>
    </row>
    <row r="1785" s="2" customFormat="1" ht="62.7" customHeight="1">
      <c r="A1785" s="41"/>
      <c r="B1785" s="42"/>
      <c r="C1785" s="215" t="s">
        <v>1827</v>
      </c>
      <c r="D1785" s="215" t="s">
        <v>166</v>
      </c>
      <c r="E1785" s="216" t="s">
        <v>1828</v>
      </c>
      <c r="F1785" s="217" t="s">
        <v>1829</v>
      </c>
      <c r="G1785" s="218" t="s">
        <v>272</v>
      </c>
      <c r="H1785" s="219">
        <v>1</v>
      </c>
      <c r="I1785" s="220"/>
      <c r="J1785" s="221">
        <f>ROUND(I1785*H1785,2)</f>
        <v>0</v>
      </c>
      <c r="K1785" s="217" t="s">
        <v>19</v>
      </c>
      <c r="L1785" s="47"/>
      <c r="M1785" s="222" t="s">
        <v>19</v>
      </c>
      <c r="N1785" s="223" t="s">
        <v>48</v>
      </c>
      <c r="O1785" s="87"/>
      <c r="P1785" s="224">
        <f>O1785*H1785</f>
        <v>0</v>
      </c>
      <c r="Q1785" s="224">
        <v>0</v>
      </c>
      <c r="R1785" s="224">
        <f>Q1785*H1785</f>
        <v>0</v>
      </c>
      <c r="S1785" s="224">
        <v>0</v>
      </c>
      <c r="T1785" s="225">
        <f>S1785*H1785</f>
        <v>0</v>
      </c>
      <c r="U1785" s="41"/>
      <c r="V1785" s="41"/>
      <c r="W1785" s="41"/>
      <c r="X1785" s="41"/>
      <c r="Y1785" s="41"/>
      <c r="Z1785" s="41"/>
      <c r="AA1785" s="41"/>
      <c r="AB1785" s="41"/>
      <c r="AC1785" s="41"/>
      <c r="AD1785" s="41"/>
      <c r="AE1785" s="41"/>
      <c r="AR1785" s="226" t="s">
        <v>276</v>
      </c>
      <c r="AT1785" s="226" t="s">
        <v>166</v>
      </c>
      <c r="AU1785" s="226" t="s">
        <v>87</v>
      </c>
      <c r="AY1785" s="20" t="s">
        <v>164</v>
      </c>
      <c r="BE1785" s="227">
        <f>IF(N1785="základní",J1785,0)</f>
        <v>0</v>
      </c>
      <c r="BF1785" s="227">
        <f>IF(N1785="snížená",J1785,0)</f>
        <v>0</v>
      </c>
      <c r="BG1785" s="227">
        <f>IF(N1785="zákl. přenesená",J1785,0)</f>
        <v>0</v>
      </c>
      <c r="BH1785" s="227">
        <f>IF(N1785="sníž. přenesená",J1785,0)</f>
        <v>0</v>
      </c>
      <c r="BI1785" s="227">
        <f>IF(N1785="nulová",J1785,0)</f>
        <v>0</v>
      </c>
      <c r="BJ1785" s="20" t="s">
        <v>85</v>
      </c>
      <c r="BK1785" s="227">
        <f>ROUND(I1785*H1785,2)</f>
        <v>0</v>
      </c>
      <c r="BL1785" s="20" t="s">
        <v>276</v>
      </c>
      <c r="BM1785" s="226" t="s">
        <v>1830</v>
      </c>
    </row>
    <row r="1786" s="2" customFormat="1">
      <c r="A1786" s="41"/>
      <c r="B1786" s="42"/>
      <c r="C1786" s="43"/>
      <c r="D1786" s="235" t="s">
        <v>274</v>
      </c>
      <c r="E1786" s="43"/>
      <c r="F1786" s="288" t="s">
        <v>1831</v>
      </c>
      <c r="G1786" s="43"/>
      <c r="H1786" s="43"/>
      <c r="I1786" s="230"/>
      <c r="J1786" s="43"/>
      <c r="K1786" s="43"/>
      <c r="L1786" s="47"/>
      <c r="M1786" s="231"/>
      <c r="N1786" s="232"/>
      <c r="O1786" s="87"/>
      <c r="P1786" s="87"/>
      <c r="Q1786" s="87"/>
      <c r="R1786" s="87"/>
      <c r="S1786" s="87"/>
      <c r="T1786" s="88"/>
      <c r="U1786" s="41"/>
      <c r="V1786" s="41"/>
      <c r="W1786" s="41"/>
      <c r="X1786" s="41"/>
      <c r="Y1786" s="41"/>
      <c r="Z1786" s="41"/>
      <c r="AA1786" s="41"/>
      <c r="AB1786" s="41"/>
      <c r="AC1786" s="41"/>
      <c r="AD1786" s="41"/>
      <c r="AE1786" s="41"/>
      <c r="AT1786" s="20" t="s">
        <v>274</v>
      </c>
      <c r="AU1786" s="20" t="s">
        <v>87</v>
      </c>
    </row>
    <row r="1787" s="13" customFormat="1">
      <c r="A1787" s="13"/>
      <c r="B1787" s="233"/>
      <c r="C1787" s="234"/>
      <c r="D1787" s="235" t="s">
        <v>174</v>
      </c>
      <c r="E1787" s="236" t="s">
        <v>19</v>
      </c>
      <c r="F1787" s="237" t="s">
        <v>85</v>
      </c>
      <c r="G1787" s="234"/>
      <c r="H1787" s="238">
        <v>1</v>
      </c>
      <c r="I1787" s="239"/>
      <c r="J1787" s="234"/>
      <c r="K1787" s="234"/>
      <c r="L1787" s="240"/>
      <c r="M1787" s="241"/>
      <c r="N1787" s="242"/>
      <c r="O1787" s="242"/>
      <c r="P1787" s="242"/>
      <c r="Q1787" s="242"/>
      <c r="R1787" s="242"/>
      <c r="S1787" s="242"/>
      <c r="T1787" s="24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4" t="s">
        <v>174</v>
      </c>
      <c r="AU1787" s="244" t="s">
        <v>87</v>
      </c>
      <c r="AV1787" s="13" t="s">
        <v>87</v>
      </c>
      <c r="AW1787" s="13" t="s">
        <v>37</v>
      </c>
      <c r="AX1787" s="13" t="s">
        <v>77</v>
      </c>
      <c r="AY1787" s="244" t="s">
        <v>164</v>
      </c>
    </row>
    <row r="1788" s="14" customFormat="1">
      <c r="A1788" s="14"/>
      <c r="B1788" s="245"/>
      <c r="C1788" s="246"/>
      <c r="D1788" s="235" t="s">
        <v>174</v>
      </c>
      <c r="E1788" s="247" t="s">
        <v>19</v>
      </c>
      <c r="F1788" s="248" t="s">
        <v>176</v>
      </c>
      <c r="G1788" s="246"/>
      <c r="H1788" s="249">
        <v>1</v>
      </c>
      <c r="I1788" s="250"/>
      <c r="J1788" s="246"/>
      <c r="K1788" s="246"/>
      <c r="L1788" s="251"/>
      <c r="M1788" s="252"/>
      <c r="N1788" s="253"/>
      <c r="O1788" s="253"/>
      <c r="P1788" s="253"/>
      <c r="Q1788" s="253"/>
      <c r="R1788" s="253"/>
      <c r="S1788" s="253"/>
      <c r="T1788" s="254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T1788" s="255" t="s">
        <v>174</v>
      </c>
      <c r="AU1788" s="255" t="s">
        <v>87</v>
      </c>
      <c r="AV1788" s="14" t="s">
        <v>108</v>
      </c>
      <c r="AW1788" s="14" t="s">
        <v>37</v>
      </c>
      <c r="AX1788" s="14" t="s">
        <v>85</v>
      </c>
      <c r="AY1788" s="255" t="s">
        <v>164</v>
      </c>
    </row>
    <row r="1789" s="2" customFormat="1" ht="55.5" customHeight="1">
      <c r="A1789" s="41"/>
      <c r="B1789" s="42"/>
      <c r="C1789" s="215" t="s">
        <v>1832</v>
      </c>
      <c r="D1789" s="215" t="s">
        <v>166</v>
      </c>
      <c r="E1789" s="216" t="s">
        <v>1833</v>
      </c>
      <c r="F1789" s="217" t="s">
        <v>1834</v>
      </c>
      <c r="G1789" s="218" t="s">
        <v>272</v>
      </c>
      <c r="H1789" s="219">
        <v>2</v>
      </c>
      <c r="I1789" s="220"/>
      <c r="J1789" s="221">
        <f>ROUND(I1789*H1789,2)</f>
        <v>0</v>
      </c>
      <c r="K1789" s="217" t="s">
        <v>19</v>
      </c>
      <c r="L1789" s="47"/>
      <c r="M1789" s="222" t="s">
        <v>19</v>
      </c>
      <c r="N1789" s="223" t="s">
        <v>48</v>
      </c>
      <c r="O1789" s="87"/>
      <c r="P1789" s="224">
        <f>O1789*H1789</f>
        <v>0</v>
      </c>
      <c r="Q1789" s="224">
        <v>0</v>
      </c>
      <c r="R1789" s="224">
        <f>Q1789*H1789</f>
        <v>0</v>
      </c>
      <c r="S1789" s="224">
        <v>0</v>
      </c>
      <c r="T1789" s="225">
        <f>S1789*H1789</f>
        <v>0</v>
      </c>
      <c r="U1789" s="41"/>
      <c r="V1789" s="41"/>
      <c r="W1789" s="41"/>
      <c r="X1789" s="41"/>
      <c r="Y1789" s="41"/>
      <c r="Z1789" s="41"/>
      <c r="AA1789" s="41"/>
      <c r="AB1789" s="41"/>
      <c r="AC1789" s="41"/>
      <c r="AD1789" s="41"/>
      <c r="AE1789" s="41"/>
      <c r="AR1789" s="226" t="s">
        <v>276</v>
      </c>
      <c r="AT1789" s="226" t="s">
        <v>166</v>
      </c>
      <c r="AU1789" s="226" t="s">
        <v>87</v>
      </c>
      <c r="AY1789" s="20" t="s">
        <v>164</v>
      </c>
      <c r="BE1789" s="227">
        <f>IF(N1789="základní",J1789,0)</f>
        <v>0</v>
      </c>
      <c r="BF1789" s="227">
        <f>IF(N1789="snížená",J1789,0)</f>
        <v>0</v>
      </c>
      <c r="BG1789" s="227">
        <f>IF(N1789="zákl. přenesená",J1789,0)</f>
        <v>0</v>
      </c>
      <c r="BH1789" s="227">
        <f>IF(N1789="sníž. přenesená",J1789,0)</f>
        <v>0</v>
      </c>
      <c r="BI1789" s="227">
        <f>IF(N1789="nulová",J1789,0)</f>
        <v>0</v>
      </c>
      <c r="BJ1789" s="20" t="s">
        <v>85</v>
      </c>
      <c r="BK1789" s="227">
        <f>ROUND(I1789*H1789,2)</f>
        <v>0</v>
      </c>
      <c r="BL1789" s="20" t="s">
        <v>276</v>
      </c>
      <c r="BM1789" s="226" t="s">
        <v>1835</v>
      </c>
    </row>
    <row r="1790" s="2" customFormat="1">
      <c r="A1790" s="41"/>
      <c r="B1790" s="42"/>
      <c r="C1790" s="43"/>
      <c r="D1790" s="235" t="s">
        <v>274</v>
      </c>
      <c r="E1790" s="43"/>
      <c r="F1790" s="288" t="s">
        <v>1836</v>
      </c>
      <c r="G1790" s="43"/>
      <c r="H1790" s="43"/>
      <c r="I1790" s="230"/>
      <c r="J1790" s="43"/>
      <c r="K1790" s="43"/>
      <c r="L1790" s="47"/>
      <c r="M1790" s="231"/>
      <c r="N1790" s="232"/>
      <c r="O1790" s="87"/>
      <c r="P1790" s="87"/>
      <c r="Q1790" s="87"/>
      <c r="R1790" s="87"/>
      <c r="S1790" s="87"/>
      <c r="T1790" s="88"/>
      <c r="U1790" s="41"/>
      <c r="V1790" s="41"/>
      <c r="W1790" s="41"/>
      <c r="X1790" s="41"/>
      <c r="Y1790" s="41"/>
      <c r="Z1790" s="41"/>
      <c r="AA1790" s="41"/>
      <c r="AB1790" s="41"/>
      <c r="AC1790" s="41"/>
      <c r="AD1790" s="41"/>
      <c r="AE1790" s="41"/>
      <c r="AT1790" s="20" t="s">
        <v>274</v>
      </c>
      <c r="AU1790" s="20" t="s">
        <v>87</v>
      </c>
    </row>
    <row r="1791" s="13" customFormat="1">
      <c r="A1791" s="13"/>
      <c r="B1791" s="233"/>
      <c r="C1791" s="234"/>
      <c r="D1791" s="235" t="s">
        <v>174</v>
      </c>
      <c r="E1791" s="236" t="s">
        <v>19</v>
      </c>
      <c r="F1791" s="237" t="s">
        <v>87</v>
      </c>
      <c r="G1791" s="234"/>
      <c r="H1791" s="238">
        <v>2</v>
      </c>
      <c r="I1791" s="239"/>
      <c r="J1791" s="234"/>
      <c r="K1791" s="234"/>
      <c r="L1791" s="240"/>
      <c r="M1791" s="241"/>
      <c r="N1791" s="242"/>
      <c r="O1791" s="242"/>
      <c r="P1791" s="242"/>
      <c r="Q1791" s="242"/>
      <c r="R1791" s="242"/>
      <c r="S1791" s="242"/>
      <c r="T1791" s="24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4" t="s">
        <v>174</v>
      </c>
      <c r="AU1791" s="244" t="s">
        <v>87</v>
      </c>
      <c r="AV1791" s="13" t="s">
        <v>87</v>
      </c>
      <c r="AW1791" s="13" t="s">
        <v>37</v>
      </c>
      <c r="AX1791" s="13" t="s">
        <v>77</v>
      </c>
      <c r="AY1791" s="244" t="s">
        <v>164</v>
      </c>
    </row>
    <row r="1792" s="14" customFormat="1">
      <c r="A1792" s="14"/>
      <c r="B1792" s="245"/>
      <c r="C1792" s="246"/>
      <c r="D1792" s="235" t="s">
        <v>174</v>
      </c>
      <c r="E1792" s="247" t="s">
        <v>19</v>
      </c>
      <c r="F1792" s="248" t="s">
        <v>176</v>
      </c>
      <c r="G1792" s="246"/>
      <c r="H1792" s="249">
        <v>2</v>
      </c>
      <c r="I1792" s="250"/>
      <c r="J1792" s="246"/>
      <c r="K1792" s="246"/>
      <c r="L1792" s="251"/>
      <c r="M1792" s="252"/>
      <c r="N1792" s="253"/>
      <c r="O1792" s="253"/>
      <c r="P1792" s="253"/>
      <c r="Q1792" s="253"/>
      <c r="R1792" s="253"/>
      <c r="S1792" s="253"/>
      <c r="T1792" s="254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55" t="s">
        <v>174</v>
      </c>
      <c r="AU1792" s="255" t="s">
        <v>87</v>
      </c>
      <c r="AV1792" s="14" t="s">
        <v>108</v>
      </c>
      <c r="AW1792" s="14" t="s">
        <v>37</v>
      </c>
      <c r="AX1792" s="14" t="s">
        <v>85</v>
      </c>
      <c r="AY1792" s="255" t="s">
        <v>164</v>
      </c>
    </row>
    <row r="1793" s="2" customFormat="1" ht="55.5" customHeight="1">
      <c r="A1793" s="41"/>
      <c r="B1793" s="42"/>
      <c r="C1793" s="215" t="s">
        <v>1837</v>
      </c>
      <c r="D1793" s="215" t="s">
        <v>166</v>
      </c>
      <c r="E1793" s="216" t="s">
        <v>1838</v>
      </c>
      <c r="F1793" s="217" t="s">
        <v>1839</v>
      </c>
      <c r="G1793" s="218" t="s">
        <v>272</v>
      </c>
      <c r="H1793" s="219">
        <v>2</v>
      </c>
      <c r="I1793" s="220"/>
      <c r="J1793" s="221">
        <f>ROUND(I1793*H1793,2)</f>
        <v>0</v>
      </c>
      <c r="K1793" s="217" t="s">
        <v>19</v>
      </c>
      <c r="L1793" s="47"/>
      <c r="M1793" s="222" t="s">
        <v>19</v>
      </c>
      <c r="N1793" s="223" t="s">
        <v>48</v>
      </c>
      <c r="O1793" s="87"/>
      <c r="P1793" s="224">
        <f>O1793*H1793</f>
        <v>0</v>
      </c>
      <c r="Q1793" s="224">
        <v>0</v>
      </c>
      <c r="R1793" s="224">
        <f>Q1793*H1793</f>
        <v>0</v>
      </c>
      <c r="S1793" s="224">
        <v>0</v>
      </c>
      <c r="T1793" s="225">
        <f>S1793*H1793</f>
        <v>0</v>
      </c>
      <c r="U1793" s="41"/>
      <c r="V1793" s="41"/>
      <c r="W1793" s="41"/>
      <c r="X1793" s="41"/>
      <c r="Y1793" s="41"/>
      <c r="Z1793" s="41"/>
      <c r="AA1793" s="41"/>
      <c r="AB1793" s="41"/>
      <c r="AC1793" s="41"/>
      <c r="AD1793" s="41"/>
      <c r="AE1793" s="41"/>
      <c r="AR1793" s="226" t="s">
        <v>276</v>
      </c>
      <c r="AT1793" s="226" t="s">
        <v>166</v>
      </c>
      <c r="AU1793" s="226" t="s">
        <v>87</v>
      </c>
      <c r="AY1793" s="20" t="s">
        <v>164</v>
      </c>
      <c r="BE1793" s="227">
        <f>IF(N1793="základní",J1793,0)</f>
        <v>0</v>
      </c>
      <c r="BF1793" s="227">
        <f>IF(N1793="snížená",J1793,0)</f>
        <v>0</v>
      </c>
      <c r="BG1793" s="227">
        <f>IF(N1793="zákl. přenesená",J1793,0)</f>
        <v>0</v>
      </c>
      <c r="BH1793" s="227">
        <f>IF(N1793="sníž. přenesená",J1793,0)</f>
        <v>0</v>
      </c>
      <c r="BI1793" s="227">
        <f>IF(N1793="nulová",J1793,0)</f>
        <v>0</v>
      </c>
      <c r="BJ1793" s="20" t="s">
        <v>85</v>
      </c>
      <c r="BK1793" s="227">
        <f>ROUND(I1793*H1793,2)</f>
        <v>0</v>
      </c>
      <c r="BL1793" s="20" t="s">
        <v>276</v>
      </c>
      <c r="BM1793" s="226" t="s">
        <v>1840</v>
      </c>
    </row>
    <row r="1794" s="2" customFormat="1">
      <c r="A1794" s="41"/>
      <c r="B1794" s="42"/>
      <c r="C1794" s="43"/>
      <c r="D1794" s="235" t="s">
        <v>274</v>
      </c>
      <c r="E1794" s="43"/>
      <c r="F1794" s="288" t="s">
        <v>1841</v>
      </c>
      <c r="G1794" s="43"/>
      <c r="H1794" s="43"/>
      <c r="I1794" s="230"/>
      <c r="J1794" s="43"/>
      <c r="K1794" s="43"/>
      <c r="L1794" s="47"/>
      <c r="M1794" s="231"/>
      <c r="N1794" s="232"/>
      <c r="O1794" s="87"/>
      <c r="P1794" s="87"/>
      <c r="Q1794" s="87"/>
      <c r="R1794" s="87"/>
      <c r="S1794" s="87"/>
      <c r="T1794" s="88"/>
      <c r="U1794" s="41"/>
      <c r="V1794" s="41"/>
      <c r="W1794" s="41"/>
      <c r="X1794" s="41"/>
      <c r="Y1794" s="41"/>
      <c r="Z1794" s="41"/>
      <c r="AA1794" s="41"/>
      <c r="AB1794" s="41"/>
      <c r="AC1794" s="41"/>
      <c r="AD1794" s="41"/>
      <c r="AE1794" s="41"/>
      <c r="AT1794" s="20" t="s">
        <v>274</v>
      </c>
      <c r="AU1794" s="20" t="s">
        <v>87</v>
      </c>
    </row>
    <row r="1795" s="13" customFormat="1">
      <c r="A1795" s="13"/>
      <c r="B1795" s="233"/>
      <c r="C1795" s="234"/>
      <c r="D1795" s="235" t="s">
        <v>174</v>
      </c>
      <c r="E1795" s="236" t="s">
        <v>19</v>
      </c>
      <c r="F1795" s="237" t="s">
        <v>87</v>
      </c>
      <c r="G1795" s="234"/>
      <c r="H1795" s="238">
        <v>2</v>
      </c>
      <c r="I1795" s="239"/>
      <c r="J1795" s="234"/>
      <c r="K1795" s="234"/>
      <c r="L1795" s="240"/>
      <c r="M1795" s="241"/>
      <c r="N1795" s="242"/>
      <c r="O1795" s="242"/>
      <c r="P1795" s="242"/>
      <c r="Q1795" s="242"/>
      <c r="R1795" s="242"/>
      <c r="S1795" s="242"/>
      <c r="T1795" s="24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44" t="s">
        <v>174</v>
      </c>
      <c r="AU1795" s="244" t="s">
        <v>87</v>
      </c>
      <c r="AV1795" s="13" t="s">
        <v>87</v>
      </c>
      <c r="AW1795" s="13" t="s">
        <v>37</v>
      </c>
      <c r="AX1795" s="13" t="s">
        <v>77</v>
      </c>
      <c r="AY1795" s="244" t="s">
        <v>164</v>
      </c>
    </row>
    <row r="1796" s="14" customFormat="1">
      <c r="A1796" s="14"/>
      <c r="B1796" s="245"/>
      <c r="C1796" s="246"/>
      <c r="D1796" s="235" t="s">
        <v>174</v>
      </c>
      <c r="E1796" s="247" t="s">
        <v>19</v>
      </c>
      <c r="F1796" s="248" t="s">
        <v>176</v>
      </c>
      <c r="G1796" s="246"/>
      <c r="H1796" s="249">
        <v>2</v>
      </c>
      <c r="I1796" s="250"/>
      <c r="J1796" s="246"/>
      <c r="K1796" s="246"/>
      <c r="L1796" s="251"/>
      <c r="M1796" s="252"/>
      <c r="N1796" s="253"/>
      <c r="O1796" s="253"/>
      <c r="P1796" s="253"/>
      <c r="Q1796" s="253"/>
      <c r="R1796" s="253"/>
      <c r="S1796" s="253"/>
      <c r="T1796" s="254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55" t="s">
        <v>174</v>
      </c>
      <c r="AU1796" s="255" t="s">
        <v>87</v>
      </c>
      <c r="AV1796" s="14" t="s">
        <v>108</v>
      </c>
      <c r="AW1796" s="14" t="s">
        <v>37</v>
      </c>
      <c r="AX1796" s="14" t="s">
        <v>85</v>
      </c>
      <c r="AY1796" s="255" t="s">
        <v>164</v>
      </c>
    </row>
    <row r="1797" s="2" customFormat="1" ht="49.05" customHeight="1">
      <c r="A1797" s="41"/>
      <c r="B1797" s="42"/>
      <c r="C1797" s="215" t="s">
        <v>1842</v>
      </c>
      <c r="D1797" s="215" t="s">
        <v>166</v>
      </c>
      <c r="E1797" s="216" t="s">
        <v>1843</v>
      </c>
      <c r="F1797" s="217" t="s">
        <v>1844</v>
      </c>
      <c r="G1797" s="218" t="s">
        <v>272</v>
      </c>
      <c r="H1797" s="219">
        <v>1</v>
      </c>
      <c r="I1797" s="220"/>
      <c r="J1797" s="221">
        <f>ROUND(I1797*H1797,2)</f>
        <v>0</v>
      </c>
      <c r="K1797" s="217" t="s">
        <v>19</v>
      </c>
      <c r="L1797" s="47"/>
      <c r="M1797" s="222" t="s">
        <v>19</v>
      </c>
      <c r="N1797" s="223" t="s">
        <v>48</v>
      </c>
      <c r="O1797" s="87"/>
      <c r="P1797" s="224">
        <f>O1797*H1797</f>
        <v>0</v>
      </c>
      <c r="Q1797" s="224">
        <v>0</v>
      </c>
      <c r="R1797" s="224">
        <f>Q1797*H1797</f>
        <v>0</v>
      </c>
      <c r="S1797" s="224">
        <v>0</v>
      </c>
      <c r="T1797" s="225">
        <f>S1797*H1797</f>
        <v>0</v>
      </c>
      <c r="U1797" s="41"/>
      <c r="V1797" s="41"/>
      <c r="W1797" s="41"/>
      <c r="X1797" s="41"/>
      <c r="Y1797" s="41"/>
      <c r="Z1797" s="41"/>
      <c r="AA1797" s="41"/>
      <c r="AB1797" s="41"/>
      <c r="AC1797" s="41"/>
      <c r="AD1797" s="41"/>
      <c r="AE1797" s="41"/>
      <c r="AR1797" s="226" t="s">
        <v>276</v>
      </c>
      <c r="AT1797" s="226" t="s">
        <v>166</v>
      </c>
      <c r="AU1797" s="226" t="s">
        <v>87</v>
      </c>
      <c r="AY1797" s="20" t="s">
        <v>164</v>
      </c>
      <c r="BE1797" s="227">
        <f>IF(N1797="základní",J1797,0)</f>
        <v>0</v>
      </c>
      <c r="BF1797" s="227">
        <f>IF(N1797="snížená",J1797,0)</f>
        <v>0</v>
      </c>
      <c r="BG1797" s="227">
        <f>IF(N1797="zákl. přenesená",J1797,0)</f>
        <v>0</v>
      </c>
      <c r="BH1797" s="227">
        <f>IF(N1797="sníž. přenesená",J1797,0)</f>
        <v>0</v>
      </c>
      <c r="BI1797" s="227">
        <f>IF(N1797="nulová",J1797,0)</f>
        <v>0</v>
      </c>
      <c r="BJ1797" s="20" t="s">
        <v>85</v>
      </c>
      <c r="BK1797" s="227">
        <f>ROUND(I1797*H1797,2)</f>
        <v>0</v>
      </c>
      <c r="BL1797" s="20" t="s">
        <v>276</v>
      </c>
      <c r="BM1797" s="226" t="s">
        <v>1845</v>
      </c>
    </row>
    <row r="1798" s="2" customFormat="1">
      <c r="A1798" s="41"/>
      <c r="B1798" s="42"/>
      <c r="C1798" s="43"/>
      <c r="D1798" s="235" t="s">
        <v>274</v>
      </c>
      <c r="E1798" s="43"/>
      <c r="F1798" s="288" t="s">
        <v>1846</v>
      </c>
      <c r="G1798" s="43"/>
      <c r="H1798" s="43"/>
      <c r="I1798" s="230"/>
      <c r="J1798" s="43"/>
      <c r="K1798" s="43"/>
      <c r="L1798" s="47"/>
      <c r="M1798" s="231"/>
      <c r="N1798" s="232"/>
      <c r="O1798" s="87"/>
      <c r="P1798" s="87"/>
      <c r="Q1798" s="87"/>
      <c r="R1798" s="87"/>
      <c r="S1798" s="87"/>
      <c r="T1798" s="88"/>
      <c r="U1798" s="41"/>
      <c r="V1798" s="41"/>
      <c r="W1798" s="41"/>
      <c r="X1798" s="41"/>
      <c r="Y1798" s="41"/>
      <c r="Z1798" s="41"/>
      <c r="AA1798" s="41"/>
      <c r="AB1798" s="41"/>
      <c r="AC1798" s="41"/>
      <c r="AD1798" s="41"/>
      <c r="AE1798" s="41"/>
      <c r="AT1798" s="20" t="s">
        <v>274</v>
      </c>
      <c r="AU1798" s="20" t="s">
        <v>87</v>
      </c>
    </row>
    <row r="1799" s="13" customFormat="1">
      <c r="A1799" s="13"/>
      <c r="B1799" s="233"/>
      <c r="C1799" s="234"/>
      <c r="D1799" s="235" t="s">
        <v>174</v>
      </c>
      <c r="E1799" s="236" t="s">
        <v>19</v>
      </c>
      <c r="F1799" s="237" t="s">
        <v>85</v>
      </c>
      <c r="G1799" s="234"/>
      <c r="H1799" s="238">
        <v>1</v>
      </c>
      <c r="I1799" s="239"/>
      <c r="J1799" s="234"/>
      <c r="K1799" s="234"/>
      <c r="L1799" s="240"/>
      <c r="M1799" s="241"/>
      <c r="N1799" s="242"/>
      <c r="O1799" s="242"/>
      <c r="P1799" s="242"/>
      <c r="Q1799" s="242"/>
      <c r="R1799" s="242"/>
      <c r="S1799" s="242"/>
      <c r="T1799" s="24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44" t="s">
        <v>174</v>
      </c>
      <c r="AU1799" s="244" t="s">
        <v>87</v>
      </c>
      <c r="AV1799" s="13" t="s">
        <v>87</v>
      </c>
      <c r="AW1799" s="13" t="s">
        <v>37</v>
      </c>
      <c r="AX1799" s="13" t="s">
        <v>77</v>
      </c>
      <c r="AY1799" s="244" t="s">
        <v>164</v>
      </c>
    </row>
    <row r="1800" s="14" customFormat="1">
      <c r="A1800" s="14"/>
      <c r="B1800" s="245"/>
      <c r="C1800" s="246"/>
      <c r="D1800" s="235" t="s">
        <v>174</v>
      </c>
      <c r="E1800" s="247" t="s">
        <v>19</v>
      </c>
      <c r="F1800" s="248" t="s">
        <v>176</v>
      </c>
      <c r="G1800" s="246"/>
      <c r="H1800" s="249">
        <v>1</v>
      </c>
      <c r="I1800" s="250"/>
      <c r="J1800" s="246"/>
      <c r="K1800" s="246"/>
      <c r="L1800" s="251"/>
      <c r="M1800" s="252"/>
      <c r="N1800" s="253"/>
      <c r="O1800" s="253"/>
      <c r="P1800" s="253"/>
      <c r="Q1800" s="253"/>
      <c r="R1800" s="253"/>
      <c r="S1800" s="253"/>
      <c r="T1800" s="254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T1800" s="255" t="s">
        <v>174</v>
      </c>
      <c r="AU1800" s="255" t="s">
        <v>87</v>
      </c>
      <c r="AV1800" s="14" t="s">
        <v>108</v>
      </c>
      <c r="AW1800" s="14" t="s">
        <v>37</v>
      </c>
      <c r="AX1800" s="14" t="s">
        <v>85</v>
      </c>
      <c r="AY1800" s="255" t="s">
        <v>164</v>
      </c>
    </row>
    <row r="1801" s="2" customFormat="1" ht="55.5" customHeight="1">
      <c r="A1801" s="41"/>
      <c r="B1801" s="42"/>
      <c r="C1801" s="215" t="s">
        <v>1847</v>
      </c>
      <c r="D1801" s="215" t="s">
        <v>166</v>
      </c>
      <c r="E1801" s="216" t="s">
        <v>1848</v>
      </c>
      <c r="F1801" s="217" t="s">
        <v>1849</v>
      </c>
      <c r="G1801" s="218" t="s">
        <v>272</v>
      </c>
      <c r="H1801" s="219">
        <v>1</v>
      </c>
      <c r="I1801" s="220"/>
      <c r="J1801" s="221">
        <f>ROUND(I1801*H1801,2)</f>
        <v>0</v>
      </c>
      <c r="K1801" s="217" t="s">
        <v>19</v>
      </c>
      <c r="L1801" s="47"/>
      <c r="M1801" s="222" t="s">
        <v>19</v>
      </c>
      <c r="N1801" s="223" t="s">
        <v>48</v>
      </c>
      <c r="O1801" s="87"/>
      <c r="P1801" s="224">
        <f>O1801*H1801</f>
        <v>0</v>
      </c>
      <c r="Q1801" s="224">
        <v>0</v>
      </c>
      <c r="R1801" s="224">
        <f>Q1801*H1801</f>
        <v>0</v>
      </c>
      <c r="S1801" s="224">
        <v>0</v>
      </c>
      <c r="T1801" s="225">
        <f>S1801*H1801</f>
        <v>0</v>
      </c>
      <c r="U1801" s="41"/>
      <c r="V1801" s="41"/>
      <c r="W1801" s="41"/>
      <c r="X1801" s="41"/>
      <c r="Y1801" s="41"/>
      <c r="Z1801" s="41"/>
      <c r="AA1801" s="41"/>
      <c r="AB1801" s="41"/>
      <c r="AC1801" s="41"/>
      <c r="AD1801" s="41"/>
      <c r="AE1801" s="41"/>
      <c r="AR1801" s="226" t="s">
        <v>276</v>
      </c>
      <c r="AT1801" s="226" t="s">
        <v>166</v>
      </c>
      <c r="AU1801" s="226" t="s">
        <v>87</v>
      </c>
      <c r="AY1801" s="20" t="s">
        <v>164</v>
      </c>
      <c r="BE1801" s="227">
        <f>IF(N1801="základní",J1801,0)</f>
        <v>0</v>
      </c>
      <c r="BF1801" s="227">
        <f>IF(N1801="snížená",J1801,0)</f>
        <v>0</v>
      </c>
      <c r="BG1801" s="227">
        <f>IF(N1801="zákl. přenesená",J1801,0)</f>
        <v>0</v>
      </c>
      <c r="BH1801" s="227">
        <f>IF(N1801="sníž. přenesená",J1801,0)</f>
        <v>0</v>
      </c>
      <c r="BI1801" s="227">
        <f>IF(N1801="nulová",J1801,0)</f>
        <v>0</v>
      </c>
      <c r="BJ1801" s="20" t="s">
        <v>85</v>
      </c>
      <c r="BK1801" s="227">
        <f>ROUND(I1801*H1801,2)</f>
        <v>0</v>
      </c>
      <c r="BL1801" s="20" t="s">
        <v>276</v>
      </c>
      <c r="BM1801" s="226" t="s">
        <v>1850</v>
      </c>
    </row>
    <row r="1802" s="2" customFormat="1">
      <c r="A1802" s="41"/>
      <c r="B1802" s="42"/>
      <c r="C1802" s="43"/>
      <c r="D1802" s="235" t="s">
        <v>274</v>
      </c>
      <c r="E1802" s="43"/>
      <c r="F1802" s="288" t="s">
        <v>1851</v>
      </c>
      <c r="G1802" s="43"/>
      <c r="H1802" s="43"/>
      <c r="I1802" s="230"/>
      <c r="J1802" s="43"/>
      <c r="K1802" s="43"/>
      <c r="L1802" s="47"/>
      <c r="M1802" s="231"/>
      <c r="N1802" s="232"/>
      <c r="O1802" s="87"/>
      <c r="P1802" s="87"/>
      <c r="Q1802" s="87"/>
      <c r="R1802" s="87"/>
      <c r="S1802" s="87"/>
      <c r="T1802" s="88"/>
      <c r="U1802" s="41"/>
      <c r="V1802" s="41"/>
      <c r="W1802" s="41"/>
      <c r="X1802" s="41"/>
      <c r="Y1802" s="41"/>
      <c r="Z1802" s="41"/>
      <c r="AA1802" s="41"/>
      <c r="AB1802" s="41"/>
      <c r="AC1802" s="41"/>
      <c r="AD1802" s="41"/>
      <c r="AE1802" s="41"/>
      <c r="AT1802" s="20" t="s">
        <v>274</v>
      </c>
      <c r="AU1802" s="20" t="s">
        <v>87</v>
      </c>
    </row>
    <row r="1803" s="13" customFormat="1">
      <c r="A1803" s="13"/>
      <c r="B1803" s="233"/>
      <c r="C1803" s="234"/>
      <c r="D1803" s="235" t="s">
        <v>174</v>
      </c>
      <c r="E1803" s="236" t="s">
        <v>19</v>
      </c>
      <c r="F1803" s="237" t="s">
        <v>85</v>
      </c>
      <c r="G1803" s="234"/>
      <c r="H1803" s="238">
        <v>1</v>
      </c>
      <c r="I1803" s="239"/>
      <c r="J1803" s="234"/>
      <c r="K1803" s="234"/>
      <c r="L1803" s="240"/>
      <c r="M1803" s="241"/>
      <c r="N1803" s="242"/>
      <c r="O1803" s="242"/>
      <c r="P1803" s="242"/>
      <c r="Q1803" s="242"/>
      <c r="R1803" s="242"/>
      <c r="S1803" s="242"/>
      <c r="T1803" s="24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44" t="s">
        <v>174</v>
      </c>
      <c r="AU1803" s="244" t="s">
        <v>87</v>
      </c>
      <c r="AV1803" s="13" t="s">
        <v>87</v>
      </c>
      <c r="AW1803" s="13" t="s">
        <v>37</v>
      </c>
      <c r="AX1803" s="13" t="s">
        <v>77</v>
      </c>
      <c r="AY1803" s="244" t="s">
        <v>164</v>
      </c>
    </row>
    <row r="1804" s="14" customFormat="1">
      <c r="A1804" s="14"/>
      <c r="B1804" s="245"/>
      <c r="C1804" s="246"/>
      <c r="D1804" s="235" t="s">
        <v>174</v>
      </c>
      <c r="E1804" s="247" t="s">
        <v>19</v>
      </c>
      <c r="F1804" s="248" t="s">
        <v>176</v>
      </c>
      <c r="G1804" s="246"/>
      <c r="H1804" s="249">
        <v>1</v>
      </c>
      <c r="I1804" s="250"/>
      <c r="J1804" s="246"/>
      <c r="K1804" s="246"/>
      <c r="L1804" s="251"/>
      <c r="M1804" s="252"/>
      <c r="N1804" s="253"/>
      <c r="O1804" s="253"/>
      <c r="P1804" s="253"/>
      <c r="Q1804" s="253"/>
      <c r="R1804" s="253"/>
      <c r="S1804" s="253"/>
      <c r="T1804" s="254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55" t="s">
        <v>174</v>
      </c>
      <c r="AU1804" s="255" t="s">
        <v>87</v>
      </c>
      <c r="AV1804" s="14" t="s">
        <v>108</v>
      </c>
      <c r="AW1804" s="14" t="s">
        <v>37</v>
      </c>
      <c r="AX1804" s="14" t="s">
        <v>85</v>
      </c>
      <c r="AY1804" s="255" t="s">
        <v>164</v>
      </c>
    </row>
    <row r="1805" s="2" customFormat="1" ht="55.5" customHeight="1">
      <c r="A1805" s="41"/>
      <c r="B1805" s="42"/>
      <c r="C1805" s="215" t="s">
        <v>1852</v>
      </c>
      <c r="D1805" s="215" t="s">
        <v>166</v>
      </c>
      <c r="E1805" s="216" t="s">
        <v>1853</v>
      </c>
      <c r="F1805" s="217" t="s">
        <v>1854</v>
      </c>
      <c r="G1805" s="218" t="s">
        <v>272</v>
      </c>
      <c r="H1805" s="219">
        <v>1</v>
      </c>
      <c r="I1805" s="220"/>
      <c r="J1805" s="221">
        <f>ROUND(I1805*H1805,2)</f>
        <v>0</v>
      </c>
      <c r="K1805" s="217" t="s">
        <v>19</v>
      </c>
      <c r="L1805" s="47"/>
      <c r="M1805" s="222" t="s">
        <v>19</v>
      </c>
      <c r="N1805" s="223" t="s">
        <v>48</v>
      </c>
      <c r="O1805" s="87"/>
      <c r="P1805" s="224">
        <f>O1805*H1805</f>
        <v>0</v>
      </c>
      <c r="Q1805" s="224">
        <v>0</v>
      </c>
      <c r="R1805" s="224">
        <f>Q1805*H1805</f>
        <v>0</v>
      </c>
      <c r="S1805" s="224">
        <v>0</v>
      </c>
      <c r="T1805" s="225">
        <f>S1805*H1805</f>
        <v>0</v>
      </c>
      <c r="U1805" s="41"/>
      <c r="V1805" s="41"/>
      <c r="W1805" s="41"/>
      <c r="X1805" s="41"/>
      <c r="Y1805" s="41"/>
      <c r="Z1805" s="41"/>
      <c r="AA1805" s="41"/>
      <c r="AB1805" s="41"/>
      <c r="AC1805" s="41"/>
      <c r="AD1805" s="41"/>
      <c r="AE1805" s="41"/>
      <c r="AR1805" s="226" t="s">
        <v>276</v>
      </c>
      <c r="AT1805" s="226" t="s">
        <v>166</v>
      </c>
      <c r="AU1805" s="226" t="s">
        <v>87</v>
      </c>
      <c r="AY1805" s="20" t="s">
        <v>164</v>
      </c>
      <c r="BE1805" s="227">
        <f>IF(N1805="základní",J1805,0)</f>
        <v>0</v>
      </c>
      <c r="BF1805" s="227">
        <f>IF(N1805="snížená",J1805,0)</f>
        <v>0</v>
      </c>
      <c r="BG1805" s="227">
        <f>IF(N1805="zákl. přenesená",J1805,0)</f>
        <v>0</v>
      </c>
      <c r="BH1805" s="227">
        <f>IF(N1805="sníž. přenesená",J1805,0)</f>
        <v>0</v>
      </c>
      <c r="BI1805" s="227">
        <f>IF(N1805="nulová",J1805,0)</f>
        <v>0</v>
      </c>
      <c r="BJ1805" s="20" t="s">
        <v>85</v>
      </c>
      <c r="BK1805" s="227">
        <f>ROUND(I1805*H1805,2)</f>
        <v>0</v>
      </c>
      <c r="BL1805" s="20" t="s">
        <v>276</v>
      </c>
      <c r="BM1805" s="226" t="s">
        <v>1855</v>
      </c>
    </row>
    <row r="1806" s="2" customFormat="1">
      <c r="A1806" s="41"/>
      <c r="B1806" s="42"/>
      <c r="C1806" s="43"/>
      <c r="D1806" s="235" t="s">
        <v>274</v>
      </c>
      <c r="E1806" s="43"/>
      <c r="F1806" s="288" t="s">
        <v>1856</v>
      </c>
      <c r="G1806" s="43"/>
      <c r="H1806" s="43"/>
      <c r="I1806" s="230"/>
      <c r="J1806" s="43"/>
      <c r="K1806" s="43"/>
      <c r="L1806" s="47"/>
      <c r="M1806" s="231"/>
      <c r="N1806" s="232"/>
      <c r="O1806" s="87"/>
      <c r="P1806" s="87"/>
      <c r="Q1806" s="87"/>
      <c r="R1806" s="87"/>
      <c r="S1806" s="87"/>
      <c r="T1806" s="88"/>
      <c r="U1806" s="41"/>
      <c r="V1806" s="41"/>
      <c r="W1806" s="41"/>
      <c r="X1806" s="41"/>
      <c r="Y1806" s="41"/>
      <c r="Z1806" s="41"/>
      <c r="AA1806" s="41"/>
      <c r="AB1806" s="41"/>
      <c r="AC1806" s="41"/>
      <c r="AD1806" s="41"/>
      <c r="AE1806" s="41"/>
      <c r="AT1806" s="20" t="s">
        <v>274</v>
      </c>
      <c r="AU1806" s="20" t="s">
        <v>87</v>
      </c>
    </row>
    <row r="1807" s="13" customFormat="1">
      <c r="A1807" s="13"/>
      <c r="B1807" s="233"/>
      <c r="C1807" s="234"/>
      <c r="D1807" s="235" t="s">
        <v>174</v>
      </c>
      <c r="E1807" s="236" t="s">
        <v>19</v>
      </c>
      <c r="F1807" s="237" t="s">
        <v>85</v>
      </c>
      <c r="G1807" s="234"/>
      <c r="H1807" s="238">
        <v>1</v>
      </c>
      <c r="I1807" s="239"/>
      <c r="J1807" s="234"/>
      <c r="K1807" s="234"/>
      <c r="L1807" s="240"/>
      <c r="M1807" s="241"/>
      <c r="N1807" s="242"/>
      <c r="O1807" s="242"/>
      <c r="P1807" s="242"/>
      <c r="Q1807" s="242"/>
      <c r="R1807" s="242"/>
      <c r="S1807" s="242"/>
      <c r="T1807" s="24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44" t="s">
        <v>174</v>
      </c>
      <c r="AU1807" s="244" t="s">
        <v>87</v>
      </c>
      <c r="AV1807" s="13" t="s">
        <v>87</v>
      </c>
      <c r="AW1807" s="13" t="s">
        <v>37</v>
      </c>
      <c r="AX1807" s="13" t="s">
        <v>77</v>
      </c>
      <c r="AY1807" s="244" t="s">
        <v>164</v>
      </c>
    </row>
    <row r="1808" s="14" customFormat="1">
      <c r="A1808" s="14"/>
      <c r="B1808" s="245"/>
      <c r="C1808" s="246"/>
      <c r="D1808" s="235" t="s">
        <v>174</v>
      </c>
      <c r="E1808" s="247" t="s">
        <v>19</v>
      </c>
      <c r="F1808" s="248" t="s">
        <v>176</v>
      </c>
      <c r="G1808" s="246"/>
      <c r="H1808" s="249">
        <v>1</v>
      </c>
      <c r="I1808" s="250"/>
      <c r="J1808" s="246"/>
      <c r="K1808" s="246"/>
      <c r="L1808" s="251"/>
      <c r="M1808" s="252"/>
      <c r="N1808" s="253"/>
      <c r="O1808" s="253"/>
      <c r="P1808" s="253"/>
      <c r="Q1808" s="253"/>
      <c r="R1808" s="253"/>
      <c r="S1808" s="253"/>
      <c r="T1808" s="254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55" t="s">
        <v>174</v>
      </c>
      <c r="AU1808" s="255" t="s">
        <v>87</v>
      </c>
      <c r="AV1808" s="14" t="s">
        <v>108</v>
      </c>
      <c r="AW1808" s="14" t="s">
        <v>37</v>
      </c>
      <c r="AX1808" s="14" t="s">
        <v>85</v>
      </c>
      <c r="AY1808" s="255" t="s">
        <v>164</v>
      </c>
    </row>
    <row r="1809" s="2" customFormat="1" ht="55.5" customHeight="1">
      <c r="A1809" s="41"/>
      <c r="B1809" s="42"/>
      <c r="C1809" s="215" t="s">
        <v>1857</v>
      </c>
      <c r="D1809" s="215" t="s">
        <v>166</v>
      </c>
      <c r="E1809" s="216" t="s">
        <v>1858</v>
      </c>
      <c r="F1809" s="217" t="s">
        <v>1859</v>
      </c>
      <c r="G1809" s="218" t="s">
        <v>272</v>
      </c>
      <c r="H1809" s="219">
        <v>1</v>
      </c>
      <c r="I1809" s="220"/>
      <c r="J1809" s="221">
        <f>ROUND(I1809*H1809,2)</f>
        <v>0</v>
      </c>
      <c r="K1809" s="217" t="s">
        <v>19</v>
      </c>
      <c r="L1809" s="47"/>
      <c r="M1809" s="222" t="s">
        <v>19</v>
      </c>
      <c r="N1809" s="223" t="s">
        <v>48</v>
      </c>
      <c r="O1809" s="87"/>
      <c r="P1809" s="224">
        <f>O1809*H1809</f>
        <v>0</v>
      </c>
      <c r="Q1809" s="224">
        <v>0</v>
      </c>
      <c r="R1809" s="224">
        <f>Q1809*H1809</f>
        <v>0</v>
      </c>
      <c r="S1809" s="224">
        <v>0</v>
      </c>
      <c r="T1809" s="225">
        <f>S1809*H1809</f>
        <v>0</v>
      </c>
      <c r="U1809" s="41"/>
      <c r="V1809" s="41"/>
      <c r="W1809" s="41"/>
      <c r="X1809" s="41"/>
      <c r="Y1809" s="41"/>
      <c r="Z1809" s="41"/>
      <c r="AA1809" s="41"/>
      <c r="AB1809" s="41"/>
      <c r="AC1809" s="41"/>
      <c r="AD1809" s="41"/>
      <c r="AE1809" s="41"/>
      <c r="AR1809" s="226" t="s">
        <v>276</v>
      </c>
      <c r="AT1809" s="226" t="s">
        <v>166</v>
      </c>
      <c r="AU1809" s="226" t="s">
        <v>87</v>
      </c>
      <c r="AY1809" s="20" t="s">
        <v>164</v>
      </c>
      <c r="BE1809" s="227">
        <f>IF(N1809="základní",J1809,0)</f>
        <v>0</v>
      </c>
      <c r="BF1809" s="227">
        <f>IF(N1809="snížená",J1809,0)</f>
        <v>0</v>
      </c>
      <c r="BG1809" s="227">
        <f>IF(N1809="zákl. přenesená",J1809,0)</f>
        <v>0</v>
      </c>
      <c r="BH1809" s="227">
        <f>IF(N1809="sníž. přenesená",J1809,0)</f>
        <v>0</v>
      </c>
      <c r="BI1809" s="227">
        <f>IF(N1809="nulová",J1809,0)</f>
        <v>0</v>
      </c>
      <c r="BJ1809" s="20" t="s">
        <v>85</v>
      </c>
      <c r="BK1809" s="227">
        <f>ROUND(I1809*H1809,2)</f>
        <v>0</v>
      </c>
      <c r="BL1809" s="20" t="s">
        <v>276</v>
      </c>
      <c r="BM1809" s="226" t="s">
        <v>1860</v>
      </c>
    </row>
    <row r="1810" s="2" customFormat="1">
      <c r="A1810" s="41"/>
      <c r="B1810" s="42"/>
      <c r="C1810" s="43"/>
      <c r="D1810" s="235" t="s">
        <v>274</v>
      </c>
      <c r="E1810" s="43"/>
      <c r="F1810" s="288" t="s">
        <v>1861</v>
      </c>
      <c r="G1810" s="43"/>
      <c r="H1810" s="43"/>
      <c r="I1810" s="230"/>
      <c r="J1810" s="43"/>
      <c r="K1810" s="43"/>
      <c r="L1810" s="47"/>
      <c r="M1810" s="231"/>
      <c r="N1810" s="232"/>
      <c r="O1810" s="87"/>
      <c r="P1810" s="87"/>
      <c r="Q1810" s="87"/>
      <c r="R1810" s="87"/>
      <c r="S1810" s="87"/>
      <c r="T1810" s="88"/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  <c r="AE1810" s="41"/>
      <c r="AT1810" s="20" t="s">
        <v>274</v>
      </c>
      <c r="AU1810" s="20" t="s">
        <v>87</v>
      </c>
    </row>
    <row r="1811" s="13" customFormat="1">
      <c r="A1811" s="13"/>
      <c r="B1811" s="233"/>
      <c r="C1811" s="234"/>
      <c r="D1811" s="235" t="s">
        <v>174</v>
      </c>
      <c r="E1811" s="236" t="s">
        <v>19</v>
      </c>
      <c r="F1811" s="237" t="s">
        <v>85</v>
      </c>
      <c r="G1811" s="234"/>
      <c r="H1811" s="238">
        <v>1</v>
      </c>
      <c r="I1811" s="239"/>
      <c r="J1811" s="234"/>
      <c r="K1811" s="234"/>
      <c r="L1811" s="240"/>
      <c r="M1811" s="241"/>
      <c r="N1811" s="242"/>
      <c r="O1811" s="242"/>
      <c r="P1811" s="242"/>
      <c r="Q1811" s="242"/>
      <c r="R1811" s="242"/>
      <c r="S1811" s="242"/>
      <c r="T1811" s="24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44" t="s">
        <v>174</v>
      </c>
      <c r="AU1811" s="244" t="s">
        <v>87</v>
      </c>
      <c r="AV1811" s="13" t="s">
        <v>87</v>
      </c>
      <c r="AW1811" s="13" t="s">
        <v>37</v>
      </c>
      <c r="AX1811" s="13" t="s">
        <v>77</v>
      </c>
      <c r="AY1811" s="244" t="s">
        <v>164</v>
      </c>
    </row>
    <row r="1812" s="14" customFormat="1">
      <c r="A1812" s="14"/>
      <c r="B1812" s="245"/>
      <c r="C1812" s="246"/>
      <c r="D1812" s="235" t="s">
        <v>174</v>
      </c>
      <c r="E1812" s="247" t="s">
        <v>19</v>
      </c>
      <c r="F1812" s="248" t="s">
        <v>176</v>
      </c>
      <c r="G1812" s="246"/>
      <c r="H1812" s="249">
        <v>1</v>
      </c>
      <c r="I1812" s="250"/>
      <c r="J1812" s="246"/>
      <c r="K1812" s="246"/>
      <c r="L1812" s="251"/>
      <c r="M1812" s="252"/>
      <c r="N1812" s="253"/>
      <c r="O1812" s="253"/>
      <c r="P1812" s="253"/>
      <c r="Q1812" s="253"/>
      <c r="R1812" s="253"/>
      <c r="S1812" s="253"/>
      <c r="T1812" s="254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T1812" s="255" t="s">
        <v>174</v>
      </c>
      <c r="AU1812" s="255" t="s">
        <v>87</v>
      </c>
      <c r="AV1812" s="14" t="s">
        <v>108</v>
      </c>
      <c r="AW1812" s="14" t="s">
        <v>37</v>
      </c>
      <c r="AX1812" s="14" t="s">
        <v>85</v>
      </c>
      <c r="AY1812" s="255" t="s">
        <v>164</v>
      </c>
    </row>
    <row r="1813" s="2" customFormat="1" ht="55.5" customHeight="1">
      <c r="A1813" s="41"/>
      <c r="B1813" s="42"/>
      <c r="C1813" s="215" t="s">
        <v>1862</v>
      </c>
      <c r="D1813" s="215" t="s">
        <v>166</v>
      </c>
      <c r="E1813" s="216" t="s">
        <v>1863</v>
      </c>
      <c r="F1813" s="217" t="s">
        <v>1864</v>
      </c>
      <c r="G1813" s="218" t="s">
        <v>272</v>
      </c>
      <c r="H1813" s="219">
        <v>1</v>
      </c>
      <c r="I1813" s="220"/>
      <c r="J1813" s="221">
        <f>ROUND(I1813*H1813,2)</f>
        <v>0</v>
      </c>
      <c r="K1813" s="217" t="s">
        <v>19</v>
      </c>
      <c r="L1813" s="47"/>
      <c r="M1813" s="222" t="s">
        <v>19</v>
      </c>
      <c r="N1813" s="223" t="s">
        <v>48</v>
      </c>
      <c r="O1813" s="87"/>
      <c r="P1813" s="224">
        <f>O1813*H1813</f>
        <v>0</v>
      </c>
      <c r="Q1813" s="224">
        <v>0</v>
      </c>
      <c r="R1813" s="224">
        <f>Q1813*H1813</f>
        <v>0</v>
      </c>
      <c r="S1813" s="224">
        <v>0</v>
      </c>
      <c r="T1813" s="225">
        <f>S1813*H1813</f>
        <v>0</v>
      </c>
      <c r="U1813" s="41"/>
      <c r="V1813" s="41"/>
      <c r="W1813" s="41"/>
      <c r="X1813" s="41"/>
      <c r="Y1813" s="41"/>
      <c r="Z1813" s="41"/>
      <c r="AA1813" s="41"/>
      <c r="AB1813" s="41"/>
      <c r="AC1813" s="41"/>
      <c r="AD1813" s="41"/>
      <c r="AE1813" s="41"/>
      <c r="AR1813" s="226" t="s">
        <v>276</v>
      </c>
      <c r="AT1813" s="226" t="s">
        <v>166</v>
      </c>
      <c r="AU1813" s="226" t="s">
        <v>87</v>
      </c>
      <c r="AY1813" s="20" t="s">
        <v>164</v>
      </c>
      <c r="BE1813" s="227">
        <f>IF(N1813="základní",J1813,0)</f>
        <v>0</v>
      </c>
      <c r="BF1813" s="227">
        <f>IF(N1813="snížená",J1813,0)</f>
        <v>0</v>
      </c>
      <c r="BG1813" s="227">
        <f>IF(N1813="zákl. přenesená",J1813,0)</f>
        <v>0</v>
      </c>
      <c r="BH1813" s="227">
        <f>IF(N1813="sníž. přenesená",J1813,0)</f>
        <v>0</v>
      </c>
      <c r="BI1813" s="227">
        <f>IF(N1813="nulová",J1813,0)</f>
        <v>0</v>
      </c>
      <c r="BJ1813" s="20" t="s">
        <v>85</v>
      </c>
      <c r="BK1813" s="227">
        <f>ROUND(I1813*H1813,2)</f>
        <v>0</v>
      </c>
      <c r="BL1813" s="20" t="s">
        <v>276</v>
      </c>
      <c r="BM1813" s="226" t="s">
        <v>1865</v>
      </c>
    </row>
    <row r="1814" s="2" customFormat="1">
      <c r="A1814" s="41"/>
      <c r="B1814" s="42"/>
      <c r="C1814" s="43"/>
      <c r="D1814" s="235" t="s">
        <v>274</v>
      </c>
      <c r="E1814" s="43"/>
      <c r="F1814" s="288" t="s">
        <v>1866</v>
      </c>
      <c r="G1814" s="43"/>
      <c r="H1814" s="43"/>
      <c r="I1814" s="230"/>
      <c r="J1814" s="43"/>
      <c r="K1814" s="43"/>
      <c r="L1814" s="47"/>
      <c r="M1814" s="231"/>
      <c r="N1814" s="232"/>
      <c r="O1814" s="87"/>
      <c r="P1814" s="87"/>
      <c r="Q1814" s="87"/>
      <c r="R1814" s="87"/>
      <c r="S1814" s="87"/>
      <c r="T1814" s="88"/>
      <c r="U1814" s="41"/>
      <c r="V1814" s="41"/>
      <c r="W1814" s="41"/>
      <c r="X1814" s="41"/>
      <c r="Y1814" s="41"/>
      <c r="Z1814" s="41"/>
      <c r="AA1814" s="41"/>
      <c r="AB1814" s="41"/>
      <c r="AC1814" s="41"/>
      <c r="AD1814" s="41"/>
      <c r="AE1814" s="41"/>
      <c r="AT1814" s="20" t="s">
        <v>274</v>
      </c>
      <c r="AU1814" s="20" t="s">
        <v>87</v>
      </c>
    </row>
    <row r="1815" s="13" customFormat="1">
      <c r="A1815" s="13"/>
      <c r="B1815" s="233"/>
      <c r="C1815" s="234"/>
      <c r="D1815" s="235" t="s">
        <v>174</v>
      </c>
      <c r="E1815" s="236" t="s">
        <v>19</v>
      </c>
      <c r="F1815" s="237" t="s">
        <v>85</v>
      </c>
      <c r="G1815" s="234"/>
      <c r="H1815" s="238">
        <v>1</v>
      </c>
      <c r="I1815" s="239"/>
      <c r="J1815" s="234"/>
      <c r="K1815" s="234"/>
      <c r="L1815" s="240"/>
      <c r="M1815" s="241"/>
      <c r="N1815" s="242"/>
      <c r="O1815" s="242"/>
      <c r="P1815" s="242"/>
      <c r="Q1815" s="242"/>
      <c r="R1815" s="242"/>
      <c r="S1815" s="242"/>
      <c r="T1815" s="24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4" t="s">
        <v>174</v>
      </c>
      <c r="AU1815" s="244" t="s">
        <v>87</v>
      </c>
      <c r="AV1815" s="13" t="s">
        <v>87</v>
      </c>
      <c r="AW1815" s="13" t="s">
        <v>37</v>
      </c>
      <c r="AX1815" s="13" t="s">
        <v>77</v>
      </c>
      <c r="AY1815" s="244" t="s">
        <v>164</v>
      </c>
    </row>
    <row r="1816" s="14" customFormat="1">
      <c r="A1816" s="14"/>
      <c r="B1816" s="245"/>
      <c r="C1816" s="246"/>
      <c r="D1816" s="235" t="s">
        <v>174</v>
      </c>
      <c r="E1816" s="247" t="s">
        <v>19</v>
      </c>
      <c r="F1816" s="248" t="s">
        <v>176</v>
      </c>
      <c r="G1816" s="246"/>
      <c r="H1816" s="249">
        <v>1</v>
      </c>
      <c r="I1816" s="250"/>
      <c r="J1816" s="246"/>
      <c r="K1816" s="246"/>
      <c r="L1816" s="251"/>
      <c r="M1816" s="252"/>
      <c r="N1816" s="253"/>
      <c r="O1816" s="253"/>
      <c r="P1816" s="253"/>
      <c r="Q1816" s="253"/>
      <c r="R1816" s="253"/>
      <c r="S1816" s="253"/>
      <c r="T1816" s="254"/>
      <c r="U1816" s="14"/>
      <c r="V1816" s="14"/>
      <c r="W1816" s="14"/>
      <c r="X1816" s="14"/>
      <c r="Y1816" s="14"/>
      <c r="Z1816" s="14"/>
      <c r="AA1816" s="14"/>
      <c r="AB1816" s="14"/>
      <c r="AC1816" s="14"/>
      <c r="AD1816" s="14"/>
      <c r="AE1816" s="14"/>
      <c r="AT1816" s="255" t="s">
        <v>174</v>
      </c>
      <c r="AU1816" s="255" t="s">
        <v>87</v>
      </c>
      <c r="AV1816" s="14" t="s">
        <v>108</v>
      </c>
      <c r="AW1816" s="14" t="s">
        <v>37</v>
      </c>
      <c r="AX1816" s="14" t="s">
        <v>85</v>
      </c>
      <c r="AY1816" s="255" t="s">
        <v>164</v>
      </c>
    </row>
    <row r="1817" s="2" customFormat="1" ht="55.5" customHeight="1">
      <c r="A1817" s="41"/>
      <c r="B1817" s="42"/>
      <c r="C1817" s="215" t="s">
        <v>1867</v>
      </c>
      <c r="D1817" s="215" t="s">
        <v>166</v>
      </c>
      <c r="E1817" s="216" t="s">
        <v>1868</v>
      </c>
      <c r="F1817" s="217" t="s">
        <v>1869</v>
      </c>
      <c r="G1817" s="218" t="s">
        <v>272</v>
      </c>
      <c r="H1817" s="219">
        <v>1</v>
      </c>
      <c r="I1817" s="220"/>
      <c r="J1817" s="221">
        <f>ROUND(I1817*H1817,2)</f>
        <v>0</v>
      </c>
      <c r="K1817" s="217" t="s">
        <v>19</v>
      </c>
      <c r="L1817" s="47"/>
      <c r="M1817" s="222" t="s">
        <v>19</v>
      </c>
      <c r="N1817" s="223" t="s">
        <v>48</v>
      </c>
      <c r="O1817" s="87"/>
      <c r="P1817" s="224">
        <f>O1817*H1817</f>
        <v>0</v>
      </c>
      <c r="Q1817" s="224">
        <v>0</v>
      </c>
      <c r="R1817" s="224">
        <f>Q1817*H1817</f>
        <v>0</v>
      </c>
      <c r="S1817" s="224">
        <v>0</v>
      </c>
      <c r="T1817" s="225">
        <f>S1817*H1817</f>
        <v>0</v>
      </c>
      <c r="U1817" s="41"/>
      <c r="V1817" s="41"/>
      <c r="W1817" s="41"/>
      <c r="X1817" s="41"/>
      <c r="Y1817" s="41"/>
      <c r="Z1817" s="41"/>
      <c r="AA1817" s="41"/>
      <c r="AB1817" s="41"/>
      <c r="AC1817" s="41"/>
      <c r="AD1817" s="41"/>
      <c r="AE1817" s="41"/>
      <c r="AR1817" s="226" t="s">
        <v>276</v>
      </c>
      <c r="AT1817" s="226" t="s">
        <v>166</v>
      </c>
      <c r="AU1817" s="226" t="s">
        <v>87</v>
      </c>
      <c r="AY1817" s="20" t="s">
        <v>164</v>
      </c>
      <c r="BE1817" s="227">
        <f>IF(N1817="základní",J1817,0)</f>
        <v>0</v>
      </c>
      <c r="BF1817" s="227">
        <f>IF(N1817="snížená",J1817,0)</f>
        <v>0</v>
      </c>
      <c r="BG1817" s="227">
        <f>IF(N1817="zákl. přenesená",J1817,0)</f>
        <v>0</v>
      </c>
      <c r="BH1817" s="227">
        <f>IF(N1817="sníž. přenesená",J1817,0)</f>
        <v>0</v>
      </c>
      <c r="BI1817" s="227">
        <f>IF(N1817="nulová",J1817,0)</f>
        <v>0</v>
      </c>
      <c r="BJ1817" s="20" t="s">
        <v>85</v>
      </c>
      <c r="BK1817" s="227">
        <f>ROUND(I1817*H1817,2)</f>
        <v>0</v>
      </c>
      <c r="BL1817" s="20" t="s">
        <v>276</v>
      </c>
      <c r="BM1817" s="226" t="s">
        <v>1870</v>
      </c>
    </row>
    <row r="1818" s="2" customFormat="1">
      <c r="A1818" s="41"/>
      <c r="B1818" s="42"/>
      <c r="C1818" s="43"/>
      <c r="D1818" s="235" t="s">
        <v>274</v>
      </c>
      <c r="E1818" s="43"/>
      <c r="F1818" s="288" t="s">
        <v>1871</v>
      </c>
      <c r="G1818" s="43"/>
      <c r="H1818" s="43"/>
      <c r="I1818" s="230"/>
      <c r="J1818" s="43"/>
      <c r="K1818" s="43"/>
      <c r="L1818" s="47"/>
      <c r="M1818" s="231"/>
      <c r="N1818" s="232"/>
      <c r="O1818" s="87"/>
      <c r="P1818" s="87"/>
      <c r="Q1818" s="87"/>
      <c r="R1818" s="87"/>
      <c r="S1818" s="87"/>
      <c r="T1818" s="88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41"/>
      <c r="AE1818" s="41"/>
      <c r="AT1818" s="20" t="s">
        <v>274</v>
      </c>
      <c r="AU1818" s="20" t="s">
        <v>87</v>
      </c>
    </row>
    <row r="1819" s="13" customFormat="1">
      <c r="A1819" s="13"/>
      <c r="B1819" s="233"/>
      <c r="C1819" s="234"/>
      <c r="D1819" s="235" t="s">
        <v>174</v>
      </c>
      <c r="E1819" s="236" t="s">
        <v>19</v>
      </c>
      <c r="F1819" s="237" t="s">
        <v>85</v>
      </c>
      <c r="G1819" s="234"/>
      <c r="H1819" s="238">
        <v>1</v>
      </c>
      <c r="I1819" s="239"/>
      <c r="J1819" s="234"/>
      <c r="K1819" s="234"/>
      <c r="L1819" s="240"/>
      <c r="M1819" s="241"/>
      <c r="N1819" s="242"/>
      <c r="O1819" s="242"/>
      <c r="P1819" s="242"/>
      <c r="Q1819" s="242"/>
      <c r="R1819" s="242"/>
      <c r="S1819" s="242"/>
      <c r="T1819" s="24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44" t="s">
        <v>174</v>
      </c>
      <c r="AU1819" s="244" t="s">
        <v>87</v>
      </c>
      <c r="AV1819" s="13" t="s">
        <v>87</v>
      </c>
      <c r="AW1819" s="13" t="s">
        <v>37</v>
      </c>
      <c r="AX1819" s="13" t="s">
        <v>77</v>
      </c>
      <c r="AY1819" s="244" t="s">
        <v>164</v>
      </c>
    </row>
    <row r="1820" s="14" customFormat="1">
      <c r="A1820" s="14"/>
      <c r="B1820" s="245"/>
      <c r="C1820" s="246"/>
      <c r="D1820" s="235" t="s">
        <v>174</v>
      </c>
      <c r="E1820" s="247" t="s">
        <v>19</v>
      </c>
      <c r="F1820" s="248" t="s">
        <v>176</v>
      </c>
      <c r="G1820" s="246"/>
      <c r="H1820" s="249">
        <v>1</v>
      </c>
      <c r="I1820" s="250"/>
      <c r="J1820" s="246"/>
      <c r="K1820" s="246"/>
      <c r="L1820" s="251"/>
      <c r="M1820" s="252"/>
      <c r="N1820" s="253"/>
      <c r="O1820" s="253"/>
      <c r="P1820" s="253"/>
      <c r="Q1820" s="253"/>
      <c r="R1820" s="253"/>
      <c r="S1820" s="253"/>
      <c r="T1820" s="254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55" t="s">
        <v>174</v>
      </c>
      <c r="AU1820" s="255" t="s">
        <v>87</v>
      </c>
      <c r="AV1820" s="14" t="s">
        <v>108</v>
      </c>
      <c r="AW1820" s="14" t="s">
        <v>37</v>
      </c>
      <c r="AX1820" s="14" t="s">
        <v>85</v>
      </c>
      <c r="AY1820" s="255" t="s">
        <v>164</v>
      </c>
    </row>
    <row r="1821" s="2" customFormat="1" ht="55.5" customHeight="1">
      <c r="A1821" s="41"/>
      <c r="B1821" s="42"/>
      <c r="C1821" s="215" t="s">
        <v>1872</v>
      </c>
      <c r="D1821" s="215" t="s">
        <v>166</v>
      </c>
      <c r="E1821" s="216" t="s">
        <v>1873</v>
      </c>
      <c r="F1821" s="217" t="s">
        <v>1874</v>
      </c>
      <c r="G1821" s="218" t="s">
        <v>272</v>
      </c>
      <c r="H1821" s="219">
        <v>1</v>
      </c>
      <c r="I1821" s="220"/>
      <c r="J1821" s="221">
        <f>ROUND(I1821*H1821,2)</f>
        <v>0</v>
      </c>
      <c r="K1821" s="217" t="s">
        <v>19</v>
      </c>
      <c r="L1821" s="47"/>
      <c r="M1821" s="222" t="s">
        <v>19</v>
      </c>
      <c r="N1821" s="223" t="s">
        <v>48</v>
      </c>
      <c r="O1821" s="87"/>
      <c r="P1821" s="224">
        <f>O1821*H1821</f>
        <v>0</v>
      </c>
      <c r="Q1821" s="224">
        <v>0</v>
      </c>
      <c r="R1821" s="224">
        <f>Q1821*H1821</f>
        <v>0</v>
      </c>
      <c r="S1821" s="224">
        <v>0</v>
      </c>
      <c r="T1821" s="225">
        <f>S1821*H1821</f>
        <v>0</v>
      </c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41"/>
      <c r="AE1821" s="41"/>
      <c r="AR1821" s="226" t="s">
        <v>276</v>
      </c>
      <c r="AT1821" s="226" t="s">
        <v>166</v>
      </c>
      <c r="AU1821" s="226" t="s">
        <v>87</v>
      </c>
      <c r="AY1821" s="20" t="s">
        <v>164</v>
      </c>
      <c r="BE1821" s="227">
        <f>IF(N1821="základní",J1821,0)</f>
        <v>0</v>
      </c>
      <c r="BF1821" s="227">
        <f>IF(N1821="snížená",J1821,0)</f>
        <v>0</v>
      </c>
      <c r="BG1821" s="227">
        <f>IF(N1821="zákl. přenesená",J1821,0)</f>
        <v>0</v>
      </c>
      <c r="BH1821" s="227">
        <f>IF(N1821="sníž. přenesená",J1821,0)</f>
        <v>0</v>
      </c>
      <c r="BI1821" s="227">
        <f>IF(N1821="nulová",J1821,0)</f>
        <v>0</v>
      </c>
      <c r="BJ1821" s="20" t="s">
        <v>85</v>
      </c>
      <c r="BK1821" s="227">
        <f>ROUND(I1821*H1821,2)</f>
        <v>0</v>
      </c>
      <c r="BL1821" s="20" t="s">
        <v>276</v>
      </c>
      <c r="BM1821" s="226" t="s">
        <v>1875</v>
      </c>
    </row>
    <row r="1822" s="2" customFormat="1">
      <c r="A1822" s="41"/>
      <c r="B1822" s="42"/>
      <c r="C1822" s="43"/>
      <c r="D1822" s="235" t="s">
        <v>274</v>
      </c>
      <c r="E1822" s="43"/>
      <c r="F1822" s="288" t="s">
        <v>1866</v>
      </c>
      <c r="G1822" s="43"/>
      <c r="H1822" s="43"/>
      <c r="I1822" s="230"/>
      <c r="J1822" s="43"/>
      <c r="K1822" s="43"/>
      <c r="L1822" s="47"/>
      <c r="M1822" s="231"/>
      <c r="N1822" s="232"/>
      <c r="O1822" s="87"/>
      <c r="P1822" s="87"/>
      <c r="Q1822" s="87"/>
      <c r="R1822" s="87"/>
      <c r="S1822" s="87"/>
      <c r="T1822" s="88"/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T1822" s="20" t="s">
        <v>274</v>
      </c>
      <c r="AU1822" s="20" t="s">
        <v>87</v>
      </c>
    </row>
    <row r="1823" s="13" customFormat="1">
      <c r="A1823" s="13"/>
      <c r="B1823" s="233"/>
      <c r="C1823" s="234"/>
      <c r="D1823" s="235" t="s">
        <v>174</v>
      </c>
      <c r="E1823" s="236" t="s">
        <v>19</v>
      </c>
      <c r="F1823" s="237" t="s">
        <v>85</v>
      </c>
      <c r="G1823" s="234"/>
      <c r="H1823" s="238">
        <v>1</v>
      </c>
      <c r="I1823" s="239"/>
      <c r="J1823" s="234"/>
      <c r="K1823" s="234"/>
      <c r="L1823" s="240"/>
      <c r="M1823" s="241"/>
      <c r="N1823" s="242"/>
      <c r="O1823" s="242"/>
      <c r="P1823" s="242"/>
      <c r="Q1823" s="242"/>
      <c r="R1823" s="242"/>
      <c r="S1823" s="242"/>
      <c r="T1823" s="24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44" t="s">
        <v>174</v>
      </c>
      <c r="AU1823" s="244" t="s">
        <v>87</v>
      </c>
      <c r="AV1823" s="13" t="s">
        <v>87</v>
      </c>
      <c r="AW1823" s="13" t="s">
        <v>37</v>
      </c>
      <c r="AX1823" s="13" t="s">
        <v>77</v>
      </c>
      <c r="AY1823" s="244" t="s">
        <v>164</v>
      </c>
    </row>
    <row r="1824" s="14" customFormat="1">
      <c r="A1824" s="14"/>
      <c r="B1824" s="245"/>
      <c r="C1824" s="246"/>
      <c r="D1824" s="235" t="s">
        <v>174</v>
      </c>
      <c r="E1824" s="247" t="s">
        <v>19</v>
      </c>
      <c r="F1824" s="248" t="s">
        <v>176</v>
      </c>
      <c r="G1824" s="246"/>
      <c r="H1824" s="249">
        <v>1</v>
      </c>
      <c r="I1824" s="250"/>
      <c r="J1824" s="246"/>
      <c r="K1824" s="246"/>
      <c r="L1824" s="251"/>
      <c r="M1824" s="252"/>
      <c r="N1824" s="253"/>
      <c r="O1824" s="253"/>
      <c r="P1824" s="253"/>
      <c r="Q1824" s="253"/>
      <c r="R1824" s="253"/>
      <c r="S1824" s="253"/>
      <c r="T1824" s="254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T1824" s="255" t="s">
        <v>174</v>
      </c>
      <c r="AU1824" s="255" t="s">
        <v>87</v>
      </c>
      <c r="AV1824" s="14" t="s">
        <v>108</v>
      </c>
      <c r="AW1824" s="14" t="s">
        <v>37</v>
      </c>
      <c r="AX1824" s="14" t="s">
        <v>85</v>
      </c>
      <c r="AY1824" s="255" t="s">
        <v>164</v>
      </c>
    </row>
    <row r="1825" s="2" customFormat="1" ht="44.25" customHeight="1">
      <c r="A1825" s="41"/>
      <c r="B1825" s="42"/>
      <c r="C1825" s="215" t="s">
        <v>1876</v>
      </c>
      <c r="D1825" s="215" t="s">
        <v>166</v>
      </c>
      <c r="E1825" s="216" t="s">
        <v>1877</v>
      </c>
      <c r="F1825" s="217" t="s">
        <v>1878</v>
      </c>
      <c r="G1825" s="218" t="s">
        <v>272</v>
      </c>
      <c r="H1825" s="219">
        <v>1</v>
      </c>
      <c r="I1825" s="220"/>
      <c r="J1825" s="221">
        <f>ROUND(I1825*H1825,2)</f>
        <v>0</v>
      </c>
      <c r="K1825" s="217" t="s">
        <v>19</v>
      </c>
      <c r="L1825" s="47"/>
      <c r="M1825" s="222" t="s">
        <v>19</v>
      </c>
      <c r="N1825" s="223" t="s">
        <v>48</v>
      </c>
      <c r="O1825" s="87"/>
      <c r="P1825" s="224">
        <f>O1825*H1825</f>
        <v>0</v>
      </c>
      <c r="Q1825" s="224">
        <v>0</v>
      </c>
      <c r="R1825" s="224">
        <f>Q1825*H1825</f>
        <v>0</v>
      </c>
      <c r="S1825" s="224">
        <v>0</v>
      </c>
      <c r="T1825" s="225">
        <f>S1825*H1825</f>
        <v>0</v>
      </c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R1825" s="226" t="s">
        <v>276</v>
      </c>
      <c r="AT1825" s="226" t="s">
        <v>166</v>
      </c>
      <c r="AU1825" s="226" t="s">
        <v>87</v>
      </c>
      <c r="AY1825" s="20" t="s">
        <v>164</v>
      </c>
      <c r="BE1825" s="227">
        <f>IF(N1825="základní",J1825,0)</f>
        <v>0</v>
      </c>
      <c r="BF1825" s="227">
        <f>IF(N1825="snížená",J1825,0)</f>
        <v>0</v>
      </c>
      <c r="BG1825" s="227">
        <f>IF(N1825="zákl. přenesená",J1825,0)</f>
        <v>0</v>
      </c>
      <c r="BH1825" s="227">
        <f>IF(N1825="sníž. přenesená",J1825,0)</f>
        <v>0</v>
      </c>
      <c r="BI1825" s="227">
        <f>IF(N1825="nulová",J1825,0)</f>
        <v>0</v>
      </c>
      <c r="BJ1825" s="20" t="s">
        <v>85</v>
      </c>
      <c r="BK1825" s="227">
        <f>ROUND(I1825*H1825,2)</f>
        <v>0</v>
      </c>
      <c r="BL1825" s="20" t="s">
        <v>276</v>
      </c>
      <c r="BM1825" s="226" t="s">
        <v>1879</v>
      </c>
    </row>
    <row r="1826" s="2" customFormat="1">
      <c r="A1826" s="41"/>
      <c r="B1826" s="42"/>
      <c r="C1826" s="43"/>
      <c r="D1826" s="235" t="s">
        <v>274</v>
      </c>
      <c r="E1826" s="43"/>
      <c r="F1826" s="266" t="s">
        <v>1880</v>
      </c>
      <c r="G1826" s="43"/>
      <c r="H1826" s="43"/>
      <c r="I1826" s="230"/>
      <c r="J1826" s="43"/>
      <c r="K1826" s="43"/>
      <c r="L1826" s="47"/>
      <c r="M1826" s="231"/>
      <c r="N1826" s="232"/>
      <c r="O1826" s="87"/>
      <c r="P1826" s="87"/>
      <c r="Q1826" s="87"/>
      <c r="R1826" s="87"/>
      <c r="S1826" s="87"/>
      <c r="T1826" s="88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T1826" s="20" t="s">
        <v>274</v>
      </c>
      <c r="AU1826" s="20" t="s">
        <v>87</v>
      </c>
    </row>
    <row r="1827" s="13" customFormat="1">
      <c r="A1827" s="13"/>
      <c r="B1827" s="233"/>
      <c r="C1827" s="234"/>
      <c r="D1827" s="235" t="s">
        <v>174</v>
      </c>
      <c r="E1827" s="236" t="s">
        <v>19</v>
      </c>
      <c r="F1827" s="237" t="s">
        <v>85</v>
      </c>
      <c r="G1827" s="234"/>
      <c r="H1827" s="238">
        <v>1</v>
      </c>
      <c r="I1827" s="239"/>
      <c r="J1827" s="234"/>
      <c r="K1827" s="234"/>
      <c r="L1827" s="240"/>
      <c r="M1827" s="241"/>
      <c r="N1827" s="242"/>
      <c r="O1827" s="242"/>
      <c r="P1827" s="242"/>
      <c r="Q1827" s="242"/>
      <c r="R1827" s="242"/>
      <c r="S1827" s="242"/>
      <c r="T1827" s="24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4" t="s">
        <v>174</v>
      </c>
      <c r="AU1827" s="244" t="s">
        <v>87</v>
      </c>
      <c r="AV1827" s="13" t="s">
        <v>87</v>
      </c>
      <c r="AW1827" s="13" t="s">
        <v>37</v>
      </c>
      <c r="AX1827" s="13" t="s">
        <v>77</v>
      </c>
      <c r="AY1827" s="244" t="s">
        <v>164</v>
      </c>
    </row>
    <row r="1828" s="14" customFormat="1">
      <c r="A1828" s="14"/>
      <c r="B1828" s="245"/>
      <c r="C1828" s="246"/>
      <c r="D1828" s="235" t="s">
        <v>174</v>
      </c>
      <c r="E1828" s="247" t="s">
        <v>19</v>
      </c>
      <c r="F1828" s="248" t="s">
        <v>176</v>
      </c>
      <c r="G1828" s="246"/>
      <c r="H1828" s="249">
        <v>1</v>
      </c>
      <c r="I1828" s="250"/>
      <c r="J1828" s="246"/>
      <c r="K1828" s="246"/>
      <c r="L1828" s="251"/>
      <c r="M1828" s="252"/>
      <c r="N1828" s="253"/>
      <c r="O1828" s="253"/>
      <c r="P1828" s="253"/>
      <c r="Q1828" s="253"/>
      <c r="R1828" s="253"/>
      <c r="S1828" s="253"/>
      <c r="T1828" s="254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55" t="s">
        <v>174</v>
      </c>
      <c r="AU1828" s="255" t="s">
        <v>87</v>
      </c>
      <c r="AV1828" s="14" t="s">
        <v>108</v>
      </c>
      <c r="AW1828" s="14" t="s">
        <v>37</v>
      </c>
      <c r="AX1828" s="14" t="s">
        <v>85</v>
      </c>
      <c r="AY1828" s="255" t="s">
        <v>164</v>
      </c>
    </row>
    <row r="1829" s="2" customFormat="1" ht="62.7" customHeight="1">
      <c r="A1829" s="41"/>
      <c r="B1829" s="42"/>
      <c r="C1829" s="215" t="s">
        <v>1881</v>
      </c>
      <c r="D1829" s="215" t="s">
        <v>166</v>
      </c>
      <c r="E1829" s="216" t="s">
        <v>1882</v>
      </c>
      <c r="F1829" s="217" t="s">
        <v>1883</v>
      </c>
      <c r="G1829" s="218" t="s">
        <v>272</v>
      </c>
      <c r="H1829" s="219">
        <v>1</v>
      </c>
      <c r="I1829" s="220"/>
      <c r="J1829" s="221">
        <f>ROUND(I1829*H1829,2)</f>
        <v>0</v>
      </c>
      <c r="K1829" s="217" t="s">
        <v>19</v>
      </c>
      <c r="L1829" s="47"/>
      <c r="M1829" s="222" t="s">
        <v>19</v>
      </c>
      <c r="N1829" s="223" t="s">
        <v>48</v>
      </c>
      <c r="O1829" s="87"/>
      <c r="P1829" s="224">
        <f>O1829*H1829</f>
        <v>0</v>
      </c>
      <c r="Q1829" s="224">
        <v>0</v>
      </c>
      <c r="R1829" s="224">
        <f>Q1829*H1829</f>
        <v>0</v>
      </c>
      <c r="S1829" s="224">
        <v>0</v>
      </c>
      <c r="T1829" s="225">
        <f>S1829*H1829</f>
        <v>0</v>
      </c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  <c r="AE1829" s="41"/>
      <c r="AR1829" s="226" t="s">
        <v>276</v>
      </c>
      <c r="AT1829" s="226" t="s">
        <v>166</v>
      </c>
      <c r="AU1829" s="226" t="s">
        <v>87</v>
      </c>
      <c r="AY1829" s="20" t="s">
        <v>164</v>
      </c>
      <c r="BE1829" s="227">
        <f>IF(N1829="základní",J1829,0)</f>
        <v>0</v>
      </c>
      <c r="BF1829" s="227">
        <f>IF(N1829="snížená",J1829,0)</f>
        <v>0</v>
      </c>
      <c r="BG1829" s="227">
        <f>IF(N1829="zákl. přenesená",J1829,0)</f>
        <v>0</v>
      </c>
      <c r="BH1829" s="227">
        <f>IF(N1829="sníž. přenesená",J1829,0)</f>
        <v>0</v>
      </c>
      <c r="BI1829" s="227">
        <f>IF(N1829="nulová",J1829,0)</f>
        <v>0</v>
      </c>
      <c r="BJ1829" s="20" t="s">
        <v>85</v>
      </c>
      <c r="BK1829" s="227">
        <f>ROUND(I1829*H1829,2)</f>
        <v>0</v>
      </c>
      <c r="BL1829" s="20" t="s">
        <v>276</v>
      </c>
      <c r="BM1829" s="226" t="s">
        <v>1884</v>
      </c>
    </row>
    <row r="1830" s="2" customFormat="1">
      <c r="A1830" s="41"/>
      <c r="B1830" s="42"/>
      <c r="C1830" s="43"/>
      <c r="D1830" s="235" t="s">
        <v>274</v>
      </c>
      <c r="E1830" s="43"/>
      <c r="F1830" s="288" t="s">
        <v>1885</v>
      </c>
      <c r="G1830" s="43"/>
      <c r="H1830" s="43"/>
      <c r="I1830" s="230"/>
      <c r="J1830" s="43"/>
      <c r="K1830" s="43"/>
      <c r="L1830" s="47"/>
      <c r="M1830" s="231"/>
      <c r="N1830" s="232"/>
      <c r="O1830" s="87"/>
      <c r="P1830" s="87"/>
      <c r="Q1830" s="87"/>
      <c r="R1830" s="87"/>
      <c r="S1830" s="87"/>
      <c r="T1830" s="88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T1830" s="20" t="s">
        <v>274</v>
      </c>
      <c r="AU1830" s="20" t="s">
        <v>87</v>
      </c>
    </row>
    <row r="1831" s="13" customFormat="1">
      <c r="A1831" s="13"/>
      <c r="B1831" s="233"/>
      <c r="C1831" s="234"/>
      <c r="D1831" s="235" t="s">
        <v>174</v>
      </c>
      <c r="E1831" s="236" t="s">
        <v>19</v>
      </c>
      <c r="F1831" s="237" t="s">
        <v>85</v>
      </c>
      <c r="G1831" s="234"/>
      <c r="H1831" s="238">
        <v>1</v>
      </c>
      <c r="I1831" s="239"/>
      <c r="J1831" s="234"/>
      <c r="K1831" s="234"/>
      <c r="L1831" s="240"/>
      <c r="M1831" s="241"/>
      <c r="N1831" s="242"/>
      <c r="O1831" s="242"/>
      <c r="P1831" s="242"/>
      <c r="Q1831" s="242"/>
      <c r="R1831" s="242"/>
      <c r="S1831" s="242"/>
      <c r="T1831" s="24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T1831" s="244" t="s">
        <v>174</v>
      </c>
      <c r="AU1831" s="244" t="s">
        <v>87</v>
      </c>
      <c r="AV1831" s="13" t="s">
        <v>87</v>
      </c>
      <c r="AW1831" s="13" t="s">
        <v>37</v>
      </c>
      <c r="AX1831" s="13" t="s">
        <v>77</v>
      </c>
      <c r="AY1831" s="244" t="s">
        <v>164</v>
      </c>
    </row>
    <row r="1832" s="14" customFormat="1">
      <c r="A1832" s="14"/>
      <c r="B1832" s="245"/>
      <c r="C1832" s="246"/>
      <c r="D1832" s="235" t="s">
        <v>174</v>
      </c>
      <c r="E1832" s="247" t="s">
        <v>19</v>
      </c>
      <c r="F1832" s="248" t="s">
        <v>176</v>
      </c>
      <c r="G1832" s="246"/>
      <c r="H1832" s="249">
        <v>1</v>
      </c>
      <c r="I1832" s="250"/>
      <c r="J1832" s="246"/>
      <c r="K1832" s="246"/>
      <c r="L1832" s="251"/>
      <c r="M1832" s="252"/>
      <c r="N1832" s="253"/>
      <c r="O1832" s="253"/>
      <c r="P1832" s="253"/>
      <c r="Q1832" s="253"/>
      <c r="R1832" s="253"/>
      <c r="S1832" s="253"/>
      <c r="T1832" s="254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T1832" s="255" t="s">
        <v>174</v>
      </c>
      <c r="AU1832" s="255" t="s">
        <v>87</v>
      </c>
      <c r="AV1832" s="14" t="s">
        <v>108</v>
      </c>
      <c r="AW1832" s="14" t="s">
        <v>37</v>
      </c>
      <c r="AX1832" s="14" t="s">
        <v>85</v>
      </c>
      <c r="AY1832" s="255" t="s">
        <v>164</v>
      </c>
    </row>
    <row r="1833" s="2" customFormat="1" ht="44.25" customHeight="1">
      <c r="A1833" s="41"/>
      <c r="B1833" s="42"/>
      <c r="C1833" s="215" t="s">
        <v>1886</v>
      </c>
      <c r="D1833" s="215" t="s">
        <v>166</v>
      </c>
      <c r="E1833" s="216" t="s">
        <v>1887</v>
      </c>
      <c r="F1833" s="217" t="s">
        <v>1888</v>
      </c>
      <c r="G1833" s="218" t="s">
        <v>272</v>
      </c>
      <c r="H1833" s="219">
        <v>2</v>
      </c>
      <c r="I1833" s="220"/>
      <c r="J1833" s="221">
        <f>ROUND(I1833*H1833,2)</f>
        <v>0</v>
      </c>
      <c r="K1833" s="217" t="s">
        <v>19</v>
      </c>
      <c r="L1833" s="47"/>
      <c r="M1833" s="222" t="s">
        <v>19</v>
      </c>
      <c r="N1833" s="223" t="s">
        <v>48</v>
      </c>
      <c r="O1833" s="87"/>
      <c r="P1833" s="224">
        <f>O1833*H1833</f>
        <v>0</v>
      </c>
      <c r="Q1833" s="224">
        <v>0</v>
      </c>
      <c r="R1833" s="224">
        <f>Q1833*H1833</f>
        <v>0</v>
      </c>
      <c r="S1833" s="224">
        <v>0</v>
      </c>
      <c r="T1833" s="225">
        <f>S1833*H1833</f>
        <v>0</v>
      </c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R1833" s="226" t="s">
        <v>276</v>
      </c>
      <c r="AT1833" s="226" t="s">
        <v>166</v>
      </c>
      <c r="AU1833" s="226" t="s">
        <v>87</v>
      </c>
      <c r="AY1833" s="20" t="s">
        <v>164</v>
      </c>
      <c r="BE1833" s="227">
        <f>IF(N1833="základní",J1833,0)</f>
        <v>0</v>
      </c>
      <c r="BF1833" s="227">
        <f>IF(N1833="snížená",J1833,0)</f>
        <v>0</v>
      </c>
      <c r="BG1833" s="227">
        <f>IF(N1833="zákl. přenesená",J1833,0)</f>
        <v>0</v>
      </c>
      <c r="BH1833" s="227">
        <f>IF(N1833="sníž. přenesená",J1833,0)</f>
        <v>0</v>
      </c>
      <c r="BI1833" s="227">
        <f>IF(N1833="nulová",J1833,0)</f>
        <v>0</v>
      </c>
      <c r="BJ1833" s="20" t="s">
        <v>85</v>
      </c>
      <c r="BK1833" s="227">
        <f>ROUND(I1833*H1833,2)</f>
        <v>0</v>
      </c>
      <c r="BL1833" s="20" t="s">
        <v>276</v>
      </c>
      <c r="BM1833" s="226" t="s">
        <v>1889</v>
      </c>
    </row>
    <row r="1834" s="2" customFormat="1">
      <c r="A1834" s="41"/>
      <c r="B1834" s="42"/>
      <c r="C1834" s="43"/>
      <c r="D1834" s="235" t="s">
        <v>274</v>
      </c>
      <c r="E1834" s="43"/>
      <c r="F1834" s="266" t="s">
        <v>1890</v>
      </c>
      <c r="G1834" s="43"/>
      <c r="H1834" s="43"/>
      <c r="I1834" s="230"/>
      <c r="J1834" s="43"/>
      <c r="K1834" s="43"/>
      <c r="L1834" s="47"/>
      <c r="M1834" s="231"/>
      <c r="N1834" s="232"/>
      <c r="O1834" s="87"/>
      <c r="P1834" s="87"/>
      <c r="Q1834" s="87"/>
      <c r="R1834" s="87"/>
      <c r="S1834" s="87"/>
      <c r="T1834" s="88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T1834" s="20" t="s">
        <v>274</v>
      </c>
      <c r="AU1834" s="20" t="s">
        <v>87</v>
      </c>
    </row>
    <row r="1835" s="13" customFormat="1">
      <c r="A1835" s="13"/>
      <c r="B1835" s="233"/>
      <c r="C1835" s="234"/>
      <c r="D1835" s="235" t="s">
        <v>174</v>
      </c>
      <c r="E1835" s="236" t="s">
        <v>19</v>
      </c>
      <c r="F1835" s="237" t="s">
        <v>87</v>
      </c>
      <c r="G1835" s="234"/>
      <c r="H1835" s="238">
        <v>2</v>
      </c>
      <c r="I1835" s="239"/>
      <c r="J1835" s="234"/>
      <c r="K1835" s="234"/>
      <c r="L1835" s="240"/>
      <c r="M1835" s="241"/>
      <c r="N1835" s="242"/>
      <c r="O1835" s="242"/>
      <c r="P1835" s="242"/>
      <c r="Q1835" s="242"/>
      <c r="R1835" s="242"/>
      <c r="S1835" s="242"/>
      <c r="T1835" s="24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44" t="s">
        <v>174</v>
      </c>
      <c r="AU1835" s="244" t="s">
        <v>87</v>
      </c>
      <c r="AV1835" s="13" t="s">
        <v>87</v>
      </c>
      <c r="AW1835" s="13" t="s">
        <v>37</v>
      </c>
      <c r="AX1835" s="13" t="s">
        <v>77</v>
      </c>
      <c r="AY1835" s="244" t="s">
        <v>164</v>
      </c>
    </row>
    <row r="1836" s="14" customFormat="1">
      <c r="A1836" s="14"/>
      <c r="B1836" s="245"/>
      <c r="C1836" s="246"/>
      <c r="D1836" s="235" t="s">
        <v>174</v>
      </c>
      <c r="E1836" s="247" t="s">
        <v>19</v>
      </c>
      <c r="F1836" s="248" t="s">
        <v>176</v>
      </c>
      <c r="G1836" s="246"/>
      <c r="H1836" s="249">
        <v>2</v>
      </c>
      <c r="I1836" s="250"/>
      <c r="J1836" s="246"/>
      <c r="K1836" s="246"/>
      <c r="L1836" s="251"/>
      <c r="M1836" s="252"/>
      <c r="N1836" s="253"/>
      <c r="O1836" s="253"/>
      <c r="P1836" s="253"/>
      <c r="Q1836" s="253"/>
      <c r="R1836" s="253"/>
      <c r="S1836" s="253"/>
      <c r="T1836" s="254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55" t="s">
        <v>174</v>
      </c>
      <c r="AU1836" s="255" t="s">
        <v>87</v>
      </c>
      <c r="AV1836" s="14" t="s">
        <v>108</v>
      </c>
      <c r="AW1836" s="14" t="s">
        <v>37</v>
      </c>
      <c r="AX1836" s="14" t="s">
        <v>85</v>
      </c>
      <c r="AY1836" s="255" t="s">
        <v>164</v>
      </c>
    </row>
    <row r="1837" s="2" customFormat="1" ht="44.25" customHeight="1">
      <c r="A1837" s="41"/>
      <c r="B1837" s="42"/>
      <c r="C1837" s="215" t="s">
        <v>1891</v>
      </c>
      <c r="D1837" s="215" t="s">
        <v>166</v>
      </c>
      <c r="E1837" s="216" t="s">
        <v>1892</v>
      </c>
      <c r="F1837" s="217" t="s">
        <v>1893</v>
      </c>
      <c r="G1837" s="218" t="s">
        <v>272</v>
      </c>
      <c r="H1837" s="219">
        <v>2</v>
      </c>
      <c r="I1837" s="220"/>
      <c r="J1837" s="221">
        <f>ROUND(I1837*H1837,2)</f>
        <v>0</v>
      </c>
      <c r="K1837" s="217" t="s">
        <v>19</v>
      </c>
      <c r="L1837" s="47"/>
      <c r="M1837" s="222" t="s">
        <v>19</v>
      </c>
      <c r="N1837" s="223" t="s">
        <v>48</v>
      </c>
      <c r="O1837" s="87"/>
      <c r="P1837" s="224">
        <f>O1837*H1837</f>
        <v>0</v>
      </c>
      <c r="Q1837" s="224">
        <v>0</v>
      </c>
      <c r="R1837" s="224">
        <f>Q1837*H1837</f>
        <v>0</v>
      </c>
      <c r="S1837" s="224">
        <v>0</v>
      </c>
      <c r="T1837" s="225">
        <f>S1837*H1837</f>
        <v>0</v>
      </c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R1837" s="226" t="s">
        <v>276</v>
      </c>
      <c r="AT1837" s="226" t="s">
        <v>166</v>
      </c>
      <c r="AU1837" s="226" t="s">
        <v>87</v>
      </c>
      <c r="AY1837" s="20" t="s">
        <v>164</v>
      </c>
      <c r="BE1837" s="227">
        <f>IF(N1837="základní",J1837,0)</f>
        <v>0</v>
      </c>
      <c r="BF1837" s="227">
        <f>IF(N1837="snížená",J1837,0)</f>
        <v>0</v>
      </c>
      <c r="BG1837" s="227">
        <f>IF(N1837="zákl. přenesená",J1837,0)</f>
        <v>0</v>
      </c>
      <c r="BH1837" s="227">
        <f>IF(N1837="sníž. přenesená",J1837,0)</f>
        <v>0</v>
      </c>
      <c r="BI1837" s="227">
        <f>IF(N1837="nulová",J1837,0)</f>
        <v>0</v>
      </c>
      <c r="BJ1837" s="20" t="s">
        <v>85</v>
      </c>
      <c r="BK1837" s="227">
        <f>ROUND(I1837*H1837,2)</f>
        <v>0</v>
      </c>
      <c r="BL1837" s="20" t="s">
        <v>276</v>
      </c>
      <c r="BM1837" s="226" t="s">
        <v>1894</v>
      </c>
    </row>
    <row r="1838" s="2" customFormat="1">
      <c r="A1838" s="41"/>
      <c r="B1838" s="42"/>
      <c r="C1838" s="43"/>
      <c r="D1838" s="235" t="s">
        <v>274</v>
      </c>
      <c r="E1838" s="43"/>
      <c r="F1838" s="266" t="s">
        <v>1895</v>
      </c>
      <c r="G1838" s="43"/>
      <c r="H1838" s="43"/>
      <c r="I1838" s="230"/>
      <c r="J1838" s="43"/>
      <c r="K1838" s="43"/>
      <c r="L1838" s="47"/>
      <c r="M1838" s="231"/>
      <c r="N1838" s="232"/>
      <c r="O1838" s="87"/>
      <c r="P1838" s="87"/>
      <c r="Q1838" s="87"/>
      <c r="R1838" s="87"/>
      <c r="S1838" s="87"/>
      <c r="T1838" s="88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T1838" s="20" t="s">
        <v>274</v>
      </c>
      <c r="AU1838" s="20" t="s">
        <v>87</v>
      </c>
    </row>
    <row r="1839" s="13" customFormat="1">
      <c r="A1839" s="13"/>
      <c r="B1839" s="233"/>
      <c r="C1839" s="234"/>
      <c r="D1839" s="235" t="s">
        <v>174</v>
      </c>
      <c r="E1839" s="236" t="s">
        <v>19</v>
      </c>
      <c r="F1839" s="237" t="s">
        <v>87</v>
      </c>
      <c r="G1839" s="234"/>
      <c r="H1839" s="238">
        <v>2</v>
      </c>
      <c r="I1839" s="239"/>
      <c r="J1839" s="234"/>
      <c r="K1839" s="234"/>
      <c r="L1839" s="240"/>
      <c r="M1839" s="241"/>
      <c r="N1839" s="242"/>
      <c r="O1839" s="242"/>
      <c r="P1839" s="242"/>
      <c r="Q1839" s="242"/>
      <c r="R1839" s="242"/>
      <c r="S1839" s="242"/>
      <c r="T1839" s="24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T1839" s="244" t="s">
        <v>174</v>
      </c>
      <c r="AU1839" s="244" t="s">
        <v>87</v>
      </c>
      <c r="AV1839" s="13" t="s">
        <v>87</v>
      </c>
      <c r="AW1839" s="13" t="s">
        <v>37</v>
      </c>
      <c r="AX1839" s="13" t="s">
        <v>77</v>
      </c>
      <c r="AY1839" s="244" t="s">
        <v>164</v>
      </c>
    </row>
    <row r="1840" s="14" customFormat="1">
      <c r="A1840" s="14"/>
      <c r="B1840" s="245"/>
      <c r="C1840" s="246"/>
      <c r="D1840" s="235" t="s">
        <v>174</v>
      </c>
      <c r="E1840" s="247" t="s">
        <v>19</v>
      </c>
      <c r="F1840" s="248" t="s">
        <v>176</v>
      </c>
      <c r="G1840" s="246"/>
      <c r="H1840" s="249">
        <v>2</v>
      </c>
      <c r="I1840" s="250"/>
      <c r="J1840" s="246"/>
      <c r="K1840" s="246"/>
      <c r="L1840" s="251"/>
      <c r="M1840" s="252"/>
      <c r="N1840" s="253"/>
      <c r="O1840" s="253"/>
      <c r="P1840" s="253"/>
      <c r="Q1840" s="253"/>
      <c r="R1840" s="253"/>
      <c r="S1840" s="253"/>
      <c r="T1840" s="254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T1840" s="255" t="s">
        <v>174</v>
      </c>
      <c r="AU1840" s="255" t="s">
        <v>87</v>
      </c>
      <c r="AV1840" s="14" t="s">
        <v>108</v>
      </c>
      <c r="AW1840" s="14" t="s">
        <v>37</v>
      </c>
      <c r="AX1840" s="14" t="s">
        <v>85</v>
      </c>
      <c r="AY1840" s="255" t="s">
        <v>164</v>
      </c>
    </row>
    <row r="1841" s="2" customFormat="1" ht="44.25" customHeight="1">
      <c r="A1841" s="41"/>
      <c r="B1841" s="42"/>
      <c r="C1841" s="215" t="s">
        <v>1896</v>
      </c>
      <c r="D1841" s="215" t="s">
        <v>166</v>
      </c>
      <c r="E1841" s="216" t="s">
        <v>1897</v>
      </c>
      <c r="F1841" s="217" t="s">
        <v>1898</v>
      </c>
      <c r="G1841" s="218" t="s">
        <v>272</v>
      </c>
      <c r="H1841" s="219">
        <v>1</v>
      </c>
      <c r="I1841" s="220"/>
      <c r="J1841" s="221">
        <f>ROUND(I1841*H1841,2)</f>
        <v>0</v>
      </c>
      <c r="K1841" s="217" t="s">
        <v>19</v>
      </c>
      <c r="L1841" s="47"/>
      <c r="M1841" s="222" t="s">
        <v>19</v>
      </c>
      <c r="N1841" s="223" t="s">
        <v>48</v>
      </c>
      <c r="O1841" s="87"/>
      <c r="P1841" s="224">
        <f>O1841*H1841</f>
        <v>0</v>
      </c>
      <c r="Q1841" s="224">
        <v>0</v>
      </c>
      <c r="R1841" s="224">
        <f>Q1841*H1841</f>
        <v>0</v>
      </c>
      <c r="S1841" s="224">
        <v>0</v>
      </c>
      <c r="T1841" s="225">
        <f>S1841*H1841</f>
        <v>0</v>
      </c>
      <c r="U1841" s="41"/>
      <c r="V1841" s="41"/>
      <c r="W1841" s="41"/>
      <c r="X1841" s="41"/>
      <c r="Y1841" s="41"/>
      <c r="Z1841" s="41"/>
      <c r="AA1841" s="41"/>
      <c r="AB1841" s="41"/>
      <c r="AC1841" s="41"/>
      <c r="AD1841" s="41"/>
      <c r="AE1841" s="41"/>
      <c r="AR1841" s="226" t="s">
        <v>276</v>
      </c>
      <c r="AT1841" s="226" t="s">
        <v>166</v>
      </c>
      <c r="AU1841" s="226" t="s">
        <v>87</v>
      </c>
      <c r="AY1841" s="20" t="s">
        <v>164</v>
      </c>
      <c r="BE1841" s="227">
        <f>IF(N1841="základní",J1841,0)</f>
        <v>0</v>
      </c>
      <c r="BF1841" s="227">
        <f>IF(N1841="snížená",J1841,0)</f>
        <v>0</v>
      </c>
      <c r="BG1841" s="227">
        <f>IF(N1841="zákl. přenesená",J1841,0)</f>
        <v>0</v>
      </c>
      <c r="BH1841" s="227">
        <f>IF(N1841="sníž. přenesená",J1841,0)</f>
        <v>0</v>
      </c>
      <c r="BI1841" s="227">
        <f>IF(N1841="nulová",J1841,0)</f>
        <v>0</v>
      </c>
      <c r="BJ1841" s="20" t="s">
        <v>85</v>
      </c>
      <c r="BK1841" s="227">
        <f>ROUND(I1841*H1841,2)</f>
        <v>0</v>
      </c>
      <c r="BL1841" s="20" t="s">
        <v>276</v>
      </c>
      <c r="BM1841" s="226" t="s">
        <v>1899</v>
      </c>
    </row>
    <row r="1842" s="2" customFormat="1">
      <c r="A1842" s="41"/>
      <c r="B1842" s="42"/>
      <c r="C1842" s="43"/>
      <c r="D1842" s="235" t="s">
        <v>274</v>
      </c>
      <c r="E1842" s="43"/>
      <c r="F1842" s="266" t="s">
        <v>1900</v>
      </c>
      <c r="G1842" s="43"/>
      <c r="H1842" s="43"/>
      <c r="I1842" s="230"/>
      <c r="J1842" s="43"/>
      <c r="K1842" s="43"/>
      <c r="L1842" s="47"/>
      <c r="M1842" s="231"/>
      <c r="N1842" s="232"/>
      <c r="O1842" s="87"/>
      <c r="P1842" s="87"/>
      <c r="Q1842" s="87"/>
      <c r="R1842" s="87"/>
      <c r="S1842" s="87"/>
      <c r="T1842" s="88"/>
      <c r="U1842" s="41"/>
      <c r="V1842" s="41"/>
      <c r="W1842" s="41"/>
      <c r="X1842" s="41"/>
      <c r="Y1842" s="41"/>
      <c r="Z1842" s="41"/>
      <c r="AA1842" s="41"/>
      <c r="AB1842" s="41"/>
      <c r="AC1842" s="41"/>
      <c r="AD1842" s="41"/>
      <c r="AE1842" s="41"/>
      <c r="AT1842" s="20" t="s">
        <v>274</v>
      </c>
      <c r="AU1842" s="20" t="s">
        <v>87</v>
      </c>
    </row>
    <row r="1843" s="13" customFormat="1">
      <c r="A1843" s="13"/>
      <c r="B1843" s="233"/>
      <c r="C1843" s="234"/>
      <c r="D1843" s="235" t="s">
        <v>174</v>
      </c>
      <c r="E1843" s="236" t="s">
        <v>19</v>
      </c>
      <c r="F1843" s="237" t="s">
        <v>85</v>
      </c>
      <c r="G1843" s="234"/>
      <c r="H1843" s="238">
        <v>1</v>
      </c>
      <c r="I1843" s="239"/>
      <c r="J1843" s="234"/>
      <c r="K1843" s="234"/>
      <c r="L1843" s="240"/>
      <c r="M1843" s="241"/>
      <c r="N1843" s="242"/>
      <c r="O1843" s="242"/>
      <c r="P1843" s="242"/>
      <c r="Q1843" s="242"/>
      <c r="R1843" s="242"/>
      <c r="S1843" s="242"/>
      <c r="T1843" s="24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44" t="s">
        <v>174</v>
      </c>
      <c r="AU1843" s="244" t="s">
        <v>87</v>
      </c>
      <c r="AV1843" s="13" t="s">
        <v>87</v>
      </c>
      <c r="AW1843" s="13" t="s">
        <v>37</v>
      </c>
      <c r="AX1843" s="13" t="s">
        <v>77</v>
      </c>
      <c r="AY1843" s="244" t="s">
        <v>164</v>
      </c>
    </row>
    <row r="1844" s="14" customFormat="1">
      <c r="A1844" s="14"/>
      <c r="B1844" s="245"/>
      <c r="C1844" s="246"/>
      <c r="D1844" s="235" t="s">
        <v>174</v>
      </c>
      <c r="E1844" s="247" t="s">
        <v>19</v>
      </c>
      <c r="F1844" s="248" t="s">
        <v>176</v>
      </c>
      <c r="G1844" s="246"/>
      <c r="H1844" s="249">
        <v>1</v>
      </c>
      <c r="I1844" s="250"/>
      <c r="J1844" s="246"/>
      <c r="K1844" s="246"/>
      <c r="L1844" s="251"/>
      <c r="M1844" s="252"/>
      <c r="N1844" s="253"/>
      <c r="O1844" s="253"/>
      <c r="P1844" s="253"/>
      <c r="Q1844" s="253"/>
      <c r="R1844" s="253"/>
      <c r="S1844" s="253"/>
      <c r="T1844" s="254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55" t="s">
        <v>174</v>
      </c>
      <c r="AU1844" s="255" t="s">
        <v>87</v>
      </c>
      <c r="AV1844" s="14" t="s">
        <v>108</v>
      </c>
      <c r="AW1844" s="14" t="s">
        <v>37</v>
      </c>
      <c r="AX1844" s="14" t="s">
        <v>85</v>
      </c>
      <c r="AY1844" s="255" t="s">
        <v>164</v>
      </c>
    </row>
    <row r="1845" s="2" customFormat="1" ht="44.25" customHeight="1">
      <c r="A1845" s="41"/>
      <c r="B1845" s="42"/>
      <c r="C1845" s="215" t="s">
        <v>1901</v>
      </c>
      <c r="D1845" s="215" t="s">
        <v>166</v>
      </c>
      <c r="E1845" s="216" t="s">
        <v>1902</v>
      </c>
      <c r="F1845" s="217" t="s">
        <v>1903</v>
      </c>
      <c r="G1845" s="218" t="s">
        <v>272</v>
      </c>
      <c r="H1845" s="219">
        <v>1</v>
      </c>
      <c r="I1845" s="220"/>
      <c r="J1845" s="221">
        <f>ROUND(I1845*H1845,2)</f>
        <v>0</v>
      </c>
      <c r="K1845" s="217" t="s">
        <v>19</v>
      </c>
      <c r="L1845" s="47"/>
      <c r="M1845" s="222" t="s">
        <v>19</v>
      </c>
      <c r="N1845" s="223" t="s">
        <v>48</v>
      </c>
      <c r="O1845" s="87"/>
      <c r="P1845" s="224">
        <f>O1845*H1845</f>
        <v>0</v>
      </c>
      <c r="Q1845" s="224">
        <v>0</v>
      </c>
      <c r="R1845" s="224">
        <f>Q1845*H1845</f>
        <v>0</v>
      </c>
      <c r="S1845" s="224">
        <v>0</v>
      </c>
      <c r="T1845" s="225">
        <f>S1845*H1845</f>
        <v>0</v>
      </c>
      <c r="U1845" s="41"/>
      <c r="V1845" s="41"/>
      <c r="W1845" s="41"/>
      <c r="X1845" s="41"/>
      <c r="Y1845" s="41"/>
      <c r="Z1845" s="41"/>
      <c r="AA1845" s="41"/>
      <c r="AB1845" s="41"/>
      <c r="AC1845" s="41"/>
      <c r="AD1845" s="41"/>
      <c r="AE1845" s="41"/>
      <c r="AR1845" s="226" t="s">
        <v>276</v>
      </c>
      <c r="AT1845" s="226" t="s">
        <v>166</v>
      </c>
      <c r="AU1845" s="226" t="s">
        <v>87</v>
      </c>
      <c r="AY1845" s="20" t="s">
        <v>164</v>
      </c>
      <c r="BE1845" s="227">
        <f>IF(N1845="základní",J1845,0)</f>
        <v>0</v>
      </c>
      <c r="BF1845" s="227">
        <f>IF(N1845="snížená",J1845,0)</f>
        <v>0</v>
      </c>
      <c r="BG1845" s="227">
        <f>IF(N1845="zákl. přenesená",J1845,0)</f>
        <v>0</v>
      </c>
      <c r="BH1845" s="227">
        <f>IF(N1845="sníž. přenesená",J1845,0)</f>
        <v>0</v>
      </c>
      <c r="BI1845" s="227">
        <f>IF(N1845="nulová",J1845,0)</f>
        <v>0</v>
      </c>
      <c r="BJ1845" s="20" t="s">
        <v>85</v>
      </c>
      <c r="BK1845" s="227">
        <f>ROUND(I1845*H1845,2)</f>
        <v>0</v>
      </c>
      <c r="BL1845" s="20" t="s">
        <v>276</v>
      </c>
      <c r="BM1845" s="226" t="s">
        <v>1904</v>
      </c>
    </row>
    <row r="1846" s="2" customFormat="1">
      <c r="A1846" s="41"/>
      <c r="B1846" s="42"/>
      <c r="C1846" s="43"/>
      <c r="D1846" s="235" t="s">
        <v>274</v>
      </c>
      <c r="E1846" s="43"/>
      <c r="F1846" s="266" t="s">
        <v>1905</v>
      </c>
      <c r="G1846" s="43"/>
      <c r="H1846" s="43"/>
      <c r="I1846" s="230"/>
      <c r="J1846" s="43"/>
      <c r="K1846" s="43"/>
      <c r="L1846" s="47"/>
      <c r="M1846" s="231"/>
      <c r="N1846" s="232"/>
      <c r="O1846" s="87"/>
      <c r="P1846" s="87"/>
      <c r="Q1846" s="87"/>
      <c r="R1846" s="87"/>
      <c r="S1846" s="87"/>
      <c r="T1846" s="88"/>
      <c r="U1846" s="41"/>
      <c r="V1846" s="41"/>
      <c r="W1846" s="41"/>
      <c r="X1846" s="41"/>
      <c r="Y1846" s="41"/>
      <c r="Z1846" s="41"/>
      <c r="AA1846" s="41"/>
      <c r="AB1846" s="41"/>
      <c r="AC1846" s="41"/>
      <c r="AD1846" s="41"/>
      <c r="AE1846" s="41"/>
      <c r="AT1846" s="20" t="s">
        <v>274</v>
      </c>
      <c r="AU1846" s="20" t="s">
        <v>87</v>
      </c>
    </row>
    <row r="1847" s="13" customFormat="1">
      <c r="A1847" s="13"/>
      <c r="B1847" s="233"/>
      <c r="C1847" s="234"/>
      <c r="D1847" s="235" t="s">
        <v>174</v>
      </c>
      <c r="E1847" s="236" t="s">
        <v>19</v>
      </c>
      <c r="F1847" s="237" t="s">
        <v>85</v>
      </c>
      <c r="G1847" s="234"/>
      <c r="H1847" s="238">
        <v>1</v>
      </c>
      <c r="I1847" s="239"/>
      <c r="J1847" s="234"/>
      <c r="K1847" s="234"/>
      <c r="L1847" s="240"/>
      <c r="M1847" s="241"/>
      <c r="N1847" s="242"/>
      <c r="O1847" s="242"/>
      <c r="P1847" s="242"/>
      <c r="Q1847" s="242"/>
      <c r="R1847" s="242"/>
      <c r="S1847" s="242"/>
      <c r="T1847" s="24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44" t="s">
        <v>174</v>
      </c>
      <c r="AU1847" s="244" t="s">
        <v>87</v>
      </c>
      <c r="AV1847" s="13" t="s">
        <v>87</v>
      </c>
      <c r="AW1847" s="13" t="s">
        <v>37</v>
      </c>
      <c r="AX1847" s="13" t="s">
        <v>77</v>
      </c>
      <c r="AY1847" s="244" t="s">
        <v>164</v>
      </c>
    </row>
    <row r="1848" s="14" customFormat="1">
      <c r="A1848" s="14"/>
      <c r="B1848" s="245"/>
      <c r="C1848" s="246"/>
      <c r="D1848" s="235" t="s">
        <v>174</v>
      </c>
      <c r="E1848" s="247" t="s">
        <v>19</v>
      </c>
      <c r="F1848" s="248" t="s">
        <v>176</v>
      </c>
      <c r="G1848" s="246"/>
      <c r="H1848" s="249">
        <v>1</v>
      </c>
      <c r="I1848" s="250"/>
      <c r="J1848" s="246"/>
      <c r="K1848" s="246"/>
      <c r="L1848" s="251"/>
      <c r="M1848" s="252"/>
      <c r="N1848" s="253"/>
      <c r="O1848" s="253"/>
      <c r="P1848" s="253"/>
      <c r="Q1848" s="253"/>
      <c r="R1848" s="253"/>
      <c r="S1848" s="253"/>
      <c r="T1848" s="254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T1848" s="255" t="s">
        <v>174</v>
      </c>
      <c r="AU1848" s="255" t="s">
        <v>87</v>
      </c>
      <c r="AV1848" s="14" t="s">
        <v>108</v>
      </c>
      <c r="AW1848" s="14" t="s">
        <v>37</v>
      </c>
      <c r="AX1848" s="14" t="s">
        <v>85</v>
      </c>
      <c r="AY1848" s="255" t="s">
        <v>164</v>
      </c>
    </row>
    <row r="1849" s="2" customFormat="1" ht="44.25" customHeight="1">
      <c r="A1849" s="41"/>
      <c r="B1849" s="42"/>
      <c r="C1849" s="215" t="s">
        <v>1906</v>
      </c>
      <c r="D1849" s="215" t="s">
        <v>166</v>
      </c>
      <c r="E1849" s="216" t="s">
        <v>1907</v>
      </c>
      <c r="F1849" s="217" t="s">
        <v>1908</v>
      </c>
      <c r="G1849" s="218" t="s">
        <v>272</v>
      </c>
      <c r="H1849" s="219">
        <v>1</v>
      </c>
      <c r="I1849" s="220"/>
      <c r="J1849" s="221">
        <f>ROUND(I1849*H1849,2)</f>
        <v>0</v>
      </c>
      <c r="K1849" s="217" t="s">
        <v>19</v>
      </c>
      <c r="L1849" s="47"/>
      <c r="M1849" s="222" t="s">
        <v>19</v>
      </c>
      <c r="N1849" s="223" t="s">
        <v>48</v>
      </c>
      <c r="O1849" s="87"/>
      <c r="P1849" s="224">
        <f>O1849*H1849</f>
        <v>0</v>
      </c>
      <c r="Q1849" s="224">
        <v>0</v>
      </c>
      <c r="R1849" s="224">
        <f>Q1849*H1849</f>
        <v>0</v>
      </c>
      <c r="S1849" s="224">
        <v>0</v>
      </c>
      <c r="T1849" s="225">
        <f>S1849*H1849</f>
        <v>0</v>
      </c>
      <c r="U1849" s="41"/>
      <c r="V1849" s="41"/>
      <c r="W1849" s="41"/>
      <c r="X1849" s="41"/>
      <c r="Y1849" s="41"/>
      <c r="Z1849" s="41"/>
      <c r="AA1849" s="41"/>
      <c r="AB1849" s="41"/>
      <c r="AC1849" s="41"/>
      <c r="AD1849" s="41"/>
      <c r="AE1849" s="41"/>
      <c r="AR1849" s="226" t="s">
        <v>276</v>
      </c>
      <c r="AT1849" s="226" t="s">
        <v>166</v>
      </c>
      <c r="AU1849" s="226" t="s">
        <v>87</v>
      </c>
      <c r="AY1849" s="20" t="s">
        <v>164</v>
      </c>
      <c r="BE1849" s="227">
        <f>IF(N1849="základní",J1849,0)</f>
        <v>0</v>
      </c>
      <c r="BF1849" s="227">
        <f>IF(N1849="snížená",J1849,0)</f>
        <v>0</v>
      </c>
      <c r="BG1849" s="227">
        <f>IF(N1849="zákl. přenesená",J1849,0)</f>
        <v>0</v>
      </c>
      <c r="BH1849" s="227">
        <f>IF(N1849="sníž. přenesená",J1849,0)</f>
        <v>0</v>
      </c>
      <c r="BI1849" s="227">
        <f>IF(N1849="nulová",J1849,0)</f>
        <v>0</v>
      </c>
      <c r="BJ1849" s="20" t="s">
        <v>85</v>
      </c>
      <c r="BK1849" s="227">
        <f>ROUND(I1849*H1849,2)</f>
        <v>0</v>
      </c>
      <c r="BL1849" s="20" t="s">
        <v>276</v>
      </c>
      <c r="BM1849" s="226" t="s">
        <v>1909</v>
      </c>
    </row>
    <row r="1850" s="2" customFormat="1">
      <c r="A1850" s="41"/>
      <c r="B1850" s="42"/>
      <c r="C1850" s="43"/>
      <c r="D1850" s="235" t="s">
        <v>274</v>
      </c>
      <c r="E1850" s="43"/>
      <c r="F1850" s="266" t="s">
        <v>1910</v>
      </c>
      <c r="G1850" s="43"/>
      <c r="H1850" s="43"/>
      <c r="I1850" s="230"/>
      <c r="J1850" s="43"/>
      <c r="K1850" s="43"/>
      <c r="L1850" s="47"/>
      <c r="M1850" s="231"/>
      <c r="N1850" s="232"/>
      <c r="O1850" s="87"/>
      <c r="P1850" s="87"/>
      <c r="Q1850" s="87"/>
      <c r="R1850" s="87"/>
      <c r="S1850" s="87"/>
      <c r="T1850" s="88"/>
      <c r="U1850" s="41"/>
      <c r="V1850" s="41"/>
      <c r="W1850" s="41"/>
      <c r="X1850" s="41"/>
      <c r="Y1850" s="41"/>
      <c r="Z1850" s="41"/>
      <c r="AA1850" s="41"/>
      <c r="AB1850" s="41"/>
      <c r="AC1850" s="41"/>
      <c r="AD1850" s="41"/>
      <c r="AE1850" s="41"/>
      <c r="AT1850" s="20" t="s">
        <v>274</v>
      </c>
      <c r="AU1850" s="20" t="s">
        <v>87</v>
      </c>
    </row>
    <row r="1851" s="13" customFormat="1">
      <c r="A1851" s="13"/>
      <c r="B1851" s="233"/>
      <c r="C1851" s="234"/>
      <c r="D1851" s="235" t="s">
        <v>174</v>
      </c>
      <c r="E1851" s="236" t="s">
        <v>19</v>
      </c>
      <c r="F1851" s="237" t="s">
        <v>85</v>
      </c>
      <c r="G1851" s="234"/>
      <c r="H1851" s="238">
        <v>1</v>
      </c>
      <c r="I1851" s="239"/>
      <c r="J1851" s="234"/>
      <c r="K1851" s="234"/>
      <c r="L1851" s="240"/>
      <c r="M1851" s="241"/>
      <c r="N1851" s="242"/>
      <c r="O1851" s="242"/>
      <c r="P1851" s="242"/>
      <c r="Q1851" s="242"/>
      <c r="R1851" s="242"/>
      <c r="S1851" s="242"/>
      <c r="T1851" s="24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T1851" s="244" t="s">
        <v>174</v>
      </c>
      <c r="AU1851" s="244" t="s">
        <v>87</v>
      </c>
      <c r="AV1851" s="13" t="s">
        <v>87</v>
      </c>
      <c r="AW1851" s="13" t="s">
        <v>37</v>
      </c>
      <c r="AX1851" s="13" t="s">
        <v>77</v>
      </c>
      <c r="AY1851" s="244" t="s">
        <v>164</v>
      </c>
    </row>
    <row r="1852" s="14" customFormat="1">
      <c r="A1852" s="14"/>
      <c r="B1852" s="245"/>
      <c r="C1852" s="246"/>
      <c r="D1852" s="235" t="s">
        <v>174</v>
      </c>
      <c r="E1852" s="247" t="s">
        <v>19</v>
      </c>
      <c r="F1852" s="248" t="s">
        <v>176</v>
      </c>
      <c r="G1852" s="246"/>
      <c r="H1852" s="249">
        <v>1</v>
      </c>
      <c r="I1852" s="250"/>
      <c r="J1852" s="246"/>
      <c r="K1852" s="246"/>
      <c r="L1852" s="251"/>
      <c r="M1852" s="252"/>
      <c r="N1852" s="253"/>
      <c r="O1852" s="253"/>
      <c r="P1852" s="253"/>
      <c r="Q1852" s="253"/>
      <c r="R1852" s="253"/>
      <c r="S1852" s="253"/>
      <c r="T1852" s="254"/>
      <c r="U1852" s="14"/>
      <c r="V1852" s="14"/>
      <c r="W1852" s="14"/>
      <c r="X1852" s="14"/>
      <c r="Y1852" s="14"/>
      <c r="Z1852" s="14"/>
      <c r="AA1852" s="14"/>
      <c r="AB1852" s="14"/>
      <c r="AC1852" s="14"/>
      <c r="AD1852" s="14"/>
      <c r="AE1852" s="14"/>
      <c r="AT1852" s="255" t="s">
        <v>174</v>
      </c>
      <c r="AU1852" s="255" t="s">
        <v>87</v>
      </c>
      <c r="AV1852" s="14" t="s">
        <v>108</v>
      </c>
      <c r="AW1852" s="14" t="s">
        <v>37</v>
      </c>
      <c r="AX1852" s="14" t="s">
        <v>85</v>
      </c>
      <c r="AY1852" s="255" t="s">
        <v>164</v>
      </c>
    </row>
    <row r="1853" s="2" customFormat="1" ht="55.5" customHeight="1">
      <c r="A1853" s="41"/>
      <c r="B1853" s="42"/>
      <c r="C1853" s="215" t="s">
        <v>1911</v>
      </c>
      <c r="D1853" s="215" t="s">
        <v>166</v>
      </c>
      <c r="E1853" s="216" t="s">
        <v>1912</v>
      </c>
      <c r="F1853" s="217" t="s">
        <v>1913</v>
      </c>
      <c r="G1853" s="218" t="s">
        <v>1696</v>
      </c>
      <c r="H1853" s="289"/>
      <c r="I1853" s="220"/>
      <c r="J1853" s="221">
        <f>ROUND(I1853*H1853,2)</f>
        <v>0</v>
      </c>
      <c r="K1853" s="217" t="s">
        <v>170</v>
      </c>
      <c r="L1853" s="47"/>
      <c r="M1853" s="222" t="s">
        <v>19</v>
      </c>
      <c r="N1853" s="223" t="s">
        <v>48</v>
      </c>
      <c r="O1853" s="87"/>
      <c r="P1853" s="224">
        <f>O1853*H1853</f>
        <v>0</v>
      </c>
      <c r="Q1853" s="224">
        <v>0</v>
      </c>
      <c r="R1853" s="224">
        <f>Q1853*H1853</f>
        <v>0</v>
      </c>
      <c r="S1853" s="224">
        <v>0</v>
      </c>
      <c r="T1853" s="225">
        <f>S1853*H1853</f>
        <v>0</v>
      </c>
      <c r="U1853" s="41"/>
      <c r="V1853" s="41"/>
      <c r="W1853" s="41"/>
      <c r="X1853" s="41"/>
      <c r="Y1853" s="41"/>
      <c r="Z1853" s="41"/>
      <c r="AA1853" s="41"/>
      <c r="AB1853" s="41"/>
      <c r="AC1853" s="41"/>
      <c r="AD1853" s="41"/>
      <c r="AE1853" s="41"/>
      <c r="AR1853" s="226" t="s">
        <v>276</v>
      </c>
      <c r="AT1853" s="226" t="s">
        <v>166</v>
      </c>
      <c r="AU1853" s="226" t="s">
        <v>87</v>
      </c>
      <c r="AY1853" s="20" t="s">
        <v>164</v>
      </c>
      <c r="BE1853" s="227">
        <f>IF(N1853="základní",J1853,0)</f>
        <v>0</v>
      </c>
      <c r="BF1853" s="227">
        <f>IF(N1853="snížená",J1853,0)</f>
        <v>0</v>
      </c>
      <c r="BG1853" s="227">
        <f>IF(N1853="zákl. přenesená",J1853,0)</f>
        <v>0</v>
      </c>
      <c r="BH1853" s="227">
        <f>IF(N1853="sníž. přenesená",J1853,0)</f>
        <v>0</v>
      </c>
      <c r="BI1853" s="227">
        <f>IF(N1853="nulová",J1853,0)</f>
        <v>0</v>
      </c>
      <c r="BJ1853" s="20" t="s">
        <v>85</v>
      </c>
      <c r="BK1853" s="227">
        <f>ROUND(I1853*H1853,2)</f>
        <v>0</v>
      </c>
      <c r="BL1853" s="20" t="s">
        <v>276</v>
      </c>
      <c r="BM1853" s="226" t="s">
        <v>1914</v>
      </c>
    </row>
    <row r="1854" s="2" customFormat="1">
      <c r="A1854" s="41"/>
      <c r="B1854" s="42"/>
      <c r="C1854" s="43"/>
      <c r="D1854" s="228" t="s">
        <v>172</v>
      </c>
      <c r="E1854" s="43"/>
      <c r="F1854" s="229" t="s">
        <v>1915</v>
      </c>
      <c r="G1854" s="43"/>
      <c r="H1854" s="43"/>
      <c r="I1854" s="230"/>
      <c r="J1854" s="43"/>
      <c r="K1854" s="43"/>
      <c r="L1854" s="47"/>
      <c r="M1854" s="231"/>
      <c r="N1854" s="232"/>
      <c r="O1854" s="87"/>
      <c r="P1854" s="87"/>
      <c r="Q1854" s="87"/>
      <c r="R1854" s="87"/>
      <c r="S1854" s="87"/>
      <c r="T1854" s="88"/>
      <c r="U1854" s="41"/>
      <c r="V1854" s="41"/>
      <c r="W1854" s="41"/>
      <c r="X1854" s="41"/>
      <c r="Y1854" s="41"/>
      <c r="Z1854" s="41"/>
      <c r="AA1854" s="41"/>
      <c r="AB1854" s="41"/>
      <c r="AC1854" s="41"/>
      <c r="AD1854" s="41"/>
      <c r="AE1854" s="41"/>
      <c r="AT1854" s="20" t="s">
        <v>172</v>
      </c>
      <c r="AU1854" s="20" t="s">
        <v>87</v>
      </c>
    </row>
    <row r="1855" s="12" customFormat="1" ht="22.8" customHeight="1">
      <c r="A1855" s="12"/>
      <c r="B1855" s="199"/>
      <c r="C1855" s="200"/>
      <c r="D1855" s="201" t="s">
        <v>76</v>
      </c>
      <c r="E1855" s="213" t="s">
        <v>1916</v>
      </c>
      <c r="F1855" s="213" t="s">
        <v>1917</v>
      </c>
      <c r="G1855" s="200"/>
      <c r="H1855" s="200"/>
      <c r="I1855" s="203"/>
      <c r="J1855" s="214">
        <f>BK1855</f>
        <v>0</v>
      </c>
      <c r="K1855" s="200"/>
      <c r="L1855" s="205"/>
      <c r="M1855" s="206"/>
      <c r="N1855" s="207"/>
      <c r="O1855" s="207"/>
      <c r="P1855" s="208">
        <f>SUM(P1856:P2001)</f>
        <v>0</v>
      </c>
      <c r="Q1855" s="207"/>
      <c r="R1855" s="208">
        <f>SUM(R1856:R2001)</f>
        <v>0</v>
      </c>
      <c r="S1855" s="207"/>
      <c r="T1855" s="209">
        <f>SUM(T1856:T2001)</f>
        <v>0.13594000000000001</v>
      </c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R1855" s="210" t="s">
        <v>87</v>
      </c>
      <c r="AT1855" s="211" t="s">
        <v>76</v>
      </c>
      <c r="AU1855" s="211" t="s">
        <v>85</v>
      </c>
      <c r="AY1855" s="210" t="s">
        <v>164</v>
      </c>
      <c r="BK1855" s="212">
        <f>SUM(BK1856:BK2001)</f>
        <v>0</v>
      </c>
    </row>
    <row r="1856" s="2" customFormat="1" ht="16.5" customHeight="1">
      <c r="A1856" s="41"/>
      <c r="B1856" s="42"/>
      <c r="C1856" s="215" t="s">
        <v>1918</v>
      </c>
      <c r="D1856" s="215" t="s">
        <v>166</v>
      </c>
      <c r="E1856" s="216" t="s">
        <v>1919</v>
      </c>
      <c r="F1856" s="217" t="s">
        <v>1920</v>
      </c>
      <c r="G1856" s="218" t="s">
        <v>169</v>
      </c>
      <c r="H1856" s="219">
        <v>6.7969999999999997</v>
      </c>
      <c r="I1856" s="220"/>
      <c r="J1856" s="221">
        <f>ROUND(I1856*H1856,2)</f>
        <v>0</v>
      </c>
      <c r="K1856" s="217" t="s">
        <v>170</v>
      </c>
      <c r="L1856" s="47"/>
      <c r="M1856" s="222" t="s">
        <v>19</v>
      </c>
      <c r="N1856" s="223" t="s">
        <v>48</v>
      </c>
      <c r="O1856" s="87"/>
      <c r="P1856" s="224">
        <f>O1856*H1856</f>
        <v>0</v>
      </c>
      <c r="Q1856" s="224">
        <v>0</v>
      </c>
      <c r="R1856" s="224">
        <f>Q1856*H1856</f>
        <v>0</v>
      </c>
      <c r="S1856" s="224">
        <v>0.02</v>
      </c>
      <c r="T1856" s="225">
        <f>S1856*H1856</f>
        <v>0.13594000000000001</v>
      </c>
      <c r="U1856" s="41"/>
      <c r="V1856" s="41"/>
      <c r="W1856" s="41"/>
      <c r="X1856" s="41"/>
      <c r="Y1856" s="41"/>
      <c r="Z1856" s="41"/>
      <c r="AA1856" s="41"/>
      <c r="AB1856" s="41"/>
      <c r="AC1856" s="41"/>
      <c r="AD1856" s="41"/>
      <c r="AE1856" s="41"/>
      <c r="AR1856" s="226" t="s">
        <v>108</v>
      </c>
      <c r="AT1856" s="226" t="s">
        <v>166</v>
      </c>
      <c r="AU1856" s="226" t="s">
        <v>87</v>
      </c>
      <c r="AY1856" s="20" t="s">
        <v>164</v>
      </c>
      <c r="BE1856" s="227">
        <f>IF(N1856="základní",J1856,0)</f>
        <v>0</v>
      </c>
      <c r="BF1856" s="227">
        <f>IF(N1856="snížená",J1856,0)</f>
        <v>0</v>
      </c>
      <c r="BG1856" s="227">
        <f>IF(N1856="zákl. přenesená",J1856,0)</f>
        <v>0</v>
      </c>
      <c r="BH1856" s="227">
        <f>IF(N1856="sníž. přenesená",J1856,0)</f>
        <v>0</v>
      </c>
      <c r="BI1856" s="227">
        <f>IF(N1856="nulová",J1856,0)</f>
        <v>0</v>
      </c>
      <c r="BJ1856" s="20" t="s">
        <v>85</v>
      </c>
      <c r="BK1856" s="227">
        <f>ROUND(I1856*H1856,2)</f>
        <v>0</v>
      </c>
      <c r="BL1856" s="20" t="s">
        <v>108</v>
      </c>
      <c r="BM1856" s="226" t="s">
        <v>1921</v>
      </c>
    </row>
    <row r="1857" s="2" customFormat="1">
      <c r="A1857" s="41"/>
      <c r="B1857" s="42"/>
      <c r="C1857" s="43"/>
      <c r="D1857" s="228" t="s">
        <v>172</v>
      </c>
      <c r="E1857" s="43"/>
      <c r="F1857" s="229" t="s">
        <v>1922</v>
      </c>
      <c r="G1857" s="43"/>
      <c r="H1857" s="43"/>
      <c r="I1857" s="230"/>
      <c r="J1857" s="43"/>
      <c r="K1857" s="43"/>
      <c r="L1857" s="47"/>
      <c r="M1857" s="231"/>
      <c r="N1857" s="232"/>
      <c r="O1857" s="87"/>
      <c r="P1857" s="87"/>
      <c r="Q1857" s="87"/>
      <c r="R1857" s="87"/>
      <c r="S1857" s="87"/>
      <c r="T1857" s="88"/>
      <c r="U1857" s="41"/>
      <c r="V1857" s="41"/>
      <c r="W1857" s="41"/>
      <c r="X1857" s="41"/>
      <c r="Y1857" s="41"/>
      <c r="Z1857" s="41"/>
      <c r="AA1857" s="41"/>
      <c r="AB1857" s="41"/>
      <c r="AC1857" s="41"/>
      <c r="AD1857" s="41"/>
      <c r="AE1857" s="41"/>
      <c r="AT1857" s="20" t="s">
        <v>172</v>
      </c>
      <c r="AU1857" s="20" t="s">
        <v>87</v>
      </c>
    </row>
    <row r="1858" s="13" customFormat="1">
      <c r="A1858" s="13"/>
      <c r="B1858" s="233"/>
      <c r="C1858" s="234"/>
      <c r="D1858" s="235" t="s">
        <v>174</v>
      </c>
      <c r="E1858" s="236" t="s">
        <v>19</v>
      </c>
      <c r="F1858" s="237" t="s">
        <v>714</v>
      </c>
      <c r="G1858" s="234"/>
      <c r="H1858" s="238">
        <v>1.3089999999999999</v>
      </c>
      <c r="I1858" s="239"/>
      <c r="J1858" s="234"/>
      <c r="K1858" s="234"/>
      <c r="L1858" s="240"/>
      <c r="M1858" s="241"/>
      <c r="N1858" s="242"/>
      <c r="O1858" s="242"/>
      <c r="P1858" s="242"/>
      <c r="Q1858" s="242"/>
      <c r="R1858" s="242"/>
      <c r="S1858" s="242"/>
      <c r="T1858" s="24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44" t="s">
        <v>174</v>
      </c>
      <c r="AU1858" s="244" t="s">
        <v>87</v>
      </c>
      <c r="AV1858" s="13" t="s">
        <v>87</v>
      </c>
      <c r="AW1858" s="13" t="s">
        <v>37</v>
      </c>
      <c r="AX1858" s="13" t="s">
        <v>77</v>
      </c>
      <c r="AY1858" s="244" t="s">
        <v>164</v>
      </c>
    </row>
    <row r="1859" s="13" customFormat="1">
      <c r="A1859" s="13"/>
      <c r="B1859" s="233"/>
      <c r="C1859" s="234"/>
      <c r="D1859" s="235" t="s">
        <v>174</v>
      </c>
      <c r="E1859" s="236" t="s">
        <v>19</v>
      </c>
      <c r="F1859" s="237" t="s">
        <v>715</v>
      </c>
      <c r="G1859" s="234"/>
      <c r="H1859" s="238">
        <v>1.3580000000000001</v>
      </c>
      <c r="I1859" s="239"/>
      <c r="J1859" s="234"/>
      <c r="K1859" s="234"/>
      <c r="L1859" s="240"/>
      <c r="M1859" s="241"/>
      <c r="N1859" s="242"/>
      <c r="O1859" s="242"/>
      <c r="P1859" s="242"/>
      <c r="Q1859" s="242"/>
      <c r="R1859" s="242"/>
      <c r="S1859" s="242"/>
      <c r="T1859" s="24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44" t="s">
        <v>174</v>
      </c>
      <c r="AU1859" s="244" t="s">
        <v>87</v>
      </c>
      <c r="AV1859" s="13" t="s">
        <v>87</v>
      </c>
      <c r="AW1859" s="13" t="s">
        <v>37</v>
      </c>
      <c r="AX1859" s="13" t="s">
        <v>77</v>
      </c>
      <c r="AY1859" s="244" t="s">
        <v>164</v>
      </c>
    </row>
    <row r="1860" s="13" customFormat="1">
      <c r="A1860" s="13"/>
      <c r="B1860" s="233"/>
      <c r="C1860" s="234"/>
      <c r="D1860" s="235" t="s">
        <v>174</v>
      </c>
      <c r="E1860" s="236" t="s">
        <v>19</v>
      </c>
      <c r="F1860" s="237" t="s">
        <v>716</v>
      </c>
      <c r="G1860" s="234"/>
      <c r="H1860" s="238">
        <v>1.034</v>
      </c>
      <c r="I1860" s="239"/>
      <c r="J1860" s="234"/>
      <c r="K1860" s="234"/>
      <c r="L1860" s="240"/>
      <c r="M1860" s="241"/>
      <c r="N1860" s="242"/>
      <c r="O1860" s="242"/>
      <c r="P1860" s="242"/>
      <c r="Q1860" s="242"/>
      <c r="R1860" s="242"/>
      <c r="S1860" s="242"/>
      <c r="T1860" s="24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T1860" s="244" t="s">
        <v>174</v>
      </c>
      <c r="AU1860" s="244" t="s">
        <v>87</v>
      </c>
      <c r="AV1860" s="13" t="s">
        <v>87</v>
      </c>
      <c r="AW1860" s="13" t="s">
        <v>37</v>
      </c>
      <c r="AX1860" s="13" t="s">
        <v>77</v>
      </c>
      <c r="AY1860" s="244" t="s">
        <v>164</v>
      </c>
    </row>
    <row r="1861" s="13" customFormat="1">
      <c r="A1861" s="13"/>
      <c r="B1861" s="233"/>
      <c r="C1861" s="234"/>
      <c r="D1861" s="235" t="s">
        <v>174</v>
      </c>
      <c r="E1861" s="236" t="s">
        <v>19</v>
      </c>
      <c r="F1861" s="237" t="s">
        <v>718</v>
      </c>
      <c r="G1861" s="234"/>
      <c r="H1861" s="238">
        <v>1.548</v>
      </c>
      <c r="I1861" s="239"/>
      <c r="J1861" s="234"/>
      <c r="K1861" s="234"/>
      <c r="L1861" s="240"/>
      <c r="M1861" s="241"/>
      <c r="N1861" s="242"/>
      <c r="O1861" s="242"/>
      <c r="P1861" s="242"/>
      <c r="Q1861" s="242"/>
      <c r="R1861" s="242"/>
      <c r="S1861" s="242"/>
      <c r="T1861" s="24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T1861" s="244" t="s">
        <v>174</v>
      </c>
      <c r="AU1861" s="244" t="s">
        <v>87</v>
      </c>
      <c r="AV1861" s="13" t="s">
        <v>87</v>
      </c>
      <c r="AW1861" s="13" t="s">
        <v>37</v>
      </c>
      <c r="AX1861" s="13" t="s">
        <v>77</v>
      </c>
      <c r="AY1861" s="244" t="s">
        <v>164</v>
      </c>
    </row>
    <row r="1862" s="13" customFormat="1">
      <c r="A1862" s="13"/>
      <c r="B1862" s="233"/>
      <c r="C1862" s="234"/>
      <c r="D1862" s="235" t="s">
        <v>174</v>
      </c>
      <c r="E1862" s="236" t="s">
        <v>19</v>
      </c>
      <c r="F1862" s="237" t="s">
        <v>718</v>
      </c>
      <c r="G1862" s="234"/>
      <c r="H1862" s="238">
        <v>1.548</v>
      </c>
      <c r="I1862" s="239"/>
      <c r="J1862" s="234"/>
      <c r="K1862" s="234"/>
      <c r="L1862" s="240"/>
      <c r="M1862" s="241"/>
      <c r="N1862" s="242"/>
      <c r="O1862" s="242"/>
      <c r="P1862" s="242"/>
      <c r="Q1862" s="242"/>
      <c r="R1862" s="242"/>
      <c r="S1862" s="242"/>
      <c r="T1862" s="24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44" t="s">
        <v>174</v>
      </c>
      <c r="AU1862" s="244" t="s">
        <v>87</v>
      </c>
      <c r="AV1862" s="13" t="s">
        <v>87</v>
      </c>
      <c r="AW1862" s="13" t="s">
        <v>37</v>
      </c>
      <c r="AX1862" s="13" t="s">
        <v>77</v>
      </c>
      <c r="AY1862" s="244" t="s">
        <v>164</v>
      </c>
    </row>
    <row r="1863" s="14" customFormat="1">
      <c r="A1863" s="14"/>
      <c r="B1863" s="245"/>
      <c r="C1863" s="246"/>
      <c r="D1863" s="235" t="s">
        <v>174</v>
      </c>
      <c r="E1863" s="247" t="s">
        <v>19</v>
      </c>
      <c r="F1863" s="248" t="s">
        <v>176</v>
      </c>
      <c r="G1863" s="246"/>
      <c r="H1863" s="249">
        <v>6.7969999999999997</v>
      </c>
      <c r="I1863" s="250"/>
      <c r="J1863" s="246"/>
      <c r="K1863" s="246"/>
      <c r="L1863" s="251"/>
      <c r="M1863" s="252"/>
      <c r="N1863" s="253"/>
      <c r="O1863" s="253"/>
      <c r="P1863" s="253"/>
      <c r="Q1863" s="253"/>
      <c r="R1863" s="253"/>
      <c r="S1863" s="253"/>
      <c r="T1863" s="254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55" t="s">
        <v>174</v>
      </c>
      <c r="AU1863" s="255" t="s">
        <v>87</v>
      </c>
      <c r="AV1863" s="14" t="s">
        <v>108</v>
      </c>
      <c r="AW1863" s="14" t="s">
        <v>37</v>
      </c>
      <c r="AX1863" s="14" t="s">
        <v>85</v>
      </c>
      <c r="AY1863" s="255" t="s">
        <v>164</v>
      </c>
    </row>
    <row r="1864" s="2" customFormat="1" ht="44.25" customHeight="1">
      <c r="A1864" s="41"/>
      <c r="B1864" s="42"/>
      <c r="C1864" s="215" t="s">
        <v>1923</v>
      </c>
      <c r="D1864" s="215" t="s">
        <v>166</v>
      </c>
      <c r="E1864" s="216" t="s">
        <v>1924</v>
      </c>
      <c r="F1864" s="217" t="s">
        <v>1925</v>
      </c>
      <c r="G1864" s="218" t="s">
        <v>272</v>
      </c>
      <c r="H1864" s="219">
        <v>120</v>
      </c>
      <c r="I1864" s="220"/>
      <c r="J1864" s="221">
        <f>ROUND(I1864*H1864,2)</f>
        <v>0</v>
      </c>
      <c r="K1864" s="217" t="s">
        <v>19</v>
      </c>
      <c r="L1864" s="47"/>
      <c r="M1864" s="222" t="s">
        <v>19</v>
      </c>
      <c r="N1864" s="223" t="s">
        <v>48</v>
      </c>
      <c r="O1864" s="87"/>
      <c r="P1864" s="224">
        <f>O1864*H1864</f>
        <v>0</v>
      </c>
      <c r="Q1864" s="224">
        <v>0</v>
      </c>
      <c r="R1864" s="224">
        <f>Q1864*H1864</f>
        <v>0</v>
      </c>
      <c r="S1864" s="224">
        <v>0</v>
      </c>
      <c r="T1864" s="225">
        <f>S1864*H1864</f>
        <v>0</v>
      </c>
      <c r="U1864" s="41"/>
      <c r="V1864" s="41"/>
      <c r="W1864" s="41"/>
      <c r="X1864" s="41"/>
      <c r="Y1864" s="41"/>
      <c r="Z1864" s="41"/>
      <c r="AA1864" s="41"/>
      <c r="AB1864" s="41"/>
      <c r="AC1864" s="41"/>
      <c r="AD1864" s="41"/>
      <c r="AE1864" s="41"/>
      <c r="AR1864" s="226" t="s">
        <v>276</v>
      </c>
      <c r="AT1864" s="226" t="s">
        <v>166</v>
      </c>
      <c r="AU1864" s="226" t="s">
        <v>87</v>
      </c>
      <c r="AY1864" s="20" t="s">
        <v>164</v>
      </c>
      <c r="BE1864" s="227">
        <f>IF(N1864="základní",J1864,0)</f>
        <v>0</v>
      </c>
      <c r="BF1864" s="227">
        <f>IF(N1864="snížená",J1864,0)</f>
        <v>0</v>
      </c>
      <c r="BG1864" s="227">
        <f>IF(N1864="zákl. přenesená",J1864,0)</f>
        <v>0</v>
      </c>
      <c r="BH1864" s="227">
        <f>IF(N1864="sníž. přenesená",J1864,0)</f>
        <v>0</v>
      </c>
      <c r="BI1864" s="227">
        <f>IF(N1864="nulová",J1864,0)</f>
        <v>0</v>
      </c>
      <c r="BJ1864" s="20" t="s">
        <v>85</v>
      </c>
      <c r="BK1864" s="227">
        <f>ROUND(I1864*H1864,2)</f>
        <v>0</v>
      </c>
      <c r="BL1864" s="20" t="s">
        <v>276</v>
      </c>
      <c r="BM1864" s="226" t="s">
        <v>1926</v>
      </c>
    </row>
    <row r="1865" s="2" customFormat="1">
      <c r="A1865" s="41"/>
      <c r="B1865" s="42"/>
      <c r="C1865" s="43"/>
      <c r="D1865" s="235" t="s">
        <v>274</v>
      </c>
      <c r="E1865" s="43"/>
      <c r="F1865" s="266" t="s">
        <v>1927</v>
      </c>
      <c r="G1865" s="43"/>
      <c r="H1865" s="43"/>
      <c r="I1865" s="230"/>
      <c r="J1865" s="43"/>
      <c r="K1865" s="43"/>
      <c r="L1865" s="47"/>
      <c r="M1865" s="231"/>
      <c r="N1865" s="232"/>
      <c r="O1865" s="87"/>
      <c r="P1865" s="87"/>
      <c r="Q1865" s="87"/>
      <c r="R1865" s="87"/>
      <c r="S1865" s="87"/>
      <c r="T1865" s="88"/>
      <c r="U1865" s="41"/>
      <c r="V1865" s="41"/>
      <c r="W1865" s="41"/>
      <c r="X1865" s="41"/>
      <c r="Y1865" s="41"/>
      <c r="Z1865" s="41"/>
      <c r="AA1865" s="41"/>
      <c r="AB1865" s="41"/>
      <c r="AC1865" s="41"/>
      <c r="AD1865" s="41"/>
      <c r="AE1865" s="41"/>
      <c r="AT1865" s="20" t="s">
        <v>274</v>
      </c>
      <c r="AU1865" s="20" t="s">
        <v>87</v>
      </c>
    </row>
    <row r="1866" s="13" customFormat="1">
      <c r="A1866" s="13"/>
      <c r="B1866" s="233"/>
      <c r="C1866" s="234"/>
      <c r="D1866" s="235" t="s">
        <v>174</v>
      </c>
      <c r="E1866" s="236" t="s">
        <v>19</v>
      </c>
      <c r="F1866" s="237" t="s">
        <v>991</v>
      </c>
      <c r="G1866" s="234"/>
      <c r="H1866" s="238">
        <v>120</v>
      </c>
      <c r="I1866" s="239"/>
      <c r="J1866" s="234"/>
      <c r="K1866" s="234"/>
      <c r="L1866" s="240"/>
      <c r="M1866" s="241"/>
      <c r="N1866" s="242"/>
      <c r="O1866" s="242"/>
      <c r="P1866" s="242"/>
      <c r="Q1866" s="242"/>
      <c r="R1866" s="242"/>
      <c r="S1866" s="242"/>
      <c r="T1866" s="24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44" t="s">
        <v>174</v>
      </c>
      <c r="AU1866" s="244" t="s">
        <v>87</v>
      </c>
      <c r="AV1866" s="13" t="s">
        <v>87</v>
      </c>
      <c r="AW1866" s="13" t="s">
        <v>37</v>
      </c>
      <c r="AX1866" s="13" t="s">
        <v>77</v>
      </c>
      <c r="AY1866" s="244" t="s">
        <v>164</v>
      </c>
    </row>
    <row r="1867" s="14" customFormat="1">
      <c r="A1867" s="14"/>
      <c r="B1867" s="245"/>
      <c r="C1867" s="246"/>
      <c r="D1867" s="235" t="s">
        <v>174</v>
      </c>
      <c r="E1867" s="247" t="s">
        <v>19</v>
      </c>
      <c r="F1867" s="248" t="s">
        <v>176</v>
      </c>
      <c r="G1867" s="246"/>
      <c r="H1867" s="249">
        <v>120</v>
      </c>
      <c r="I1867" s="250"/>
      <c r="J1867" s="246"/>
      <c r="K1867" s="246"/>
      <c r="L1867" s="251"/>
      <c r="M1867" s="252"/>
      <c r="N1867" s="253"/>
      <c r="O1867" s="253"/>
      <c r="P1867" s="253"/>
      <c r="Q1867" s="253"/>
      <c r="R1867" s="253"/>
      <c r="S1867" s="253"/>
      <c r="T1867" s="254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T1867" s="255" t="s">
        <v>174</v>
      </c>
      <c r="AU1867" s="255" t="s">
        <v>87</v>
      </c>
      <c r="AV1867" s="14" t="s">
        <v>108</v>
      </c>
      <c r="AW1867" s="14" t="s">
        <v>37</v>
      </c>
      <c r="AX1867" s="14" t="s">
        <v>85</v>
      </c>
      <c r="AY1867" s="255" t="s">
        <v>164</v>
      </c>
    </row>
    <row r="1868" s="2" customFormat="1" ht="44.25" customHeight="1">
      <c r="A1868" s="41"/>
      <c r="B1868" s="42"/>
      <c r="C1868" s="215" t="s">
        <v>1928</v>
      </c>
      <c r="D1868" s="215" t="s">
        <v>166</v>
      </c>
      <c r="E1868" s="216" t="s">
        <v>1929</v>
      </c>
      <c r="F1868" s="217" t="s">
        <v>1930</v>
      </c>
      <c r="G1868" s="218" t="s">
        <v>272</v>
      </c>
      <c r="H1868" s="219">
        <v>32</v>
      </c>
      <c r="I1868" s="220"/>
      <c r="J1868" s="221">
        <f>ROUND(I1868*H1868,2)</f>
        <v>0</v>
      </c>
      <c r="K1868" s="217" t="s">
        <v>19</v>
      </c>
      <c r="L1868" s="47"/>
      <c r="M1868" s="222" t="s">
        <v>19</v>
      </c>
      <c r="N1868" s="223" t="s">
        <v>48</v>
      </c>
      <c r="O1868" s="87"/>
      <c r="P1868" s="224">
        <f>O1868*H1868</f>
        <v>0</v>
      </c>
      <c r="Q1868" s="224">
        <v>0</v>
      </c>
      <c r="R1868" s="224">
        <f>Q1868*H1868</f>
        <v>0</v>
      </c>
      <c r="S1868" s="224">
        <v>0</v>
      </c>
      <c r="T1868" s="225">
        <f>S1868*H1868</f>
        <v>0</v>
      </c>
      <c r="U1868" s="41"/>
      <c r="V1868" s="41"/>
      <c r="W1868" s="41"/>
      <c r="X1868" s="41"/>
      <c r="Y1868" s="41"/>
      <c r="Z1868" s="41"/>
      <c r="AA1868" s="41"/>
      <c r="AB1868" s="41"/>
      <c r="AC1868" s="41"/>
      <c r="AD1868" s="41"/>
      <c r="AE1868" s="41"/>
      <c r="AR1868" s="226" t="s">
        <v>276</v>
      </c>
      <c r="AT1868" s="226" t="s">
        <v>166</v>
      </c>
      <c r="AU1868" s="226" t="s">
        <v>87</v>
      </c>
      <c r="AY1868" s="20" t="s">
        <v>164</v>
      </c>
      <c r="BE1868" s="227">
        <f>IF(N1868="základní",J1868,0)</f>
        <v>0</v>
      </c>
      <c r="BF1868" s="227">
        <f>IF(N1868="snížená",J1868,0)</f>
        <v>0</v>
      </c>
      <c r="BG1868" s="227">
        <f>IF(N1868="zákl. přenesená",J1868,0)</f>
        <v>0</v>
      </c>
      <c r="BH1868" s="227">
        <f>IF(N1868="sníž. přenesená",J1868,0)</f>
        <v>0</v>
      </c>
      <c r="BI1868" s="227">
        <f>IF(N1868="nulová",J1868,0)</f>
        <v>0</v>
      </c>
      <c r="BJ1868" s="20" t="s">
        <v>85</v>
      </c>
      <c r="BK1868" s="227">
        <f>ROUND(I1868*H1868,2)</f>
        <v>0</v>
      </c>
      <c r="BL1868" s="20" t="s">
        <v>276</v>
      </c>
      <c r="BM1868" s="226" t="s">
        <v>1931</v>
      </c>
    </row>
    <row r="1869" s="2" customFormat="1">
      <c r="A1869" s="41"/>
      <c r="B1869" s="42"/>
      <c r="C1869" s="43"/>
      <c r="D1869" s="235" t="s">
        <v>274</v>
      </c>
      <c r="E1869" s="43"/>
      <c r="F1869" s="266" t="s">
        <v>1932</v>
      </c>
      <c r="G1869" s="43"/>
      <c r="H1869" s="43"/>
      <c r="I1869" s="230"/>
      <c r="J1869" s="43"/>
      <c r="K1869" s="43"/>
      <c r="L1869" s="47"/>
      <c r="M1869" s="231"/>
      <c r="N1869" s="232"/>
      <c r="O1869" s="87"/>
      <c r="P1869" s="87"/>
      <c r="Q1869" s="87"/>
      <c r="R1869" s="87"/>
      <c r="S1869" s="87"/>
      <c r="T1869" s="88"/>
      <c r="U1869" s="41"/>
      <c r="V1869" s="41"/>
      <c r="W1869" s="41"/>
      <c r="X1869" s="41"/>
      <c r="Y1869" s="41"/>
      <c r="Z1869" s="41"/>
      <c r="AA1869" s="41"/>
      <c r="AB1869" s="41"/>
      <c r="AC1869" s="41"/>
      <c r="AD1869" s="41"/>
      <c r="AE1869" s="41"/>
      <c r="AT1869" s="20" t="s">
        <v>274</v>
      </c>
      <c r="AU1869" s="20" t="s">
        <v>87</v>
      </c>
    </row>
    <row r="1870" s="13" customFormat="1">
      <c r="A1870" s="13"/>
      <c r="B1870" s="233"/>
      <c r="C1870" s="234"/>
      <c r="D1870" s="235" t="s">
        <v>174</v>
      </c>
      <c r="E1870" s="236" t="s">
        <v>19</v>
      </c>
      <c r="F1870" s="237" t="s">
        <v>393</v>
      </c>
      <c r="G1870" s="234"/>
      <c r="H1870" s="238">
        <v>32</v>
      </c>
      <c r="I1870" s="239"/>
      <c r="J1870" s="234"/>
      <c r="K1870" s="234"/>
      <c r="L1870" s="240"/>
      <c r="M1870" s="241"/>
      <c r="N1870" s="242"/>
      <c r="O1870" s="242"/>
      <c r="P1870" s="242"/>
      <c r="Q1870" s="242"/>
      <c r="R1870" s="242"/>
      <c r="S1870" s="242"/>
      <c r="T1870" s="24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4" t="s">
        <v>174</v>
      </c>
      <c r="AU1870" s="244" t="s">
        <v>87</v>
      </c>
      <c r="AV1870" s="13" t="s">
        <v>87</v>
      </c>
      <c r="AW1870" s="13" t="s">
        <v>37</v>
      </c>
      <c r="AX1870" s="13" t="s">
        <v>77</v>
      </c>
      <c r="AY1870" s="244" t="s">
        <v>164</v>
      </c>
    </row>
    <row r="1871" s="14" customFormat="1">
      <c r="A1871" s="14"/>
      <c r="B1871" s="245"/>
      <c r="C1871" s="246"/>
      <c r="D1871" s="235" t="s">
        <v>174</v>
      </c>
      <c r="E1871" s="247" t="s">
        <v>19</v>
      </c>
      <c r="F1871" s="248" t="s">
        <v>176</v>
      </c>
      <c r="G1871" s="246"/>
      <c r="H1871" s="249">
        <v>32</v>
      </c>
      <c r="I1871" s="250"/>
      <c r="J1871" s="246"/>
      <c r="K1871" s="246"/>
      <c r="L1871" s="251"/>
      <c r="M1871" s="252"/>
      <c r="N1871" s="253"/>
      <c r="O1871" s="253"/>
      <c r="P1871" s="253"/>
      <c r="Q1871" s="253"/>
      <c r="R1871" s="253"/>
      <c r="S1871" s="253"/>
      <c r="T1871" s="254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55" t="s">
        <v>174</v>
      </c>
      <c r="AU1871" s="255" t="s">
        <v>87</v>
      </c>
      <c r="AV1871" s="14" t="s">
        <v>108</v>
      </c>
      <c r="AW1871" s="14" t="s">
        <v>37</v>
      </c>
      <c r="AX1871" s="14" t="s">
        <v>85</v>
      </c>
      <c r="AY1871" s="255" t="s">
        <v>164</v>
      </c>
    </row>
    <row r="1872" s="2" customFormat="1" ht="44.25" customHeight="1">
      <c r="A1872" s="41"/>
      <c r="B1872" s="42"/>
      <c r="C1872" s="215" t="s">
        <v>1933</v>
      </c>
      <c r="D1872" s="215" t="s">
        <v>166</v>
      </c>
      <c r="E1872" s="216" t="s">
        <v>1934</v>
      </c>
      <c r="F1872" s="217" t="s">
        <v>1935</v>
      </c>
      <c r="G1872" s="218" t="s">
        <v>272</v>
      </c>
      <c r="H1872" s="219">
        <v>50</v>
      </c>
      <c r="I1872" s="220"/>
      <c r="J1872" s="221">
        <f>ROUND(I1872*H1872,2)</f>
        <v>0</v>
      </c>
      <c r="K1872" s="217" t="s">
        <v>19</v>
      </c>
      <c r="L1872" s="47"/>
      <c r="M1872" s="222" t="s">
        <v>19</v>
      </c>
      <c r="N1872" s="223" t="s">
        <v>48</v>
      </c>
      <c r="O1872" s="87"/>
      <c r="P1872" s="224">
        <f>O1872*H1872</f>
        <v>0</v>
      </c>
      <c r="Q1872" s="224">
        <v>0</v>
      </c>
      <c r="R1872" s="224">
        <f>Q1872*H1872</f>
        <v>0</v>
      </c>
      <c r="S1872" s="224">
        <v>0</v>
      </c>
      <c r="T1872" s="225">
        <f>S1872*H1872</f>
        <v>0</v>
      </c>
      <c r="U1872" s="41"/>
      <c r="V1872" s="41"/>
      <c r="W1872" s="41"/>
      <c r="X1872" s="41"/>
      <c r="Y1872" s="41"/>
      <c r="Z1872" s="41"/>
      <c r="AA1872" s="41"/>
      <c r="AB1872" s="41"/>
      <c r="AC1872" s="41"/>
      <c r="AD1872" s="41"/>
      <c r="AE1872" s="41"/>
      <c r="AR1872" s="226" t="s">
        <v>276</v>
      </c>
      <c r="AT1872" s="226" t="s">
        <v>166</v>
      </c>
      <c r="AU1872" s="226" t="s">
        <v>87</v>
      </c>
      <c r="AY1872" s="20" t="s">
        <v>164</v>
      </c>
      <c r="BE1872" s="227">
        <f>IF(N1872="základní",J1872,0)</f>
        <v>0</v>
      </c>
      <c r="BF1872" s="227">
        <f>IF(N1872="snížená",J1872,0)</f>
        <v>0</v>
      </c>
      <c r="BG1872" s="227">
        <f>IF(N1872="zákl. přenesená",J1872,0)</f>
        <v>0</v>
      </c>
      <c r="BH1872" s="227">
        <f>IF(N1872="sníž. přenesená",J1872,0)</f>
        <v>0</v>
      </c>
      <c r="BI1872" s="227">
        <f>IF(N1872="nulová",J1872,0)</f>
        <v>0</v>
      </c>
      <c r="BJ1872" s="20" t="s">
        <v>85</v>
      </c>
      <c r="BK1872" s="227">
        <f>ROUND(I1872*H1872,2)</f>
        <v>0</v>
      </c>
      <c r="BL1872" s="20" t="s">
        <v>276</v>
      </c>
      <c r="BM1872" s="226" t="s">
        <v>1936</v>
      </c>
    </row>
    <row r="1873" s="2" customFormat="1">
      <c r="A1873" s="41"/>
      <c r="B1873" s="42"/>
      <c r="C1873" s="43"/>
      <c r="D1873" s="235" t="s">
        <v>274</v>
      </c>
      <c r="E1873" s="43"/>
      <c r="F1873" s="266" t="s">
        <v>1937</v>
      </c>
      <c r="G1873" s="43"/>
      <c r="H1873" s="43"/>
      <c r="I1873" s="230"/>
      <c r="J1873" s="43"/>
      <c r="K1873" s="43"/>
      <c r="L1873" s="47"/>
      <c r="M1873" s="231"/>
      <c r="N1873" s="232"/>
      <c r="O1873" s="87"/>
      <c r="P1873" s="87"/>
      <c r="Q1873" s="87"/>
      <c r="R1873" s="87"/>
      <c r="S1873" s="87"/>
      <c r="T1873" s="88"/>
      <c r="U1873" s="41"/>
      <c r="V1873" s="41"/>
      <c r="W1873" s="41"/>
      <c r="X1873" s="41"/>
      <c r="Y1873" s="41"/>
      <c r="Z1873" s="41"/>
      <c r="AA1873" s="41"/>
      <c r="AB1873" s="41"/>
      <c r="AC1873" s="41"/>
      <c r="AD1873" s="41"/>
      <c r="AE1873" s="41"/>
      <c r="AT1873" s="20" t="s">
        <v>274</v>
      </c>
      <c r="AU1873" s="20" t="s">
        <v>87</v>
      </c>
    </row>
    <row r="1874" s="13" customFormat="1">
      <c r="A1874" s="13"/>
      <c r="B1874" s="233"/>
      <c r="C1874" s="234"/>
      <c r="D1874" s="235" t="s">
        <v>174</v>
      </c>
      <c r="E1874" s="236" t="s">
        <v>19</v>
      </c>
      <c r="F1874" s="237" t="s">
        <v>524</v>
      </c>
      <c r="G1874" s="234"/>
      <c r="H1874" s="238">
        <v>50</v>
      </c>
      <c r="I1874" s="239"/>
      <c r="J1874" s="234"/>
      <c r="K1874" s="234"/>
      <c r="L1874" s="240"/>
      <c r="M1874" s="241"/>
      <c r="N1874" s="242"/>
      <c r="O1874" s="242"/>
      <c r="P1874" s="242"/>
      <c r="Q1874" s="242"/>
      <c r="R1874" s="242"/>
      <c r="S1874" s="242"/>
      <c r="T1874" s="24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44" t="s">
        <v>174</v>
      </c>
      <c r="AU1874" s="244" t="s">
        <v>87</v>
      </c>
      <c r="AV1874" s="13" t="s">
        <v>87</v>
      </c>
      <c r="AW1874" s="13" t="s">
        <v>37</v>
      </c>
      <c r="AX1874" s="13" t="s">
        <v>77</v>
      </c>
      <c r="AY1874" s="244" t="s">
        <v>164</v>
      </c>
    </row>
    <row r="1875" s="14" customFormat="1">
      <c r="A1875" s="14"/>
      <c r="B1875" s="245"/>
      <c r="C1875" s="246"/>
      <c r="D1875" s="235" t="s">
        <v>174</v>
      </c>
      <c r="E1875" s="247" t="s">
        <v>19</v>
      </c>
      <c r="F1875" s="248" t="s">
        <v>176</v>
      </c>
      <c r="G1875" s="246"/>
      <c r="H1875" s="249">
        <v>50</v>
      </c>
      <c r="I1875" s="250"/>
      <c r="J1875" s="246"/>
      <c r="K1875" s="246"/>
      <c r="L1875" s="251"/>
      <c r="M1875" s="252"/>
      <c r="N1875" s="253"/>
      <c r="O1875" s="253"/>
      <c r="P1875" s="253"/>
      <c r="Q1875" s="253"/>
      <c r="R1875" s="253"/>
      <c r="S1875" s="253"/>
      <c r="T1875" s="254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T1875" s="255" t="s">
        <v>174</v>
      </c>
      <c r="AU1875" s="255" t="s">
        <v>87</v>
      </c>
      <c r="AV1875" s="14" t="s">
        <v>108</v>
      </c>
      <c r="AW1875" s="14" t="s">
        <v>37</v>
      </c>
      <c r="AX1875" s="14" t="s">
        <v>85</v>
      </c>
      <c r="AY1875" s="255" t="s">
        <v>164</v>
      </c>
    </row>
    <row r="1876" s="2" customFormat="1" ht="55.5" customHeight="1">
      <c r="A1876" s="41"/>
      <c r="B1876" s="42"/>
      <c r="C1876" s="215" t="s">
        <v>1938</v>
      </c>
      <c r="D1876" s="215" t="s">
        <v>166</v>
      </c>
      <c r="E1876" s="216" t="s">
        <v>1939</v>
      </c>
      <c r="F1876" s="217" t="s">
        <v>1940</v>
      </c>
      <c r="G1876" s="218" t="s">
        <v>272</v>
      </c>
      <c r="H1876" s="219">
        <v>98</v>
      </c>
      <c r="I1876" s="220"/>
      <c r="J1876" s="221">
        <f>ROUND(I1876*H1876,2)</f>
        <v>0</v>
      </c>
      <c r="K1876" s="217" t="s">
        <v>19</v>
      </c>
      <c r="L1876" s="47"/>
      <c r="M1876" s="222" t="s">
        <v>19</v>
      </c>
      <c r="N1876" s="223" t="s">
        <v>48</v>
      </c>
      <c r="O1876" s="87"/>
      <c r="P1876" s="224">
        <f>O1876*H1876</f>
        <v>0</v>
      </c>
      <c r="Q1876" s="224">
        <v>0</v>
      </c>
      <c r="R1876" s="224">
        <f>Q1876*H1876</f>
        <v>0</v>
      </c>
      <c r="S1876" s="224">
        <v>0</v>
      </c>
      <c r="T1876" s="225">
        <f>S1876*H1876</f>
        <v>0</v>
      </c>
      <c r="U1876" s="41"/>
      <c r="V1876" s="41"/>
      <c r="W1876" s="41"/>
      <c r="X1876" s="41"/>
      <c r="Y1876" s="41"/>
      <c r="Z1876" s="41"/>
      <c r="AA1876" s="41"/>
      <c r="AB1876" s="41"/>
      <c r="AC1876" s="41"/>
      <c r="AD1876" s="41"/>
      <c r="AE1876" s="41"/>
      <c r="AR1876" s="226" t="s">
        <v>276</v>
      </c>
      <c r="AT1876" s="226" t="s">
        <v>166</v>
      </c>
      <c r="AU1876" s="226" t="s">
        <v>87</v>
      </c>
      <c r="AY1876" s="20" t="s">
        <v>164</v>
      </c>
      <c r="BE1876" s="227">
        <f>IF(N1876="základní",J1876,0)</f>
        <v>0</v>
      </c>
      <c r="BF1876" s="227">
        <f>IF(N1876="snížená",J1876,0)</f>
        <v>0</v>
      </c>
      <c r="BG1876" s="227">
        <f>IF(N1876="zákl. přenesená",J1876,0)</f>
        <v>0</v>
      </c>
      <c r="BH1876" s="227">
        <f>IF(N1876="sníž. přenesená",J1876,0)</f>
        <v>0</v>
      </c>
      <c r="BI1876" s="227">
        <f>IF(N1876="nulová",J1876,0)</f>
        <v>0</v>
      </c>
      <c r="BJ1876" s="20" t="s">
        <v>85</v>
      </c>
      <c r="BK1876" s="227">
        <f>ROUND(I1876*H1876,2)</f>
        <v>0</v>
      </c>
      <c r="BL1876" s="20" t="s">
        <v>276</v>
      </c>
      <c r="BM1876" s="226" t="s">
        <v>1941</v>
      </c>
    </row>
    <row r="1877" s="2" customFormat="1">
      <c r="A1877" s="41"/>
      <c r="B1877" s="42"/>
      <c r="C1877" s="43"/>
      <c r="D1877" s="235" t="s">
        <v>274</v>
      </c>
      <c r="E1877" s="43"/>
      <c r="F1877" s="266" t="s">
        <v>1942</v>
      </c>
      <c r="G1877" s="43"/>
      <c r="H1877" s="43"/>
      <c r="I1877" s="230"/>
      <c r="J1877" s="43"/>
      <c r="K1877" s="43"/>
      <c r="L1877" s="47"/>
      <c r="M1877" s="231"/>
      <c r="N1877" s="232"/>
      <c r="O1877" s="87"/>
      <c r="P1877" s="87"/>
      <c r="Q1877" s="87"/>
      <c r="R1877" s="87"/>
      <c r="S1877" s="87"/>
      <c r="T1877" s="88"/>
      <c r="U1877" s="41"/>
      <c r="V1877" s="41"/>
      <c r="W1877" s="41"/>
      <c r="X1877" s="41"/>
      <c r="Y1877" s="41"/>
      <c r="Z1877" s="41"/>
      <c r="AA1877" s="41"/>
      <c r="AB1877" s="41"/>
      <c r="AC1877" s="41"/>
      <c r="AD1877" s="41"/>
      <c r="AE1877" s="41"/>
      <c r="AT1877" s="20" t="s">
        <v>274</v>
      </c>
      <c r="AU1877" s="20" t="s">
        <v>87</v>
      </c>
    </row>
    <row r="1878" s="13" customFormat="1">
      <c r="A1878" s="13"/>
      <c r="B1878" s="233"/>
      <c r="C1878" s="234"/>
      <c r="D1878" s="235" t="s">
        <v>174</v>
      </c>
      <c r="E1878" s="236" t="s">
        <v>19</v>
      </c>
      <c r="F1878" s="237" t="s">
        <v>780</v>
      </c>
      <c r="G1878" s="234"/>
      <c r="H1878" s="238">
        <v>98</v>
      </c>
      <c r="I1878" s="239"/>
      <c r="J1878" s="234"/>
      <c r="K1878" s="234"/>
      <c r="L1878" s="240"/>
      <c r="M1878" s="241"/>
      <c r="N1878" s="242"/>
      <c r="O1878" s="242"/>
      <c r="P1878" s="242"/>
      <c r="Q1878" s="242"/>
      <c r="R1878" s="242"/>
      <c r="S1878" s="242"/>
      <c r="T1878" s="24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44" t="s">
        <v>174</v>
      </c>
      <c r="AU1878" s="244" t="s">
        <v>87</v>
      </c>
      <c r="AV1878" s="13" t="s">
        <v>87</v>
      </c>
      <c r="AW1878" s="13" t="s">
        <v>37</v>
      </c>
      <c r="AX1878" s="13" t="s">
        <v>77</v>
      </c>
      <c r="AY1878" s="244" t="s">
        <v>164</v>
      </c>
    </row>
    <row r="1879" s="14" customFormat="1">
      <c r="A1879" s="14"/>
      <c r="B1879" s="245"/>
      <c r="C1879" s="246"/>
      <c r="D1879" s="235" t="s">
        <v>174</v>
      </c>
      <c r="E1879" s="247" t="s">
        <v>19</v>
      </c>
      <c r="F1879" s="248" t="s">
        <v>176</v>
      </c>
      <c r="G1879" s="246"/>
      <c r="H1879" s="249">
        <v>98</v>
      </c>
      <c r="I1879" s="250"/>
      <c r="J1879" s="246"/>
      <c r="K1879" s="246"/>
      <c r="L1879" s="251"/>
      <c r="M1879" s="252"/>
      <c r="N1879" s="253"/>
      <c r="O1879" s="253"/>
      <c r="P1879" s="253"/>
      <c r="Q1879" s="253"/>
      <c r="R1879" s="253"/>
      <c r="S1879" s="253"/>
      <c r="T1879" s="254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55" t="s">
        <v>174</v>
      </c>
      <c r="AU1879" s="255" t="s">
        <v>87</v>
      </c>
      <c r="AV1879" s="14" t="s">
        <v>108</v>
      </c>
      <c r="AW1879" s="14" t="s">
        <v>37</v>
      </c>
      <c r="AX1879" s="14" t="s">
        <v>85</v>
      </c>
      <c r="AY1879" s="255" t="s">
        <v>164</v>
      </c>
    </row>
    <row r="1880" s="2" customFormat="1" ht="44.25" customHeight="1">
      <c r="A1880" s="41"/>
      <c r="B1880" s="42"/>
      <c r="C1880" s="215" t="s">
        <v>1943</v>
      </c>
      <c r="D1880" s="215" t="s">
        <v>166</v>
      </c>
      <c r="E1880" s="216" t="s">
        <v>1944</v>
      </c>
      <c r="F1880" s="217" t="s">
        <v>1945</v>
      </c>
      <c r="G1880" s="218" t="s">
        <v>272</v>
      </c>
      <c r="H1880" s="219">
        <v>90</v>
      </c>
      <c r="I1880" s="220"/>
      <c r="J1880" s="221">
        <f>ROUND(I1880*H1880,2)</f>
        <v>0</v>
      </c>
      <c r="K1880" s="217" t="s">
        <v>19</v>
      </c>
      <c r="L1880" s="47"/>
      <c r="M1880" s="222" t="s">
        <v>19</v>
      </c>
      <c r="N1880" s="223" t="s">
        <v>48</v>
      </c>
      <c r="O1880" s="87"/>
      <c r="P1880" s="224">
        <f>O1880*H1880</f>
        <v>0</v>
      </c>
      <c r="Q1880" s="224">
        <v>0</v>
      </c>
      <c r="R1880" s="224">
        <f>Q1880*H1880</f>
        <v>0</v>
      </c>
      <c r="S1880" s="224">
        <v>0</v>
      </c>
      <c r="T1880" s="225">
        <f>S1880*H1880</f>
        <v>0</v>
      </c>
      <c r="U1880" s="41"/>
      <c r="V1880" s="41"/>
      <c r="W1880" s="41"/>
      <c r="X1880" s="41"/>
      <c r="Y1880" s="41"/>
      <c r="Z1880" s="41"/>
      <c r="AA1880" s="41"/>
      <c r="AB1880" s="41"/>
      <c r="AC1880" s="41"/>
      <c r="AD1880" s="41"/>
      <c r="AE1880" s="41"/>
      <c r="AR1880" s="226" t="s">
        <v>276</v>
      </c>
      <c r="AT1880" s="226" t="s">
        <v>166</v>
      </c>
      <c r="AU1880" s="226" t="s">
        <v>87</v>
      </c>
      <c r="AY1880" s="20" t="s">
        <v>164</v>
      </c>
      <c r="BE1880" s="227">
        <f>IF(N1880="základní",J1880,0)</f>
        <v>0</v>
      </c>
      <c r="BF1880" s="227">
        <f>IF(N1880="snížená",J1880,0)</f>
        <v>0</v>
      </c>
      <c r="BG1880" s="227">
        <f>IF(N1880="zákl. přenesená",J1880,0)</f>
        <v>0</v>
      </c>
      <c r="BH1880" s="227">
        <f>IF(N1880="sníž. přenesená",J1880,0)</f>
        <v>0</v>
      </c>
      <c r="BI1880" s="227">
        <f>IF(N1880="nulová",J1880,0)</f>
        <v>0</v>
      </c>
      <c r="BJ1880" s="20" t="s">
        <v>85</v>
      </c>
      <c r="BK1880" s="227">
        <f>ROUND(I1880*H1880,2)</f>
        <v>0</v>
      </c>
      <c r="BL1880" s="20" t="s">
        <v>276</v>
      </c>
      <c r="BM1880" s="226" t="s">
        <v>1946</v>
      </c>
    </row>
    <row r="1881" s="2" customFormat="1">
      <c r="A1881" s="41"/>
      <c r="B1881" s="42"/>
      <c r="C1881" s="43"/>
      <c r="D1881" s="235" t="s">
        <v>274</v>
      </c>
      <c r="E1881" s="43"/>
      <c r="F1881" s="266" t="s">
        <v>1947</v>
      </c>
      <c r="G1881" s="43"/>
      <c r="H1881" s="43"/>
      <c r="I1881" s="230"/>
      <c r="J1881" s="43"/>
      <c r="K1881" s="43"/>
      <c r="L1881" s="47"/>
      <c r="M1881" s="231"/>
      <c r="N1881" s="232"/>
      <c r="O1881" s="87"/>
      <c r="P1881" s="87"/>
      <c r="Q1881" s="87"/>
      <c r="R1881" s="87"/>
      <c r="S1881" s="87"/>
      <c r="T1881" s="88"/>
      <c r="U1881" s="41"/>
      <c r="V1881" s="41"/>
      <c r="W1881" s="41"/>
      <c r="X1881" s="41"/>
      <c r="Y1881" s="41"/>
      <c r="Z1881" s="41"/>
      <c r="AA1881" s="41"/>
      <c r="AB1881" s="41"/>
      <c r="AC1881" s="41"/>
      <c r="AD1881" s="41"/>
      <c r="AE1881" s="41"/>
      <c r="AT1881" s="20" t="s">
        <v>274</v>
      </c>
      <c r="AU1881" s="20" t="s">
        <v>87</v>
      </c>
    </row>
    <row r="1882" s="13" customFormat="1">
      <c r="A1882" s="13"/>
      <c r="B1882" s="233"/>
      <c r="C1882" s="234"/>
      <c r="D1882" s="235" t="s">
        <v>174</v>
      </c>
      <c r="E1882" s="236" t="s">
        <v>19</v>
      </c>
      <c r="F1882" s="237" t="s">
        <v>815</v>
      </c>
      <c r="G1882" s="234"/>
      <c r="H1882" s="238">
        <v>90</v>
      </c>
      <c r="I1882" s="239"/>
      <c r="J1882" s="234"/>
      <c r="K1882" s="234"/>
      <c r="L1882" s="240"/>
      <c r="M1882" s="241"/>
      <c r="N1882" s="242"/>
      <c r="O1882" s="242"/>
      <c r="P1882" s="242"/>
      <c r="Q1882" s="242"/>
      <c r="R1882" s="242"/>
      <c r="S1882" s="242"/>
      <c r="T1882" s="24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T1882" s="244" t="s">
        <v>174</v>
      </c>
      <c r="AU1882" s="244" t="s">
        <v>87</v>
      </c>
      <c r="AV1882" s="13" t="s">
        <v>87</v>
      </c>
      <c r="AW1882" s="13" t="s">
        <v>37</v>
      </c>
      <c r="AX1882" s="13" t="s">
        <v>77</v>
      </c>
      <c r="AY1882" s="244" t="s">
        <v>164</v>
      </c>
    </row>
    <row r="1883" s="14" customFormat="1">
      <c r="A1883" s="14"/>
      <c r="B1883" s="245"/>
      <c r="C1883" s="246"/>
      <c r="D1883" s="235" t="s">
        <v>174</v>
      </c>
      <c r="E1883" s="247" t="s">
        <v>19</v>
      </c>
      <c r="F1883" s="248" t="s">
        <v>176</v>
      </c>
      <c r="G1883" s="246"/>
      <c r="H1883" s="249">
        <v>90</v>
      </c>
      <c r="I1883" s="250"/>
      <c r="J1883" s="246"/>
      <c r="K1883" s="246"/>
      <c r="L1883" s="251"/>
      <c r="M1883" s="252"/>
      <c r="N1883" s="253"/>
      <c r="O1883" s="253"/>
      <c r="P1883" s="253"/>
      <c r="Q1883" s="253"/>
      <c r="R1883" s="253"/>
      <c r="S1883" s="253"/>
      <c r="T1883" s="254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55" t="s">
        <v>174</v>
      </c>
      <c r="AU1883" s="255" t="s">
        <v>87</v>
      </c>
      <c r="AV1883" s="14" t="s">
        <v>108</v>
      </c>
      <c r="AW1883" s="14" t="s">
        <v>37</v>
      </c>
      <c r="AX1883" s="14" t="s">
        <v>85</v>
      </c>
      <c r="AY1883" s="255" t="s">
        <v>164</v>
      </c>
    </row>
    <row r="1884" s="2" customFormat="1" ht="44.25" customHeight="1">
      <c r="A1884" s="41"/>
      <c r="B1884" s="42"/>
      <c r="C1884" s="215" t="s">
        <v>1948</v>
      </c>
      <c r="D1884" s="215" t="s">
        <v>166</v>
      </c>
      <c r="E1884" s="216" t="s">
        <v>1949</v>
      </c>
      <c r="F1884" s="217" t="s">
        <v>1950</v>
      </c>
      <c r="G1884" s="218" t="s">
        <v>272</v>
      </c>
      <c r="H1884" s="219">
        <v>85</v>
      </c>
      <c r="I1884" s="220"/>
      <c r="J1884" s="221">
        <f>ROUND(I1884*H1884,2)</f>
        <v>0</v>
      </c>
      <c r="K1884" s="217" t="s">
        <v>19</v>
      </c>
      <c r="L1884" s="47"/>
      <c r="M1884" s="222" t="s">
        <v>19</v>
      </c>
      <c r="N1884" s="223" t="s">
        <v>48</v>
      </c>
      <c r="O1884" s="87"/>
      <c r="P1884" s="224">
        <f>O1884*H1884</f>
        <v>0</v>
      </c>
      <c r="Q1884" s="224">
        <v>0</v>
      </c>
      <c r="R1884" s="224">
        <f>Q1884*H1884</f>
        <v>0</v>
      </c>
      <c r="S1884" s="224">
        <v>0</v>
      </c>
      <c r="T1884" s="225">
        <f>S1884*H1884</f>
        <v>0</v>
      </c>
      <c r="U1884" s="41"/>
      <c r="V1884" s="41"/>
      <c r="W1884" s="41"/>
      <c r="X1884" s="41"/>
      <c r="Y1884" s="41"/>
      <c r="Z1884" s="41"/>
      <c r="AA1884" s="41"/>
      <c r="AB1884" s="41"/>
      <c r="AC1884" s="41"/>
      <c r="AD1884" s="41"/>
      <c r="AE1884" s="41"/>
      <c r="AR1884" s="226" t="s">
        <v>276</v>
      </c>
      <c r="AT1884" s="226" t="s">
        <v>166</v>
      </c>
      <c r="AU1884" s="226" t="s">
        <v>87</v>
      </c>
      <c r="AY1884" s="20" t="s">
        <v>164</v>
      </c>
      <c r="BE1884" s="227">
        <f>IF(N1884="základní",J1884,0)</f>
        <v>0</v>
      </c>
      <c r="BF1884" s="227">
        <f>IF(N1884="snížená",J1884,0)</f>
        <v>0</v>
      </c>
      <c r="BG1884" s="227">
        <f>IF(N1884="zákl. přenesená",J1884,0)</f>
        <v>0</v>
      </c>
      <c r="BH1884" s="227">
        <f>IF(N1884="sníž. přenesená",J1884,0)</f>
        <v>0</v>
      </c>
      <c r="BI1884" s="227">
        <f>IF(N1884="nulová",J1884,0)</f>
        <v>0</v>
      </c>
      <c r="BJ1884" s="20" t="s">
        <v>85</v>
      </c>
      <c r="BK1884" s="227">
        <f>ROUND(I1884*H1884,2)</f>
        <v>0</v>
      </c>
      <c r="BL1884" s="20" t="s">
        <v>276</v>
      </c>
      <c r="BM1884" s="226" t="s">
        <v>1951</v>
      </c>
    </row>
    <row r="1885" s="2" customFormat="1">
      <c r="A1885" s="41"/>
      <c r="B1885" s="42"/>
      <c r="C1885" s="43"/>
      <c r="D1885" s="235" t="s">
        <v>274</v>
      </c>
      <c r="E1885" s="43"/>
      <c r="F1885" s="266" t="s">
        <v>1952</v>
      </c>
      <c r="G1885" s="43"/>
      <c r="H1885" s="43"/>
      <c r="I1885" s="230"/>
      <c r="J1885" s="43"/>
      <c r="K1885" s="43"/>
      <c r="L1885" s="47"/>
      <c r="M1885" s="231"/>
      <c r="N1885" s="232"/>
      <c r="O1885" s="87"/>
      <c r="P1885" s="87"/>
      <c r="Q1885" s="87"/>
      <c r="R1885" s="87"/>
      <c r="S1885" s="87"/>
      <c r="T1885" s="88"/>
      <c r="U1885" s="41"/>
      <c r="V1885" s="41"/>
      <c r="W1885" s="41"/>
      <c r="X1885" s="41"/>
      <c r="Y1885" s="41"/>
      <c r="Z1885" s="41"/>
      <c r="AA1885" s="41"/>
      <c r="AB1885" s="41"/>
      <c r="AC1885" s="41"/>
      <c r="AD1885" s="41"/>
      <c r="AE1885" s="41"/>
      <c r="AT1885" s="20" t="s">
        <v>274</v>
      </c>
      <c r="AU1885" s="20" t="s">
        <v>87</v>
      </c>
    </row>
    <row r="1886" s="13" customFormat="1">
      <c r="A1886" s="13"/>
      <c r="B1886" s="233"/>
      <c r="C1886" s="234"/>
      <c r="D1886" s="235" t="s">
        <v>174</v>
      </c>
      <c r="E1886" s="236" t="s">
        <v>19</v>
      </c>
      <c r="F1886" s="237" t="s">
        <v>764</v>
      </c>
      <c r="G1886" s="234"/>
      <c r="H1886" s="238">
        <v>85</v>
      </c>
      <c r="I1886" s="239"/>
      <c r="J1886" s="234"/>
      <c r="K1886" s="234"/>
      <c r="L1886" s="240"/>
      <c r="M1886" s="241"/>
      <c r="N1886" s="242"/>
      <c r="O1886" s="242"/>
      <c r="P1886" s="242"/>
      <c r="Q1886" s="242"/>
      <c r="R1886" s="242"/>
      <c r="S1886" s="242"/>
      <c r="T1886" s="24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44" t="s">
        <v>174</v>
      </c>
      <c r="AU1886" s="244" t="s">
        <v>87</v>
      </c>
      <c r="AV1886" s="13" t="s">
        <v>87</v>
      </c>
      <c r="AW1886" s="13" t="s">
        <v>37</v>
      </c>
      <c r="AX1886" s="13" t="s">
        <v>77</v>
      </c>
      <c r="AY1886" s="244" t="s">
        <v>164</v>
      </c>
    </row>
    <row r="1887" s="14" customFormat="1">
      <c r="A1887" s="14"/>
      <c r="B1887" s="245"/>
      <c r="C1887" s="246"/>
      <c r="D1887" s="235" t="s">
        <v>174</v>
      </c>
      <c r="E1887" s="247" t="s">
        <v>19</v>
      </c>
      <c r="F1887" s="248" t="s">
        <v>176</v>
      </c>
      <c r="G1887" s="246"/>
      <c r="H1887" s="249">
        <v>85</v>
      </c>
      <c r="I1887" s="250"/>
      <c r="J1887" s="246"/>
      <c r="K1887" s="246"/>
      <c r="L1887" s="251"/>
      <c r="M1887" s="252"/>
      <c r="N1887" s="253"/>
      <c r="O1887" s="253"/>
      <c r="P1887" s="253"/>
      <c r="Q1887" s="253"/>
      <c r="R1887" s="253"/>
      <c r="S1887" s="253"/>
      <c r="T1887" s="254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55" t="s">
        <v>174</v>
      </c>
      <c r="AU1887" s="255" t="s">
        <v>87</v>
      </c>
      <c r="AV1887" s="14" t="s">
        <v>108</v>
      </c>
      <c r="AW1887" s="14" t="s">
        <v>37</v>
      </c>
      <c r="AX1887" s="14" t="s">
        <v>85</v>
      </c>
      <c r="AY1887" s="255" t="s">
        <v>164</v>
      </c>
    </row>
    <row r="1888" s="2" customFormat="1" ht="49.05" customHeight="1">
      <c r="A1888" s="41"/>
      <c r="B1888" s="42"/>
      <c r="C1888" s="215" t="s">
        <v>1953</v>
      </c>
      <c r="D1888" s="215" t="s">
        <v>166</v>
      </c>
      <c r="E1888" s="216" t="s">
        <v>1954</v>
      </c>
      <c r="F1888" s="217" t="s">
        <v>1955</v>
      </c>
      <c r="G1888" s="218" t="s">
        <v>272</v>
      </c>
      <c r="H1888" s="219">
        <v>1</v>
      </c>
      <c r="I1888" s="220"/>
      <c r="J1888" s="221">
        <f>ROUND(I1888*H1888,2)</f>
        <v>0</v>
      </c>
      <c r="K1888" s="217" t="s">
        <v>19</v>
      </c>
      <c r="L1888" s="47"/>
      <c r="M1888" s="222" t="s">
        <v>19</v>
      </c>
      <c r="N1888" s="223" t="s">
        <v>48</v>
      </c>
      <c r="O1888" s="87"/>
      <c r="P1888" s="224">
        <f>O1888*H1888</f>
        <v>0</v>
      </c>
      <c r="Q1888" s="224">
        <v>0</v>
      </c>
      <c r="R1888" s="224">
        <f>Q1888*H1888</f>
        <v>0</v>
      </c>
      <c r="S1888" s="224">
        <v>0</v>
      </c>
      <c r="T1888" s="225">
        <f>S1888*H1888</f>
        <v>0</v>
      </c>
      <c r="U1888" s="41"/>
      <c r="V1888" s="41"/>
      <c r="W1888" s="41"/>
      <c r="X1888" s="41"/>
      <c r="Y1888" s="41"/>
      <c r="Z1888" s="41"/>
      <c r="AA1888" s="41"/>
      <c r="AB1888" s="41"/>
      <c r="AC1888" s="41"/>
      <c r="AD1888" s="41"/>
      <c r="AE1888" s="41"/>
      <c r="AR1888" s="226" t="s">
        <v>276</v>
      </c>
      <c r="AT1888" s="226" t="s">
        <v>166</v>
      </c>
      <c r="AU1888" s="226" t="s">
        <v>87</v>
      </c>
      <c r="AY1888" s="20" t="s">
        <v>164</v>
      </c>
      <c r="BE1888" s="227">
        <f>IF(N1888="základní",J1888,0)</f>
        <v>0</v>
      </c>
      <c r="BF1888" s="227">
        <f>IF(N1888="snížená",J1888,0)</f>
        <v>0</v>
      </c>
      <c r="BG1888" s="227">
        <f>IF(N1888="zákl. přenesená",J1888,0)</f>
        <v>0</v>
      </c>
      <c r="BH1888" s="227">
        <f>IF(N1888="sníž. přenesená",J1888,0)</f>
        <v>0</v>
      </c>
      <c r="BI1888" s="227">
        <f>IF(N1888="nulová",J1888,0)</f>
        <v>0</v>
      </c>
      <c r="BJ1888" s="20" t="s">
        <v>85</v>
      </c>
      <c r="BK1888" s="227">
        <f>ROUND(I1888*H1888,2)</f>
        <v>0</v>
      </c>
      <c r="BL1888" s="20" t="s">
        <v>276</v>
      </c>
      <c r="BM1888" s="226" t="s">
        <v>1956</v>
      </c>
    </row>
    <row r="1889" s="2" customFormat="1">
      <c r="A1889" s="41"/>
      <c r="B1889" s="42"/>
      <c r="C1889" s="43"/>
      <c r="D1889" s="235" t="s">
        <v>274</v>
      </c>
      <c r="E1889" s="43"/>
      <c r="F1889" s="288" t="s">
        <v>1957</v>
      </c>
      <c r="G1889" s="43"/>
      <c r="H1889" s="43"/>
      <c r="I1889" s="230"/>
      <c r="J1889" s="43"/>
      <c r="K1889" s="43"/>
      <c r="L1889" s="47"/>
      <c r="M1889" s="231"/>
      <c r="N1889" s="232"/>
      <c r="O1889" s="87"/>
      <c r="P1889" s="87"/>
      <c r="Q1889" s="87"/>
      <c r="R1889" s="87"/>
      <c r="S1889" s="87"/>
      <c r="T1889" s="88"/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41"/>
      <c r="AE1889" s="41"/>
      <c r="AT1889" s="20" t="s">
        <v>274</v>
      </c>
      <c r="AU1889" s="20" t="s">
        <v>87</v>
      </c>
    </row>
    <row r="1890" s="13" customFormat="1">
      <c r="A1890" s="13"/>
      <c r="B1890" s="233"/>
      <c r="C1890" s="234"/>
      <c r="D1890" s="235" t="s">
        <v>174</v>
      </c>
      <c r="E1890" s="236" t="s">
        <v>19</v>
      </c>
      <c r="F1890" s="237" t="s">
        <v>85</v>
      </c>
      <c r="G1890" s="234"/>
      <c r="H1890" s="238">
        <v>1</v>
      </c>
      <c r="I1890" s="239"/>
      <c r="J1890" s="234"/>
      <c r="K1890" s="234"/>
      <c r="L1890" s="240"/>
      <c r="M1890" s="241"/>
      <c r="N1890" s="242"/>
      <c r="O1890" s="242"/>
      <c r="P1890" s="242"/>
      <c r="Q1890" s="242"/>
      <c r="R1890" s="242"/>
      <c r="S1890" s="242"/>
      <c r="T1890" s="24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T1890" s="244" t="s">
        <v>174</v>
      </c>
      <c r="AU1890" s="244" t="s">
        <v>87</v>
      </c>
      <c r="AV1890" s="13" t="s">
        <v>87</v>
      </c>
      <c r="AW1890" s="13" t="s">
        <v>37</v>
      </c>
      <c r="AX1890" s="13" t="s">
        <v>77</v>
      </c>
      <c r="AY1890" s="244" t="s">
        <v>164</v>
      </c>
    </row>
    <row r="1891" s="14" customFormat="1">
      <c r="A1891" s="14"/>
      <c r="B1891" s="245"/>
      <c r="C1891" s="246"/>
      <c r="D1891" s="235" t="s">
        <v>174</v>
      </c>
      <c r="E1891" s="247" t="s">
        <v>19</v>
      </c>
      <c r="F1891" s="248" t="s">
        <v>176</v>
      </c>
      <c r="G1891" s="246"/>
      <c r="H1891" s="249">
        <v>1</v>
      </c>
      <c r="I1891" s="250"/>
      <c r="J1891" s="246"/>
      <c r="K1891" s="246"/>
      <c r="L1891" s="251"/>
      <c r="M1891" s="252"/>
      <c r="N1891" s="253"/>
      <c r="O1891" s="253"/>
      <c r="P1891" s="253"/>
      <c r="Q1891" s="253"/>
      <c r="R1891" s="253"/>
      <c r="S1891" s="253"/>
      <c r="T1891" s="254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T1891" s="255" t="s">
        <v>174</v>
      </c>
      <c r="AU1891" s="255" t="s">
        <v>87</v>
      </c>
      <c r="AV1891" s="14" t="s">
        <v>108</v>
      </c>
      <c r="AW1891" s="14" t="s">
        <v>37</v>
      </c>
      <c r="AX1891" s="14" t="s">
        <v>85</v>
      </c>
      <c r="AY1891" s="255" t="s">
        <v>164</v>
      </c>
    </row>
    <row r="1892" s="2" customFormat="1" ht="44.25" customHeight="1">
      <c r="A1892" s="41"/>
      <c r="B1892" s="42"/>
      <c r="C1892" s="215" t="s">
        <v>1958</v>
      </c>
      <c r="D1892" s="215" t="s">
        <v>166</v>
      </c>
      <c r="E1892" s="216" t="s">
        <v>1959</v>
      </c>
      <c r="F1892" s="217" t="s">
        <v>1960</v>
      </c>
      <c r="G1892" s="218" t="s">
        <v>272</v>
      </c>
      <c r="H1892" s="219">
        <v>1</v>
      </c>
      <c r="I1892" s="220"/>
      <c r="J1892" s="221">
        <f>ROUND(I1892*H1892,2)</f>
        <v>0</v>
      </c>
      <c r="K1892" s="217" t="s">
        <v>19</v>
      </c>
      <c r="L1892" s="47"/>
      <c r="M1892" s="222" t="s">
        <v>19</v>
      </c>
      <c r="N1892" s="223" t="s">
        <v>48</v>
      </c>
      <c r="O1892" s="87"/>
      <c r="P1892" s="224">
        <f>O1892*H1892</f>
        <v>0</v>
      </c>
      <c r="Q1892" s="224">
        <v>0</v>
      </c>
      <c r="R1892" s="224">
        <f>Q1892*H1892</f>
        <v>0</v>
      </c>
      <c r="S1892" s="224">
        <v>0</v>
      </c>
      <c r="T1892" s="225">
        <f>S1892*H1892</f>
        <v>0</v>
      </c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41"/>
      <c r="AE1892" s="41"/>
      <c r="AR1892" s="226" t="s">
        <v>276</v>
      </c>
      <c r="AT1892" s="226" t="s">
        <v>166</v>
      </c>
      <c r="AU1892" s="226" t="s">
        <v>87</v>
      </c>
      <c r="AY1892" s="20" t="s">
        <v>164</v>
      </c>
      <c r="BE1892" s="227">
        <f>IF(N1892="základní",J1892,0)</f>
        <v>0</v>
      </c>
      <c r="BF1892" s="227">
        <f>IF(N1892="snížená",J1892,0)</f>
        <v>0</v>
      </c>
      <c r="BG1892" s="227">
        <f>IF(N1892="zákl. přenesená",J1892,0)</f>
        <v>0</v>
      </c>
      <c r="BH1892" s="227">
        <f>IF(N1892="sníž. přenesená",J1892,0)</f>
        <v>0</v>
      </c>
      <c r="BI1892" s="227">
        <f>IF(N1892="nulová",J1892,0)</f>
        <v>0</v>
      </c>
      <c r="BJ1892" s="20" t="s">
        <v>85</v>
      </c>
      <c r="BK1892" s="227">
        <f>ROUND(I1892*H1892,2)</f>
        <v>0</v>
      </c>
      <c r="BL1892" s="20" t="s">
        <v>276</v>
      </c>
      <c r="BM1892" s="226" t="s">
        <v>1961</v>
      </c>
    </row>
    <row r="1893" s="2" customFormat="1">
      <c r="A1893" s="41"/>
      <c r="B1893" s="42"/>
      <c r="C1893" s="43"/>
      <c r="D1893" s="235" t="s">
        <v>274</v>
      </c>
      <c r="E1893" s="43"/>
      <c r="F1893" s="266" t="s">
        <v>1962</v>
      </c>
      <c r="G1893" s="43"/>
      <c r="H1893" s="43"/>
      <c r="I1893" s="230"/>
      <c r="J1893" s="43"/>
      <c r="K1893" s="43"/>
      <c r="L1893" s="47"/>
      <c r="M1893" s="231"/>
      <c r="N1893" s="232"/>
      <c r="O1893" s="87"/>
      <c r="P1893" s="87"/>
      <c r="Q1893" s="87"/>
      <c r="R1893" s="87"/>
      <c r="S1893" s="87"/>
      <c r="T1893" s="88"/>
      <c r="U1893" s="41"/>
      <c r="V1893" s="41"/>
      <c r="W1893" s="41"/>
      <c r="X1893" s="41"/>
      <c r="Y1893" s="41"/>
      <c r="Z1893" s="41"/>
      <c r="AA1893" s="41"/>
      <c r="AB1893" s="41"/>
      <c r="AC1893" s="41"/>
      <c r="AD1893" s="41"/>
      <c r="AE1893" s="41"/>
      <c r="AT1893" s="20" t="s">
        <v>274</v>
      </c>
      <c r="AU1893" s="20" t="s">
        <v>87</v>
      </c>
    </row>
    <row r="1894" s="13" customFormat="1">
      <c r="A1894" s="13"/>
      <c r="B1894" s="233"/>
      <c r="C1894" s="234"/>
      <c r="D1894" s="235" t="s">
        <v>174</v>
      </c>
      <c r="E1894" s="236" t="s">
        <v>19</v>
      </c>
      <c r="F1894" s="237" t="s">
        <v>85</v>
      </c>
      <c r="G1894" s="234"/>
      <c r="H1894" s="238">
        <v>1</v>
      </c>
      <c r="I1894" s="239"/>
      <c r="J1894" s="234"/>
      <c r="K1894" s="234"/>
      <c r="L1894" s="240"/>
      <c r="M1894" s="241"/>
      <c r="N1894" s="242"/>
      <c r="O1894" s="242"/>
      <c r="P1894" s="242"/>
      <c r="Q1894" s="242"/>
      <c r="R1894" s="242"/>
      <c r="S1894" s="242"/>
      <c r="T1894" s="24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44" t="s">
        <v>174</v>
      </c>
      <c r="AU1894" s="244" t="s">
        <v>87</v>
      </c>
      <c r="AV1894" s="13" t="s">
        <v>87</v>
      </c>
      <c r="AW1894" s="13" t="s">
        <v>37</v>
      </c>
      <c r="AX1894" s="13" t="s">
        <v>77</v>
      </c>
      <c r="AY1894" s="244" t="s">
        <v>164</v>
      </c>
    </row>
    <row r="1895" s="14" customFormat="1">
      <c r="A1895" s="14"/>
      <c r="B1895" s="245"/>
      <c r="C1895" s="246"/>
      <c r="D1895" s="235" t="s">
        <v>174</v>
      </c>
      <c r="E1895" s="247" t="s">
        <v>19</v>
      </c>
      <c r="F1895" s="248" t="s">
        <v>176</v>
      </c>
      <c r="G1895" s="246"/>
      <c r="H1895" s="249">
        <v>1</v>
      </c>
      <c r="I1895" s="250"/>
      <c r="J1895" s="246"/>
      <c r="K1895" s="246"/>
      <c r="L1895" s="251"/>
      <c r="M1895" s="252"/>
      <c r="N1895" s="253"/>
      <c r="O1895" s="253"/>
      <c r="P1895" s="253"/>
      <c r="Q1895" s="253"/>
      <c r="R1895" s="253"/>
      <c r="S1895" s="253"/>
      <c r="T1895" s="254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55" t="s">
        <v>174</v>
      </c>
      <c r="AU1895" s="255" t="s">
        <v>87</v>
      </c>
      <c r="AV1895" s="14" t="s">
        <v>108</v>
      </c>
      <c r="AW1895" s="14" t="s">
        <v>37</v>
      </c>
      <c r="AX1895" s="14" t="s">
        <v>85</v>
      </c>
      <c r="AY1895" s="255" t="s">
        <v>164</v>
      </c>
    </row>
    <row r="1896" s="2" customFormat="1" ht="55.5" customHeight="1">
      <c r="A1896" s="41"/>
      <c r="B1896" s="42"/>
      <c r="C1896" s="215" t="s">
        <v>1963</v>
      </c>
      <c r="D1896" s="215" t="s">
        <v>166</v>
      </c>
      <c r="E1896" s="216" t="s">
        <v>1964</v>
      </c>
      <c r="F1896" s="217" t="s">
        <v>1965</v>
      </c>
      <c r="G1896" s="218" t="s">
        <v>272</v>
      </c>
      <c r="H1896" s="219">
        <v>4</v>
      </c>
      <c r="I1896" s="220"/>
      <c r="J1896" s="221">
        <f>ROUND(I1896*H1896,2)</f>
        <v>0</v>
      </c>
      <c r="K1896" s="217" t="s">
        <v>19</v>
      </c>
      <c r="L1896" s="47"/>
      <c r="M1896" s="222" t="s">
        <v>19</v>
      </c>
      <c r="N1896" s="223" t="s">
        <v>48</v>
      </c>
      <c r="O1896" s="87"/>
      <c r="P1896" s="224">
        <f>O1896*H1896</f>
        <v>0</v>
      </c>
      <c r="Q1896" s="224">
        <v>0</v>
      </c>
      <c r="R1896" s="224">
        <f>Q1896*H1896</f>
        <v>0</v>
      </c>
      <c r="S1896" s="224">
        <v>0</v>
      </c>
      <c r="T1896" s="225">
        <f>S1896*H1896</f>
        <v>0</v>
      </c>
      <c r="U1896" s="41"/>
      <c r="V1896" s="41"/>
      <c r="W1896" s="41"/>
      <c r="X1896" s="41"/>
      <c r="Y1896" s="41"/>
      <c r="Z1896" s="41"/>
      <c r="AA1896" s="41"/>
      <c r="AB1896" s="41"/>
      <c r="AC1896" s="41"/>
      <c r="AD1896" s="41"/>
      <c r="AE1896" s="41"/>
      <c r="AR1896" s="226" t="s">
        <v>276</v>
      </c>
      <c r="AT1896" s="226" t="s">
        <v>166</v>
      </c>
      <c r="AU1896" s="226" t="s">
        <v>87</v>
      </c>
      <c r="AY1896" s="20" t="s">
        <v>164</v>
      </c>
      <c r="BE1896" s="227">
        <f>IF(N1896="základní",J1896,0)</f>
        <v>0</v>
      </c>
      <c r="BF1896" s="227">
        <f>IF(N1896="snížená",J1896,0)</f>
        <v>0</v>
      </c>
      <c r="BG1896" s="227">
        <f>IF(N1896="zákl. přenesená",J1896,0)</f>
        <v>0</v>
      </c>
      <c r="BH1896" s="227">
        <f>IF(N1896="sníž. přenesená",J1896,0)</f>
        <v>0</v>
      </c>
      <c r="BI1896" s="227">
        <f>IF(N1896="nulová",J1896,0)</f>
        <v>0</v>
      </c>
      <c r="BJ1896" s="20" t="s">
        <v>85</v>
      </c>
      <c r="BK1896" s="227">
        <f>ROUND(I1896*H1896,2)</f>
        <v>0</v>
      </c>
      <c r="BL1896" s="20" t="s">
        <v>276</v>
      </c>
      <c r="BM1896" s="226" t="s">
        <v>1966</v>
      </c>
    </row>
    <row r="1897" s="2" customFormat="1">
      <c r="A1897" s="41"/>
      <c r="B1897" s="42"/>
      <c r="C1897" s="43"/>
      <c r="D1897" s="235" t="s">
        <v>274</v>
      </c>
      <c r="E1897" s="43"/>
      <c r="F1897" s="266" t="s">
        <v>1967</v>
      </c>
      <c r="G1897" s="43"/>
      <c r="H1897" s="43"/>
      <c r="I1897" s="230"/>
      <c r="J1897" s="43"/>
      <c r="K1897" s="43"/>
      <c r="L1897" s="47"/>
      <c r="M1897" s="231"/>
      <c r="N1897" s="232"/>
      <c r="O1897" s="87"/>
      <c r="P1897" s="87"/>
      <c r="Q1897" s="87"/>
      <c r="R1897" s="87"/>
      <c r="S1897" s="87"/>
      <c r="T1897" s="88"/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T1897" s="20" t="s">
        <v>274</v>
      </c>
      <c r="AU1897" s="20" t="s">
        <v>87</v>
      </c>
    </row>
    <row r="1898" s="13" customFormat="1">
      <c r="A1898" s="13"/>
      <c r="B1898" s="233"/>
      <c r="C1898" s="234"/>
      <c r="D1898" s="235" t="s">
        <v>174</v>
      </c>
      <c r="E1898" s="236" t="s">
        <v>19</v>
      </c>
      <c r="F1898" s="237" t="s">
        <v>108</v>
      </c>
      <c r="G1898" s="234"/>
      <c r="H1898" s="238">
        <v>4</v>
      </c>
      <c r="I1898" s="239"/>
      <c r="J1898" s="234"/>
      <c r="K1898" s="234"/>
      <c r="L1898" s="240"/>
      <c r="M1898" s="241"/>
      <c r="N1898" s="242"/>
      <c r="O1898" s="242"/>
      <c r="P1898" s="242"/>
      <c r="Q1898" s="242"/>
      <c r="R1898" s="242"/>
      <c r="S1898" s="242"/>
      <c r="T1898" s="24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44" t="s">
        <v>174</v>
      </c>
      <c r="AU1898" s="244" t="s">
        <v>87</v>
      </c>
      <c r="AV1898" s="13" t="s">
        <v>87</v>
      </c>
      <c r="AW1898" s="13" t="s">
        <v>37</v>
      </c>
      <c r="AX1898" s="13" t="s">
        <v>77</v>
      </c>
      <c r="AY1898" s="244" t="s">
        <v>164</v>
      </c>
    </row>
    <row r="1899" s="14" customFormat="1">
      <c r="A1899" s="14"/>
      <c r="B1899" s="245"/>
      <c r="C1899" s="246"/>
      <c r="D1899" s="235" t="s">
        <v>174</v>
      </c>
      <c r="E1899" s="247" t="s">
        <v>19</v>
      </c>
      <c r="F1899" s="248" t="s">
        <v>176</v>
      </c>
      <c r="G1899" s="246"/>
      <c r="H1899" s="249">
        <v>4</v>
      </c>
      <c r="I1899" s="250"/>
      <c r="J1899" s="246"/>
      <c r="K1899" s="246"/>
      <c r="L1899" s="251"/>
      <c r="M1899" s="252"/>
      <c r="N1899" s="253"/>
      <c r="O1899" s="253"/>
      <c r="P1899" s="253"/>
      <c r="Q1899" s="253"/>
      <c r="R1899" s="253"/>
      <c r="S1899" s="253"/>
      <c r="T1899" s="254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55" t="s">
        <v>174</v>
      </c>
      <c r="AU1899" s="255" t="s">
        <v>87</v>
      </c>
      <c r="AV1899" s="14" t="s">
        <v>108</v>
      </c>
      <c r="AW1899" s="14" t="s">
        <v>37</v>
      </c>
      <c r="AX1899" s="14" t="s">
        <v>85</v>
      </c>
      <c r="AY1899" s="255" t="s">
        <v>164</v>
      </c>
    </row>
    <row r="1900" s="2" customFormat="1" ht="49.05" customHeight="1">
      <c r="A1900" s="41"/>
      <c r="B1900" s="42"/>
      <c r="C1900" s="215" t="s">
        <v>1968</v>
      </c>
      <c r="D1900" s="215" t="s">
        <v>166</v>
      </c>
      <c r="E1900" s="216" t="s">
        <v>1969</v>
      </c>
      <c r="F1900" s="217" t="s">
        <v>1970</v>
      </c>
      <c r="G1900" s="218" t="s">
        <v>272</v>
      </c>
      <c r="H1900" s="219">
        <v>4</v>
      </c>
      <c r="I1900" s="220"/>
      <c r="J1900" s="221">
        <f>ROUND(I1900*H1900,2)</f>
        <v>0</v>
      </c>
      <c r="K1900" s="217" t="s">
        <v>19</v>
      </c>
      <c r="L1900" s="47"/>
      <c r="M1900" s="222" t="s">
        <v>19</v>
      </c>
      <c r="N1900" s="223" t="s">
        <v>48</v>
      </c>
      <c r="O1900" s="87"/>
      <c r="P1900" s="224">
        <f>O1900*H1900</f>
        <v>0</v>
      </c>
      <c r="Q1900" s="224">
        <v>0</v>
      </c>
      <c r="R1900" s="224">
        <f>Q1900*H1900</f>
        <v>0</v>
      </c>
      <c r="S1900" s="224">
        <v>0</v>
      </c>
      <c r="T1900" s="225">
        <f>S1900*H1900</f>
        <v>0</v>
      </c>
      <c r="U1900" s="41"/>
      <c r="V1900" s="41"/>
      <c r="W1900" s="41"/>
      <c r="X1900" s="41"/>
      <c r="Y1900" s="41"/>
      <c r="Z1900" s="41"/>
      <c r="AA1900" s="41"/>
      <c r="AB1900" s="41"/>
      <c r="AC1900" s="41"/>
      <c r="AD1900" s="41"/>
      <c r="AE1900" s="41"/>
      <c r="AR1900" s="226" t="s">
        <v>276</v>
      </c>
      <c r="AT1900" s="226" t="s">
        <v>166</v>
      </c>
      <c r="AU1900" s="226" t="s">
        <v>87</v>
      </c>
      <c r="AY1900" s="20" t="s">
        <v>164</v>
      </c>
      <c r="BE1900" s="227">
        <f>IF(N1900="základní",J1900,0)</f>
        <v>0</v>
      </c>
      <c r="BF1900" s="227">
        <f>IF(N1900="snížená",J1900,0)</f>
        <v>0</v>
      </c>
      <c r="BG1900" s="227">
        <f>IF(N1900="zákl. přenesená",J1900,0)</f>
        <v>0</v>
      </c>
      <c r="BH1900" s="227">
        <f>IF(N1900="sníž. přenesená",J1900,0)</f>
        <v>0</v>
      </c>
      <c r="BI1900" s="227">
        <f>IF(N1900="nulová",J1900,0)</f>
        <v>0</v>
      </c>
      <c r="BJ1900" s="20" t="s">
        <v>85</v>
      </c>
      <c r="BK1900" s="227">
        <f>ROUND(I1900*H1900,2)</f>
        <v>0</v>
      </c>
      <c r="BL1900" s="20" t="s">
        <v>276</v>
      </c>
      <c r="BM1900" s="226" t="s">
        <v>1971</v>
      </c>
    </row>
    <row r="1901" s="2" customFormat="1">
      <c r="A1901" s="41"/>
      <c r="B1901" s="42"/>
      <c r="C1901" s="43"/>
      <c r="D1901" s="235" t="s">
        <v>274</v>
      </c>
      <c r="E1901" s="43"/>
      <c r="F1901" s="266" t="s">
        <v>1972</v>
      </c>
      <c r="G1901" s="43"/>
      <c r="H1901" s="43"/>
      <c r="I1901" s="230"/>
      <c r="J1901" s="43"/>
      <c r="K1901" s="43"/>
      <c r="L1901" s="47"/>
      <c r="M1901" s="231"/>
      <c r="N1901" s="232"/>
      <c r="O1901" s="87"/>
      <c r="P1901" s="87"/>
      <c r="Q1901" s="87"/>
      <c r="R1901" s="87"/>
      <c r="S1901" s="87"/>
      <c r="T1901" s="88"/>
      <c r="U1901" s="41"/>
      <c r="V1901" s="41"/>
      <c r="W1901" s="41"/>
      <c r="X1901" s="41"/>
      <c r="Y1901" s="41"/>
      <c r="Z1901" s="41"/>
      <c r="AA1901" s="41"/>
      <c r="AB1901" s="41"/>
      <c r="AC1901" s="41"/>
      <c r="AD1901" s="41"/>
      <c r="AE1901" s="41"/>
      <c r="AT1901" s="20" t="s">
        <v>274</v>
      </c>
      <c r="AU1901" s="20" t="s">
        <v>87</v>
      </c>
    </row>
    <row r="1902" s="13" customFormat="1">
      <c r="A1902" s="13"/>
      <c r="B1902" s="233"/>
      <c r="C1902" s="234"/>
      <c r="D1902" s="235" t="s">
        <v>174</v>
      </c>
      <c r="E1902" s="236" t="s">
        <v>19</v>
      </c>
      <c r="F1902" s="237" t="s">
        <v>108</v>
      </c>
      <c r="G1902" s="234"/>
      <c r="H1902" s="238">
        <v>4</v>
      </c>
      <c r="I1902" s="239"/>
      <c r="J1902" s="234"/>
      <c r="K1902" s="234"/>
      <c r="L1902" s="240"/>
      <c r="M1902" s="241"/>
      <c r="N1902" s="242"/>
      <c r="O1902" s="242"/>
      <c r="P1902" s="242"/>
      <c r="Q1902" s="242"/>
      <c r="R1902" s="242"/>
      <c r="S1902" s="242"/>
      <c r="T1902" s="24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T1902" s="244" t="s">
        <v>174</v>
      </c>
      <c r="AU1902" s="244" t="s">
        <v>87</v>
      </c>
      <c r="AV1902" s="13" t="s">
        <v>87</v>
      </c>
      <c r="AW1902" s="13" t="s">
        <v>37</v>
      </c>
      <c r="AX1902" s="13" t="s">
        <v>77</v>
      </c>
      <c r="AY1902" s="244" t="s">
        <v>164</v>
      </c>
    </row>
    <row r="1903" s="14" customFormat="1">
      <c r="A1903" s="14"/>
      <c r="B1903" s="245"/>
      <c r="C1903" s="246"/>
      <c r="D1903" s="235" t="s">
        <v>174</v>
      </c>
      <c r="E1903" s="247" t="s">
        <v>19</v>
      </c>
      <c r="F1903" s="248" t="s">
        <v>176</v>
      </c>
      <c r="G1903" s="246"/>
      <c r="H1903" s="249">
        <v>4</v>
      </c>
      <c r="I1903" s="250"/>
      <c r="J1903" s="246"/>
      <c r="K1903" s="246"/>
      <c r="L1903" s="251"/>
      <c r="M1903" s="252"/>
      <c r="N1903" s="253"/>
      <c r="O1903" s="253"/>
      <c r="P1903" s="253"/>
      <c r="Q1903" s="253"/>
      <c r="R1903" s="253"/>
      <c r="S1903" s="253"/>
      <c r="T1903" s="254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T1903" s="255" t="s">
        <v>174</v>
      </c>
      <c r="AU1903" s="255" t="s">
        <v>87</v>
      </c>
      <c r="AV1903" s="14" t="s">
        <v>108</v>
      </c>
      <c r="AW1903" s="14" t="s">
        <v>37</v>
      </c>
      <c r="AX1903" s="14" t="s">
        <v>85</v>
      </c>
      <c r="AY1903" s="255" t="s">
        <v>164</v>
      </c>
    </row>
    <row r="1904" s="2" customFormat="1" ht="55.5" customHeight="1">
      <c r="A1904" s="41"/>
      <c r="B1904" s="42"/>
      <c r="C1904" s="215" t="s">
        <v>1973</v>
      </c>
      <c r="D1904" s="215" t="s">
        <v>166</v>
      </c>
      <c r="E1904" s="216" t="s">
        <v>1974</v>
      </c>
      <c r="F1904" s="217" t="s">
        <v>1975</v>
      </c>
      <c r="G1904" s="218" t="s">
        <v>272</v>
      </c>
      <c r="H1904" s="219">
        <v>1</v>
      </c>
      <c r="I1904" s="220"/>
      <c r="J1904" s="221">
        <f>ROUND(I1904*H1904,2)</f>
        <v>0</v>
      </c>
      <c r="K1904" s="217" t="s">
        <v>19</v>
      </c>
      <c r="L1904" s="47"/>
      <c r="M1904" s="222" t="s">
        <v>19</v>
      </c>
      <c r="N1904" s="223" t="s">
        <v>48</v>
      </c>
      <c r="O1904" s="87"/>
      <c r="P1904" s="224">
        <f>O1904*H1904</f>
        <v>0</v>
      </c>
      <c r="Q1904" s="224">
        <v>0</v>
      </c>
      <c r="R1904" s="224">
        <f>Q1904*H1904</f>
        <v>0</v>
      </c>
      <c r="S1904" s="224">
        <v>0</v>
      </c>
      <c r="T1904" s="225">
        <f>S1904*H1904</f>
        <v>0</v>
      </c>
      <c r="U1904" s="41"/>
      <c r="V1904" s="41"/>
      <c r="W1904" s="41"/>
      <c r="X1904" s="41"/>
      <c r="Y1904" s="41"/>
      <c r="Z1904" s="41"/>
      <c r="AA1904" s="41"/>
      <c r="AB1904" s="41"/>
      <c r="AC1904" s="41"/>
      <c r="AD1904" s="41"/>
      <c r="AE1904" s="41"/>
      <c r="AR1904" s="226" t="s">
        <v>276</v>
      </c>
      <c r="AT1904" s="226" t="s">
        <v>166</v>
      </c>
      <c r="AU1904" s="226" t="s">
        <v>87</v>
      </c>
      <c r="AY1904" s="20" t="s">
        <v>164</v>
      </c>
      <c r="BE1904" s="227">
        <f>IF(N1904="základní",J1904,0)</f>
        <v>0</v>
      </c>
      <c r="BF1904" s="227">
        <f>IF(N1904="snížená",J1904,0)</f>
        <v>0</v>
      </c>
      <c r="BG1904" s="227">
        <f>IF(N1904="zákl. přenesená",J1904,0)</f>
        <v>0</v>
      </c>
      <c r="BH1904" s="227">
        <f>IF(N1904="sníž. přenesená",J1904,0)</f>
        <v>0</v>
      </c>
      <c r="BI1904" s="227">
        <f>IF(N1904="nulová",J1904,0)</f>
        <v>0</v>
      </c>
      <c r="BJ1904" s="20" t="s">
        <v>85</v>
      </c>
      <c r="BK1904" s="227">
        <f>ROUND(I1904*H1904,2)</f>
        <v>0</v>
      </c>
      <c r="BL1904" s="20" t="s">
        <v>276</v>
      </c>
      <c r="BM1904" s="226" t="s">
        <v>1976</v>
      </c>
    </row>
    <row r="1905" s="2" customFormat="1">
      <c r="A1905" s="41"/>
      <c r="B1905" s="42"/>
      <c r="C1905" s="43"/>
      <c r="D1905" s="235" t="s">
        <v>274</v>
      </c>
      <c r="E1905" s="43"/>
      <c r="F1905" s="266" t="s">
        <v>1977</v>
      </c>
      <c r="G1905" s="43"/>
      <c r="H1905" s="43"/>
      <c r="I1905" s="230"/>
      <c r="J1905" s="43"/>
      <c r="K1905" s="43"/>
      <c r="L1905" s="47"/>
      <c r="M1905" s="231"/>
      <c r="N1905" s="232"/>
      <c r="O1905" s="87"/>
      <c r="P1905" s="87"/>
      <c r="Q1905" s="87"/>
      <c r="R1905" s="87"/>
      <c r="S1905" s="87"/>
      <c r="T1905" s="88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T1905" s="20" t="s">
        <v>274</v>
      </c>
      <c r="AU1905" s="20" t="s">
        <v>87</v>
      </c>
    </row>
    <row r="1906" s="13" customFormat="1">
      <c r="A1906" s="13"/>
      <c r="B1906" s="233"/>
      <c r="C1906" s="234"/>
      <c r="D1906" s="235" t="s">
        <v>174</v>
      </c>
      <c r="E1906" s="236" t="s">
        <v>19</v>
      </c>
      <c r="F1906" s="237" t="s">
        <v>85</v>
      </c>
      <c r="G1906" s="234"/>
      <c r="H1906" s="238">
        <v>1</v>
      </c>
      <c r="I1906" s="239"/>
      <c r="J1906" s="234"/>
      <c r="K1906" s="234"/>
      <c r="L1906" s="240"/>
      <c r="M1906" s="241"/>
      <c r="N1906" s="242"/>
      <c r="O1906" s="242"/>
      <c r="P1906" s="242"/>
      <c r="Q1906" s="242"/>
      <c r="R1906" s="242"/>
      <c r="S1906" s="242"/>
      <c r="T1906" s="24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44" t="s">
        <v>174</v>
      </c>
      <c r="AU1906" s="244" t="s">
        <v>87</v>
      </c>
      <c r="AV1906" s="13" t="s">
        <v>87</v>
      </c>
      <c r="AW1906" s="13" t="s">
        <v>37</v>
      </c>
      <c r="AX1906" s="13" t="s">
        <v>77</v>
      </c>
      <c r="AY1906" s="244" t="s">
        <v>164</v>
      </c>
    </row>
    <row r="1907" s="14" customFormat="1">
      <c r="A1907" s="14"/>
      <c r="B1907" s="245"/>
      <c r="C1907" s="246"/>
      <c r="D1907" s="235" t="s">
        <v>174</v>
      </c>
      <c r="E1907" s="247" t="s">
        <v>19</v>
      </c>
      <c r="F1907" s="248" t="s">
        <v>176</v>
      </c>
      <c r="G1907" s="246"/>
      <c r="H1907" s="249">
        <v>1</v>
      </c>
      <c r="I1907" s="250"/>
      <c r="J1907" s="246"/>
      <c r="K1907" s="246"/>
      <c r="L1907" s="251"/>
      <c r="M1907" s="252"/>
      <c r="N1907" s="253"/>
      <c r="O1907" s="253"/>
      <c r="P1907" s="253"/>
      <c r="Q1907" s="253"/>
      <c r="R1907" s="253"/>
      <c r="S1907" s="253"/>
      <c r="T1907" s="254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T1907" s="255" t="s">
        <v>174</v>
      </c>
      <c r="AU1907" s="255" t="s">
        <v>87</v>
      </c>
      <c r="AV1907" s="14" t="s">
        <v>108</v>
      </c>
      <c r="AW1907" s="14" t="s">
        <v>37</v>
      </c>
      <c r="AX1907" s="14" t="s">
        <v>85</v>
      </c>
      <c r="AY1907" s="255" t="s">
        <v>164</v>
      </c>
    </row>
    <row r="1908" s="2" customFormat="1" ht="49.05" customHeight="1">
      <c r="A1908" s="41"/>
      <c r="B1908" s="42"/>
      <c r="C1908" s="215" t="s">
        <v>1978</v>
      </c>
      <c r="D1908" s="215" t="s">
        <v>166</v>
      </c>
      <c r="E1908" s="216" t="s">
        <v>1979</v>
      </c>
      <c r="F1908" s="217" t="s">
        <v>1980</v>
      </c>
      <c r="G1908" s="218" t="s">
        <v>272</v>
      </c>
      <c r="H1908" s="219">
        <v>1</v>
      </c>
      <c r="I1908" s="220"/>
      <c r="J1908" s="221">
        <f>ROUND(I1908*H1908,2)</f>
        <v>0</v>
      </c>
      <c r="K1908" s="217" t="s">
        <v>19</v>
      </c>
      <c r="L1908" s="47"/>
      <c r="M1908" s="222" t="s">
        <v>19</v>
      </c>
      <c r="N1908" s="223" t="s">
        <v>48</v>
      </c>
      <c r="O1908" s="87"/>
      <c r="P1908" s="224">
        <f>O1908*H1908</f>
        <v>0</v>
      </c>
      <c r="Q1908" s="224">
        <v>0</v>
      </c>
      <c r="R1908" s="224">
        <f>Q1908*H1908</f>
        <v>0</v>
      </c>
      <c r="S1908" s="224">
        <v>0</v>
      </c>
      <c r="T1908" s="225">
        <f>S1908*H1908</f>
        <v>0</v>
      </c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R1908" s="226" t="s">
        <v>276</v>
      </c>
      <c r="AT1908" s="226" t="s">
        <v>166</v>
      </c>
      <c r="AU1908" s="226" t="s">
        <v>87</v>
      </c>
      <c r="AY1908" s="20" t="s">
        <v>164</v>
      </c>
      <c r="BE1908" s="227">
        <f>IF(N1908="základní",J1908,0)</f>
        <v>0</v>
      </c>
      <c r="BF1908" s="227">
        <f>IF(N1908="snížená",J1908,0)</f>
        <v>0</v>
      </c>
      <c r="BG1908" s="227">
        <f>IF(N1908="zákl. přenesená",J1908,0)</f>
        <v>0</v>
      </c>
      <c r="BH1908" s="227">
        <f>IF(N1908="sníž. přenesená",J1908,0)</f>
        <v>0</v>
      </c>
      <c r="BI1908" s="227">
        <f>IF(N1908="nulová",J1908,0)</f>
        <v>0</v>
      </c>
      <c r="BJ1908" s="20" t="s">
        <v>85</v>
      </c>
      <c r="BK1908" s="227">
        <f>ROUND(I1908*H1908,2)</f>
        <v>0</v>
      </c>
      <c r="BL1908" s="20" t="s">
        <v>276</v>
      </c>
      <c r="BM1908" s="226" t="s">
        <v>1981</v>
      </c>
    </row>
    <row r="1909" s="2" customFormat="1">
      <c r="A1909" s="41"/>
      <c r="B1909" s="42"/>
      <c r="C1909" s="43"/>
      <c r="D1909" s="235" t="s">
        <v>274</v>
      </c>
      <c r="E1909" s="43"/>
      <c r="F1909" s="266" t="s">
        <v>1982</v>
      </c>
      <c r="G1909" s="43"/>
      <c r="H1909" s="43"/>
      <c r="I1909" s="230"/>
      <c r="J1909" s="43"/>
      <c r="K1909" s="43"/>
      <c r="L1909" s="47"/>
      <c r="M1909" s="231"/>
      <c r="N1909" s="232"/>
      <c r="O1909" s="87"/>
      <c r="P1909" s="87"/>
      <c r="Q1909" s="87"/>
      <c r="R1909" s="87"/>
      <c r="S1909" s="87"/>
      <c r="T1909" s="88"/>
      <c r="U1909" s="41"/>
      <c r="V1909" s="41"/>
      <c r="W1909" s="41"/>
      <c r="X1909" s="41"/>
      <c r="Y1909" s="41"/>
      <c r="Z1909" s="41"/>
      <c r="AA1909" s="41"/>
      <c r="AB1909" s="41"/>
      <c r="AC1909" s="41"/>
      <c r="AD1909" s="41"/>
      <c r="AE1909" s="41"/>
      <c r="AT1909" s="20" t="s">
        <v>274</v>
      </c>
      <c r="AU1909" s="20" t="s">
        <v>87</v>
      </c>
    </row>
    <row r="1910" s="13" customFormat="1">
      <c r="A1910" s="13"/>
      <c r="B1910" s="233"/>
      <c r="C1910" s="234"/>
      <c r="D1910" s="235" t="s">
        <v>174</v>
      </c>
      <c r="E1910" s="236" t="s">
        <v>19</v>
      </c>
      <c r="F1910" s="237" t="s">
        <v>85</v>
      </c>
      <c r="G1910" s="234"/>
      <c r="H1910" s="238">
        <v>1</v>
      </c>
      <c r="I1910" s="239"/>
      <c r="J1910" s="234"/>
      <c r="K1910" s="234"/>
      <c r="L1910" s="240"/>
      <c r="M1910" s="241"/>
      <c r="N1910" s="242"/>
      <c r="O1910" s="242"/>
      <c r="P1910" s="242"/>
      <c r="Q1910" s="242"/>
      <c r="R1910" s="242"/>
      <c r="S1910" s="242"/>
      <c r="T1910" s="24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T1910" s="244" t="s">
        <v>174</v>
      </c>
      <c r="AU1910" s="244" t="s">
        <v>87</v>
      </c>
      <c r="AV1910" s="13" t="s">
        <v>87</v>
      </c>
      <c r="AW1910" s="13" t="s">
        <v>37</v>
      </c>
      <c r="AX1910" s="13" t="s">
        <v>77</v>
      </c>
      <c r="AY1910" s="244" t="s">
        <v>164</v>
      </c>
    </row>
    <row r="1911" s="14" customFormat="1">
      <c r="A1911" s="14"/>
      <c r="B1911" s="245"/>
      <c r="C1911" s="246"/>
      <c r="D1911" s="235" t="s">
        <v>174</v>
      </c>
      <c r="E1911" s="247" t="s">
        <v>19</v>
      </c>
      <c r="F1911" s="248" t="s">
        <v>176</v>
      </c>
      <c r="G1911" s="246"/>
      <c r="H1911" s="249">
        <v>1</v>
      </c>
      <c r="I1911" s="250"/>
      <c r="J1911" s="246"/>
      <c r="K1911" s="246"/>
      <c r="L1911" s="251"/>
      <c r="M1911" s="252"/>
      <c r="N1911" s="253"/>
      <c r="O1911" s="253"/>
      <c r="P1911" s="253"/>
      <c r="Q1911" s="253"/>
      <c r="R1911" s="253"/>
      <c r="S1911" s="253"/>
      <c r="T1911" s="254"/>
      <c r="U1911" s="14"/>
      <c r="V1911" s="14"/>
      <c r="W1911" s="14"/>
      <c r="X1911" s="14"/>
      <c r="Y1911" s="14"/>
      <c r="Z1911" s="14"/>
      <c r="AA1911" s="14"/>
      <c r="AB1911" s="14"/>
      <c r="AC1911" s="14"/>
      <c r="AD1911" s="14"/>
      <c r="AE1911" s="14"/>
      <c r="AT1911" s="255" t="s">
        <v>174</v>
      </c>
      <c r="AU1911" s="255" t="s">
        <v>87</v>
      </c>
      <c r="AV1911" s="14" t="s">
        <v>108</v>
      </c>
      <c r="AW1911" s="14" t="s">
        <v>37</v>
      </c>
      <c r="AX1911" s="14" t="s">
        <v>85</v>
      </c>
      <c r="AY1911" s="255" t="s">
        <v>164</v>
      </c>
    </row>
    <row r="1912" s="2" customFormat="1" ht="55.5" customHeight="1">
      <c r="A1912" s="41"/>
      <c r="B1912" s="42"/>
      <c r="C1912" s="215" t="s">
        <v>1983</v>
      </c>
      <c r="D1912" s="215" t="s">
        <v>166</v>
      </c>
      <c r="E1912" s="216" t="s">
        <v>1984</v>
      </c>
      <c r="F1912" s="217" t="s">
        <v>1985</v>
      </c>
      <c r="G1912" s="218" t="s">
        <v>272</v>
      </c>
      <c r="H1912" s="219">
        <v>2</v>
      </c>
      <c r="I1912" s="220"/>
      <c r="J1912" s="221">
        <f>ROUND(I1912*H1912,2)</f>
        <v>0</v>
      </c>
      <c r="K1912" s="217" t="s">
        <v>19</v>
      </c>
      <c r="L1912" s="47"/>
      <c r="M1912" s="222" t="s">
        <v>19</v>
      </c>
      <c r="N1912" s="223" t="s">
        <v>48</v>
      </c>
      <c r="O1912" s="87"/>
      <c r="P1912" s="224">
        <f>O1912*H1912</f>
        <v>0</v>
      </c>
      <c r="Q1912" s="224">
        <v>0</v>
      </c>
      <c r="R1912" s="224">
        <f>Q1912*H1912</f>
        <v>0</v>
      </c>
      <c r="S1912" s="224">
        <v>0</v>
      </c>
      <c r="T1912" s="225">
        <f>S1912*H1912</f>
        <v>0</v>
      </c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R1912" s="226" t="s">
        <v>276</v>
      </c>
      <c r="AT1912" s="226" t="s">
        <v>166</v>
      </c>
      <c r="AU1912" s="226" t="s">
        <v>87</v>
      </c>
      <c r="AY1912" s="20" t="s">
        <v>164</v>
      </c>
      <c r="BE1912" s="227">
        <f>IF(N1912="základní",J1912,0)</f>
        <v>0</v>
      </c>
      <c r="BF1912" s="227">
        <f>IF(N1912="snížená",J1912,0)</f>
        <v>0</v>
      </c>
      <c r="BG1912" s="227">
        <f>IF(N1912="zákl. přenesená",J1912,0)</f>
        <v>0</v>
      </c>
      <c r="BH1912" s="227">
        <f>IF(N1912="sníž. přenesená",J1912,0)</f>
        <v>0</v>
      </c>
      <c r="BI1912" s="227">
        <f>IF(N1912="nulová",J1912,0)</f>
        <v>0</v>
      </c>
      <c r="BJ1912" s="20" t="s">
        <v>85</v>
      </c>
      <c r="BK1912" s="227">
        <f>ROUND(I1912*H1912,2)</f>
        <v>0</v>
      </c>
      <c r="BL1912" s="20" t="s">
        <v>276</v>
      </c>
      <c r="BM1912" s="226" t="s">
        <v>1986</v>
      </c>
    </row>
    <row r="1913" s="2" customFormat="1">
      <c r="A1913" s="41"/>
      <c r="B1913" s="42"/>
      <c r="C1913" s="43"/>
      <c r="D1913" s="235" t="s">
        <v>274</v>
      </c>
      <c r="E1913" s="43"/>
      <c r="F1913" s="266" t="s">
        <v>1987</v>
      </c>
      <c r="G1913" s="43"/>
      <c r="H1913" s="43"/>
      <c r="I1913" s="230"/>
      <c r="J1913" s="43"/>
      <c r="K1913" s="43"/>
      <c r="L1913" s="47"/>
      <c r="M1913" s="231"/>
      <c r="N1913" s="232"/>
      <c r="O1913" s="87"/>
      <c r="P1913" s="87"/>
      <c r="Q1913" s="87"/>
      <c r="R1913" s="87"/>
      <c r="S1913" s="87"/>
      <c r="T1913" s="88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T1913" s="20" t="s">
        <v>274</v>
      </c>
      <c r="AU1913" s="20" t="s">
        <v>87</v>
      </c>
    </row>
    <row r="1914" s="13" customFormat="1">
      <c r="A1914" s="13"/>
      <c r="B1914" s="233"/>
      <c r="C1914" s="234"/>
      <c r="D1914" s="235" t="s">
        <v>174</v>
      </c>
      <c r="E1914" s="236" t="s">
        <v>19</v>
      </c>
      <c r="F1914" s="237" t="s">
        <v>87</v>
      </c>
      <c r="G1914" s="234"/>
      <c r="H1914" s="238">
        <v>2</v>
      </c>
      <c r="I1914" s="239"/>
      <c r="J1914" s="234"/>
      <c r="K1914" s="234"/>
      <c r="L1914" s="240"/>
      <c r="M1914" s="241"/>
      <c r="N1914" s="242"/>
      <c r="O1914" s="242"/>
      <c r="P1914" s="242"/>
      <c r="Q1914" s="242"/>
      <c r="R1914" s="242"/>
      <c r="S1914" s="242"/>
      <c r="T1914" s="24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T1914" s="244" t="s">
        <v>174</v>
      </c>
      <c r="AU1914" s="244" t="s">
        <v>87</v>
      </c>
      <c r="AV1914" s="13" t="s">
        <v>87</v>
      </c>
      <c r="AW1914" s="13" t="s">
        <v>37</v>
      </c>
      <c r="AX1914" s="13" t="s">
        <v>77</v>
      </c>
      <c r="AY1914" s="244" t="s">
        <v>164</v>
      </c>
    </row>
    <row r="1915" s="14" customFormat="1">
      <c r="A1915" s="14"/>
      <c r="B1915" s="245"/>
      <c r="C1915" s="246"/>
      <c r="D1915" s="235" t="s">
        <v>174</v>
      </c>
      <c r="E1915" s="247" t="s">
        <v>19</v>
      </c>
      <c r="F1915" s="248" t="s">
        <v>176</v>
      </c>
      <c r="G1915" s="246"/>
      <c r="H1915" s="249">
        <v>2</v>
      </c>
      <c r="I1915" s="250"/>
      <c r="J1915" s="246"/>
      <c r="K1915" s="246"/>
      <c r="L1915" s="251"/>
      <c r="M1915" s="252"/>
      <c r="N1915" s="253"/>
      <c r="O1915" s="253"/>
      <c r="P1915" s="253"/>
      <c r="Q1915" s="253"/>
      <c r="R1915" s="253"/>
      <c r="S1915" s="253"/>
      <c r="T1915" s="254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T1915" s="255" t="s">
        <v>174</v>
      </c>
      <c r="AU1915" s="255" t="s">
        <v>87</v>
      </c>
      <c r="AV1915" s="14" t="s">
        <v>108</v>
      </c>
      <c r="AW1915" s="14" t="s">
        <v>37</v>
      </c>
      <c r="AX1915" s="14" t="s">
        <v>85</v>
      </c>
      <c r="AY1915" s="255" t="s">
        <v>164</v>
      </c>
    </row>
    <row r="1916" s="2" customFormat="1" ht="44.25" customHeight="1">
      <c r="A1916" s="41"/>
      <c r="B1916" s="42"/>
      <c r="C1916" s="215" t="s">
        <v>1988</v>
      </c>
      <c r="D1916" s="215" t="s">
        <v>166</v>
      </c>
      <c r="E1916" s="216" t="s">
        <v>1989</v>
      </c>
      <c r="F1916" s="217" t="s">
        <v>1990</v>
      </c>
      <c r="G1916" s="218" t="s">
        <v>272</v>
      </c>
      <c r="H1916" s="219">
        <v>6</v>
      </c>
      <c r="I1916" s="220"/>
      <c r="J1916" s="221">
        <f>ROUND(I1916*H1916,2)</f>
        <v>0</v>
      </c>
      <c r="K1916" s="217" t="s">
        <v>19</v>
      </c>
      <c r="L1916" s="47"/>
      <c r="M1916" s="222" t="s">
        <v>19</v>
      </c>
      <c r="N1916" s="223" t="s">
        <v>48</v>
      </c>
      <c r="O1916" s="87"/>
      <c r="P1916" s="224">
        <f>O1916*H1916</f>
        <v>0</v>
      </c>
      <c r="Q1916" s="224">
        <v>0</v>
      </c>
      <c r="R1916" s="224">
        <f>Q1916*H1916</f>
        <v>0</v>
      </c>
      <c r="S1916" s="224">
        <v>0</v>
      </c>
      <c r="T1916" s="225">
        <f>S1916*H1916</f>
        <v>0</v>
      </c>
      <c r="U1916" s="41"/>
      <c r="V1916" s="41"/>
      <c r="W1916" s="41"/>
      <c r="X1916" s="41"/>
      <c r="Y1916" s="41"/>
      <c r="Z1916" s="41"/>
      <c r="AA1916" s="41"/>
      <c r="AB1916" s="41"/>
      <c r="AC1916" s="41"/>
      <c r="AD1916" s="41"/>
      <c r="AE1916" s="41"/>
      <c r="AR1916" s="226" t="s">
        <v>276</v>
      </c>
      <c r="AT1916" s="226" t="s">
        <v>166</v>
      </c>
      <c r="AU1916" s="226" t="s">
        <v>87</v>
      </c>
      <c r="AY1916" s="20" t="s">
        <v>164</v>
      </c>
      <c r="BE1916" s="227">
        <f>IF(N1916="základní",J1916,0)</f>
        <v>0</v>
      </c>
      <c r="BF1916" s="227">
        <f>IF(N1916="snížená",J1916,0)</f>
        <v>0</v>
      </c>
      <c r="BG1916" s="227">
        <f>IF(N1916="zákl. přenesená",J1916,0)</f>
        <v>0</v>
      </c>
      <c r="BH1916" s="227">
        <f>IF(N1916="sníž. přenesená",J1916,0)</f>
        <v>0</v>
      </c>
      <c r="BI1916" s="227">
        <f>IF(N1916="nulová",J1916,0)</f>
        <v>0</v>
      </c>
      <c r="BJ1916" s="20" t="s">
        <v>85</v>
      </c>
      <c r="BK1916" s="227">
        <f>ROUND(I1916*H1916,2)</f>
        <v>0</v>
      </c>
      <c r="BL1916" s="20" t="s">
        <v>276</v>
      </c>
      <c r="BM1916" s="226" t="s">
        <v>1991</v>
      </c>
    </row>
    <row r="1917" s="2" customFormat="1">
      <c r="A1917" s="41"/>
      <c r="B1917" s="42"/>
      <c r="C1917" s="43"/>
      <c r="D1917" s="235" t="s">
        <v>274</v>
      </c>
      <c r="E1917" s="43"/>
      <c r="F1917" s="266" t="s">
        <v>1992</v>
      </c>
      <c r="G1917" s="43"/>
      <c r="H1917" s="43"/>
      <c r="I1917" s="230"/>
      <c r="J1917" s="43"/>
      <c r="K1917" s="43"/>
      <c r="L1917" s="47"/>
      <c r="M1917" s="231"/>
      <c r="N1917" s="232"/>
      <c r="O1917" s="87"/>
      <c r="P1917" s="87"/>
      <c r="Q1917" s="87"/>
      <c r="R1917" s="87"/>
      <c r="S1917" s="87"/>
      <c r="T1917" s="88"/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T1917" s="20" t="s">
        <v>274</v>
      </c>
      <c r="AU1917" s="20" t="s">
        <v>87</v>
      </c>
    </row>
    <row r="1918" s="13" customFormat="1">
      <c r="A1918" s="13"/>
      <c r="B1918" s="233"/>
      <c r="C1918" s="234"/>
      <c r="D1918" s="235" t="s">
        <v>174</v>
      </c>
      <c r="E1918" s="236" t="s">
        <v>19</v>
      </c>
      <c r="F1918" s="237" t="s">
        <v>204</v>
      </c>
      <c r="G1918" s="234"/>
      <c r="H1918" s="238">
        <v>6</v>
      </c>
      <c r="I1918" s="239"/>
      <c r="J1918" s="234"/>
      <c r="K1918" s="234"/>
      <c r="L1918" s="240"/>
      <c r="M1918" s="241"/>
      <c r="N1918" s="242"/>
      <c r="O1918" s="242"/>
      <c r="P1918" s="242"/>
      <c r="Q1918" s="242"/>
      <c r="R1918" s="242"/>
      <c r="S1918" s="242"/>
      <c r="T1918" s="24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T1918" s="244" t="s">
        <v>174</v>
      </c>
      <c r="AU1918" s="244" t="s">
        <v>87</v>
      </c>
      <c r="AV1918" s="13" t="s">
        <v>87</v>
      </c>
      <c r="AW1918" s="13" t="s">
        <v>37</v>
      </c>
      <c r="AX1918" s="13" t="s">
        <v>77</v>
      </c>
      <c r="AY1918" s="244" t="s">
        <v>164</v>
      </c>
    </row>
    <row r="1919" s="14" customFormat="1">
      <c r="A1919" s="14"/>
      <c r="B1919" s="245"/>
      <c r="C1919" s="246"/>
      <c r="D1919" s="235" t="s">
        <v>174</v>
      </c>
      <c r="E1919" s="247" t="s">
        <v>19</v>
      </c>
      <c r="F1919" s="248" t="s">
        <v>176</v>
      </c>
      <c r="G1919" s="246"/>
      <c r="H1919" s="249">
        <v>6</v>
      </c>
      <c r="I1919" s="250"/>
      <c r="J1919" s="246"/>
      <c r="K1919" s="246"/>
      <c r="L1919" s="251"/>
      <c r="M1919" s="252"/>
      <c r="N1919" s="253"/>
      <c r="O1919" s="253"/>
      <c r="P1919" s="253"/>
      <c r="Q1919" s="253"/>
      <c r="R1919" s="253"/>
      <c r="S1919" s="253"/>
      <c r="T1919" s="254"/>
      <c r="U1919" s="14"/>
      <c r="V1919" s="14"/>
      <c r="W1919" s="14"/>
      <c r="X1919" s="14"/>
      <c r="Y1919" s="14"/>
      <c r="Z1919" s="14"/>
      <c r="AA1919" s="14"/>
      <c r="AB1919" s="14"/>
      <c r="AC1919" s="14"/>
      <c r="AD1919" s="14"/>
      <c r="AE1919" s="14"/>
      <c r="AT1919" s="255" t="s">
        <v>174</v>
      </c>
      <c r="AU1919" s="255" t="s">
        <v>87</v>
      </c>
      <c r="AV1919" s="14" t="s">
        <v>108</v>
      </c>
      <c r="AW1919" s="14" t="s">
        <v>37</v>
      </c>
      <c r="AX1919" s="14" t="s">
        <v>85</v>
      </c>
      <c r="AY1919" s="255" t="s">
        <v>164</v>
      </c>
    </row>
    <row r="1920" s="2" customFormat="1" ht="44.25" customHeight="1">
      <c r="A1920" s="41"/>
      <c r="B1920" s="42"/>
      <c r="C1920" s="215" t="s">
        <v>1993</v>
      </c>
      <c r="D1920" s="215" t="s">
        <v>166</v>
      </c>
      <c r="E1920" s="216" t="s">
        <v>1994</v>
      </c>
      <c r="F1920" s="217" t="s">
        <v>1995</v>
      </c>
      <c r="G1920" s="218" t="s">
        <v>169</v>
      </c>
      <c r="H1920" s="219">
        <v>1.5</v>
      </c>
      <c r="I1920" s="220"/>
      <c r="J1920" s="221">
        <f>ROUND(I1920*H1920,2)</f>
        <v>0</v>
      </c>
      <c r="K1920" s="217" t="s">
        <v>19</v>
      </c>
      <c r="L1920" s="47"/>
      <c r="M1920" s="222" t="s">
        <v>19</v>
      </c>
      <c r="N1920" s="223" t="s">
        <v>48</v>
      </c>
      <c r="O1920" s="87"/>
      <c r="P1920" s="224">
        <f>O1920*H1920</f>
        <v>0</v>
      </c>
      <c r="Q1920" s="224">
        <v>0</v>
      </c>
      <c r="R1920" s="224">
        <f>Q1920*H1920</f>
        <v>0</v>
      </c>
      <c r="S1920" s="224">
        <v>0</v>
      </c>
      <c r="T1920" s="225">
        <f>S1920*H1920</f>
        <v>0</v>
      </c>
      <c r="U1920" s="41"/>
      <c r="V1920" s="41"/>
      <c r="W1920" s="41"/>
      <c r="X1920" s="41"/>
      <c r="Y1920" s="41"/>
      <c r="Z1920" s="41"/>
      <c r="AA1920" s="41"/>
      <c r="AB1920" s="41"/>
      <c r="AC1920" s="41"/>
      <c r="AD1920" s="41"/>
      <c r="AE1920" s="41"/>
      <c r="AR1920" s="226" t="s">
        <v>276</v>
      </c>
      <c r="AT1920" s="226" t="s">
        <v>166</v>
      </c>
      <c r="AU1920" s="226" t="s">
        <v>87</v>
      </c>
      <c r="AY1920" s="20" t="s">
        <v>164</v>
      </c>
      <c r="BE1920" s="227">
        <f>IF(N1920="základní",J1920,0)</f>
        <v>0</v>
      </c>
      <c r="BF1920" s="227">
        <f>IF(N1920="snížená",J1920,0)</f>
        <v>0</v>
      </c>
      <c r="BG1920" s="227">
        <f>IF(N1920="zákl. přenesená",J1920,0)</f>
        <v>0</v>
      </c>
      <c r="BH1920" s="227">
        <f>IF(N1920="sníž. přenesená",J1920,0)</f>
        <v>0</v>
      </c>
      <c r="BI1920" s="227">
        <f>IF(N1920="nulová",J1920,0)</f>
        <v>0</v>
      </c>
      <c r="BJ1920" s="20" t="s">
        <v>85</v>
      </c>
      <c r="BK1920" s="227">
        <f>ROUND(I1920*H1920,2)</f>
        <v>0</v>
      </c>
      <c r="BL1920" s="20" t="s">
        <v>276</v>
      </c>
      <c r="BM1920" s="226" t="s">
        <v>1996</v>
      </c>
    </row>
    <row r="1921" s="2" customFormat="1">
      <c r="A1921" s="41"/>
      <c r="B1921" s="42"/>
      <c r="C1921" s="43"/>
      <c r="D1921" s="235" t="s">
        <v>274</v>
      </c>
      <c r="E1921" s="43"/>
      <c r="F1921" s="266" t="s">
        <v>1992</v>
      </c>
      <c r="G1921" s="43"/>
      <c r="H1921" s="43"/>
      <c r="I1921" s="230"/>
      <c r="J1921" s="43"/>
      <c r="K1921" s="43"/>
      <c r="L1921" s="47"/>
      <c r="M1921" s="231"/>
      <c r="N1921" s="232"/>
      <c r="O1921" s="87"/>
      <c r="P1921" s="87"/>
      <c r="Q1921" s="87"/>
      <c r="R1921" s="87"/>
      <c r="S1921" s="87"/>
      <c r="T1921" s="88"/>
      <c r="U1921" s="41"/>
      <c r="V1921" s="41"/>
      <c r="W1921" s="41"/>
      <c r="X1921" s="41"/>
      <c r="Y1921" s="41"/>
      <c r="Z1921" s="41"/>
      <c r="AA1921" s="41"/>
      <c r="AB1921" s="41"/>
      <c r="AC1921" s="41"/>
      <c r="AD1921" s="41"/>
      <c r="AE1921" s="41"/>
      <c r="AT1921" s="20" t="s">
        <v>274</v>
      </c>
      <c r="AU1921" s="20" t="s">
        <v>87</v>
      </c>
    </row>
    <row r="1922" s="13" customFormat="1">
      <c r="A1922" s="13"/>
      <c r="B1922" s="233"/>
      <c r="C1922" s="234"/>
      <c r="D1922" s="235" t="s">
        <v>174</v>
      </c>
      <c r="E1922" s="236" t="s">
        <v>19</v>
      </c>
      <c r="F1922" s="237" t="s">
        <v>1671</v>
      </c>
      <c r="G1922" s="234"/>
      <c r="H1922" s="238">
        <v>1.5</v>
      </c>
      <c r="I1922" s="239"/>
      <c r="J1922" s="234"/>
      <c r="K1922" s="234"/>
      <c r="L1922" s="240"/>
      <c r="M1922" s="241"/>
      <c r="N1922" s="242"/>
      <c r="O1922" s="242"/>
      <c r="P1922" s="242"/>
      <c r="Q1922" s="242"/>
      <c r="R1922" s="242"/>
      <c r="S1922" s="242"/>
      <c r="T1922" s="24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T1922" s="244" t="s">
        <v>174</v>
      </c>
      <c r="AU1922" s="244" t="s">
        <v>87</v>
      </c>
      <c r="AV1922" s="13" t="s">
        <v>87</v>
      </c>
      <c r="AW1922" s="13" t="s">
        <v>37</v>
      </c>
      <c r="AX1922" s="13" t="s">
        <v>77</v>
      </c>
      <c r="AY1922" s="244" t="s">
        <v>164</v>
      </c>
    </row>
    <row r="1923" s="14" customFormat="1">
      <c r="A1923" s="14"/>
      <c r="B1923" s="245"/>
      <c r="C1923" s="246"/>
      <c r="D1923" s="235" t="s">
        <v>174</v>
      </c>
      <c r="E1923" s="247" t="s">
        <v>19</v>
      </c>
      <c r="F1923" s="248" t="s">
        <v>176</v>
      </c>
      <c r="G1923" s="246"/>
      <c r="H1923" s="249">
        <v>1.5</v>
      </c>
      <c r="I1923" s="250"/>
      <c r="J1923" s="246"/>
      <c r="K1923" s="246"/>
      <c r="L1923" s="251"/>
      <c r="M1923" s="252"/>
      <c r="N1923" s="253"/>
      <c r="O1923" s="253"/>
      <c r="P1923" s="253"/>
      <c r="Q1923" s="253"/>
      <c r="R1923" s="253"/>
      <c r="S1923" s="253"/>
      <c r="T1923" s="254"/>
      <c r="U1923" s="14"/>
      <c r="V1923" s="14"/>
      <c r="W1923" s="14"/>
      <c r="X1923" s="14"/>
      <c r="Y1923" s="14"/>
      <c r="Z1923" s="14"/>
      <c r="AA1923" s="14"/>
      <c r="AB1923" s="14"/>
      <c r="AC1923" s="14"/>
      <c r="AD1923" s="14"/>
      <c r="AE1923" s="14"/>
      <c r="AT1923" s="255" t="s">
        <v>174</v>
      </c>
      <c r="AU1923" s="255" t="s">
        <v>87</v>
      </c>
      <c r="AV1923" s="14" t="s">
        <v>108</v>
      </c>
      <c r="AW1923" s="14" t="s">
        <v>37</v>
      </c>
      <c r="AX1923" s="14" t="s">
        <v>85</v>
      </c>
      <c r="AY1923" s="255" t="s">
        <v>164</v>
      </c>
    </row>
    <row r="1924" s="2" customFormat="1" ht="44.25" customHeight="1">
      <c r="A1924" s="41"/>
      <c r="B1924" s="42"/>
      <c r="C1924" s="215" t="s">
        <v>1997</v>
      </c>
      <c r="D1924" s="215" t="s">
        <v>166</v>
      </c>
      <c r="E1924" s="216" t="s">
        <v>1998</v>
      </c>
      <c r="F1924" s="217" t="s">
        <v>1999</v>
      </c>
      <c r="G1924" s="218" t="s">
        <v>272</v>
      </c>
      <c r="H1924" s="219">
        <v>2</v>
      </c>
      <c r="I1924" s="220"/>
      <c r="J1924" s="221">
        <f>ROUND(I1924*H1924,2)</f>
        <v>0</v>
      </c>
      <c r="K1924" s="217" t="s">
        <v>19</v>
      </c>
      <c r="L1924" s="47"/>
      <c r="M1924" s="222" t="s">
        <v>19</v>
      </c>
      <c r="N1924" s="223" t="s">
        <v>48</v>
      </c>
      <c r="O1924" s="87"/>
      <c r="P1924" s="224">
        <f>O1924*H1924</f>
        <v>0</v>
      </c>
      <c r="Q1924" s="224">
        <v>0</v>
      </c>
      <c r="R1924" s="224">
        <f>Q1924*H1924</f>
        <v>0</v>
      </c>
      <c r="S1924" s="224">
        <v>0</v>
      </c>
      <c r="T1924" s="225">
        <f>S1924*H1924</f>
        <v>0</v>
      </c>
      <c r="U1924" s="41"/>
      <c r="V1924" s="41"/>
      <c r="W1924" s="41"/>
      <c r="X1924" s="41"/>
      <c r="Y1924" s="41"/>
      <c r="Z1924" s="41"/>
      <c r="AA1924" s="41"/>
      <c r="AB1924" s="41"/>
      <c r="AC1924" s="41"/>
      <c r="AD1924" s="41"/>
      <c r="AE1924" s="41"/>
      <c r="AR1924" s="226" t="s">
        <v>276</v>
      </c>
      <c r="AT1924" s="226" t="s">
        <v>166</v>
      </c>
      <c r="AU1924" s="226" t="s">
        <v>87</v>
      </c>
      <c r="AY1924" s="20" t="s">
        <v>164</v>
      </c>
      <c r="BE1924" s="227">
        <f>IF(N1924="základní",J1924,0)</f>
        <v>0</v>
      </c>
      <c r="BF1924" s="227">
        <f>IF(N1924="snížená",J1924,0)</f>
        <v>0</v>
      </c>
      <c r="BG1924" s="227">
        <f>IF(N1924="zákl. přenesená",J1924,0)</f>
        <v>0</v>
      </c>
      <c r="BH1924" s="227">
        <f>IF(N1924="sníž. přenesená",J1924,0)</f>
        <v>0</v>
      </c>
      <c r="BI1924" s="227">
        <f>IF(N1924="nulová",J1924,0)</f>
        <v>0</v>
      </c>
      <c r="BJ1924" s="20" t="s">
        <v>85</v>
      </c>
      <c r="BK1924" s="227">
        <f>ROUND(I1924*H1924,2)</f>
        <v>0</v>
      </c>
      <c r="BL1924" s="20" t="s">
        <v>276</v>
      </c>
      <c r="BM1924" s="226" t="s">
        <v>2000</v>
      </c>
    </row>
    <row r="1925" s="2" customFormat="1">
      <c r="A1925" s="41"/>
      <c r="B1925" s="42"/>
      <c r="C1925" s="43"/>
      <c r="D1925" s="235" t="s">
        <v>274</v>
      </c>
      <c r="E1925" s="43"/>
      <c r="F1925" s="266" t="s">
        <v>2001</v>
      </c>
      <c r="G1925" s="43"/>
      <c r="H1925" s="43"/>
      <c r="I1925" s="230"/>
      <c r="J1925" s="43"/>
      <c r="K1925" s="43"/>
      <c r="L1925" s="47"/>
      <c r="M1925" s="231"/>
      <c r="N1925" s="232"/>
      <c r="O1925" s="87"/>
      <c r="P1925" s="87"/>
      <c r="Q1925" s="87"/>
      <c r="R1925" s="87"/>
      <c r="S1925" s="87"/>
      <c r="T1925" s="88"/>
      <c r="U1925" s="41"/>
      <c r="V1925" s="41"/>
      <c r="W1925" s="41"/>
      <c r="X1925" s="41"/>
      <c r="Y1925" s="41"/>
      <c r="Z1925" s="41"/>
      <c r="AA1925" s="41"/>
      <c r="AB1925" s="41"/>
      <c r="AC1925" s="41"/>
      <c r="AD1925" s="41"/>
      <c r="AE1925" s="41"/>
      <c r="AT1925" s="20" t="s">
        <v>274</v>
      </c>
      <c r="AU1925" s="20" t="s">
        <v>87</v>
      </c>
    </row>
    <row r="1926" s="13" customFormat="1">
      <c r="A1926" s="13"/>
      <c r="B1926" s="233"/>
      <c r="C1926" s="234"/>
      <c r="D1926" s="235" t="s">
        <v>174</v>
      </c>
      <c r="E1926" s="236" t="s">
        <v>19</v>
      </c>
      <c r="F1926" s="237" t="s">
        <v>87</v>
      </c>
      <c r="G1926" s="234"/>
      <c r="H1926" s="238">
        <v>2</v>
      </c>
      <c r="I1926" s="239"/>
      <c r="J1926" s="234"/>
      <c r="K1926" s="234"/>
      <c r="L1926" s="240"/>
      <c r="M1926" s="241"/>
      <c r="N1926" s="242"/>
      <c r="O1926" s="242"/>
      <c r="P1926" s="242"/>
      <c r="Q1926" s="242"/>
      <c r="R1926" s="242"/>
      <c r="S1926" s="242"/>
      <c r="T1926" s="24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T1926" s="244" t="s">
        <v>174</v>
      </c>
      <c r="AU1926" s="244" t="s">
        <v>87</v>
      </c>
      <c r="AV1926" s="13" t="s">
        <v>87</v>
      </c>
      <c r="AW1926" s="13" t="s">
        <v>37</v>
      </c>
      <c r="AX1926" s="13" t="s">
        <v>77</v>
      </c>
      <c r="AY1926" s="244" t="s">
        <v>164</v>
      </c>
    </row>
    <row r="1927" s="14" customFormat="1">
      <c r="A1927" s="14"/>
      <c r="B1927" s="245"/>
      <c r="C1927" s="246"/>
      <c r="D1927" s="235" t="s">
        <v>174</v>
      </c>
      <c r="E1927" s="247" t="s">
        <v>19</v>
      </c>
      <c r="F1927" s="248" t="s">
        <v>176</v>
      </c>
      <c r="G1927" s="246"/>
      <c r="H1927" s="249">
        <v>2</v>
      </c>
      <c r="I1927" s="250"/>
      <c r="J1927" s="246"/>
      <c r="K1927" s="246"/>
      <c r="L1927" s="251"/>
      <c r="M1927" s="252"/>
      <c r="N1927" s="253"/>
      <c r="O1927" s="253"/>
      <c r="P1927" s="253"/>
      <c r="Q1927" s="253"/>
      <c r="R1927" s="253"/>
      <c r="S1927" s="253"/>
      <c r="T1927" s="254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T1927" s="255" t="s">
        <v>174</v>
      </c>
      <c r="AU1927" s="255" t="s">
        <v>87</v>
      </c>
      <c r="AV1927" s="14" t="s">
        <v>108</v>
      </c>
      <c r="AW1927" s="14" t="s">
        <v>37</v>
      </c>
      <c r="AX1927" s="14" t="s">
        <v>85</v>
      </c>
      <c r="AY1927" s="255" t="s">
        <v>164</v>
      </c>
    </row>
    <row r="1928" s="2" customFormat="1" ht="55.5" customHeight="1">
      <c r="A1928" s="41"/>
      <c r="B1928" s="42"/>
      <c r="C1928" s="215" t="s">
        <v>2002</v>
      </c>
      <c r="D1928" s="215" t="s">
        <v>166</v>
      </c>
      <c r="E1928" s="216" t="s">
        <v>2003</v>
      </c>
      <c r="F1928" s="217" t="s">
        <v>2004</v>
      </c>
      <c r="G1928" s="218" t="s">
        <v>272</v>
      </c>
      <c r="H1928" s="219">
        <v>4</v>
      </c>
      <c r="I1928" s="220"/>
      <c r="J1928" s="221">
        <f>ROUND(I1928*H1928,2)</f>
        <v>0</v>
      </c>
      <c r="K1928" s="217" t="s">
        <v>19</v>
      </c>
      <c r="L1928" s="47"/>
      <c r="M1928" s="222" t="s">
        <v>19</v>
      </c>
      <c r="N1928" s="223" t="s">
        <v>48</v>
      </c>
      <c r="O1928" s="87"/>
      <c r="P1928" s="224">
        <f>O1928*H1928</f>
        <v>0</v>
      </c>
      <c r="Q1928" s="224">
        <v>0</v>
      </c>
      <c r="R1928" s="224">
        <f>Q1928*H1928</f>
        <v>0</v>
      </c>
      <c r="S1928" s="224">
        <v>0</v>
      </c>
      <c r="T1928" s="225">
        <f>S1928*H1928</f>
        <v>0</v>
      </c>
      <c r="U1928" s="41"/>
      <c r="V1928" s="41"/>
      <c r="W1928" s="41"/>
      <c r="X1928" s="41"/>
      <c r="Y1928" s="41"/>
      <c r="Z1928" s="41"/>
      <c r="AA1928" s="41"/>
      <c r="AB1928" s="41"/>
      <c r="AC1928" s="41"/>
      <c r="AD1928" s="41"/>
      <c r="AE1928" s="41"/>
      <c r="AR1928" s="226" t="s">
        <v>276</v>
      </c>
      <c r="AT1928" s="226" t="s">
        <v>166</v>
      </c>
      <c r="AU1928" s="226" t="s">
        <v>87</v>
      </c>
      <c r="AY1928" s="20" t="s">
        <v>164</v>
      </c>
      <c r="BE1928" s="227">
        <f>IF(N1928="základní",J1928,0)</f>
        <v>0</v>
      </c>
      <c r="BF1928" s="227">
        <f>IF(N1928="snížená",J1928,0)</f>
        <v>0</v>
      </c>
      <c r="BG1928" s="227">
        <f>IF(N1928="zákl. přenesená",J1928,0)</f>
        <v>0</v>
      </c>
      <c r="BH1928" s="227">
        <f>IF(N1928="sníž. přenesená",J1928,0)</f>
        <v>0</v>
      </c>
      <c r="BI1928" s="227">
        <f>IF(N1928="nulová",J1928,0)</f>
        <v>0</v>
      </c>
      <c r="BJ1928" s="20" t="s">
        <v>85</v>
      </c>
      <c r="BK1928" s="227">
        <f>ROUND(I1928*H1928,2)</f>
        <v>0</v>
      </c>
      <c r="BL1928" s="20" t="s">
        <v>276</v>
      </c>
      <c r="BM1928" s="226" t="s">
        <v>2005</v>
      </c>
    </row>
    <row r="1929" s="2" customFormat="1">
      <c r="A1929" s="41"/>
      <c r="B1929" s="42"/>
      <c r="C1929" s="43"/>
      <c r="D1929" s="235" t="s">
        <v>274</v>
      </c>
      <c r="E1929" s="43"/>
      <c r="F1929" s="266" t="s">
        <v>2006</v>
      </c>
      <c r="G1929" s="43"/>
      <c r="H1929" s="43"/>
      <c r="I1929" s="230"/>
      <c r="J1929" s="43"/>
      <c r="K1929" s="43"/>
      <c r="L1929" s="47"/>
      <c r="M1929" s="231"/>
      <c r="N1929" s="232"/>
      <c r="O1929" s="87"/>
      <c r="P1929" s="87"/>
      <c r="Q1929" s="87"/>
      <c r="R1929" s="87"/>
      <c r="S1929" s="87"/>
      <c r="T1929" s="88"/>
      <c r="U1929" s="41"/>
      <c r="V1929" s="41"/>
      <c r="W1929" s="41"/>
      <c r="X1929" s="41"/>
      <c r="Y1929" s="41"/>
      <c r="Z1929" s="41"/>
      <c r="AA1929" s="41"/>
      <c r="AB1929" s="41"/>
      <c r="AC1929" s="41"/>
      <c r="AD1929" s="41"/>
      <c r="AE1929" s="41"/>
      <c r="AT1929" s="20" t="s">
        <v>274</v>
      </c>
      <c r="AU1929" s="20" t="s">
        <v>87</v>
      </c>
    </row>
    <row r="1930" s="13" customFormat="1">
      <c r="A1930" s="13"/>
      <c r="B1930" s="233"/>
      <c r="C1930" s="234"/>
      <c r="D1930" s="235" t="s">
        <v>174</v>
      </c>
      <c r="E1930" s="236" t="s">
        <v>19</v>
      </c>
      <c r="F1930" s="237" t="s">
        <v>108</v>
      </c>
      <c r="G1930" s="234"/>
      <c r="H1930" s="238">
        <v>4</v>
      </c>
      <c r="I1930" s="239"/>
      <c r="J1930" s="234"/>
      <c r="K1930" s="234"/>
      <c r="L1930" s="240"/>
      <c r="M1930" s="241"/>
      <c r="N1930" s="242"/>
      <c r="O1930" s="242"/>
      <c r="P1930" s="242"/>
      <c r="Q1930" s="242"/>
      <c r="R1930" s="242"/>
      <c r="S1930" s="242"/>
      <c r="T1930" s="24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44" t="s">
        <v>174</v>
      </c>
      <c r="AU1930" s="244" t="s">
        <v>87</v>
      </c>
      <c r="AV1930" s="13" t="s">
        <v>87</v>
      </c>
      <c r="AW1930" s="13" t="s">
        <v>37</v>
      </c>
      <c r="AX1930" s="13" t="s">
        <v>77</v>
      </c>
      <c r="AY1930" s="244" t="s">
        <v>164</v>
      </c>
    </row>
    <row r="1931" s="14" customFormat="1">
      <c r="A1931" s="14"/>
      <c r="B1931" s="245"/>
      <c r="C1931" s="246"/>
      <c r="D1931" s="235" t="s">
        <v>174</v>
      </c>
      <c r="E1931" s="247" t="s">
        <v>19</v>
      </c>
      <c r="F1931" s="248" t="s">
        <v>176</v>
      </c>
      <c r="G1931" s="246"/>
      <c r="H1931" s="249">
        <v>4</v>
      </c>
      <c r="I1931" s="250"/>
      <c r="J1931" s="246"/>
      <c r="K1931" s="246"/>
      <c r="L1931" s="251"/>
      <c r="M1931" s="252"/>
      <c r="N1931" s="253"/>
      <c r="O1931" s="253"/>
      <c r="P1931" s="253"/>
      <c r="Q1931" s="253"/>
      <c r="R1931" s="253"/>
      <c r="S1931" s="253"/>
      <c r="T1931" s="254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T1931" s="255" t="s">
        <v>174</v>
      </c>
      <c r="AU1931" s="255" t="s">
        <v>87</v>
      </c>
      <c r="AV1931" s="14" t="s">
        <v>108</v>
      </c>
      <c r="AW1931" s="14" t="s">
        <v>37</v>
      </c>
      <c r="AX1931" s="14" t="s">
        <v>85</v>
      </c>
      <c r="AY1931" s="255" t="s">
        <v>164</v>
      </c>
    </row>
    <row r="1932" s="2" customFormat="1" ht="66.75" customHeight="1">
      <c r="A1932" s="41"/>
      <c r="B1932" s="42"/>
      <c r="C1932" s="215" t="s">
        <v>2007</v>
      </c>
      <c r="D1932" s="215" t="s">
        <v>166</v>
      </c>
      <c r="E1932" s="216" t="s">
        <v>2008</v>
      </c>
      <c r="F1932" s="217" t="s">
        <v>2009</v>
      </c>
      <c r="G1932" s="218" t="s">
        <v>272</v>
      </c>
      <c r="H1932" s="219">
        <v>15</v>
      </c>
      <c r="I1932" s="220"/>
      <c r="J1932" s="221">
        <f>ROUND(I1932*H1932,2)</f>
        <v>0</v>
      </c>
      <c r="K1932" s="217" t="s">
        <v>19</v>
      </c>
      <c r="L1932" s="47"/>
      <c r="M1932" s="222" t="s">
        <v>19</v>
      </c>
      <c r="N1932" s="223" t="s">
        <v>48</v>
      </c>
      <c r="O1932" s="87"/>
      <c r="P1932" s="224">
        <f>O1932*H1932</f>
        <v>0</v>
      </c>
      <c r="Q1932" s="224">
        <v>0</v>
      </c>
      <c r="R1932" s="224">
        <f>Q1932*H1932</f>
        <v>0</v>
      </c>
      <c r="S1932" s="224">
        <v>0</v>
      </c>
      <c r="T1932" s="225">
        <f>S1932*H1932</f>
        <v>0</v>
      </c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41"/>
      <c r="AE1932" s="41"/>
      <c r="AR1932" s="226" t="s">
        <v>276</v>
      </c>
      <c r="AT1932" s="226" t="s">
        <v>166</v>
      </c>
      <c r="AU1932" s="226" t="s">
        <v>87</v>
      </c>
      <c r="AY1932" s="20" t="s">
        <v>164</v>
      </c>
      <c r="BE1932" s="227">
        <f>IF(N1932="základní",J1932,0)</f>
        <v>0</v>
      </c>
      <c r="BF1932" s="227">
        <f>IF(N1932="snížená",J1932,0)</f>
        <v>0</v>
      </c>
      <c r="BG1932" s="227">
        <f>IF(N1932="zákl. přenesená",J1932,0)</f>
        <v>0</v>
      </c>
      <c r="BH1932" s="227">
        <f>IF(N1932="sníž. přenesená",J1932,0)</f>
        <v>0</v>
      </c>
      <c r="BI1932" s="227">
        <f>IF(N1932="nulová",J1932,0)</f>
        <v>0</v>
      </c>
      <c r="BJ1932" s="20" t="s">
        <v>85</v>
      </c>
      <c r="BK1932" s="227">
        <f>ROUND(I1932*H1932,2)</f>
        <v>0</v>
      </c>
      <c r="BL1932" s="20" t="s">
        <v>276</v>
      </c>
      <c r="BM1932" s="226" t="s">
        <v>2010</v>
      </c>
    </row>
    <row r="1933" s="2" customFormat="1">
      <c r="A1933" s="41"/>
      <c r="B1933" s="42"/>
      <c r="C1933" s="43"/>
      <c r="D1933" s="235" t="s">
        <v>274</v>
      </c>
      <c r="E1933" s="43"/>
      <c r="F1933" s="288" t="s">
        <v>2011</v>
      </c>
      <c r="G1933" s="43"/>
      <c r="H1933" s="43"/>
      <c r="I1933" s="230"/>
      <c r="J1933" s="43"/>
      <c r="K1933" s="43"/>
      <c r="L1933" s="47"/>
      <c r="M1933" s="231"/>
      <c r="N1933" s="232"/>
      <c r="O1933" s="87"/>
      <c r="P1933" s="87"/>
      <c r="Q1933" s="87"/>
      <c r="R1933" s="87"/>
      <c r="S1933" s="87"/>
      <c r="T1933" s="88"/>
      <c r="U1933" s="41"/>
      <c r="V1933" s="41"/>
      <c r="W1933" s="41"/>
      <c r="X1933" s="41"/>
      <c r="Y1933" s="41"/>
      <c r="Z1933" s="41"/>
      <c r="AA1933" s="41"/>
      <c r="AB1933" s="41"/>
      <c r="AC1933" s="41"/>
      <c r="AD1933" s="41"/>
      <c r="AE1933" s="41"/>
      <c r="AT1933" s="20" t="s">
        <v>274</v>
      </c>
      <c r="AU1933" s="20" t="s">
        <v>87</v>
      </c>
    </row>
    <row r="1934" s="13" customFormat="1">
      <c r="A1934" s="13"/>
      <c r="B1934" s="233"/>
      <c r="C1934" s="234"/>
      <c r="D1934" s="235" t="s">
        <v>174</v>
      </c>
      <c r="E1934" s="236" t="s">
        <v>19</v>
      </c>
      <c r="F1934" s="237" t="s">
        <v>269</v>
      </c>
      <c r="G1934" s="234"/>
      <c r="H1934" s="238">
        <v>15</v>
      </c>
      <c r="I1934" s="239"/>
      <c r="J1934" s="234"/>
      <c r="K1934" s="234"/>
      <c r="L1934" s="240"/>
      <c r="M1934" s="241"/>
      <c r="N1934" s="242"/>
      <c r="O1934" s="242"/>
      <c r="P1934" s="242"/>
      <c r="Q1934" s="242"/>
      <c r="R1934" s="242"/>
      <c r="S1934" s="242"/>
      <c r="T1934" s="24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44" t="s">
        <v>174</v>
      </c>
      <c r="AU1934" s="244" t="s">
        <v>87</v>
      </c>
      <c r="AV1934" s="13" t="s">
        <v>87</v>
      </c>
      <c r="AW1934" s="13" t="s">
        <v>37</v>
      </c>
      <c r="AX1934" s="13" t="s">
        <v>77</v>
      </c>
      <c r="AY1934" s="244" t="s">
        <v>164</v>
      </c>
    </row>
    <row r="1935" s="14" customFormat="1">
      <c r="A1935" s="14"/>
      <c r="B1935" s="245"/>
      <c r="C1935" s="246"/>
      <c r="D1935" s="235" t="s">
        <v>174</v>
      </c>
      <c r="E1935" s="247" t="s">
        <v>19</v>
      </c>
      <c r="F1935" s="248" t="s">
        <v>176</v>
      </c>
      <c r="G1935" s="246"/>
      <c r="H1935" s="249">
        <v>15</v>
      </c>
      <c r="I1935" s="250"/>
      <c r="J1935" s="246"/>
      <c r="K1935" s="246"/>
      <c r="L1935" s="251"/>
      <c r="M1935" s="252"/>
      <c r="N1935" s="253"/>
      <c r="O1935" s="253"/>
      <c r="P1935" s="253"/>
      <c r="Q1935" s="253"/>
      <c r="R1935" s="253"/>
      <c r="S1935" s="253"/>
      <c r="T1935" s="254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55" t="s">
        <v>174</v>
      </c>
      <c r="AU1935" s="255" t="s">
        <v>87</v>
      </c>
      <c r="AV1935" s="14" t="s">
        <v>108</v>
      </c>
      <c r="AW1935" s="14" t="s">
        <v>37</v>
      </c>
      <c r="AX1935" s="14" t="s">
        <v>85</v>
      </c>
      <c r="AY1935" s="255" t="s">
        <v>164</v>
      </c>
    </row>
    <row r="1936" s="2" customFormat="1" ht="49.05" customHeight="1">
      <c r="A1936" s="41"/>
      <c r="B1936" s="42"/>
      <c r="C1936" s="215" t="s">
        <v>2012</v>
      </c>
      <c r="D1936" s="215" t="s">
        <v>166</v>
      </c>
      <c r="E1936" s="216" t="s">
        <v>2013</v>
      </c>
      <c r="F1936" s="217" t="s">
        <v>2014</v>
      </c>
      <c r="G1936" s="218" t="s">
        <v>272</v>
      </c>
      <c r="H1936" s="219">
        <v>5</v>
      </c>
      <c r="I1936" s="220"/>
      <c r="J1936" s="221">
        <f>ROUND(I1936*H1936,2)</f>
        <v>0</v>
      </c>
      <c r="K1936" s="217" t="s">
        <v>19</v>
      </c>
      <c r="L1936" s="47"/>
      <c r="M1936" s="222" t="s">
        <v>19</v>
      </c>
      <c r="N1936" s="223" t="s">
        <v>48</v>
      </c>
      <c r="O1936" s="87"/>
      <c r="P1936" s="224">
        <f>O1936*H1936</f>
        <v>0</v>
      </c>
      <c r="Q1936" s="224">
        <v>0</v>
      </c>
      <c r="R1936" s="224">
        <f>Q1936*H1936</f>
        <v>0</v>
      </c>
      <c r="S1936" s="224">
        <v>0</v>
      </c>
      <c r="T1936" s="225">
        <f>S1936*H1936</f>
        <v>0</v>
      </c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41"/>
      <c r="AE1936" s="41"/>
      <c r="AR1936" s="226" t="s">
        <v>276</v>
      </c>
      <c r="AT1936" s="226" t="s">
        <v>166</v>
      </c>
      <c r="AU1936" s="226" t="s">
        <v>87</v>
      </c>
      <c r="AY1936" s="20" t="s">
        <v>164</v>
      </c>
      <c r="BE1936" s="227">
        <f>IF(N1936="základní",J1936,0)</f>
        <v>0</v>
      </c>
      <c r="BF1936" s="227">
        <f>IF(N1936="snížená",J1936,0)</f>
        <v>0</v>
      </c>
      <c r="BG1936" s="227">
        <f>IF(N1936="zákl. přenesená",J1936,0)</f>
        <v>0</v>
      </c>
      <c r="BH1936" s="227">
        <f>IF(N1936="sníž. přenesená",J1936,0)</f>
        <v>0</v>
      </c>
      <c r="BI1936" s="227">
        <f>IF(N1936="nulová",J1936,0)</f>
        <v>0</v>
      </c>
      <c r="BJ1936" s="20" t="s">
        <v>85</v>
      </c>
      <c r="BK1936" s="227">
        <f>ROUND(I1936*H1936,2)</f>
        <v>0</v>
      </c>
      <c r="BL1936" s="20" t="s">
        <v>276</v>
      </c>
      <c r="BM1936" s="226" t="s">
        <v>2015</v>
      </c>
    </row>
    <row r="1937" s="2" customFormat="1">
      <c r="A1937" s="41"/>
      <c r="B1937" s="42"/>
      <c r="C1937" s="43"/>
      <c r="D1937" s="235" t="s">
        <v>274</v>
      </c>
      <c r="E1937" s="43"/>
      <c r="F1937" s="288" t="s">
        <v>2016</v>
      </c>
      <c r="G1937" s="43"/>
      <c r="H1937" s="43"/>
      <c r="I1937" s="230"/>
      <c r="J1937" s="43"/>
      <c r="K1937" s="43"/>
      <c r="L1937" s="47"/>
      <c r="M1937" s="231"/>
      <c r="N1937" s="232"/>
      <c r="O1937" s="87"/>
      <c r="P1937" s="87"/>
      <c r="Q1937" s="87"/>
      <c r="R1937" s="87"/>
      <c r="S1937" s="87"/>
      <c r="T1937" s="88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T1937" s="20" t="s">
        <v>274</v>
      </c>
      <c r="AU1937" s="20" t="s">
        <v>87</v>
      </c>
    </row>
    <row r="1938" s="13" customFormat="1">
      <c r="A1938" s="13"/>
      <c r="B1938" s="233"/>
      <c r="C1938" s="234"/>
      <c r="D1938" s="235" t="s">
        <v>174</v>
      </c>
      <c r="E1938" s="236" t="s">
        <v>19</v>
      </c>
      <c r="F1938" s="237" t="s">
        <v>198</v>
      </c>
      <c r="G1938" s="234"/>
      <c r="H1938" s="238">
        <v>5</v>
      </c>
      <c r="I1938" s="239"/>
      <c r="J1938" s="234"/>
      <c r="K1938" s="234"/>
      <c r="L1938" s="240"/>
      <c r="M1938" s="241"/>
      <c r="N1938" s="242"/>
      <c r="O1938" s="242"/>
      <c r="P1938" s="242"/>
      <c r="Q1938" s="242"/>
      <c r="R1938" s="242"/>
      <c r="S1938" s="242"/>
      <c r="T1938" s="24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44" t="s">
        <v>174</v>
      </c>
      <c r="AU1938" s="244" t="s">
        <v>87</v>
      </c>
      <c r="AV1938" s="13" t="s">
        <v>87</v>
      </c>
      <c r="AW1938" s="13" t="s">
        <v>37</v>
      </c>
      <c r="AX1938" s="13" t="s">
        <v>77</v>
      </c>
      <c r="AY1938" s="244" t="s">
        <v>164</v>
      </c>
    </row>
    <row r="1939" s="14" customFormat="1">
      <c r="A1939" s="14"/>
      <c r="B1939" s="245"/>
      <c r="C1939" s="246"/>
      <c r="D1939" s="235" t="s">
        <v>174</v>
      </c>
      <c r="E1939" s="247" t="s">
        <v>19</v>
      </c>
      <c r="F1939" s="248" t="s">
        <v>176</v>
      </c>
      <c r="G1939" s="246"/>
      <c r="H1939" s="249">
        <v>5</v>
      </c>
      <c r="I1939" s="250"/>
      <c r="J1939" s="246"/>
      <c r="K1939" s="246"/>
      <c r="L1939" s="251"/>
      <c r="M1939" s="252"/>
      <c r="N1939" s="253"/>
      <c r="O1939" s="253"/>
      <c r="P1939" s="253"/>
      <c r="Q1939" s="253"/>
      <c r="R1939" s="253"/>
      <c r="S1939" s="253"/>
      <c r="T1939" s="254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T1939" s="255" t="s">
        <v>174</v>
      </c>
      <c r="AU1939" s="255" t="s">
        <v>87</v>
      </c>
      <c r="AV1939" s="14" t="s">
        <v>108</v>
      </c>
      <c r="AW1939" s="14" t="s">
        <v>37</v>
      </c>
      <c r="AX1939" s="14" t="s">
        <v>85</v>
      </c>
      <c r="AY1939" s="255" t="s">
        <v>164</v>
      </c>
    </row>
    <row r="1940" s="2" customFormat="1" ht="55.5" customHeight="1">
      <c r="A1940" s="41"/>
      <c r="B1940" s="42"/>
      <c r="C1940" s="215" t="s">
        <v>2017</v>
      </c>
      <c r="D1940" s="215" t="s">
        <v>166</v>
      </c>
      <c r="E1940" s="216" t="s">
        <v>2018</v>
      </c>
      <c r="F1940" s="217" t="s">
        <v>2019</v>
      </c>
      <c r="G1940" s="218" t="s">
        <v>272</v>
      </c>
      <c r="H1940" s="219">
        <v>5</v>
      </c>
      <c r="I1940" s="220"/>
      <c r="J1940" s="221">
        <f>ROUND(I1940*H1940,2)</f>
        <v>0</v>
      </c>
      <c r="K1940" s="217" t="s">
        <v>19</v>
      </c>
      <c r="L1940" s="47"/>
      <c r="M1940" s="222" t="s">
        <v>19</v>
      </c>
      <c r="N1940" s="223" t="s">
        <v>48</v>
      </c>
      <c r="O1940" s="87"/>
      <c r="P1940" s="224">
        <f>O1940*H1940</f>
        <v>0</v>
      </c>
      <c r="Q1940" s="224">
        <v>0</v>
      </c>
      <c r="R1940" s="224">
        <f>Q1940*H1940</f>
        <v>0</v>
      </c>
      <c r="S1940" s="224">
        <v>0</v>
      </c>
      <c r="T1940" s="225">
        <f>S1940*H1940</f>
        <v>0</v>
      </c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41"/>
      <c r="AE1940" s="41"/>
      <c r="AR1940" s="226" t="s">
        <v>276</v>
      </c>
      <c r="AT1940" s="226" t="s">
        <v>166</v>
      </c>
      <c r="AU1940" s="226" t="s">
        <v>87</v>
      </c>
      <c r="AY1940" s="20" t="s">
        <v>164</v>
      </c>
      <c r="BE1940" s="227">
        <f>IF(N1940="základní",J1940,0)</f>
        <v>0</v>
      </c>
      <c r="BF1940" s="227">
        <f>IF(N1940="snížená",J1940,0)</f>
        <v>0</v>
      </c>
      <c r="BG1940" s="227">
        <f>IF(N1940="zákl. přenesená",J1940,0)</f>
        <v>0</v>
      </c>
      <c r="BH1940" s="227">
        <f>IF(N1940="sníž. přenesená",J1940,0)</f>
        <v>0</v>
      </c>
      <c r="BI1940" s="227">
        <f>IF(N1940="nulová",J1940,0)</f>
        <v>0</v>
      </c>
      <c r="BJ1940" s="20" t="s">
        <v>85</v>
      </c>
      <c r="BK1940" s="227">
        <f>ROUND(I1940*H1940,2)</f>
        <v>0</v>
      </c>
      <c r="BL1940" s="20" t="s">
        <v>276</v>
      </c>
      <c r="BM1940" s="226" t="s">
        <v>2020</v>
      </c>
    </row>
    <row r="1941" s="2" customFormat="1">
      <c r="A1941" s="41"/>
      <c r="B1941" s="42"/>
      <c r="C1941" s="43"/>
      <c r="D1941" s="235" t="s">
        <v>274</v>
      </c>
      <c r="E1941" s="43"/>
      <c r="F1941" s="266" t="s">
        <v>2021</v>
      </c>
      <c r="G1941" s="43"/>
      <c r="H1941" s="43"/>
      <c r="I1941" s="230"/>
      <c r="J1941" s="43"/>
      <c r="K1941" s="43"/>
      <c r="L1941" s="47"/>
      <c r="M1941" s="231"/>
      <c r="N1941" s="232"/>
      <c r="O1941" s="87"/>
      <c r="P1941" s="87"/>
      <c r="Q1941" s="87"/>
      <c r="R1941" s="87"/>
      <c r="S1941" s="87"/>
      <c r="T1941" s="88"/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41"/>
      <c r="AE1941" s="41"/>
      <c r="AT1941" s="20" t="s">
        <v>274</v>
      </c>
      <c r="AU1941" s="20" t="s">
        <v>87</v>
      </c>
    </row>
    <row r="1942" s="13" customFormat="1">
      <c r="A1942" s="13"/>
      <c r="B1942" s="233"/>
      <c r="C1942" s="234"/>
      <c r="D1942" s="235" t="s">
        <v>174</v>
      </c>
      <c r="E1942" s="236" t="s">
        <v>19</v>
      </c>
      <c r="F1942" s="237" t="s">
        <v>198</v>
      </c>
      <c r="G1942" s="234"/>
      <c r="H1942" s="238">
        <v>5</v>
      </c>
      <c r="I1942" s="239"/>
      <c r="J1942" s="234"/>
      <c r="K1942" s="234"/>
      <c r="L1942" s="240"/>
      <c r="M1942" s="241"/>
      <c r="N1942" s="242"/>
      <c r="O1942" s="242"/>
      <c r="P1942" s="242"/>
      <c r="Q1942" s="242"/>
      <c r="R1942" s="242"/>
      <c r="S1942" s="242"/>
      <c r="T1942" s="24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44" t="s">
        <v>174</v>
      </c>
      <c r="AU1942" s="244" t="s">
        <v>87</v>
      </c>
      <c r="AV1942" s="13" t="s">
        <v>87</v>
      </c>
      <c r="AW1942" s="13" t="s">
        <v>37</v>
      </c>
      <c r="AX1942" s="13" t="s">
        <v>77</v>
      </c>
      <c r="AY1942" s="244" t="s">
        <v>164</v>
      </c>
    </row>
    <row r="1943" s="14" customFormat="1">
      <c r="A1943" s="14"/>
      <c r="B1943" s="245"/>
      <c r="C1943" s="246"/>
      <c r="D1943" s="235" t="s">
        <v>174</v>
      </c>
      <c r="E1943" s="247" t="s">
        <v>19</v>
      </c>
      <c r="F1943" s="248" t="s">
        <v>176</v>
      </c>
      <c r="G1943" s="246"/>
      <c r="H1943" s="249">
        <v>5</v>
      </c>
      <c r="I1943" s="250"/>
      <c r="J1943" s="246"/>
      <c r="K1943" s="246"/>
      <c r="L1943" s="251"/>
      <c r="M1943" s="252"/>
      <c r="N1943" s="253"/>
      <c r="O1943" s="253"/>
      <c r="P1943" s="253"/>
      <c r="Q1943" s="253"/>
      <c r="R1943" s="253"/>
      <c r="S1943" s="253"/>
      <c r="T1943" s="254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55" t="s">
        <v>174</v>
      </c>
      <c r="AU1943" s="255" t="s">
        <v>87</v>
      </c>
      <c r="AV1943" s="14" t="s">
        <v>108</v>
      </c>
      <c r="AW1943" s="14" t="s">
        <v>37</v>
      </c>
      <c r="AX1943" s="14" t="s">
        <v>85</v>
      </c>
      <c r="AY1943" s="255" t="s">
        <v>164</v>
      </c>
    </row>
    <row r="1944" s="2" customFormat="1" ht="55.5" customHeight="1">
      <c r="A1944" s="41"/>
      <c r="B1944" s="42"/>
      <c r="C1944" s="215" t="s">
        <v>2022</v>
      </c>
      <c r="D1944" s="215" t="s">
        <v>166</v>
      </c>
      <c r="E1944" s="216" t="s">
        <v>2023</v>
      </c>
      <c r="F1944" s="217" t="s">
        <v>2024</v>
      </c>
      <c r="G1944" s="218" t="s">
        <v>272</v>
      </c>
      <c r="H1944" s="219">
        <v>1</v>
      </c>
      <c r="I1944" s="220"/>
      <c r="J1944" s="221">
        <f>ROUND(I1944*H1944,2)</f>
        <v>0</v>
      </c>
      <c r="K1944" s="217" t="s">
        <v>19</v>
      </c>
      <c r="L1944" s="47"/>
      <c r="M1944" s="222" t="s">
        <v>19</v>
      </c>
      <c r="N1944" s="223" t="s">
        <v>48</v>
      </c>
      <c r="O1944" s="87"/>
      <c r="P1944" s="224">
        <f>O1944*H1944</f>
        <v>0</v>
      </c>
      <c r="Q1944" s="224">
        <v>0</v>
      </c>
      <c r="R1944" s="224">
        <f>Q1944*H1944</f>
        <v>0</v>
      </c>
      <c r="S1944" s="224">
        <v>0</v>
      </c>
      <c r="T1944" s="225">
        <f>S1944*H1944</f>
        <v>0</v>
      </c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41"/>
      <c r="AE1944" s="41"/>
      <c r="AR1944" s="226" t="s">
        <v>276</v>
      </c>
      <c r="AT1944" s="226" t="s">
        <v>166</v>
      </c>
      <c r="AU1944" s="226" t="s">
        <v>87</v>
      </c>
      <c r="AY1944" s="20" t="s">
        <v>164</v>
      </c>
      <c r="BE1944" s="227">
        <f>IF(N1944="základní",J1944,0)</f>
        <v>0</v>
      </c>
      <c r="BF1944" s="227">
        <f>IF(N1944="snížená",J1944,0)</f>
        <v>0</v>
      </c>
      <c r="BG1944" s="227">
        <f>IF(N1944="zákl. přenesená",J1944,0)</f>
        <v>0</v>
      </c>
      <c r="BH1944" s="227">
        <f>IF(N1944="sníž. přenesená",J1944,0)</f>
        <v>0</v>
      </c>
      <c r="BI1944" s="227">
        <f>IF(N1944="nulová",J1944,0)</f>
        <v>0</v>
      </c>
      <c r="BJ1944" s="20" t="s">
        <v>85</v>
      </c>
      <c r="BK1944" s="227">
        <f>ROUND(I1944*H1944,2)</f>
        <v>0</v>
      </c>
      <c r="BL1944" s="20" t="s">
        <v>276</v>
      </c>
      <c r="BM1944" s="226" t="s">
        <v>2025</v>
      </c>
    </row>
    <row r="1945" s="2" customFormat="1">
      <c r="A1945" s="41"/>
      <c r="B1945" s="42"/>
      <c r="C1945" s="43"/>
      <c r="D1945" s="235" t="s">
        <v>274</v>
      </c>
      <c r="E1945" s="43"/>
      <c r="F1945" s="266" t="s">
        <v>2026</v>
      </c>
      <c r="G1945" s="43"/>
      <c r="H1945" s="43"/>
      <c r="I1945" s="230"/>
      <c r="J1945" s="43"/>
      <c r="K1945" s="43"/>
      <c r="L1945" s="47"/>
      <c r="M1945" s="231"/>
      <c r="N1945" s="232"/>
      <c r="O1945" s="87"/>
      <c r="P1945" s="87"/>
      <c r="Q1945" s="87"/>
      <c r="R1945" s="87"/>
      <c r="S1945" s="87"/>
      <c r="T1945" s="88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T1945" s="20" t="s">
        <v>274</v>
      </c>
      <c r="AU1945" s="20" t="s">
        <v>87</v>
      </c>
    </row>
    <row r="1946" s="13" customFormat="1">
      <c r="A1946" s="13"/>
      <c r="B1946" s="233"/>
      <c r="C1946" s="234"/>
      <c r="D1946" s="235" t="s">
        <v>174</v>
      </c>
      <c r="E1946" s="236" t="s">
        <v>19</v>
      </c>
      <c r="F1946" s="237" t="s">
        <v>85</v>
      </c>
      <c r="G1946" s="234"/>
      <c r="H1946" s="238">
        <v>1</v>
      </c>
      <c r="I1946" s="239"/>
      <c r="J1946" s="234"/>
      <c r="K1946" s="234"/>
      <c r="L1946" s="240"/>
      <c r="M1946" s="241"/>
      <c r="N1946" s="242"/>
      <c r="O1946" s="242"/>
      <c r="P1946" s="242"/>
      <c r="Q1946" s="242"/>
      <c r="R1946" s="242"/>
      <c r="S1946" s="242"/>
      <c r="T1946" s="24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44" t="s">
        <v>174</v>
      </c>
      <c r="AU1946" s="244" t="s">
        <v>87</v>
      </c>
      <c r="AV1946" s="13" t="s">
        <v>87</v>
      </c>
      <c r="AW1946" s="13" t="s">
        <v>37</v>
      </c>
      <c r="AX1946" s="13" t="s">
        <v>77</v>
      </c>
      <c r="AY1946" s="244" t="s">
        <v>164</v>
      </c>
    </row>
    <row r="1947" s="14" customFormat="1">
      <c r="A1947" s="14"/>
      <c r="B1947" s="245"/>
      <c r="C1947" s="246"/>
      <c r="D1947" s="235" t="s">
        <v>174</v>
      </c>
      <c r="E1947" s="247" t="s">
        <v>19</v>
      </c>
      <c r="F1947" s="248" t="s">
        <v>176</v>
      </c>
      <c r="G1947" s="246"/>
      <c r="H1947" s="249">
        <v>1</v>
      </c>
      <c r="I1947" s="250"/>
      <c r="J1947" s="246"/>
      <c r="K1947" s="246"/>
      <c r="L1947" s="251"/>
      <c r="M1947" s="252"/>
      <c r="N1947" s="253"/>
      <c r="O1947" s="253"/>
      <c r="P1947" s="253"/>
      <c r="Q1947" s="253"/>
      <c r="R1947" s="253"/>
      <c r="S1947" s="253"/>
      <c r="T1947" s="254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55" t="s">
        <v>174</v>
      </c>
      <c r="AU1947" s="255" t="s">
        <v>87</v>
      </c>
      <c r="AV1947" s="14" t="s">
        <v>108</v>
      </c>
      <c r="AW1947" s="14" t="s">
        <v>37</v>
      </c>
      <c r="AX1947" s="14" t="s">
        <v>85</v>
      </c>
      <c r="AY1947" s="255" t="s">
        <v>164</v>
      </c>
    </row>
    <row r="1948" s="2" customFormat="1" ht="66.75" customHeight="1">
      <c r="A1948" s="41"/>
      <c r="B1948" s="42"/>
      <c r="C1948" s="215" t="s">
        <v>2027</v>
      </c>
      <c r="D1948" s="215" t="s">
        <v>166</v>
      </c>
      <c r="E1948" s="216" t="s">
        <v>2028</v>
      </c>
      <c r="F1948" s="217" t="s">
        <v>2029</v>
      </c>
      <c r="G1948" s="218" t="s">
        <v>272</v>
      </c>
      <c r="H1948" s="219">
        <v>220</v>
      </c>
      <c r="I1948" s="220"/>
      <c r="J1948" s="221">
        <f>ROUND(I1948*H1948,2)</f>
        <v>0</v>
      </c>
      <c r="K1948" s="217" t="s">
        <v>19</v>
      </c>
      <c r="L1948" s="47"/>
      <c r="M1948" s="222" t="s">
        <v>19</v>
      </c>
      <c r="N1948" s="223" t="s">
        <v>48</v>
      </c>
      <c r="O1948" s="87"/>
      <c r="P1948" s="224">
        <f>O1948*H1948</f>
        <v>0</v>
      </c>
      <c r="Q1948" s="224">
        <v>0</v>
      </c>
      <c r="R1948" s="224">
        <f>Q1948*H1948</f>
        <v>0</v>
      </c>
      <c r="S1948" s="224">
        <v>0</v>
      </c>
      <c r="T1948" s="225">
        <f>S1948*H1948</f>
        <v>0</v>
      </c>
      <c r="U1948" s="41"/>
      <c r="V1948" s="41"/>
      <c r="W1948" s="41"/>
      <c r="X1948" s="41"/>
      <c r="Y1948" s="41"/>
      <c r="Z1948" s="41"/>
      <c r="AA1948" s="41"/>
      <c r="AB1948" s="41"/>
      <c r="AC1948" s="41"/>
      <c r="AD1948" s="41"/>
      <c r="AE1948" s="41"/>
      <c r="AR1948" s="226" t="s">
        <v>276</v>
      </c>
      <c r="AT1948" s="226" t="s">
        <v>166</v>
      </c>
      <c r="AU1948" s="226" t="s">
        <v>87</v>
      </c>
      <c r="AY1948" s="20" t="s">
        <v>164</v>
      </c>
      <c r="BE1948" s="227">
        <f>IF(N1948="základní",J1948,0)</f>
        <v>0</v>
      </c>
      <c r="BF1948" s="227">
        <f>IF(N1948="snížená",J1948,0)</f>
        <v>0</v>
      </c>
      <c r="BG1948" s="227">
        <f>IF(N1948="zákl. přenesená",J1948,0)</f>
        <v>0</v>
      </c>
      <c r="BH1948" s="227">
        <f>IF(N1948="sníž. přenesená",J1948,0)</f>
        <v>0</v>
      </c>
      <c r="BI1948" s="227">
        <f>IF(N1948="nulová",J1948,0)</f>
        <v>0</v>
      </c>
      <c r="BJ1948" s="20" t="s">
        <v>85</v>
      </c>
      <c r="BK1948" s="227">
        <f>ROUND(I1948*H1948,2)</f>
        <v>0</v>
      </c>
      <c r="BL1948" s="20" t="s">
        <v>276</v>
      </c>
      <c r="BM1948" s="226" t="s">
        <v>2030</v>
      </c>
    </row>
    <row r="1949" s="2" customFormat="1">
      <c r="A1949" s="41"/>
      <c r="B1949" s="42"/>
      <c r="C1949" s="43"/>
      <c r="D1949" s="235" t="s">
        <v>274</v>
      </c>
      <c r="E1949" s="43"/>
      <c r="F1949" s="266" t="s">
        <v>2031</v>
      </c>
      <c r="G1949" s="43"/>
      <c r="H1949" s="43"/>
      <c r="I1949" s="230"/>
      <c r="J1949" s="43"/>
      <c r="K1949" s="43"/>
      <c r="L1949" s="47"/>
      <c r="M1949" s="231"/>
      <c r="N1949" s="232"/>
      <c r="O1949" s="87"/>
      <c r="P1949" s="87"/>
      <c r="Q1949" s="87"/>
      <c r="R1949" s="87"/>
      <c r="S1949" s="87"/>
      <c r="T1949" s="88"/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T1949" s="20" t="s">
        <v>274</v>
      </c>
      <c r="AU1949" s="20" t="s">
        <v>87</v>
      </c>
    </row>
    <row r="1950" s="13" customFormat="1">
      <c r="A1950" s="13"/>
      <c r="B1950" s="233"/>
      <c r="C1950" s="234"/>
      <c r="D1950" s="235" t="s">
        <v>174</v>
      </c>
      <c r="E1950" s="236" t="s">
        <v>19</v>
      </c>
      <c r="F1950" s="237" t="s">
        <v>1678</v>
      </c>
      <c r="G1950" s="234"/>
      <c r="H1950" s="238">
        <v>220</v>
      </c>
      <c r="I1950" s="239"/>
      <c r="J1950" s="234"/>
      <c r="K1950" s="234"/>
      <c r="L1950" s="240"/>
      <c r="M1950" s="241"/>
      <c r="N1950" s="242"/>
      <c r="O1950" s="242"/>
      <c r="P1950" s="242"/>
      <c r="Q1950" s="242"/>
      <c r="R1950" s="242"/>
      <c r="S1950" s="242"/>
      <c r="T1950" s="24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T1950" s="244" t="s">
        <v>174</v>
      </c>
      <c r="AU1950" s="244" t="s">
        <v>87</v>
      </c>
      <c r="AV1950" s="13" t="s">
        <v>87</v>
      </c>
      <c r="AW1950" s="13" t="s">
        <v>37</v>
      </c>
      <c r="AX1950" s="13" t="s">
        <v>77</v>
      </c>
      <c r="AY1950" s="244" t="s">
        <v>164</v>
      </c>
    </row>
    <row r="1951" s="14" customFormat="1">
      <c r="A1951" s="14"/>
      <c r="B1951" s="245"/>
      <c r="C1951" s="246"/>
      <c r="D1951" s="235" t="s">
        <v>174</v>
      </c>
      <c r="E1951" s="247" t="s">
        <v>19</v>
      </c>
      <c r="F1951" s="248" t="s">
        <v>176</v>
      </c>
      <c r="G1951" s="246"/>
      <c r="H1951" s="249">
        <v>220</v>
      </c>
      <c r="I1951" s="250"/>
      <c r="J1951" s="246"/>
      <c r="K1951" s="246"/>
      <c r="L1951" s="251"/>
      <c r="M1951" s="252"/>
      <c r="N1951" s="253"/>
      <c r="O1951" s="253"/>
      <c r="P1951" s="253"/>
      <c r="Q1951" s="253"/>
      <c r="R1951" s="253"/>
      <c r="S1951" s="253"/>
      <c r="T1951" s="254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T1951" s="255" t="s">
        <v>174</v>
      </c>
      <c r="AU1951" s="255" t="s">
        <v>87</v>
      </c>
      <c r="AV1951" s="14" t="s">
        <v>108</v>
      </c>
      <c r="AW1951" s="14" t="s">
        <v>37</v>
      </c>
      <c r="AX1951" s="14" t="s">
        <v>85</v>
      </c>
      <c r="AY1951" s="255" t="s">
        <v>164</v>
      </c>
    </row>
    <row r="1952" s="2" customFormat="1" ht="55.5" customHeight="1">
      <c r="A1952" s="41"/>
      <c r="B1952" s="42"/>
      <c r="C1952" s="215" t="s">
        <v>2032</v>
      </c>
      <c r="D1952" s="215" t="s">
        <v>166</v>
      </c>
      <c r="E1952" s="216" t="s">
        <v>2033</v>
      </c>
      <c r="F1952" s="217" t="s">
        <v>2034</v>
      </c>
      <c r="G1952" s="218" t="s">
        <v>272</v>
      </c>
      <c r="H1952" s="219">
        <v>3</v>
      </c>
      <c r="I1952" s="220"/>
      <c r="J1952" s="221">
        <f>ROUND(I1952*H1952,2)</f>
        <v>0</v>
      </c>
      <c r="K1952" s="217" t="s">
        <v>19</v>
      </c>
      <c r="L1952" s="47"/>
      <c r="M1952" s="222" t="s">
        <v>19</v>
      </c>
      <c r="N1952" s="223" t="s">
        <v>48</v>
      </c>
      <c r="O1952" s="87"/>
      <c r="P1952" s="224">
        <f>O1952*H1952</f>
        <v>0</v>
      </c>
      <c r="Q1952" s="224">
        <v>0</v>
      </c>
      <c r="R1952" s="224">
        <f>Q1952*H1952</f>
        <v>0</v>
      </c>
      <c r="S1952" s="224">
        <v>0</v>
      </c>
      <c r="T1952" s="225">
        <f>S1952*H1952</f>
        <v>0</v>
      </c>
      <c r="U1952" s="41"/>
      <c r="V1952" s="41"/>
      <c r="W1952" s="41"/>
      <c r="X1952" s="41"/>
      <c r="Y1952" s="41"/>
      <c r="Z1952" s="41"/>
      <c r="AA1952" s="41"/>
      <c r="AB1952" s="41"/>
      <c r="AC1952" s="41"/>
      <c r="AD1952" s="41"/>
      <c r="AE1952" s="41"/>
      <c r="AR1952" s="226" t="s">
        <v>276</v>
      </c>
      <c r="AT1952" s="226" t="s">
        <v>166</v>
      </c>
      <c r="AU1952" s="226" t="s">
        <v>87</v>
      </c>
      <c r="AY1952" s="20" t="s">
        <v>164</v>
      </c>
      <c r="BE1952" s="227">
        <f>IF(N1952="základní",J1952,0)</f>
        <v>0</v>
      </c>
      <c r="BF1952" s="227">
        <f>IF(N1952="snížená",J1952,0)</f>
        <v>0</v>
      </c>
      <c r="BG1952" s="227">
        <f>IF(N1952="zákl. přenesená",J1952,0)</f>
        <v>0</v>
      </c>
      <c r="BH1952" s="227">
        <f>IF(N1952="sníž. přenesená",J1952,0)</f>
        <v>0</v>
      </c>
      <c r="BI1952" s="227">
        <f>IF(N1952="nulová",J1952,0)</f>
        <v>0</v>
      </c>
      <c r="BJ1952" s="20" t="s">
        <v>85</v>
      </c>
      <c r="BK1952" s="227">
        <f>ROUND(I1952*H1952,2)</f>
        <v>0</v>
      </c>
      <c r="BL1952" s="20" t="s">
        <v>276</v>
      </c>
      <c r="BM1952" s="226" t="s">
        <v>2035</v>
      </c>
    </row>
    <row r="1953" s="2" customFormat="1">
      <c r="A1953" s="41"/>
      <c r="B1953" s="42"/>
      <c r="C1953" s="43"/>
      <c r="D1953" s="235" t="s">
        <v>274</v>
      </c>
      <c r="E1953" s="43"/>
      <c r="F1953" s="266" t="s">
        <v>2036</v>
      </c>
      <c r="G1953" s="43"/>
      <c r="H1953" s="43"/>
      <c r="I1953" s="230"/>
      <c r="J1953" s="43"/>
      <c r="K1953" s="43"/>
      <c r="L1953" s="47"/>
      <c r="M1953" s="231"/>
      <c r="N1953" s="232"/>
      <c r="O1953" s="87"/>
      <c r="P1953" s="87"/>
      <c r="Q1953" s="87"/>
      <c r="R1953" s="87"/>
      <c r="S1953" s="87"/>
      <c r="T1953" s="88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41"/>
      <c r="AE1953" s="41"/>
      <c r="AT1953" s="20" t="s">
        <v>274</v>
      </c>
      <c r="AU1953" s="20" t="s">
        <v>87</v>
      </c>
    </row>
    <row r="1954" s="13" customFormat="1">
      <c r="A1954" s="13"/>
      <c r="B1954" s="233"/>
      <c r="C1954" s="234"/>
      <c r="D1954" s="235" t="s">
        <v>174</v>
      </c>
      <c r="E1954" s="236" t="s">
        <v>19</v>
      </c>
      <c r="F1954" s="237" t="s">
        <v>105</v>
      </c>
      <c r="G1954" s="234"/>
      <c r="H1954" s="238">
        <v>3</v>
      </c>
      <c r="I1954" s="239"/>
      <c r="J1954" s="234"/>
      <c r="K1954" s="234"/>
      <c r="L1954" s="240"/>
      <c r="M1954" s="241"/>
      <c r="N1954" s="242"/>
      <c r="O1954" s="242"/>
      <c r="P1954" s="242"/>
      <c r="Q1954" s="242"/>
      <c r="R1954" s="242"/>
      <c r="S1954" s="242"/>
      <c r="T1954" s="24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44" t="s">
        <v>174</v>
      </c>
      <c r="AU1954" s="244" t="s">
        <v>87</v>
      </c>
      <c r="AV1954" s="13" t="s">
        <v>87</v>
      </c>
      <c r="AW1954" s="13" t="s">
        <v>37</v>
      </c>
      <c r="AX1954" s="13" t="s">
        <v>77</v>
      </c>
      <c r="AY1954" s="244" t="s">
        <v>164</v>
      </c>
    </row>
    <row r="1955" s="14" customFormat="1">
      <c r="A1955" s="14"/>
      <c r="B1955" s="245"/>
      <c r="C1955" s="246"/>
      <c r="D1955" s="235" t="s">
        <v>174</v>
      </c>
      <c r="E1955" s="247" t="s">
        <v>19</v>
      </c>
      <c r="F1955" s="248" t="s">
        <v>176</v>
      </c>
      <c r="G1955" s="246"/>
      <c r="H1955" s="249">
        <v>3</v>
      </c>
      <c r="I1955" s="250"/>
      <c r="J1955" s="246"/>
      <c r="K1955" s="246"/>
      <c r="L1955" s="251"/>
      <c r="M1955" s="252"/>
      <c r="N1955" s="253"/>
      <c r="O1955" s="253"/>
      <c r="P1955" s="253"/>
      <c r="Q1955" s="253"/>
      <c r="R1955" s="253"/>
      <c r="S1955" s="253"/>
      <c r="T1955" s="254"/>
      <c r="U1955" s="14"/>
      <c r="V1955" s="14"/>
      <c r="W1955" s="14"/>
      <c r="X1955" s="14"/>
      <c r="Y1955" s="14"/>
      <c r="Z1955" s="14"/>
      <c r="AA1955" s="14"/>
      <c r="AB1955" s="14"/>
      <c r="AC1955" s="14"/>
      <c r="AD1955" s="14"/>
      <c r="AE1955" s="14"/>
      <c r="AT1955" s="255" t="s">
        <v>174</v>
      </c>
      <c r="AU1955" s="255" t="s">
        <v>87</v>
      </c>
      <c r="AV1955" s="14" t="s">
        <v>108</v>
      </c>
      <c r="AW1955" s="14" t="s">
        <v>37</v>
      </c>
      <c r="AX1955" s="14" t="s">
        <v>85</v>
      </c>
      <c r="AY1955" s="255" t="s">
        <v>164</v>
      </c>
    </row>
    <row r="1956" s="2" customFormat="1" ht="49.05" customHeight="1">
      <c r="A1956" s="41"/>
      <c r="B1956" s="42"/>
      <c r="C1956" s="215" t="s">
        <v>2037</v>
      </c>
      <c r="D1956" s="215" t="s">
        <v>166</v>
      </c>
      <c r="E1956" s="216" t="s">
        <v>2038</v>
      </c>
      <c r="F1956" s="217" t="s">
        <v>2039</v>
      </c>
      <c r="G1956" s="218" t="s">
        <v>272</v>
      </c>
      <c r="H1956" s="219">
        <v>2</v>
      </c>
      <c r="I1956" s="220"/>
      <c r="J1956" s="221">
        <f>ROUND(I1956*H1956,2)</f>
        <v>0</v>
      </c>
      <c r="K1956" s="217" t="s">
        <v>19</v>
      </c>
      <c r="L1956" s="47"/>
      <c r="M1956" s="222" t="s">
        <v>19</v>
      </c>
      <c r="N1956" s="223" t="s">
        <v>48</v>
      </c>
      <c r="O1956" s="87"/>
      <c r="P1956" s="224">
        <f>O1956*H1956</f>
        <v>0</v>
      </c>
      <c r="Q1956" s="224">
        <v>0</v>
      </c>
      <c r="R1956" s="224">
        <f>Q1956*H1956</f>
        <v>0</v>
      </c>
      <c r="S1956" s="224">
        <v>0</v>
      </c>
      <c r="T1956" s="225">
        <f>S1956*H1956</f>
        <v>0</v>
      </c>
      <c r="U1956" s="41"/>
      <c r="V1956" s="41"/>
      <c r="W1956" s="41"/>
      <c r="X1956" s="41"/>
      <c r="Y1956" s="41"/>
      <c r="Z1956" s="41"/>
      <c r="AA1956" s="41"/>
      <c r="AB1956" s="41"/>
      <c r="AC1956" s="41"/>
      <c r="AD1956" s="41"/>
      <c r="AE1956" s="41"/>
      <c r="AR1956" s="226" t="s">
        <v>276</v>
      </c>
      <c r="AT1956" s="226" t="s">
        <v>166</v>
      </c>
      <c r="AU1956" s="226" t="s">
        <v>87</v>
      </c>
      <c r="AY1956" s="20" t="s">
        <v>164</v>
      </c>
      <c r="BE1956" s="227">
        <f>IF(N1956="základní",J1956,0)</f>
        <v>0</v>
      </c>
      <c r="BF1956" s="227">
        <f>IF(N1956="snížená",J1956,0)</f>
        <v>0</v>
      </c>
      <c r="BG1956" s="227">
        <f>IF(N1956="zákl. přenesená",J1956,0)</f>
        <v>0</v>
      </c>
      <c r="BH1956" s="227">
        <f>IF(N1956="sníž. přenesená",J1956,0)</f>
        <v>0</v>
      </c>
      <c r="BI1956" s="227">
        <f>IF(N1956="nulová",J1956,0)</f>
        <v>0</v>
      </c>
      <c r="BJ1956" s="20" t="s">
        <v>85</v>
      </c>
      <c r="BK1956" s="227">
        <f>ROUND(I1956*H1956,2)</f>
        <v>0</v>
      </c>
      <c r="BL1956" s="20" t="s">
        <v>276</v>
      </c>
      <c r="BM1956" s="226" t="s">
        <v>2040</v>
      </c>
    </row>
    <row r="1957" s="2" customFormat="1">
      <c r="A1957" s="41"/>
      <c r="B1957" s="42"/>
      <c r="C1957" s="43"/>
      <c r="D1957" s="235" t="s">
        <v>274</v>
      </c>
      <c r="E1957" s="43"/>
      <c r="F1957" s="266" t="s">
        <v>2041</v>
      </c>
      <c r="G1957" s="43"/>
      <c r="H1957" s="43"/>
      <c r="I1957" s="230"/>
      <c r="J1957" s="43"/>
      <c r="K1957" s="43"/>
      <c r="L1957" s="47"/>
      <c r="M1957" s="231"/>
      <c r="N1957" s="232"/>
      <c r="O1957" s="87"/>
      <c r="P1957" s="87"/>
      <c r="Q1957" s="87"/>
      <c r="R1957" s="87"/>
      <c r="S1957" s="87"/>
      <c r="T1957" s="88"/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T1957" s="20" t="s">
        <v>274</v>
      </c>
      <c r="AU1957" s="20" t="s">
        <v>87</v>
      </c>
    </row>
    <row r="1958" s="13" customFormat="1">
      <c r="A1958" s="13"/>
      <c r="B1958" s="233"/>
      <c r="C1958" s="234"/>
      <c r="D1958" s="235" t="s">
        <v>174</v>
      </c>
      <c r="E1958" s="236" t="s">
        <v>19</v>
      </c>
      <c r="F1958" s="237" t="s">
        <v>87</v>
      </c>
      <c r="G1958" s="234"/>
      <c r="H1958" s="238">
        <v>2</v>
      </c>
      <c r="I1958" s="239"/>
      <c r="J1958" s="234"/>
      <c r="K1958" s="234"/>
      <c r="L1958" s="240"/>
      <c r="M1958" s="241"/>
      <c r="N1958" s="242"/>
      <c r="O1958" s="242"/>
      <c r="P1958" s="242"/>
      <c r="Q1958" s="242"/>
      <c r="R1958" s="242"/>
      <c r="S1958" s="242"/>
      <c r="T1958" s="24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44" t="s">
        <v>174</v>
      </c>
      <c r="AU1958" s="244" t="s">
        <v>87</v>
      </c>
      <c r="AV1958" s="13" t="s">
        <v>87</v>
      </c>
      <c r="AW1958" s="13" t="s">
        <v>37</v>
      </c>
      <c r="AX1958" s="13" t="s">
        <v>77</v>
      </c>
      <c r="AY1958" s="244" t="s">
        <v>164</v>
      </c>
    </row>
    <row r="1959" s="14" customFormat="1">
      <c r="A1959" s="14"/>
      <c r="B1959" s="245"/>
      <c r="C1959" s="246"/>
      <c r="D1959" s="235" t="s">
        <v>174</v>
      </c>
      <c r="E1959" s="247" t="s">
        <v>19</v>
      </c>
      <c r="F1959" s="248" t="s">
        <v>176</v>
      </c>
      <c r="G1959" s="246"/>
      <c r="H1959" s="249">
        <v>2</v>
      </c>
      <c r="I1959" s="250"/>
      <c r="J1959" s="246"/>
      <c r="K1959" s="246"/>
      <c r="L1959" s="251"/>
      <c r="M1959" s="252"/>
      <c r="N1959" s="253"/>
      <c r="O1959" s="253"/>
      <c r="P1959" s="253"/>
      <c r="Q1959" s="253"/>
      <c r="R1959" s="253"/>
      <c r="S1959" s="253"/>
      <c r="T1959" s="254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T1959" s="255" t="s">
        <v>174</v>
      </c>
      <c r="AU1959" s="255" t="s">
        <v>87</v>
      </c>
      <c r="AV1959" s="14" t="s">
        <v>108</v>
      </c>
      <c r="AW1959" s="14" t="s">
        <v>37</v>
      </c>
      <c r="AX1959" s="14" t="s">
        <v>85</v>
      </c>
      <c r="AY1959" s="255" t="s">
        <v>164</v>
      </c>
    </row>
    <row r="1960" s="2" customFormat="1" ht="44.25" customHeight="1">
      <c r="A1960" s="41"/>
      <c r="B1960" s="42"/>
      <c r="C1960" s="215" t="s">
        <v>2042</v>
      </c>
      <c r="D1960" s="215" t="s">
        <v>166</v>
      </c>
      <c r="E1960" s="216" t="s">
        <v>2043</v>
      </c>
      <c r="F1960" s="217" t="s">
        <v>2044</v>
      </c>
      <c r="G1960" s="218" t="s">
        <v>272</v>
      </c>
      <c r="H1960" s="219">
        <v>1</v>
      </c>
      <c r="I1960" s="220"/>
      <c r="J1960" s="221">
        <f>ROUND(I1960*H1960,2)</f>
        <v>0</v>
      </c>
      <c r="K1960" s="217" t="s">
        <v>19</v>
      </c>
      <c r="L1960" s="47"/>
      <c r="M1960" s="222" t="s">
        <v>19</v>
      </c>
      <c r="N1960" s="223" t="s">
        <v>48</v>
      </c>
      <c r="O1960" s="87"/>
      <c r="P1960" s="224">
        <f>O1960*H1960</f>
        <v>0</v>
      </c>
      <c r="Q1960" s="224">
        <v>0</v>
      </c>
      <c r="R1960" s="224">
        <f>Q1960*H1960</f>
        <v>0</v>
      </c>
      <c r="S1960" s="224">
        <v>0</v>
      </c>
      <c r="T1960" s="225">
        <f>S1960*H1960</f>
        <v>0</v>
      </c>
      <c r="U1960" s="41"/>
      <c r="V1960" s="41"/>
      <c r="W1960" s="41"/>
      <c r="X1960" s="41"/>
      <c r="Y1960" s="41"/>
      <c r="Z1960" s="41"/>
      <c r="AA1960" s="41"/>
      <c r="AB1960" s="41"/>
      <c r="AC1960" s="41"/>
      <c r="AD1960" s="41"/>
      <c r="AE1960" s="41"/>
      <c r="AR1960" s="226" t="s">
        <v>276</v>
      </c>
      <c r="AT1960" s="226" t="s">
        <v>166</v>
      </c>
      <c r="AU1960" s="226" t="s">
        <v>87</v>
      </c>
      <c r="AY1960" s="20" t="s">
        <v>164</v>
      </c>
      <c r="BE1960" s="227">
        <f>IF(N1960="základní",J1960,0)</f>
        <v>0</v>
      </c>
      <c r="BF1960" s="227">
        <f>IF(N1960="snížená",J1960,0)</f>
        <v>0</v>
      </c>
      <c r="BG1960" s="227">
        <f>IF(N1960="zákl. přenesená",J1960,0)</f>
        <v>0</v>
      </c>
      <c r="BH1960" s="227">
        <f>IF(N1960="sníž. přenesená",J1960,0)</f>
        <v>0</v>
      </c>
      <c r="BI1960" s="227">
        <f>IF(N1960="nulová",J1960,0)</f>
        <v>0</v>
      </c>
      <c r="BJ1960" s="20" t="s">
        <v>85</v>
      </c>
      <c r="BK1960" s="227">
        <f>ROUND(I1960*H1960,2)</f>
        <v>0</v>
      </c>
      <c r="BL1960" s="20" t="s">
        <v>276</v>
      </c>
      <c r="BM1960" s="226" t="s">
        <v>2045</v>
      </c>
    </row>
    <row r="1961" s="2" customFormat="1">
      <c r="A1961" s="41"/>
      <c r="B1961" s="42"/>
      <c r="C1961" s="43"/>
      <c r="D1961" s="235" t="s">
        <v>274</v>
      </c>
      <c r="E1961" s="43"/>
      <c r="F1961" s="266" t="s">
        <v>2046</v>
      </c>
      <c r="G1961" s="43"/>
      <c r="H1961" s="43"/>
      <c r="I1961" s="230"/>
      <c r="J1961" s="43"/>
      <c r="K1961" s="43"/>
      <c r="L1961" s="47"/>
      <c r="M1961" s="231"/>
      <c r="N1961" s="232"/>
      <c r="O1961" s="87"/>
      <c r="P1961" s="87"/>
      <c r="Q1961" s="87"/>
      <c r="R1961" s="87"/>
      <c r="S1961" s="87"/>
      <c r="T1961" s="88"/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41"/>
      <c r="AE1961" s="41"/>
      <c r="AT1961" s="20" t="s">
        <v>274</v>
      </c>
      <c r="AU1961" s="20" t="s">
        <v>87</v>
      </c>
    </row>
    <row r="1962" s="13" customFormat="1">
      <c r="A1962" s="13"/>
      <c r="B1962" s="233"/>
      <c r="C1962" s="234"/>
      <c r="D1962" s="235" t="s">
        <v>174</v>
      </c>
      <c r="E1962" s="236" t="s">
        <v>19</v>
      </c>
      <c r="F1962" s="237" t="s">
        <v>85</v>
      </c>
      <c r="G1962" s="234"/>
      <c r="H1962" s="238">
        <v>1</v>
      </c>
      <c r="I1962" s="239"/>
      <c r="J1962" s="234"/>
      <c r="K1962" s="234"/>
      <c r="L1962" s="240"/>
      <c r="M1962" s="241"/>
      <c r="N1962" s="242"/>
      <c r="O1962" s="242"/>
      <c r="P1962" s="242"/>
      <c r="Q1962" s="242"/>
      <c r="R1962" s="242"/>
      <c r="S1962" s="242"/>
      <c r="T1962" s="24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44" t="s">
        <v>174</v>
      </c>
      <c r="AU1962" s="244" t="s">
        <v>87</v>
      </c>
      <c r="AV1962" s="13" t="s">
        <v>87</v>
      </c>
      <c r="AW1962" s="13" t="s">
        <v>37</v>
      </c>
      <c r="AX1962" s="13" t="s">
        <v>77</v>
      </c>
      <c r="AY1962" s="244" t="s">
        <v>164</v>
      </c>
    </row>
    <row r="1963" s="14" customFormat="1">
      <c r="A1963" s="14"/>
      <c r="B1963" s="245"/>
      <c r="C1963" s="246"/>
      <c r="D1963" s="235" t="s">
        <v>174</v>
      </c>
      <c r="E1963" s="247" t="s">
        <v>19</v>
      </c>
      <c r="F1963" s="248" t="s">
        <v>176</v>
      </c>
      <c r="G1963" s="246"/>
      <c r="H1963" s="249">
        <v>1</v>
      </c>
      <c r="I1963" s="250"/>
      <c r="J1963" s="246"/>
      <c r="K1963" s="246"/>
      <c r="L1963" s="251"/>
      <c r="M1963" s="252"/>
      <c r="N1963" s="253"/>
      <c r="O1963" s="253"/>
      <c r="P1963" s="253"/>
      <c r="Q1963" s="253"/>
      <c r="R1963" s="253"/>
      <c r="S1963" s="253"/>
      <c r="T1963" s="254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T1963" s="255" t="s">
        <v>174</v>
      </c>
      <c r="AU1963" s="255" t="s">
        <v>87</v>
      </c>
      <c r="AV1963" s="14" t="s">
        <v>108</v>
      </c>
      <c r="AW1963" s="14" t="s">
        <v>37</v>
      </c>
      <c r="AX1963" s="14" t="s">
        <v>85</v>
      </c>
      <c r="AY1963" s="255" t="s">
        <v>164</v>
      </c>
    </row>
    <row r="1964" s="2" customFormat="1" ht="44.25" customHeight="1">
      <c r="A1964" s="41"/>
      <c r="B1964" s="42"/>
      <c r="C1964" s="215" t="s">
        <v>2047</v>
      </c>
      <c r="D1964" s="215" t="s">
        <v>166</v>
      </c>
      <c r="E1964" s="216" t="s">
        <v>2048</v>
      </c>
      <c r="F1964" s="217" t="s">
        <v>2049</v>
      </c>
      <c r="G1964" s="218" t="s">
        <v>272</v>
      </c>
      <c r="H1964" s="219">
        <v>1</v>
      </c>
      <c r="I1964" s="220"/>
      <c r="J1964" s="221">
        <f>ROUND(I1964*H1964,2)</f>
        <v>0</v>
      </c>
      <c r="K1964" s="217" t="s">
        <v>19</v>
      </c>
      <c r="L1964" s="47"/>
      <c r="M1964" s="222" t="s">
        <v>19</v>
      </c>
      <c r="N1964" s="223" t="s">
        <v>48</v>
      </c>
      <c r="O1964" s="87"/>
      <c r="P1964" s="224">
        <f>O1964*H1964</f>
        <v>0</v>
      </c>
      <c r="Q1964" s="224">
        <v>0</v>
      </c>
      <c r="R1964" s="224">
        <f>Q1964*H1964</f>
        <v>0</v>
      </c>
      <c r="S1964" s="224">
        <v>0</v>
      </c>
      <c r="T1964" s="225">
        <f>S1964*H1964</f>
        <v>0</v>
      </c>
      <c r="U1964" s="41"/>
      <c r="V1964" s="41"/>
      <c r="W1964" s="41"/>
      <c r="X1964" s="41"/>
      <c r="Y1964" s="41"/>
      <c r="Z1964" s="41"/>
      <c r="AA1964" s="41"/>
      <c r="AB1964" s="41"/>
      <c r="AC1964" s="41"/>
      <c r="AD1964" s="41"/>
      <c r="AE1964" s="41"/>
      <c r="AR1964" s="226" t="s">
        <v>276</v>
      </c>
      <c r="AT1964" s="226" t="s">
        <v>166</v>
      </c>
      <c r="AU1964" s="226" t="s">
        <v>87</v>
      </c>
      <c r="AY1964" s="20" t="s">
        <v>164</v>
      </c>
      <c r="BE1964" s="227">
        <f>IF(N1964="základní",J1964,0)</f>
        <v>0</v>
      </c>
      <c r="BF1964" s="227">
        <f>IF(N1964="snížená",J1964,0)</f>
        <v>0</v>
      </c>
      <c r="BG1964" s="227">
        <f>IF(N1964="zákl. přenesená",J1964,0)</f>
        <v>0</v>
      </c>
      <c r="BH1964" s="227">
        <f>IF(N1964="sníž. přenesená",J1964,0)</f>
        <v>0</v>
      </c>
      <c r="BI1964" s="227">
        <f>IF(N1964="nulová",J1964,0)</f>
        <v>0</v>
      </c>
      <c r="BJ1964" s="20" t="s">
        <v>85</v>
      </c>
      <c r="BK1964" s="227">
        <f>ROUND(I1964*H1964,2)</f>
        <v>0</v>
      </c>
      <c r="BL1964" s="20" t="s">
        <v>276</v>
      </c>
      <c r="BM1964" s="226" t="s">
        <v>2050</v>
      </c>
    </row>
    <row r="1965" s="2" customFormat="1">
      <c r="A1965" s="41"/>
      <c r="B1965" s="42"/>
      <c r="C1965" s="43"/>
      <c r="D1965" s="235" t="s">
        <v>274</v>
      </c>
      <c r="E1965" s="43"/>
      <c r="F1965" s="266" t="s">
        <v>2051</v>
      </c>
      <c r="G1965" s="43"/>
      <c r="H1965" s="43"/>
      <c r="I1965" s="230"/>
      <c r="J1965" s="43"/>
      <c r="K1965" s="43"/>
      <c r="L1965" s="47"/>
      <c r="M1965" s="231"/>
      <c r="N1965" s="232"/>
      <c r="O1965" s="87"/>
      <c r="P1965" s="87"/>
      <c r="Q1965" s="87"/>
      <c r="R1965" s="87"/>
      <c r="S1965" s="87"/>
      <c r="T1965" s="88"/>
      <c r="U1965" s="41"/>
      <c r="V1965" s="41"/>
      <c r="W1965" s="41"/>
      <c r="X1965" s="41"/>
      <c r="Y1965" s="41"/>
      <c r="Z1965" s="41"/>
      <c r="AA1965" s="41"/>
      <c r="AB1965" s="41"/>
      <c r="AC1965" s="41"/>
      <c r="AD1965" s="41"/>
      <c r="AE1965" s="41"/>
      <c r="AT1965" s="20" t="s">
        <v>274</v>
      </c>
      <c r="AU1965" s="20" t="s">
        <v>87</v>
      </c>
    </row>
    <row r="1966" s="13" customFormat="1">
      <c r="A1966" s="13"/>
      <c r="B1966" s="233"/>
      <c r="C1966" s="234"/>
      <c r="D1966" s="235" t="s">
        <v>174</v>
      </c>
      <c r="E1966" s="236" t="s">
        <v>19</v>
      </c>
      <c r="F1966" s="237" t="s">
        <v>85</v>
      </c>
      <c r="G1966" s="234"/>
      <c r="H1966" s="238">
        <v>1</v>
      </c>
      <c r="I1966" s="239"/>
      <c r="J1966" s="234"/>
      <c r="K1966" s="234"/>
      <c r="L1966" s="240"/>
      <c r="M1966" s="241"/>
      <c r="N1966" s="242"/>
      <c r="O1966" s="242"/>
      <c r="P1966" s="242"/>
      <c r="Q1966" s="242"/>
      <c r="R1966" s="242"/>
      <c r="S1966" s="242"/>
      <c r="T1966" s="24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44" t="s">
        <v>174</v>
      </c>
      <c r="AU1966" s="244" t="s">
        <v>87</v>
      </c>
      <c r="AV1966" s="13" t="s">
        <v>87</v>
      </c>
      <c r="AW1966" s="13" t="s">
        <v>37</v>
      </c>
      <c r="AX1966" s="13" t="s">
        <v>77</v>
      </c>
      <c r="AY1966" s="244" t="s">
        <v>164</v>
      </c>
    </row>
    <row r="1967" s="14" customFormat="1">
      <c r="A1967" s="14"/>
      <c r="B1967" s="245"/>
      <c r="C1967" s="246"/>
      <c r="D1967" s="235" t="s">
        <v>174</v>
      </c>
      <c r="E1967" s="247" t="s">
        <v>19</v>
      </c>
      <c r="F1967" s="248" t="s">
        <v>176</v>
      </c>
      <c r="G1967" s="246"/>
      <c r="H1967" s="249">
        <v>1</v>
      </c>
      <c r="I1967" s="250"/>
      <c r="J1967" s="246"/>
      <c r="K1967" s="246"/>
      <c r="L1967" s="251"/>
      <c r="M1967" s="252"/>
      <c r="N1967" s="253"/>
      <c r="O1967" s="253"/>
      <c r="P1967" s="253"/>
      <c r="Q1967" s="253"/>
      <c r="R1967" s="253"/>
      <c r="S1967" s="253"/>
      <c r="T1967" s="254"/>
      <c r="U1967" s="14"/>
      <c r="V1967" s="14"/>
      <c r="W1967" s="14"/>
      <c r="X1967" s="14"/>
      <c r="Y1967" s="14"/>
      <c r="Z1967" s="14"/>
      <c r="AA1967" s="14"/>
      <c r="AB1967" s="14"/>
      <c r="AC1967" s="14"/>
      <c r="AD1967" s="14"/>
      <c r="AE1967" s="14"/>
      <c r="AT1967" s="255" t="s">
        <v>174</v>
      </c>
      <c r="AU1967" s="255" t="s">
        <v>87</v>
      </c>
      <c r="AV1967" s="14" t="s">
        <v>108</v>
      </c>
      <c r="AW1967" s="14" t="s">
        <v>37</v>
      </c>
      <c r="AX1967" s="14" t="s">
        <v>85</v>
      </c>
      <c r="AY1967" s="255" t="s">
        <v>164</v>
      </c>
    </row>
    <row r="1968" s="2" customFormat="1" ht="44.25" customHeight="1">
      <c r="A1968" s="41"/>
      <c r="B1968" s="42"/>
      <c r="C1968" s="215" t="s">
        <v>2052</v>
      </c>
      <c r="D1968" s="215" t="s">
        <v>166</v>
      </c>
      <c r="E1968" s="216" t="s">
        <v>2053</v>
      </c>
      <c r="F1968" s="217" t="s">
        <v>2054</v>
      </c>
      <c r="G1968" s="218" t="s">
        <v>272</v>
      </c>
      <c r="H1968" s="219">
        <v>2</v>
      </c>
      <c r="I1968" s="220"/>
      <c r="J1968" s="221">
        <f>ROUND(I1968*H1968,2)</f>
        <v>0</v>
      </c>
      <c r="K1968" s="217" t="s">
        <v>19</v>
      </c>
      <c r="L1968" s="47"/>
      <c r="M1968" s="222" t="s">
        <v>19</v>
      </c>
      <c r="N1968" s="223" t="s">
        <v>48</v>
      </c>
      <c r="O1968" s="87"/>
      <c r="P1968" s="224">
        <f>O1968*H1968</f>
        <v>0</v>
      </c>
      <c r="Q1968" s="224">
        <v>0</v>
      </c>
      <c r="R1968" s="224">
        <f>Q1968*H1968</f>
        <v>0</v>
      </c>
      <c r="S1968" s="224">
        <v>0</v>
      </c>
      <c r="T1968" s="225">
        <f>S1968*H1968</f>
        <v>0</v>
      </c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41"/>
      <c r="AE1968" s="41"/>
      <c r="AR1968" s="226" t="s">
        <v>276</v>
      </c>
      <c r="AT1968" s="226" t="s">
        <v>166</v>
      </c>
      <c r="AU1968" s="226" t="s">
        <v>87</v>
      </c>
      <c r="AY1968" s="20" t="s">
        <v>164</v>
      </c>
      <c r="BE1968" s="227">
        <f>IF(N1968="základní",J1968,0)</f>
        <v>0</v>
      </c>
      <c r="BF1968" s="227">
        <f>IF(N1968="snížená",J1968,0)</f>
        <v>0</v>
      </c>
      <c r="BG1968" s="227">
        <f>IF(N1968="zákl. přenesená",J1968,0)</f>
        <v>0</v>
      </c>
      <c r="BH1968" s="227">
        <f>IF(N1968="sníž. přenesená",J1968,0)</f>
        <v>0</v>
      </c>
      <c r="BI1968" s="227">
        <f>IF(N1968="nulová",J1968,0)</f>
        <v>0</v>
      </c>
      <c r="BJ1968" s="20" t="s">
        <v>85</v>
      </c>
      <c r="BK1968" s="227">
        <f>ROUND(I1968*H1968,2)</f>
        <v>0</v>
      </c>
      <c r="BL1968" s="20" t="s">
        <v>276</v>
      </c>
      <c r="BM1968" s="226" t="s">
        <v>2055</v>
      </c>
    </row>
    <row r="1969" s="2" customFormat="1">
      <c r="A1969" s="41"/>
      <c r="B1969" s="42"/>
      <c r="C1969" s="43"/>
      <c r="D1969" s="235" t="s">
        <v>274</v>
      </c>
      <c r="E1969" s="43"/>
      <c r="F1969" s="266" t="s">
        <v>2056</v>
      </c>
      <c r="G1969" s="43"/>
      <c r="H1969" s="43"/>
      <c r="I1969" s="230"/>
      <c r="J1969" s="43"/>
      <c r="K1969" s="43"/>
      <c r="L1969" s="47"/>
      <c r="M1969" s="231"/>
      <c r="N1969" s="232"/>
      <c r="O1969" s="87"/>
      <c r="P1969" s="87"/>
      <c r="Q1969" s="87"/>
      <c r="R1969" s="87"/>
      <c r="S1969" s="87"/>
      <c r="T1969" s="88"/>
      <c r="U1969" s="41"/>
      <c r="V1969" s="41"/>
      <c r="W1969" s="41"/>
      <c r="X1969" s="41"/>
      <c r="Y1969" s="41"/>
      <c r="Z1969" s="41"/>
      <c r="AA1969" s="41"/>
      <c r="AB1969" s="41"/>
      <c r="AC1969" s="41"/>
      <c r="AD1969" s="41"/>
      <c r="AE1969" s="41"/>
      <c r="AT1969" s="20" t="s">
        <v>274</v>
      </c>
      <c r="AU1969" s="20" t="s">
        <v>87</v>
      </c>
    </row>
    <row r="1970" s="13" customFormat="1">
      <c r="A1970" s="13"/>
      <c r="B1970" s="233"/>
      <c r="C1970" s="234"/>
      <c r="D1970" s="235" t="s">
        <v>174</v>
      </c>
      <c r="E1970" s="236" t="s">
        <v>19</v>
      </c>
      <c r="F1970" s="237" t="s">
        <v>87</v>
      </c>
      <c r="G1970" s="234"/>
      <c r="H1970" s="238">
        <v>2</v>
      </c>
      <c r="I1970" s="239"/>
      <c r="J1970" s="234"/>
      <c r="K1970" s="234"/>
      <c r="L1970" s="240"/>
      <c r="M1970" s="241"/>
      <c r="N1970" s="242"/>
      <c r="O1970" s="242"/>
      <c r="P1970" s="242"/>
      <c r="Q1970" s="242"/>
      <c r="R1970" s="242"/>
      <c r="S1970" s="242"/>
      <c r="T1970" s="24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44" t="s">
        <v>174</v>
      </c>
      <c r="AU1970" s="244" t="s">
        <v>87</v>
      </c>
      <c r="AV1970" s="13" t="s">
        <v>87</v>
      </c>
      <c r="AW1970" s="13" t="s">
        <v>37</v>
      </c>
      <c r="AX1970" s="13" t="s">
        <v>77</v>
      </c>
      <c r="AY1970" s="244" t="s">
        <v>164</v>
      </c>
    </row>
    <row r="1971" s="14" customFormat="1">
      <c r="A1971" s="14"/>
      <c r="B1971" s="245"/>
      <c r="C1971" s="246"/>
      <c r="D1971" s="235" t="s">
        <v>174</v>
      </c>
      <c r="E1971" s="247" t="s">
        <v>19</v>
      </c>
      <c r="F1971" s="248" t="s">
        <v>176</v>
      </c>
      <c r="G1971" s="246"/>
      <c r="H1971" s="249">
        <v>2</v>
      </c>
      <c r="I1971" s="250"/>
      <c r="J1971" s="246"/>
      <c r="K1971" s="246"/>
      <c r="L1971" s="251"/>
      <c r="M1971" s="252"/>
      <c r="N1971" s="253"/>
      <c r="O1971" s="253"/>
      <c r="P1971" s="253"/>
      <c r="Q1971" s="253"/>
      <c r="R1971" s="253"/>
      <c r="S1971" s="253"/>
      <c r="T1971" s="254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T1971" s="255" t="s">
        <v>174</v>
      </c>
      <c r="AU1971" s="255" t="s">
        <v>87</v>
      </c>
      <c r="AV1971" s="14" t="s">
        <v>108</v>
      </c>
      <c r="AW1971" s="14" t="s">
        <v>37</v>
      </c>
      <c r="AX1971" s="14" t="s">
        <v>85</v>
      </c>
      <c r="AY1971" s="255" t="s">
        <v>164</v>
      </c>
    </row>
    <row r="1972" s="2" customFormat="1" ht="49.05" customHeight="1">
      <c r="A1972" s="41"/>
      <c r="B1972" s="42"/>
      <c r="C1972" s="215" t="s">
        <v>2057</v>
      </c>
      <c r="D1972" s="215" t="s">
        <v>166</v>
      </c>
      <c r="E1972" s="216" t="s">
        <v>2058</v>
      </c>
      <c r="F1972" s="217" t="s">
        <v>2059</v>
      </c>
      <c r="G1972" s="218" t="s">
        <v>272</v>
      </c>
      <c r="H1972" s="219">
        <v>1</v>
      </c>
      <c r="I1972" s="220"/>
      <c r="J1972" s="221">
        <f>ROUND(I1972*H1972,2)</f>
        <v>0</v>
      </c>
      <c r="K1972" s="217" t="s">
        <v>19</v>
      </c>
      <c r="L1972" s="47"/>
      <c r="M1972" s="222" t="s">
        <v>19</v>
      </c>
      <c r="N1972" s="223" t="s">
        <v>48</v>
      </c>
      <c r="O1972" s="87"/>
      <c r="P1972" s="224">
        <f>O1972*H1972</f>
        <v>0</v>
      </c>
      <c r="Q1972" s="224">
        <v>0</v>
      </c>
      <c r="R1972" s="224">
        <f>Q1972*H1972</f>
        <v>0</v>
      </c>
      <c r="S1972" s="224">
        <v>0</v>
      </c>
      <c r="T1972" s="225">
        <f>S1972*H1972</f>
        <v>0</v>
      </c>
      <c r="U1972" s="41"/>
      <c r="V1972" s="41"/>
      <c r="W1972" s="41"/>
      <c r="X1972" s="41"/>
      <c r="Y1972" s="41"/>
      <c r="Z1972" s="41"/>
      <c r="AA1972" s="41"/>
      <c r="AB1972" s="41"/>
      <c r="AC1972" s="41"/>
      <c r="AD1972" s="41"/>
      <c r="AE1972" s="41"/>
      <c r="AR1972" s="226" t="s">
        <v>276</v>
      </c>
      <c r="AT1972" s="226" t="s">
        <v>166</v>
      </c>
      <c r="AU1972" s="226" t="s">
        <v>87</v>
      </c>
      <c r="AY1972" s="20" t="s">
        <v>164</v>
      </c>
      <c r="BE1972" s="227">
        <f>IF(N1972="základní",J1972,0)</f>
        <v>0</v>
      </c>
      <c r="BF1972" s="227">
        <f>IF(N1972="snížená",J1972,0)</f>
        <v>0</v>
      </c>
      <c r="BG1972" s="227">
        <f>IF(N1972="zákl. přenesená",J1972,0)</f>
        <v>0</v>
      </c>
      <c r="BH1972" s="227">
        <f>IF(N1972="sníž. přenesená",J1972,0)</f>
        <v>0</v>
      </c>
      <c r="BI1972" s="227">
        <f>IF(N1972="nulová",J1972,0)</f>
        <v>0</v>
      </c>
      <c r="BJ1972" s="20" t="s">
        <v>85</v>
      </c>
      <c r="BK1972" s="227">
        <f>ROUND(I1972*H1972,2)</f>
        <v>0</v>
      </c>
      <c r="BL1972" s="20" t="s">
        <v>276</v>
      </c>
      <c r="BM1972" s="226" t="s">
        <v>2060</v>
      </c>
    </row>
    <row r="1973" s="2" customFormat="1">
      <c r="A1973" s="41"/>
      <c r="B1973" s="42"/>
      <c r="C1973" s="43"/>
      <c r="D1973" s="235" t="s">
        <v>274</v>
      </c>
      <c r="E1973" s="43"/>
      <c r="F1973" s="266" t="s">
        <v>2061</v>
      </c>
      <c r="G1973" s="43"/>
      <c r="H1973" s="43"/>
      <c r="I1973" s="230"/>
      <c r="J1973" s="43"/>
      <c r="K1973" s="43"/>
      <c r="L1973" s="47"/>
      <c r="M1973" s="231"/>
      <c r="N1973" s="232"/>
      <c r="O1973" s="87"/>
      <c r="P1973" s="87"/>
      <c r="Q1973" s="87"/>
      <c r="R1973" s="87"/>
      <c r="S1973" s="87"/>
      <c r="T1973" s="88"/>
      <c r="U1973" s="41"/>
      <c r="V1973" s="41"/>
      <c r="W1973" s="41"/>
      <c r="X1973" s="41"/>
      <c r="Y1973" s="41"/>
      <c r="Z1973" s="41"/>
      <c r="AA1973" s="41"/>
      <c r="AB1973" s="41"/>
      <c r="AC1973" s="41"/>
      <c r="AD1973" s="41"/>
      <c r="AE1973" s="41"/>
      <c r="AT1973" s="20" t="s">
        <v>274</v>
      </c>
      <c r="AU1973" s="20" t="s">
        <v>87</v>
      </c>
    </row>
    <row r="1974" s="13" customFormat="1">
      <c r="A1974" s="13"/>
      <c r="B1974" s="233"/>
      <c r="C1974" s="234"/>
      <c r="D1974" s="235" t="s">
        <v>174</v>
      </c>
      <c r="E1974" s="236" t="s">
        <v>19</v>
      </c>
      <c r="F1974" s="237" t="s">
        <v>85</v>
      </c>
      <c r="G1974" s="234"/>
      <c r="H1974" s="238">
        <v>1</v>
      </c>
      <c r="I1974" s="239"/>
      <c r="J1974" s="234"/>
      <c r="K1974" s="234"/>
      <c r="L1974" s="240"/>
      <c r="M1974" s="241"/>
      <c r="N1974" s="242"/>
      <c r="O1974" s="242"/>
      <c r="P1974" s="242"/>
      <c r="Q1974" s="242"/>
      <c r="R1974" s="242"/>
      <c r="S1974" s="242"/>
      <c r="T1974" s="24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44" t="s">
        <v>174</v>
      </c>
      <c r="AU1974" s="244" t="s">
        <v>87</v>
      </c>
      <c r="AV1974" s="13" t="s">
        <v>87</v>
      </c>
      <c r="AW1974" s="13" t="s">
        <v>37</v>
      </c>
      <c r="AX1974" s="13" t="s">
        <v>77</v>
      </c>
      <c r="AY1974" s="244" t="s">
        <v>164</v>
      </c>
    </row>
    <row r="1975" s="14" customFormat="1">
      <c r="A1975" s="14"/>
      <c r="B1975" s="245"/>
      <c r="C1975" s="246"/>
      <c r="D1975" s="235" t="s">
        <v>174</v>
      </c>
      <c r="E1975" s="247" t="s">
        <v>19</v>
      </c>
      <c r="F1975" s="248" t="s">
        <v>176</v>
      </c>
      <c r="G1975" s="246"/>
      <c r="H1975" s="249">
        <v>1</v>
      </c>
      <c r="I1975" s="250"/>
      <c r="J1975" s="246"/>
      <c r="K1975" s="246"/>
      <c r="L1975" s="251"/>
      <c r="M1975" s="252"/>
      <c r="N1975" s="253"/>
      <c r="O1975" s="253"/>
      <c r="P1975" s="253"/>
      <c r="Q1975" s="253"/>
      <c r="R1975" s="253"/>
      <c r="S1975" s="253"/>
      <c r="T1975" s="254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55" t="s">
        <v>174</v>
      </c>
      <c r="AU1975" s="255" t="s">
        <v>87</v>
      </c>
      <c r="AV1975" s="14" t="s">
        <v>108</v>
      </c>
      <c r="AW1975" s="14" t="s">
        <v>37</v>
      </c>
      <c r="AX1975" s="14" t="s">
        <v>85</v>
      </c>
      <c r="AY1975" s="255" t="s">
        <v>164</v>
      </c>
    </row>
    <row r="1976" s="2" customFormat="1" ht="49.05" customHeight="1">
      <c r="A1976" s="41"/>
      <c r="B1976" s="42"/>
      <c r="C1976" s="215" t="s">
        <v>2062</v>
      </c>
      <c r="D1976" s="215" t="s">
        <v>166</v>
      </c>
      <c r="E1976" s="216" t="s">
        <v>2063</v>
      </c>
      <c r="F1976" s="217" t="s">
        <v>2064</v>
      </c>
      <c r="G1976" s="218" t="s">
        <v>272</v>
      </c>
      <c r="H1976" s="219">
        <v>2</v>
      </c>
      <c r="I1976" s="220"/>
      <c r="J1976" s="221">
        <f>ROUND(I1976*H1976,2)</f>
        <v>0</v>
      </c>
      <c r="K1976" s="217" t="s">
        <v>19</v>
      </c>
      <c r="L1976" s="47"/>
      <c r="M1976" s="222" t="s">
        <v>19</v>
      </c>
      <c r="N1976" s="223" t="s">
        <v>48</v>
      </c>
      <c r="O1976" s="87"/>
      <c r="P1976" s="224">
        <f>O1976*H1976</f>
        <v>0</v>
      </c>
      <c r="Q1976" s="224">
        <v>0</v>
      </c>
      <c r="R1976" s="224">
        <f>Q1976*H1976</f>
        <v>0</v>
      </c>
      <c r="S1976" s="224">
        <v>0</v>
      </c>
      <c r="T1976" s="225">
        <f>S1976*H1976</f>
        <v>0</v>
      </c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41"/>
      <c r="AE1976" s="41"/>
      <c r="AR1976" s="226" t="s">
        <v>276</v>
      </c>
      <c r="AT1976" s="226" t="s">
        <v>166</v>
      </c>
      <c r="AU1976" s="226" t="s">
        <v>87</v>
      </c>
      <c r="AY1976" s="20" t="s">
        <v>164</v>
      </c>
      <c r="BE1976" s="227">
        <f>IF(N1976="základní",J1976,0)</f>
        <v>0</v>
      </c>
      <c r="BF1976" s="227">
        <f>IF(N1976="snížená",J1976,0)</f>
        <v>0</v>
      </c>
      <c r="BG1976" s="227">
        <f>IF(N1976="zákl. přenesená",J1976,0)</f>
        <v>0</v>
      </c>
      <c r="BH1976" s="227">
        <f>IF(N1976="sníž. přenesená",J1976,0)</f>
        <v>0</v>
      </c>
      <c r="BI1976" s="227">
        <f>IF(N1976="nulová",J1976,0)</f>
        <v>0</v>
      </c>
      <c r="BJ1976" s="20" t="s">
        <v>85</v>
      </c>
      <c r="BK1976" s="227">
        <f>ROUND(I1976*H1976,2)</f>
        <v>0</v>
      </c>
      <c r="BL1976" s="20" t="s">
        <v>276</v>
      </c>
      <c r="BM1976" s="226" t="s">
        <v>2065</v>
      </c>
    </row>
    <row r="1977" s="2" customFormat="1">
      <c r="A1977" s="41"/>
      <c r="B1977" s="42"/>
      <c r="C1977" s="43"/>
      <c r="D1977" s="235" t="s">
        <v>274</v>
      </c>
      <c r="E1977" s="43"/>
      <c r="F1977" s="266" t="s">
        <v>2066</v>
      </c>
      <c r="G1977" s="43"/>
      <c r="H1977" s="43"/>
      <c r="I1977" s="230"/>
      <c r="J1977" s="43"/>
      <c r="K1977" s="43"/>
      <c r="L1977" s="47"/>
      <c r="M1977" s="231"/>
      <c r="N1977" s="232"/>
      <c r="O1977" s="87"/>
      <c r="P1977" s="87"/>
      <c r="Q1977" s="87"/>
      <c r="R1977" s="87"/>
      <c r="S1977" s="87"/>
      <c r="T1977" s="88"/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41"/>
      <c r="AE1977" s="41"/>
      <c r="AT1977" s="20" t="s">
        <v>274</v>
      </c>
      <c r="AU1977" s="20" t="s">
        <v>87</v>
      </c>
    </row>
    <row r="1978" s="13" customFormat="1">
      <c r="A1978" s="13"/>
      <c r="B1978" s="233"/>
      <c r="C1978" s="234"/>
      <c r="D1978" s="235" t="s">
        <v>174</v>
      </c>
      <c r="E1978" s="236" t="s">
        <v>19</v>
      </c>
      <c r="F1978" s="237" t="s">
        <v>87</v>
      </c>
      <c r="G1978" s="234"/>
      <c r="H1978" s="238">
        <v>2</v>
      </c>
      <c r="I1978" s="239"/>
      <c r="J1978" s="234"/>
      <c r="K1978" s="234"/>
      <c r="L1978" s="240"/>
      <c r="M1978" s="241"/>
      <c r="N1978" s="242"/>
      <c r="O1978" s="242"/>
      <c r="P1978" s="242"/>
      <c r="Q1978" s="242"/>
      <c r="R1978" s="242"/>
      <c r="S1978" s="242"/>
      <c r="T1978" s="24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44" t="s">
        <v>174</v>
      </c>
      <c r="AU1978" s="244" t="s">
        <v>87</v>
      </c>
      <c r="AV1978" s="13" t="s">
        <v>87</v>
      </c>
      <c r="AW1978" s="13" t="s">
        <v>37</v>
      </c>
      <c r="AX1978" s="13" t="s">
        <v>77</v>
      </c>
      <c r="AY1978" s="244" t="s">
        <v>164</v>
      </c>
    </row>
    <row r="1979" s="14" customFormat="1">
      <c r="A1979" s="14"/>
      <c r="B1979" s="245"/>
      <c r="C1979" s="246"/>
      <c r="D1979" s="235" t="s">
        <v>174</v>
      </c>
      <c r="E1979" s="247" t="s">
        <v>19</v>
      </c>
      <c r="F1979" s="248" t="s">
        <v>176</v>
      </c>
      <c r="G1979" s="246"/>
      <c r="H1979" s="249">
        <v>2</v>
      </c>
      <c r="I1979" s="250"/>
      <c r="J1979" s="246"/>
      <c r="K1979" s="246"/>
      <c r="L1979" s="251"/>
      <c r="M1979" s="252"/>
      <c r="N1979" s="253"/>
      <c r="O1979" s="253"/>
      <c r="P1979" s="253"/>
      <c r="Q1979" s="253"/>
      <c r="R1979" s="253"/>
      <c r="S1979" s="253"/>
      <c r="T1979" s="254"/>
      <c r="U1979" s="14"/>
      <c r="V1979" s="14"/>
      <c r="W1979" s="14"/>
      <c r="X1979" s="14"/>
      <c r="Y1979" s="14"/>
      <c r="Z1979" s="14"/>
      <c r="AA1979" s="14"/>
      <c r="AB1979" s="14"/>
      <c r="AC1979" s="14"/>
      <c r="AD1979" s="14"/>
      <c r="AE1979" s="14"/>
      <c r="AT1979" s="255" t="s">
        <v>174</v>
      </c>
      <c r="AU1979" s="255" t="s">
        <v>87</v>
      </c>
      <c r="AV1979" s="14" t="s">
        <v>108</v>
      </c>
      <c r="AW1979" s="14" t="s">
        <v>37</v>
      </c>
      <c r="AX1979" s="14" t="s">
        <v>85</v>
      </c>
      <c r="AY1979" s="255" t="s">
        <v>164</v>
      </c>
    </row>
    <row r="1980" s="2" customFormat="1" ht="49.05" customHeight="1">
      <c r="A1980" s="41"/>
      <c r="B1980" s="42"/>
      <c r="C1980" s="215" t="s">
        <v>2067</v>
      </c>
      <c r="D1980" s="215" t="s">
        <v>166</v>
      </c>
      <c r="E1980" s="216" t="s">
        <v>2068</v>
      </c>
      <c r="F1980" s="217" t="s">
        <v>2069</v>
      </c>
      <c r="G1980" s="218" t="s">
        <v>272</v>
      </c>
      <c r="H1980" s="219">
        <v>1</v>
      </c>
      <c r="I1980" s="220"/>
      <c r="J1980" s="221">
        <f>ROUND(I1980*H1980,2)</f>
        <v>0</v>
      </c>
      <c r="K1980" s="217" t="s">
        <v>19</v>
      </c>
      <c r="L1980" s="47"/>
      <c r="M1980" s="222" t="s">
        <v>19</v>
      </c>
      <c r="N1980" s="223" t="s">
        <v>48</v>
      </c>
      <c r="O1980" s="87"/>
      <c r="P1980" s="224">
        <f>O1980*H1980</f>
        <v>0</v>
      </c>
      <c r="Q1980" s="224">
        <v>0</v>
      </c>
      <c r="R1980" s="224">
        <f>Q1980*H1980</f>
        <v>0</v>
      </c>
      <c r="S1980" s="224">
        <v>0</v>
      </c>
      <c r="T1980" s="225">
        <f>S1980*H1980</f>
        <v>0</v>
      </c>
      <c r="U1980" s="41"/>
      <c r="V1980" s="41"/>
      <c r="W1980" s="41"/>
      <c r="X1980" s="41"/>
      <c r="Y1980" s="41"/>
      <c r="Z1980" s="41"/>
      <c r="AA1980" s="41"/>
      <c r="AB1980" s="41"/>
      <c r="AC1980" s="41"/>
      <c r="AD1980" s="41"/>
      <c r="AE1980" s="41"/>
      <c r="AR1980" s="226" t="s">
        <v>276</v>
      </c>
      <c r="AT1980" s="226" t="s">
        <v>166</v>
      </c>
      <c r="AU1980" s="226" t="s">
        <v>87</v>
      </c>
      <c r="AY1980" s="20" t="s">
        <v>164</v>
      </c>
      <c r="BE1980" s="227">
        <f>IF(N1980="základní",J1980,0)</f>
        <v>0</v>
      </c>
      <c r="BF1980" s="227">
        <f>IF(N1980="snížená",J1980,0)</f>
        <v>0</v>
      </c>
      <c r="BG1980" s="227">
        <f>IF(N1980="zákl. přenesená",J1980,0)</f>
        <v>0</v>
      </c>
      <c r="BH1980" s="227">
        <f>IF(N1980="sníž. přenesená",J1980,0)</f>
        <v>0</v>
      </c>
      <c r="BI1980" s="227">
        <f>IF(N1980="nulová",J1980,0)</f>
        <v>0</v>
      </c>
      <c r="BJ1980" s="20" t="s">
        <v>85</v>
      </c>
      <c r="BK1980" s="227">
        <f>ROUND(I1980*H1980,2)</f>
        <v>0</v>
      </c>
      <c r="BL1980" s="20" t="s">
        <v>276</v>
      </c>
      <c r="BM1980" s="226" t="s">
        <v>2070</v>
      </c>
    </row>
    <row r="1981" s="2" customFormat="1">
      <c r="A1981" s="41"/>
      <c r="B1981" s="42"/>
      <c r="C1981" s="43"/>
      <c r="D1981" s="235" t="s">
        <v>274</v>
      </c>
      <c r="E1981" s="43"/>
      <c r="F1981" s="266" t="s">
        <v>2071</v>
      </c>
      <c r="G1981" s="43"/>
      <c r="H1981" s="43"/>
      <c r="I1981" s="230"/>
      <c r="J1981" s="43"/>
      <c r="K1981" s="43"/>
      <c r="L1981" s="47"/>
      <c r="M1981" s="231"/>
      <c r="N1981" s="232"/>
      <c r="O1981" s="87"/>
      <c r="P1981" s="87"/>
      <c r="Q1981" s="87"/>
      <c r="R1981" s="87"/>
      <c r="S1981" s="87"/>
      <c r="T1981" s="88"/>
      <c r="U1981" s="41"/>
      <c r="V1981" s="41"/>
      <c r="W1981" s="41"/>
      <c r="X1981" s="41"/>
      <c r="Y1981" s="41"/>
      <c r="Z1981" s="41"/>
      <c r="AA1981" s="41"/>
      <c r="AB1981" s="41"/>
      <c r="AC1981" s="41"/>
      <c r="AD1981" s="41"/>
      <c r="AE1981" s="41"/>
      <c r="AT1981" s="20" t="s">
        <v>274</v>
      </c>
      <c r="AU1981" s="20" t="s">
        <v>87</v>
      </c>
    </row>
    <row r="1982" s="13" customFormat="1">
      <c r="A1982" s="13"/>
      <c r="B1982" s="233"/>
      <c r="C1982" s="234"/>
      <c r="D1982" s="235" t="s">
        <v>174</v>
      </c>
      <c r="E1982" s="236" t="s">
        <v>19</v>
      </c>
      <c r="F1982" s="237" t="s">
        <v>85</v>
      </c>
      <c r="G1982" s="234"/>
      <c r="H1982" s="238">
        <v>1</v>
      </c>
      <c r="I1982" s="239"/>
      <c r="J1982" s="234"/>
      <c r="K1982" s="234"/>
      <c r="L1982" s="240"/>
      <c r="M1982" s="241"/>
      <c r="N1982" s="242"/>
      <c r="O1982" s="242"/>
      <c r="P1982" s="242"/>
      <c r="Q1982" s="242"/>
      <c r="R1982" s="242"/>
      <c r="S1982" s="242"/>
      <c r="T1982" s="24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44" t="s">
        <v>174</v>
      </c>
      <c r="AU1982" s="244" t="s">
        <v>87</v>
      </c>
      <c r="AV1982" s="13" t="s">
        <v>87</v>
      </c>
      <c r="AW1982" s="13" t="s">
        <v>37</v>
      </c>
      <c r="AX1982" s="13" t="s">
        <v>77</v>
      </c>
      <c r="AY1982" s="244" t="s">
        <v>164</v>
      </c>
    </row>
    <row r="1983" s="14" customFormat="1">
      <c r="A1983" s="14"/>
      <c r="B1983" s="245"/>
      <c r="C1983" s="246"/>
      <c r="D1983" s="235" t="s">
        <v>174</v>
      </c>
      <c r="E1983" s="247" t="s">
        <v>19</v>
      </c>
      <c r="F1983" s="248" t="s">
        <v>176</v>
      </c>
      <c r="G1983" s="246"/>
      <c r="H1983" s="249">
        <v>1</v>
      </c>
      <c r="I1983" s="250"/>
      <c r="J1983" s="246"/>
      <c r="K1983" s="246"/>
      <c r="L1983" s="251"/>
      <c r="M1983" s="252"/>
      <c r="N1983" s="253"/>
      <c r="O1983" s="253"/>
      <c r="P1983" s="253"/>
      <c r="Q1983" s="253"/>
      <c r="R1983" s="253"/>
      <c r="S1983" s="253"/>
      <c r="T1983" s="254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T1983" s="255" t="s">
        <v>174</v>
      </c>
      <c r="AU1983" s="255" t="s">
        <v>87</v>
      </c>
      <c r="AV1983" s="14" t="s">
        <v>108</v>
      </c>
      <c r="AW1983" s="14" t="s">
        <v>37</v>
      </c>
      <c r="AX1983" s="14" t="s">
        <v>85</v>
      </c>
      <c r="AY1983" s="255" t="s">
        <v>164</v>
      </c>
    </row>
    <row r="1984" s="2" customFormat="1" ht="49.05" customHeight="1">
      <c r="A1984" s="41"/>
      <c r="B1984" s="42"/>
      <c r="C1984" s="215" t="s">
        <v>2072</v>
      </c>
      <c r="D1984" s="215" t="s">
        <v>166</v>
      </c>
      <c r="E1984" s="216" t="s">
        <v>2073</v>
      </c>
      <c r="F1984" s="217" t="s">
        <v>2074</v>
      </c>
      <c r="G1984" s="218" t="s">
        <v>272</v>
      </c>
      <c r="H1984" s="219">
        <v>1</v>
      </c>
      <c r="I1984" s="220"/>
      <c r="J1984" s="221">
        <f>ROUND(I1984*H1984,2)</f>
        <v>0</v>
      </c>
      <c r="K1984" s="217" t="s">
        <v>19</v>
      </c>
      <c r="L1984" s="47"/>
      <c r="M1984" s="222" t="s">
        <v>19</v>
      </c>
      <c r="N1984" s="223" t="s">
        <v>48</v>
      </c>
      <c r="O1984" s="87"/>
      <c r="P1984" s="224">
        <f>O1984*H1984</f>
        <v>0</v>
      </c>
      <c r="Q1984" s="224">
        <v>0</v>
      </c>
      <c r="R1984" s="224">
        <f>Q1984*H1984</f>
        <v>0</v>
      </c>
      <c r="S1984" s="224">
        <v>0</v>
      </c>
      <c r="T1984" s="225">
        <f>S1984*H1984</f>
        <v>0</v>
      </c>
      <c r="U1984" s="41"/>
      <c r="V1984" s="41"/>
      <c r="W1984" s="41"/>
      <c r="X1984" s="41"/>
      <c r="Y1984" s="41"/>
      <c r="Z1984" s="41"/>
      <c r="AA1984" s="41"/>
      <c r="AB1984" s="41"/>
      <c r="AC1984" s="41"/>
      <c r="AD1984" s="41"/>
      <c r="AE1984" s="41"/>
      <c r="AR1984" s="226" t="s">
        <v>276</v>
      </c>
      <c r="AT1984" s="226" t="s">
        <v>166</v>
      </c>
      <c r="AU1984" s="226" t="s">
        <v>87</v>
      </c>
      <c r="AY1984" s="20" t="s">
        <v>164</v>
      </c>
      <c r="BE1984" s="227">
        <f>IF(N1984="základní",J1984,0)</f>
        <v>0</v>
      </c>
      <c r="BF1984" s="227">
        <f>IF(N1984="snížená",J1984,0)</f>
        <v>0</v>
      </c>
      <c r="BG1984" s="227">
        <f>IF(N1984="zákl. přenesená",J1984,0)</f>
        <v>0</v>
      </c>
      <c r="BH1984" s="227">
        <f>IF(N1984="sníž. přenesená",J1984,0)</f>
        <v>0</v>
      </c>
      <c r="BI1984" s="227">
        <f>IF(N1984="nulová",J1984,0)</f>
        <v>0</v>
      </c>
      <c r="BJ1984" s="20" t="s">
        <v>85</v>
      </c>
      <c r="BK1984" s="227">
        <f>ROUND(I1984*H1984,2)</f>
        <v>0</v>
      </c>
      <c r="BL1984" s="20" t="s">
        <v>276</v>
      </c>
      <c r="BM1984" s="226" t="s">
        <v>2075</v>
      </c>
    </row>
    <row r="1985" s="2" customFormat="1">
      <c r="A1985" s="41"/>
      <c r="B1985" s="42"/>
      <c r="C1985" s="43"/>
      <c r="D1985" s="235" t="s">
        <v>274</v>
      </c>
      <c r="E1985" s="43"/>
      <c r="F1985" s="266" t="s">
        <v>2071</v>
      </c>
      <c r="G1985" s="43"/>
      <c r="H1985" s="43"/>
      <c r="I1985" s="230"/>
      <c r="J1985" s="43"/>
      <c r="K1985" s="43"/>
      <c r="L1985" s="47"/>
      <c r="M1985" s="231"/>
      <c r="N1985" s="232"/>
      <c r="O1985" s="87"/>
      <c r="P1985" s="87"/>
      <c r="Q1985" s="87"/>
      <c r="R1985" s="87"/>
      <c r="S1985" s="87"/>
      <c r="T1985" s="88"/>
      <c r="U1985" s="41"/>
      <c r="V1985" s="41"/>
      <c r="W1985" s="41"/>
      <c r="X1985" s="41"/>
      <c r="Y1985" s="41"/>
      <c r="Z1985" s="41"/>
      <c r="AA1985" s="41"/>
      <c r="AB1985" s="41"/>
      <c r="AC1985" s="41"/>
      <c r="AD1985" s="41"/>
      <c r="AE1985" s="41"/>
      <c r="AT1985" s="20" t="s">
        <v>274</v>
      </c>
      <c r="AU1985" s="20" t="s">
        <v>87</v>
      </c>
    </row>
    <row r="1986" s="13" customFormat="1">
      <c r="A1986" s="13"/>
      <c r="B1986" s="233"/>
      <c r="C1986" s="234"/>
      <c r="D1986" s="235" t="s">
        <v>174</v>
      </c>
      <c r="E1986" s="236" t="s">
        <v>19</v>
      </c>
      <c r="F1986" s="237" t="s">
        <v>85</v>
      </c>
      <c r="G1986" s="234"/>
      <c r="H1986" s="238">
        <v>1</v>
      </c>
      <c r="I1986" s="239"/>
      <c r="J1986" s="234"/>
      <c r="K1986" s="234"/>
      <c r="L1986" s="240"/>
      <c r="M1986" s="241"/>
      <c r="N1986" s="242"/>
      <c r="O1986" s="242"/>
      <c r="P1986" s="242"/>
      <c r="Q1986" s="242"/>
      <c r="R1986" s="242"/>
      <c r="S1986" s="242"/>
      <c r="T1986" s="24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44" t="s">
        <v>174</v>
      </c>
      <c r="AU1986" s="244" t="s">
        <v>87</v>
      </c>
      <c r="AV1986" s="13" t="s">
        <v>87</v>
      </c>
      <c r="AW1986" s="13" t="s">
        <v>37</v>
      </c>
      <c r="AX1986" s="13" t="s">
        <v>77</v>
      </c>
      <c r="AY1986" s="244" t="s">
        <v>164</v>
      </c>
    </row>
    <row r="1987" s="14" customFormat="1">
      <c r="A1987" s="14"/>
      <c r="B1987" s="245"/>
      <c r="C1987" s="246"/>
      <c r="D1987" s="235" t="s">
        <v>174</v>
      </c>
      <c r="E1987" s="247" t="s">
        <v>19</v>
      </c>
      <c r="F1987" s="248" t="s">
        <v>176</v>
      </c>
      <c r="G1987" s="246"/>
      <c r="H1987" s="249">
        <v>1</v>
      </c>
      <c r="I1987" s="250"/>
      <c r="J1987" s="246"/>
      <c r="K1987" s="246"/>
      <c r="L1987" s="251"/>
      <c r="M1987" s="252"/>
      <c r="N1987" s="253"/>
      <c r="O1987" s="253"/>
      <c r="P1987" s="253"/>
      <c r="Q1987" s="253"/>
      <c r="R1987" s="253"/>
      <c r="S1987" s="253"/>
      <c r="T1987" s="254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T1987" s="255" t="s">
        <v>174</v>
      </c>
      <c r="AU1987" s="255" t="s">
        <v>87</v>
      </c>
      <c r="AV1987" s="14" t="s">
        <v>108</v>
      </c>
      <c r="AW1987" s="14" t="s">
        <v>37</v>
      </c>
      <c r="AX1987" s="14" t="s">
        <v>85</v>
      </c>
      <c r="AY1987" s="255" t="s">
        <v>164</v>
      </c>
    </row>
    <row r="1988" s="2" customFormat="1" ht="49.05" customHeight="1">
      <c r="A1988" s="41"/>
      <c r="B1988" s="42"/>
      <c r="C1988" s="215" t="s">
        <v>2076</v>
      </c>
      <c r="D1988" s="215" t="s">
        <v>166</v>
      </c>
      <c r="E1988" s="216" t="s">
        <v>2077</v>
      </c>
      <c r="F1988" s="217" t="s">
        <v>2078</v>
      </c>
      <c r="G1988" s="218" t="s">
        <v>272</v>
      </c>
      <c r="H1988" s="219">
        <v>1</v>
      </c>
      <c r="I1988" s="220"/>
      <c r="J1988" s="221">
        <f>ROUND(I1988*H1988,2)</f>
        <v>0</v>
      </c>
      <c r="K1988" s="217" t="s">
        <v>19</v>
      </c>
      <c r="L1988" s="47"/>
      <c r="M1988" s="222" t="s">
        <v>19</v>
      </c>
      <c r="N1988" s="223" t="s">
        <v>48</v>
      </c>
      <c r="O1988" s="87"/>
      <c r="P1988" s="224">
        <f>O1988*H1988</f>
        <v>0</v>
      </c>
      <c r="Q1988" s="224">
        <v>0</v>
      </c>
      <c r="R1988" s="224">
        <f>Q1988*H1988</f>
        <v>0</v>
      </c>
      <c r="S1988" s="224">
        <v>0</v>
      </c>
      <c r="T1988" s="225">
        <f>S1988*H1988</f>
        <v>0</v>
      </c>
      <c r="U1988" s="41"/>
      <c r="V1988" s="41"/>
      <c r="W1988" s="41"/>
      <c r="X1988" s="41"/>
      <c r="Y1988" s="41"/>
      <c r="Z1988" s="41"/>
      <c r="AA1988" s="41"/>
      <c r="AB1988" s="41"/>
      <c r="AC1988" s="41"/>
      <c r="AD1988" s="41"/>
      <c r="AE1988" s="41"/>
      <c r="AR1988" s="226" t="s">
        <v>276</v>
      </c>
      <c r="AT1988" s="226" t="s">
        <v>166</v>
      </c>
      <c r="AU1988" s="226" t="s">
        <v>87</v>
      </c>
      <c r="AY1988" s="20" t="s">
        <v>164</v>
      </c>
      <c r="BE1988" s="227">
        <f>IF(N1988="základní",J1988,0)</f>
        <v>0</v>
      </c>
      <c r="BF1988" s="227">
        <f>IF(N1988="snížená",J1988,0)</f>
        <v>0</v>
      </c>
      <c r="BG1988" s="227">
        <f>IF(N1988="zákl. přenesená",J1988,0)</f>
        <v>0</v>
      </c>
      <c r="BH1988" s="227">
        <f>IF(N1988="sníž. přenesená",J1988,0)</f>
        <v>0</v>
      </c>
      <c r="BI1988" s="227">
        <f>IF(N1988="nulová",J1988,0)</f>
        <v>0</v>
      </c>
      <c r="BJ1988" s="20" t="s">
        <v>85</v>
      </c>
      <c r="BK1988" s="227">
        <f>ROUND(I1988*H1988,2)</f>
        <v>0</v>
      </c>
      <c r="BL1988" s="20" t="s">
        <v>276</v>
      </c>
      <c r="BM1988" s="226" t="s">
        <v>2079</v>
      </c>
    </row>
    <row r="1989" s="2" customFormat="1">
      <c r="A1989" s="41"/>
      <c r="B1989" s="42"/>
      <c r="C1989" s="43"/>
      <c r="D1989" s="235" t="s">
        <v>274</v>
      </c>
      <c r="E1989" s="43"/>
      <c r="F1989" s="266" t="s">
        <v>2071</v>
      </c>
      <c r="G1989" s="43"/>
      <c r="H1989" s="43"/>
      <c r="I1989" s="230"/>
      <c r="J1989" s="43"/>
      <c r="K1989" s="43"/>
      <c r="L1989" s="47"/>
      <c r="M1989" s="231"/>
      <c r="N1989" s="232"/>
      <c r="O1989" s="87"/>
      <c r="P1989" s="87"/>
      <c r="Q1989" s="87"/>
      <c r="R1989" s="87"/>
      <c r="S1989" s="87"/>
      <c r="T1989" s="88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41"/>
      <c r="AE1989" s="41"/>
      <c r="AT1989" s="20" t="s">
        <v>274</v>
      </c>
      <c r="AU1989" s="20" t="s">
        <v>87</v>
      </c>
    </row>
    <row r="1990" s="13" customFormat="1">
      <c r="A1990" s="13"/>
      <c r="B1990" s="233"/>
      <c r="C1990" s="234"/>
      <c r="D1990" s="235" t="s">
        <v>174</v>
      </c>
      <c r="E1990" s="236" t="s">
        <v>19</v>
      </c>
      <c r="F1990" s="237" t="s">
        <v>85</v>
      </c>
      <c r="G1990" s="234"/>
      <c r="H1990" s="238">
        <v>1</v>
      </c>
      <c r="I1990" s="239"/>
      <c r="J1990" s="234"/>
      <c r="K1990" s="234"/>
      <c r="L1990" s="240"/>
      <c r="M1990" s="241"/>
      <c r="N1990" s="242"/>
      <c r="O1990" s="242"/>
      <c r="P1990" s="242"/>
      <c r="Q1990" s="242"/>
      <c r="R1990" s="242"/>
      <c r="S1990" s="242"/>
      <c r="T1990" s="24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T1990" s="244" t="s">
        <v>174</v>
      </c>
      <c r="AU1990" s="244" t="s">
        <v>87</v>
      </c>
      <c r="AV1990" s="13" t="s">
        <v>87</v>
      </c>
      <c r="AW1990" s="13" t="s">
        <v>37</v>
      </c>
      <c r="AX1990" s="13" t="s">
        <v>77</v>
      </c>
      <c r="AY1990" s="244" t="s">
        <v>164</v>
      </c>
    </row>
    <row r="1991" s="14" customFormat="1">
      <c r="A1991" s="14"/>
      <c r="B1991" s="245"/>
      <c r="C1991" s="246"/>
      <c r="D1991" s="235" t="s">
        <v>174</v>
      </c>
      <c r="E1991" s="247" t="s">
        <v>19</v>
      </c>
      <c r="F1991" s="248" t="s">
        <v>176</v>
      </c>
      <c r="G1991" s="246"/>
      <c r="H1991" s="249">
        <v>1</v>
      </c>
      <c r="I1991" s="250"/>
      <c r="J1991" s="246"/>
      <c r="K1991" s="246"/>
      <c r="L1991" s="251"/>
      <c r="M1991" s="252"/>
      <c r="N1991" s="253"/>
      <c r="O1991" s="253"/>
      <c r="P1991" s="253"/>
      <c r="Q1991" s="253"/>
      <c r="R1991" s="253"/>
      <c r="S1991" s="253"/>
      <c r="T1991" s="254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55" t="s">
        <v>174</v>
      </c>
      <c r="AU1991" s="255" t="s">
        <v>87</v>
      </c>
      <c r="AV1991" s="14" t="s">
        <v>108</v>
      </c>
      <c r="AW1991" s="14" t="s">
        <v>37</v>
      </c>
      <c r="AX1991" s="14" t="s">
        <v>85</v>
      </c>
      <c r="AY1991" s="255" t="s">
        <v>164</v>
      </c>
    </row>
    <row r="1992" s="2" customFormat="1" ht="44.25" customHeight="1">
      <c r="A1992" s="41"/>
      <c r="B1992" s="42"/>
      <c r="C1992" s="215" t="s">
        <v>2080</v>
      </c>
      <c r="D1992" s="215" t="s">
        <v>166</v>
      </c>
      <c r="E1992" s="216" t="s">
        <v>2081</v>
      </c>
      <c r="F1992" s="217" t="s">
        <v>2082</v>
      </c>
      <c r="G1992" s="218" t="s">
        <v>272</v>
      </c>
      <c r="H1992" s="219">
        <v>2</v>
      </c>
      <c r="I1992" s="220"/>
      <c r="J1992" s="221">
        <f>ROUND(I1992*H1992,2)</f>
        <v>0</v>
      </c>
      <c r="K1992" s="217" t="s">
        <v>19</v>
      </c>
      <c r="L1992" s="47"/>
      <c r="M1992" s="222" t="s">
        <v>19</v>
      </c>
      <c r="N1992" s="223" t="s">
        <v>48</v>
      </c>
      <c r="O1992" s="87"/>
      <c r="P1992" s="224">
        <f>O1992*H1992</f>
        <v>0</v>
      </c>
      <c r="Q1992" s="224">
        <v>0</v>
      </c>
      <c r="R1992" s="224">
        <f>Q1992*H1992</f>
        <v>0</v>
      </c>
      <c r="S1992" s="224">
        <v>0</v>
      </c>
      <c r="T1992" s="225">
        <f>S1992*H1992</f>
        <v>0</v>
      </c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41"/>
      <c r="AE1992" s="41"/>
      <c r="AR1992" s="226" t="s">
        <v>276</v>
      </c>
      <c r="AT1992" s="226" t="s">
        <v>166</v>
      </c>
      <c r="AU1992" s="226" t="s">
        <v>87</v>
      </c>
      <c r="AY1992" s="20" t="s">
        <v>164</v>
      </c>
      <c r="BE1992" s="227">
        <f>IF(N1992="základní",J1992,0)</f>
        <v>0</v>
      </c>
      <c r="BF1992" s="227">
        <f>IF(N1992="snížená",J1992,0)</f>
        <v>0</v>
      </c>
      <c r="BG1992" s="227">
        <f>IF(N1992="zákl. přenesená",J1992,0)</f>
        <v>0</v>
      </c>
      <c r="BH1992" s="227">
        <f>IF(N1992="sníž. přenesená",J1992,0)</f>
        <v>0</v>
      </c>
      <c r="BI1992" s="227">
        <f>IF(N1992="nulová",J1992,0)</f>
        <v>0</v>
      </c>
      <c r="BJ1992" s="20" t="s">
        <v>85</v>
      </c>
      <c r="BK1992" s="227">
        <f>ROUND(I1992*H1992,2)</f>
        <v>0</v>
      </c>
      <c r="BL1992" s="20" t="s">
        <v>276</v>
      </c>
      <c r="BM1992" s="226" t="s">
        <v>2083</v>
      </c>
    </row>
    <row r="1993" s="2" customFormat="1">
      <c r="A1993" s="41"/>
      <c r="B1993" s="42"/>
      <c r="C1993" s="43"/>
      <c r="D1993" s="235" t="s">
        <v>274</v>
      </c>
      <c r="E1993" s="43"/>
      <c r="F1993" s="266" t="s">
        <v>2084</v>
      </c>
      <c r="G1993" s="43"/>
      <c r="H1993" s="43"/>
      <c r="I1993" s="230"/>
      <c r="J1993" s="43"/>
      <c r="K1993" s="43"/>
      <c r="L1993" s="47"/>
      <c r="M1993" s="231"/>
      <c r="N1993" s="232"/>
      <c r="O1993" s="87"/>
      <c r="P1993" s="87"/>
      <c r="Q1993" s="87"/>
      <c r="R1993" s="87"/>
      <c r="S1993" s="87"/>
      <c r="T1993" s="88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41"/>
      <c r="AE1993" s="41"/>
      <c r="AT1993" s="20" t="s">
        <v>274</v>
      </c>
      <c r="AU1993" s="20" t="s">
        <v>87</v>
      </c>
    </row>
    <row r="1994" s="13" customFormat="1">
      <c r="A1994" s="13"/>
      <c r="B1994" s="233"/>
      <c r="C1994" s="234"/>
      <c r="D1994" s="235" t="s">
        <v>174</v>
      </c>
      <c r="E1994" s="236" t="s">
        <v>19</v>
      </c>
      <c r="F1994" s="237" t="s">
        <v>87</v>
      </c>
      <c r="G1994" s="234"/>
      <c r="H1994" s="238">
        <v>2</v>
      </c>
      <c r="I1994" s="239"/>
      <c r="J1994" s="234"/>
      <c r="K1994" s="234"/>
      <c r="L1994" s="240"/>
      <c r="M1994" s="241"/>
      <c r="N1994" s="242"/>
      <c r="O1994" s="242"/>
      <c r="P1994" s="242"/>
      <c r="Q1994" s="242"/>
      <c r="R1994" s="242"/>
      <c r="S1994" s="242"/>
      <c r="T1994" s="24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T1994" s="244" t="s">
        <v>174</v>
      </c>
      <c r="AU1994" s="244" t="s">
        <v>87</v>
      </c>
      <c r="AV1994" s="13" t="s">
        <v>87</v>
      </c>
      <c r="AW1994" s="13" t="s">
        <v>37</v>
      </c>
      <c r="AX1994" s="13" t="s">
        <v>77</v>
      </c>
      <c r="AY1994" s="244" t="s">
        <v>164</v>
      </c>
    </row>
    <row r="1995" s="14" customFormat="1">
      <c r="A1995" s="14"/>
      <c r="B1995" s="245"/>
      <c r="C1995" s="246"/>
      <c r="D1995" s="235" t="s">
        <v>174</v>
      </c>
      <c r="E1995" s="247" t="s">
        <v>19</v>
      </c>
      <c r="F1995" s="248" t="s">
        <v>176</v>
      </c>
      <c r="G1995" s="246"/>
      <c r="H1995" s="249">
        <v>2</v>
      </c>
      <c r="I1995" s="250"/>
      <c r="J1995" s="246"/>
      <c r="K1995" s="246"/>
      <c r="L1995" s="251"/>
      <c r="M1995" s="252"/>
      <c r="N1995" s="253"/>
      <c r="O1995" s="253"/>
      <c r="P1995" s="253"/>
      <c r="Q1995" s="253"/>
      <c r="R1995" s="253"/>
      <c r="S1995" s="253"/>
      <c r="T1995" s="254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T1995" s="255" t="s">
        <v>174</v>
      </c>
      <c r="AU1995" s="255" t="s">
        <v>87</v>
      </c>
      <c r="AV1995" s="14" t="s">
        <v>108</v>
      </c>
      <c r="AW1995" s="14" t="s">
        <v>37</v>
      </c>
      <c r="AX1995" s="14" t="s">
        <v>85</v>
      </c>
      <c r="AY1995" s="255" t="s">
        <v>164</v>
      </c>
    </row>
    <row r="1996" s="2" customFormat="1" ht="49.05" customHeight="1">
      <c r="A1996" s="41"/>
      <c r="B1996" s="42"/>
      <c r="C1996" s="215" t="s">
        <v>2085</v>
      </c>
      <c r="D1996" s="215" t="s">
        <v>166</v>
      </c>
      <c r="E1996" s="216" t="s">
        <v>2086</v>
      </c>
      <c r="F1996" s="217" t="s">
        <v>2087</v>
      </c>
      <c r="G1996" s="218" t="s">
        <v>272</v>
      </c>
      <c r="H1996" s="219">
        <v>10</v>
      </c>
      <c r="I1996" s="220"/>
      <c r="J1996" s="221">
        <f>ROUND(I1996*H1996,2)</f>
        <v>0</v>
      </c>
      <c r="K1996" s="217" t="s">
        <v>19</v>
      </c>
      <c r="L1996" s="47"/>
      <c r="M1996" s="222" t="s">
        <v>19</v>
      </c>
      <c r="N1996" s="223" t="s">
        <v>48</v>
      </c>
      <c r="O1996" s="87"/>
      <c r="P1996" s="224">
        <f>O1996*H1996</f>
        <v>0</v>
      </c>
      <c r="Q1996" s="224">
        <v>0</v>
      </c>
      <c r="R1996" s="224">
        <f>Q1996*H1996</f>
        <v>0</v>
      </c>
      <c r="S1996" s="224">
        <v>0</v>
      </c>
      <c r="T1996" s="225">
        <f>S1996*H1996</f>
        <v>0</v>
      </c>
      <c r="U1996" s="41"/>
      <c r="V1996" s="41"/>
      <c r="W1996" s="41"/>
      <c r="X1996" s="41"/>
      <c r="Y1996" s="41"/>
      <c r="Z1996" s="41"/>
      <c r="AA1996" s="41"/>
      <c r="AB1996" s="41"/>
      <c r="AC1996" s="41"/>
      <c r="AD1996" s="41"/>
      <c r="AE1996" s="41"/>
      <c r="AR1996" s="226" t="s">
        <v>276</v>
      </c>
      <c r="AT1996" s="226" t="s">
        <v>166</v>
      </c>
      <c r="AU1996" s="226" t="s">
        <v>87</v>
      </c>
      <c r="AY1996" s="20" t="s">
        <v>164</v>
      </c>
      <c r="BE1996" s="227">
        <f>IF(N1996="základní",J1996,0)</f>
        <v>0</v>
      </c>
      <c r="BF1996" s="227">
        <f>IF(N1996="snížená",J1996,0)</f>
        <v>0</v>
      </c>
      <c r="BG1996" s="227">
        <f>IF(N1996="zákl. přenesená",J1996,0)</f>
        <v>0</v>
      </c>
      <c r="BH1996" s="227">
        <f>IF(N1996="sníž. přenesená",J1996,0)</f>
        <v>0</v>
      </c>
      <c r="BI1996" s="227">
        <f>IF(N1996="nulová",J1996,0)</f>
        <v>0</v>
      </c>
      <c r="BJ1996" s="20" t="s">
        <v>85</v>
      </c>
      <c r="BK1996" s="227">
        <f>ROUND(I1996*H1996,2)</f>
        <v>0</v>
      </c>
      <c r="BL1996" s="20" t="s">
        <v>276</v>
      </c>
      <c r="BM1996" s="226" t="s">
        <v>2088</v>
      </c>
    </row>
    <row r="1997" s="2" customFormat="1">
      <c r="A1997" s="41"/>
      <c r="B1997" s="42"/>
      <c r="C1997" s="43"/>
      <c r="D1997" s="235" t="s">
        <v>274</v>
      </c>
      <c r="E1997" s="43"/>
      <c r="F1997" s="266" t="s">
        <v>2089</v>
      </c>
      <c r="G1997" s="43"/>
      <c r="H1997" s="43"/>
      <c r="I1997" s="230"/>
      <c r="J1997" s="43"/>
      <c r="K1997" s="43"/>
      <c r="L1997" s="47"/>
      <c r="M1997" s="231"/>
      <c r="N1997" s="232"/>
      <c r="O1997" s="87"/>
      <c r="P1997" s="87"/>
      <c r="Q1997" s="87"/>
      <c r="R1997" s="87"/>
      <c r="S1997" s="87"/>
      <c r="T1997" s="88"/>
      <c r="U1997" s="41"/>
      <c r="V1997" s="41"/>
      <c r="W1997" s="41"/>
      <c r="X1997" s="41"/>
      <c r="Y1997" s="41"/>
      <c r="Z1997" s="41"/>
      <c r="AA1997" s="41"/>
      <c r="AB1997" s="41"/>
      <c r="AC1997" s="41"/>
      <c r="AD1997" s="41"/>
      <c r="AE1997" s="41"/>
      <c r="AT1997" s="20" t="s">
        <v>274</v>
      </c>
      <c r="AU1997" s="20" t="s">
        <v>87</v>
      </c>
    </row>
    <row r="1998" s="13" customFormat="1">
      <c r="A1998" s="13"/>
      <c r="B1998" s="233"/>
      <c r="C1998" s="234"/>
      <c r="D1998" s="235" t="s">
        <v>174</v>
      </c>
      <c r="E1998" s="236" t="s">
        <v>19</v>
      </c>
      <c r="F1998" s="237" t="s">
        <v>233</v>
      </c>
      <c r="G1998" s="234"/>
      <c r="H1998" s="238">
        <v>10</v>
      </c>
      <c r="I1998" s="239"/>
      <c r="J1998" s="234"/>
      <c r="K1998" s="234"/>
      <c r="L1998" s="240"/>
      <c r="M1998" s="241"/>
      <c r="N1998" s="242"/>
      <c r="O1998" s="242"/>
      <c r="P1998" s="242"/>
      <c r="Q1998" s="242"/>
      <c r="R1998" s="242"/>
      <c r="S1998" s="242"/>
      <c r="T1998" s="24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44" t="s">
        <v>174</v>
      </c>
      <c r="AU1998" s="244" t="s">
        <v>87</v>
      </c>
      <c r="AV1998" s="13" t="s">
        <v>87</v>
      </c>
      <c r="AW1998" s="13" t="s">
        <v>37</v>
      </c>
      <c r="AX1998" s="13" t="s">
        <v>77</v>
      </c>
      <c r="AY1998" s="244" t="s">
        <v>164</v>
      </c>
    </row>
    <row r="1999" s="14" customFormat="1">
      <c r="A1999" s="14"/>
      <c r="B1999" s="245"/>
      <c r="C1999" s="246"/>
      <c r="D1999" s="235" t="s">
        <v>174</v>
      </c>
      <c r="E1999" s="247" t="s">
        <v>19</v>
      </c>
      <c r="F1999" s="248" t="s">
        <v>176</v>
      </c>
      <c r="G1999" s="246"/>
      <c r="H1999" s="249">
        <v>10</v>
      </c>
      <c r="I1999" s="250"/>
      <c r="J1999" s="246"/>
      <c r="K1999" s="246"/>
      <c r="L1999" s="251"/>
      <c r="M1999" s="252"/>
      <c r="N1999" s="253"/>
      <c r="O1999" s="253"/>
      <c r="P1999" s="253"/>
      <c r="Q1999" s="253"/>
      <c r="R1999" s="253"/>
      <c r="S1999" s="253"/>
      <c r="T1999" s="254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T1999" s="255" t="s">
        <v>174</v>
      </c>
      <c r="AU1999" s="255" t="s">
        <v>87</v>
      </c>
      <c r="AV1999" s="14" t="s">
        <v>108</v>
      </c>
      <c r="AW1999" s="14" t="s">
        <v>37</v>
      </c>
      <c r="AX1999" s="14" t="s">
        <v>85</v>
      </c>
      <c r="AY1999" s="255" t="s">
        <v>164</v>
      </c>
    </row>
    <row r="2000" s="2" customFormat="1" ht="55.5" customHeight="1">
      <c r="A2000" s="41"/>
      <c r="B2000" s="42"/>
      <c r="C2000" s="215" t="s">
        <v>2090</v>
      </c>
      <c r="D2000" s="215" t="s">
        <v>166</v>
      </c>
      <c r="E2000" s="216" t="s">
        <v>2091</v>
      </c>
      <c r="F2000" s="217" t="s">
        <v>2092</v>
      </c>
      <c r="G2000" s="218" t="s">
        <v>1696</v>
      </c>
      <c r="H2000" s="289"/>
      <c r="I2000" s="220"/>
      <c r="J2000" s="221">
        <f>ROUND(I2000*H2000,2)</f>
        <v>0</v>
      </c>
      <c r="K2000" s="217" t="s">
        <v>170</v>
      </c>
      <c r="L2000" s="47"/>
      <c r="M2000" s="222" t="s">
        <v>19</v>
      </c>
      <c r="N2000" s="223" t="s">
        <v>48</v>
      </c>
      <c r="O2000" s="87"/>
      <c r="P2000" s="224">
        <f>O2000*H2000</f>
        <v>0</v>
      </c>
      <c r="Q2000" s="224">
        <v>0</v>
      </c>
      <c r="R2000" s="224">
        <f>Q2000*H2000</f>
        <v>0</v>
      </c>
      <c r="S2000" s="224">
        <v>0</v>
      </c>
      <c r="T2000" s="225">
        <f>S2000*H2000</f>
        <v>0</v>
      </c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41"/>
      <c r="AE2000" s="41"/>
      <c r="AR2000" s="226" t="s">
        <v>276</v>
      </c>
      <c r="AT2000" s="226" t="s">
        <v>166</v>
      </c>
      <c r="AU2000" s="226" t="s">
        <v>87</v>
      </c>
      <c r="AY2000" s="20" t="s">
        <v>164</v>
      </c>
      <c r="BE2000" s="227">
        <f>IF(N2000="základní",J2000,0)</f>
        <v>0</v>
      </c>
      <c r="BF2000" s="227">
        <f>IF(N2000="snížená",J2000,0)</f>
        <v>0</v>
      </c>
      <c r="BG2000" s="227">
        <f>IF(N2000="zákl. přenesená",J2000,0)</f>
        <v>0</v>
      </c>
      <c r="BH2000" s="227">
        <f>IF(N2000="sníž. přenesená",J2000,0)</f>
        <v>0</v>
      </c>
      <c r="BI2000" s="227">
        <f>IF(N2000="nulová",J2000,0)</f>
        <v>0</v>
      </c>
      <c r="BJ2000" s="20" t="s">
        <v>85</v>
      </c>
      <c r="BK2000" s="227">
        <f>ROUND(I2000*H2000,2)</f>
        <v>0</v>
      </c>
      <c r="BL2000" s="20" t="s">
        <v>276</v>
      </c>
      <c r="BM2000" s="226" t="s">
        <v>2093</v>
      </c>
    </row>
    <row r="2001" s="2" customFormat="1">
      <c r="A2001" s="41"/>
      <c r="B2001" s="42"/>
      <c r="C2001" s="43"/>
      <c r="D2001" s="228" t="s">
        <v>172</v>
      </c>
      <c r="E2001" s="43"/>
      <c r="F2001" s="229" t="s">
        <v>2094</v>
      </c>
      <c r="G2001" s="43"/>
      <c r="H2001" s="43"/>
      <c r="I2001" s="230"/>
      <c r="J2001" s="43"/>
      <c r="K2001" s="43"/>
      <c r="L2001" s="47"/>
      <c r="M2001" s="231"/>
      <c r="N2001" s="232"/>
      <c r="O2001" s="87"/>
      <c r="P2001" s="87"/>
      <c r="Q2001" s="87"/>
      <c r="R2001" s="87"/>
      <c r="S2001" s="87"/>
      <c r="T2001" s="88"/>
      <c r="U2001" s="41"/>
      <c r="V2001" s="41"/>
      <c r="W2001" s="41"/>
      <c r="X2001" s="41"/>
      <c r="Y2001" s="41"/>
      <c r="Z2001" s="41"/>
      <c r="AA2001" s="41"/>
      <c r="AB2001" s="41"/>
      <c r="AC2001" s="41"/>
      <c r="AD2001" s="41"/>
      <c r="AE2001" s="41"/>
      <c r="AT2001" s="20" t="s">
        <v>172</v>
      </c>
      <c r="AU2001" s="20" t="s">
        <v>87</v>
      </c>
    </row>
    <row r="2002" s="12" customFormat="1" ht="22.8" customHeight="1">
      <c r="A2002" s="12"/>
      <c r="B2002" s="199"/>
      <c r="C2002" s="200"/>
      <c r="D2002" s="201" t="s">
        <v>76</v>
      </c>
      <c r="E2002" s="213" t="s">
        <v>2095</v>
      </c>
      <c r="F2002" s="213" t="s">
        <v>2096</v>
      </c>
      <c r="G2002" s="200"/>
      <c r="H2002" s="200"/>
      <c r="I2002" s="203"/>
      <c r="J2002" s="214">
        <f>BK2002</f>
        <v>0</v>
      </c>
      <c r="K2002" s="200"/>
      <c r="L2002" s="205"/>
      <c r="M2002" s="206"/>
      <c r="N2002" s="207"/>
      <c r="O2002" s="207"/>
      <c r="P2002" s="208">
        <f>SUM(P2003:P2105)</f>
        <v>0</v>
      </c>
      <c r="Q2002" s="207"/>
      <c r="R2002" s="208">
        <f>SUM(R2003:R2105)</f>
        <v>3.9598552899999997</v>
      </c>
      <c r="S2002" s="207"/>
      <c r="T2002" s="209">
        <f>SUM(T2003:T2105)</f>
        <v>0</v>
      </c>
      <c r="U2002" s="12"/>
      <c r="V2002" s="12"/>
      <c r="W2002" s="12"/>
      <c r="X2002" s="12"/>
      <c r="Y2002" s="12"/>
      <c r="Z2002" s="12"/>
      <c r="AA2002" s="12"/>
      <c r="AB2002" s="12"/>
      <c r="AC2002" s="12"/>
      <c r="AD2002" s="12"/>
      <c r="AE2002" s="12"/>
      <c r="AR2002" s="210" t="s">
        <v>87</v>
      </c>
      <c r="AT2002" s="211" t="s">
        <v>76</v>
      </c>
      <c r="AU2002" s="211" t="s">
        <v>85</v>
      </c>
      <c r="AY2002" s="210" t="s">
        <v>164</v>
      </c>
      <c r="BK2002" s="212">
        <f>SUM(BK2003:BK2105)</f>
        <v>0</v>
      </c>
    </row>
    <row r="2003" s="2" customFormat="1" ht="24.15" customHeight="1">
      <c r="A2003" s="41"/>
      <c r="B2003" s="42"/>
      <c r="C2003" s="215" t="s">
        <v>2097</v>
      </c>
      <c r="D2003" s="215" t="s">
        <v>166</v>
      </c>
      <c r="E2003" s="216" t="s">
        <v>2098</v>
      </c>
      <c r="F2003" s="217" t="s">
        <v>2099</v>
      </c>
      <c r="G2003" s="218" t="s">
        <v>169</v>
      </c>
      <c r="H2003" s="219">
        <v>81.670000000000002</v>
      </c>
      <c r="I2003" s="220"/>
      <c r="J2003" s="221">
        <f>ROUND(I2003*H2003,2)</f>
        <v>0</v>
      </c>
      <c r="K2003" s="217" t="s">
        <v>170</v>
      </c>
      <c r="L2003" s="47"/>
      <c r="M2003" s="222" t="s">
        <v>19</v>
      </c>
      <c r="N2003" s="223" t="s">
        <v>48</v>
      </c>
      <c r="O2003" s="87"/>
      <c r="P2003" s="224">
        <f>O2003*H2003</f>
        <v>0</v>
      </c>
      <c r="Q2003" s="224">
        <v>0</v>
      </c>
      <c r="R2003" s="224">
        <f>Q2003*H2003</f>
        <v>0</v>
      </c>
      <c r="S2003" s="224">
        <v>0</v>
      </c>
      <c r="T2003" s="225">
        <f>S2003*H2003</f>
        <v>0</v>
      </c>
      <c r="U2003" s="41"/>
      <c r="V2003" s="41"/>
      <c r="W2003" s="41"/>
      <c r="X2003" s="41"/>
      <c r="Y2003" s="41"/>
      <c r="Z2003" s="41"/>
      <c r="AA2003" s="41"/>
      <c r="AB2003" s="41"/>
      <c r="AC2003" s="41"/>
      <c r="AD2003" s="41"/>
      <c r="AE2003" s="41"/>
      <c r="AR2003" s="226" t="s">
        <v>276</v>
      </c>
      <c r="AT2003" s="226" t="s">
        <v>166</v>
      </c>
      <c r="AU2003" s="226" t="s">
        <v>87</v>
      </c>
      <c r="AY2003" s="20" t="s">
        <v>164</v>
      </c>
      <c r="BE2003" s="227">
        <f>IF(N2003="základní",J2003,0)</f>
        <v>0</v>
      </c>
      <c r="BF2003" s="227">
        <f>IF(N2003="snížená",J2003,0)</f>
        <v>0</v>
      </c>
      <c r="BG2003" s="227">
        <f>IF(N2003="zákl. přenesená",J2003,0)</f>
        <v>0</v>
      </c>
      <c r="BH2003" s="227">
        <f>IF(N2003="sníž. přenesená",J2003,0)</f>
        <v>0</v>
      </c>
      <c r="BI2003" s="227">
        <f>IF(N2003="nulová",J2003,0)</f>
        <v>0</v>
      </c>
      <c r="BJ2003" s="20" t="s">
        <v>85</v>
      </c>
      <c r="BK2003" s="227">
        <f>ROUND(I2003*H2003,2)</f>
        <v>0</v>
      </c>
      <c r="BL2003" s="20" t="s">
        <v>276</v>
      </c>
      <c r="BM2003" s="226" t="s">
        <v>2100</v>
      </c>
    </row>
    <row r="2004" s="2" customFormat="1">
      <c r="A2004" s="41"/>
      <c r="B2004" s="42"/>
      <c r="C2004" s="43"/>
      <c r="D2004" s="228" t="s">
        <v>172</v>
      </c>
      <c r="E2004" s="43"/>
      <c r="F2004" s="229" t="s">
        <v>2101</v>
      </c>
      <c r="G2004" s="43"/>
      <c r="H2004" s="43"/>
      <c r="I2004" s="230"/>
      <c r="J2004" s="43"/>
      <c r="K2004" s="43"/>
      <c r="L2004" s="47"/>
      <c r="M2004" s="231"/>
      <c r="N2004" s="232"/>
      <c r="O2004" s="87"/>
      <c r="P2004" s="87"/>
      <c r="Q2004" s="87"/>
      <c r="R2004" s="87"/>
      <c r="S2004" s="87"/>
      <c r="T2004" s="88"/>
      <c r="U2004" s="41"/>
      <c r="V2004" s="41"/>
      <c r="W2004" s="41"/>
      <c r="X2004" s="41"/>
      <c r="Y2004" s="41"/>
      <c r="Z2004" s="41"/>
      <c r="AA2004" s="41"/>
      <c r="AB2004" s="41"/>
      <c r="AC2004" s="41"/>
      <c r="AD2004" s="41"/>
      <c r="AE2004" s="41"/>
      <c r="AT2004" s="20" t="s">
        <v>172</v>
      </c>
      <c r="AU2004" s="20" t="s">
        <v>87</v>
      </c>
    </row>
    <row r="2005" s="15" customFormat="1">
      <c r="A2005" s="15"/>
      <c r="B2005" s="256"/>
      <c r="C2005" s="257"/>
      <c r="D2005" s="235" t="s">
        <v>174</v>
      </c>
      <c r="E2005" s="258" t="s">
        <v>19</v>
      </c>
      <c r="F2005" s="259" t="s">
        <v>258</v>
      </c>
      <c r="G2005" s="257"/>
      <c r="H2005" s="258" t="s">
        <v>19</v>
      </c>
      <c r="I2005" s="260"/>
      <c r="J2005" s="257"/>
      <c r="K2005" s="257"/>
      <c r="L2005" s="261"/>
      <c r="M2005" s="262"/>
      <c r="N2005" s="263"/>
      <c r="O2005" s="263"/>
      <c r="P2005" s="263"/>
      <c r="Q2005" s="263"/>
      <c r="R2005" s="263"/>
      <c r="S2005" s="263"/>
      <c r="T2005" s="264"/>
      <c r="U2005" s="15"/>
      <c r="V2005" s="15"/>
      <c r="W2005" s="15"/>
      <c r="X2005" s="15"/>
      <c r="Y2005" s="15"/>
      <c r="Z2005" s="15"/>
      <c r="AA2005" s="15"/>
      <c r="AB2005" s="15"/>
      <c r="AC2005" s="15"/>
      <c r="AD2005" s="15"/>
      <c r="AE2005" s="15"/>
      <c r="AT2005" s="265" t="s">
        <v>174</v>
      </c>
      <c r="AU2005" s="265" t="s">
        <v>87</v>
      </c>
      <c r="AV2005" s="15" t="s">
        <v>85</v>
      </c>
      <c r="AW2005" s="15" t="s">
        <v>37</v>
      </c>
      <c r="AX2005" s="15" t="s">
        <v>77</v>
      </c>
      <c r="AY2005" s="265" t="s">
        <v>164</v>
      </c>
    </row>
    <row r="2006" s="13" customFormat="1">
      <c r="A2006" s="13"/>
      <c r="B2006" s="233"/>
      <c r="C2006" s="234"/>
      <c r="D2006" s="235" t="s">
        <v>174</v>
      </c>
      <c r="E2006" s="236" t="s">
        <v>19</v>
      </c>
      <c r="F2006" s="237" t="s">
        <v>259</v>
      </c>
      <c r="G2006" s="234"/>
      <c r="H2006" s="238">
        <v>25.489999999999998</v>
      </c>
      <c r="I2006" s="239"/>
      <c r="J2006" s="234"/>
      <c r="K2006" s="234"/>
      <c r="L2006" s="240"/>
      <c r="M2006" s="241"/>
      <c r="N2006" s="242"/>
      <c r="O2006" s="242"/>
      <c r="P2006" s="242"/>
      <c r="Q2006" s="242"/>
      <c r="R2006" s="242"/>
      <c r="S2006" s="242"/>
      <c r="T2006" s="24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T2006" s="244" t="s">
        <v>174</v>
      </c>
      <c r="AU2006" s="244" t="s">
        <v>87</v>
      </c>
      <c r="AV2006" s="13" t="s">
        <v>87</v>
      </c>
      <c r="AW2006" s="13" t="s">
        <v>37</v>
      </c>
      <c r="AX2006" s="13" t="s">
        <v>77</v>
      </c>
      <c r="AY2006" s="244" t="s">
        <v>164</v>
      </c>
    </row>
    <row r="2007" s="13" customFormat="1">
      <c r="A2007" s="13"/>
      <c r="B2007" s="233"/>
      <c r="C2007" s="234"/>
      <c r="D2007" s="235" t="s">
        <v>174</v>
      </c>
      <c r="E2007" s="236" t="s">
        <v>19</v>
      </c>
      <c r="F2007" s="237" t="s">
        <v>260</v>
      </c>
      <c r="G2007" s="234"/>
      <c r="H2007" s="238">
        <v>20.09</v>
      </c>
      <c r="I2007" s="239"/>
      <c r="J2007" s="234"/>
      <c r="K2007" s="234"/>
      <c r="L2007" s="240"/>
      <c r="M2007" s="241"/>
      <c r="N2007" s="242"/>
      <c r="O2007" s="242"/>
      <c r="P2007" s="242"/>
      <c r="Q2007" s="242"/>
      <c r="R2007" s="242"/>
      <c r="S2007" s="242"/>
      <c r="T2007" s="24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44" t="s">
        <v>174</v>
      </c>
      <c r="AU2007" s="244" t="s">
        <v>87</v>
      </c>
      <c r="AV2007" s="13" t="s">
        <v>87</v>
      </c>
      <c r="AW2007" s="13" t="s">
        <v>37</v>
      </c>
      <c r="AX2007" s="13" t="s">
        <v>77</v>
      </c>
      <c r="AY2007" s="244" t="s">
        <v>164</v>
      </c>
    </row>
    <row r="2008" s="13" customFormat="1">
      <c r="A2008" s="13"/>
      <c r="B2008" s="233"/>
      <c r="C2008" s="234"/>
      <c r="D2008" s="235" t="s">
        <v>174</v>
      </c>
      <c r="E2008" s="236" t="s">
        <v>19</v>
      </c>
      <c r="F2008" s="237" t="s">
        <v>261</v>
      </c>
      <c r="G2008" s="234"/>
      <c r="H2008" s="238">
        <v>6.0599999999999996</v>
      </c>
      <c r="I2008" s="239"/>
      <c r="J2008" s="234"/>
      <c r="K2008" s="234"/>
      <c r="L2008" s="240"/>
      <c r="M2008" s="241"/>
      <c r="N2008" s="242"/>
      <c r="O2008" s="242"/>
      <c r="P2008" s="242"/>
      <c r="Q2008" s="242"/>
      <c r="R2008" s="242"/>
      <c r="S2008" s="242"/>
      <c r="T2008" s="24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T2008" s="244" t="s">
        <v>174</v>
      </c>
      <c r="AU2008" s="244" t="s">
        <v>87</v>
      </c>
      <c r="AV2008" s="13" t="s">
        <v>87</v>
      </c>
      <c r="AW2008" s="13" t="s">
        <v>37</v>
      </c>
      <c r="AX2008" s="13" t="s">
        <v>77</v>
      </c>
      <c r="AY2008" s="244" t="s">
        <v>164</v>
      </c>
    </row>
    <row r="2009" s="13" customFormat="1">
      <c r="A2009" s="13"/>
      <c r="B2009" s="233"/>
      <c r="C2009" s="234"/>
      <c r="D2009" s="235" t="s">
        <v>174</v>
      </c>
      <c r="E2009" s="236" t="s">
        <v>19</v>
      </c>
      <c r="F2009" s="237" t="s">
        <v>262</v>
      </c>
      <c r="G2009" s="234"/>
      <c r="H2009" s="238">
        <v>8.5999999999999996</v>
      </c>
      <c r="I2009" s="239"/>
      <c r="J2009" s="234"/>
      <c r="K2009" s="234"/>
      <c r="L2009" s="240"/>
      <c r="M2009" s="241"/>
      <c r="N2009" s="242"/>
      <c r="O2009" s="242"/>
      <c r="P2009" s="242"/>
      <c r="Q2009" s="242"/>
      <c r="R2009" s="242"/>
      <c r="S2009" s="242"/>
      <c r="T2009" s="24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T2009" s="244" t="s">
        <v>174</v>
      </c>
      <c r="AU2009" s="244" t="s">
        <v>87</v>
      </c>
      <c r="AV2009" s="13" t="s">
        <v>87</v>
      </c>
      <c r="AW2009" s="13" t="s">
        <v>37</v>
      </c>
      <c r="AX2009" s="13" t="s">
        <v>77</v>
      </c>
      <c r="AY2009" s="244" t="s">
        <v>164</v>
      </c>
    </row>
    <row r="2010" s="13" customFormat="1">
      <c r="A2010" s="13"/>
      <c r="B2010" s="233"/>
      <c r="C2010" s="234"/>
      <c r="D2010" s="235" t="s">
        <v>174</v>
      </c>
      <c r="E2010" s="236" t="s">
        <v>19</v>
      </c>
      <c r="F2010" s="237" t="s">
        <v>263</v>
      </c>
      <c r="G2010" s="234"/>
      <c r="H2010" s="238">
        <v>21.43</v>
      </c>
      <c r="I2010" s="239"/>
      <c r="J2010" s="234"/>
      <c r="K2010" s="234"/>
      <c r="L2010" s="240"/>
      <c r="M2010" s="241"/>
      <c r="N2010" s="242"/>
      <c r="O2010" s="242"/>
      <c r="P2010" s="242"/>
      <c r="Q2010" s="242"/>
      <c r="R2010" s="242"/>
      <c r="S2010" s="242"/>
      <c r="T2010" s="24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T2010" s="244" t="s">
        <v>174</v>
      </c>
      <c r="AU2010" s="244" t="s">
        <v>87</v>
      </c>
      <c r="AV2010" s="13" t="s">
        <v>87</v>
      </c>
      <c r="AW2010" s="13" t="s">
        <v>37</v>
      </c>
      <c r="AX2010" s="13" t="s">
        <v>77</v>
      </c>
      <c r="AY2010" s="244" t="s">
        <v>164</v>
      </c>
    </row>
    <row r="2011" s="14" customFormat="1">
      <c r="A2011" s="14"/>
      <c r="B2011" s="245"/>
      <c r="C2011" s="246"/>
      <c r="D2011" s="235" t="s">
        <v>174</v>
      </c>
      <c r="E2011" s="247" t="s">
        <v>19</v>
      </c>
      <c r="F2011" s="248" t="s">
        <v>176</v>
      </c>
      <c r="G2011" s="246"/>
      <c r="H2011" s="249">
        <v>81.670000000000002</v>
      </c>
      <c r="I2011" s="250"/>
      <c r="J2011" s="246"/>
      <c r="K2011" s="246"/>
      <c r="L2011" s="251"/>
      <c r="M2011" s="252"/>
      <c r="N2011" s="253"/>
      <c r="O2011" s="253"/>
      <c r="P2011" s="253"/>
      <c r="Q2011" s="253"/>
      <c r="R2011" s="253"/>
      <c r="S2011" s="253"/>
      <c r="T2011" s="254"/>
      <c r="U2011" s="14"/>
      <c r="V2011" s="14"/>
      <c r="W2011" s="14"/>
      <c r="X2011" s="14"/>
      <c r="Y2011" s="14"/>
      <c r="Z2011" s="14"/>
      <c r="AA2011" s="14"/>
      <c r="AB2011" s="14"/>
      <c r="AC2011" s="14"/>
      <c r="AD2011" s="14"/>
      <c r="AE2011" s="14"/>
      <c r="AT2011" s="255" t="s">
        <v>174</v>
      </c>
      <c r="AU2011" s="255" t="s">
        <v>87</v>
      </c>
      <c r="AV2011" s="14" t="s">
        <v>108</v>
      </c>
      <c r="AW2011" s="14" t="s">
        <v>37</v>
      </c>
      <c r="AX2011" s="14" t="s">
        <v>85</v>
      </c>
      <c r="AY2011" s="255" t="s">
        <v>164</v>
      </c>
    </row>
    <row r="2012" s="2" customFormat="1" ht="24.15" customHeight="1">
      <c r="A2012" s="41"/>
      <c r="B2012" s="42"/>
      <c r="C2012" s="215" t="s">
        <v>2102</v>
      </c>
      <c r="D2012" s="215" t="s">
        <v>166</v>
      </c>
      <c r="E2012" s="216" t="s">
        <v>2103</v>
      </c>
      <c r="F2012" s="217" t="s">
        <v>2104</v>
      </c>
      <c r="G2012" s="218" t="s">
        <v>169</v>
      </c>
      <c r="H2012" s="219">
        <v>163.34</v>
      </c>
      <c r="I2012" s="220"/>
      <c r="J2012" s="221">
        <f>ROUND(I2012*H2012,2)</f>
        <v>0</v>
      </c>
      <c r="K2012" s="217" t="s">
        <v>170</v>
      </c>
      <c r="L2012" s="47"/>
      <c r="M2012" s="222" t="s">
        <v>19</v>
      </c>
      <c r="N2012" s="223" t="s">
        <v>48</v>
      </c>
      <c r="O2012" s="87"/>
      <c r="P2012" s="224">
        <f>O2012*H2012</f>
        <v>0</v>
      </c>
      <c r="Q2012" s="224">
        <v>0.00029999999999999997</v>
      </c>
      <c r="R2012" s="224">
        <f>Q2012*H2012</f>
        <v>0.049001999999999997</v>
      </c>
      <c r="S2012" s="224">
        <v>0</v>
      </c>
      <c r="T2012" s="225">
        <f>S2012*H2012</f>
        <v>0</v>
      </c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R2012" s="226" t="s">
        <v>276</v>
      </c>
      <c r="AT2012" s="226" t="s">
        <v>166</v>
      </c>
      <c r="AU2012" s="226" t="s">
        <v>87</v>
      </c>
      <c r="AY2012" s="20" t="s">
        <v>164</v>
      </c>
      <c r="BE2012" s="227">
        <f>IF(N2012="základní",J2012,0)</f>
        <v>0</v>
      </c>
      <c r="BF2012" s="227">
        <f>IF(N2012="snížená",J2012,0)</f>
        <v>0</v>
      </c>
      <c r="BG2012" s="227">
        <f>IF(N2012="zákl. přenesená",J2012,0)</f>
        <v>0</v>
      </c>
      <c r="BH2012" s="227">
        <f>IF(N2012="sníž. přenesená",J2012,0)</f>
        <v>0</v>
      </c>
      <c r="BI2012" s="227">
        <f>IF(N2012="nulová",J2012,0)</f>
        <v>0</v>
      </c>
      <c r="BJ2012" s="20" t="s">
        <v>85</v>
      </c>
      <c r="BK2012" s="227">
        <f>ROUND(I2012*H2012,2)</f>
        <v>0</v>
      </c>
      <c r="BL2012" s="20" t="s">
        <v>276</v>
      </c>
      <c r="BM2012" s="226" t="s">
        <v>2105</v>
      </c>
    </row>
    <row r="2013" s="2" customFormat="1">
      <c r="A2013" s="41"/>
      <c r="B2013" s="42"/>
      <c r="C2013" s="43"/>
      <c r="D2013" s="228" t="s">
        <v>172</v>
      </c>
      <c r="E2013" s="43"/>
      <c r="F2013" s="229" t="s">
        <v>2106</v>
      </c>
      <c r="G2013" s="43"/>
      <c r="H2013" s="43"/>
      <c r="I2013" s="230"/>
      <c r="J2013" s="43"/>
      <c r="K2013" s="43"/>
      <c r="L2013" s="47"/>
      <c r="M2013" s="231"/>
      <c r="N2013" s="232"/>
      <c r="O2013" s="87"/>
      <c r="P2013" s="87"/>
      <c r="Q2013" s="87"/>
      <c r="R2013" s="87"/>
      <c r="S2013" s="87"/>
      <c r="T2013" s="88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T2013" s="20" t="s">
        <v>172</v>
      </c>
      <c r="AU2013" s="20" t="s">
        <v>87</v>
      </c>
    </row>
    <row r="2014" s="15" customFormat="1">
      <c r="A2014" s="15"/>
      <c r="B2014" s="256"/>
      <c r="C2014" s="257"/>
      <c r="D2014" s="235" t="s">
        <v>174</v>
      </c>
      <c r="E2014" s="258" t="s">
        <v>19</v>
      </c>
      <c r="F2014" s="259" t="s">
        <v>258</v>
      </c>
      <c r="G2014" s="257"/>
      <c r="H2014" s="258" t="s">
        <v>19</v>
      </c>
      <c r="I2014" s="260"/>
      <c r="J2014" s="257"/>
      <c r="K2014" s="257"/>
      <c r="L2014" s="261"/>
      <c r="M2014" s="262"/>
      <c r="N2014" s="263"/>
      <c r="O2014" s="263"/>
      <c r="P2014" s="263"/>
      <c r="Q2014" s="263"/>
      <c r="R2014" s="263"/>
      <c r="S2014" s="263"/>
      <c r="T2014" s="264"/>
      <c r="U2014" s="15"/>
      <c r="V2014" s="15"/>
      <c r="W2014" s="15"/>
      <c r="X2014" s="15"/>
      <c r="Y2014" s="15"/>
      <c r="Z2014" s="15"/>
      <c r="AA2014" s="15"/>
      <c r="AB2014" s="15"/>
      <c r="AC2014" s="15"/>
      <c r="AD2014" s="15"/>
      <c r="AE2014" s="15"/>
      <c r="AT2014" s="265" t="s">
        <v>174</v>
      </c>
      <c r="AU2014" s="265" t="s">
        <v>87</v>
      </c>
      <c r="AV2014" s="15" t="s">
        <v>85</v>
      </c>
      <c r="AW2014" s="15" t="s">
        <v>37</v>
      </c>
      <c r="AX2014" s="15" t="s">
        <v>77</v>
      </c>
      <c r="AY2014" s="265" t="s">
        <v>164</v>
      </c>
    </row>
    <row r="2015" s="13" customFormat="1">
      <c r="A2015" s="13"/>
      <c r="B2015" s="233"/>
      <c r="C2015" s="234"/>
      <c r="D2015" s="235" t="s">
        <v>174</v>
      </c>
      <c r="E2015" s="236" t="s">
        <v>19</v>
      </c>
      <c r="F2015" s="237" t="s">
        <v>915</v>
      </c>
      <c r="G2015" s="234"/>
      <c r="H2015" s="238">
        <v>50.979999999999997</v>
      </c>
      <c r="I2015" s="239"/>
      <c r="J2015" s="234"/>
      <c r="K2015" s="234"/>
      <c r="L2015" s="240"/>
      <c r="M2015" s="241"/>
      <c r="N2015" s="242"/>
      <c r="O2015" s="242"/>
      <c r="P2015" s="242"/>
      <c r="Q2015" s="242"/>
      <c r="R2015" s="242"/>
      <c r="S2015" s="242"/>
      <c r="T2015" s="24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44" t="s">
        <v>174</v>
      </c>
      <c r="AU2015" s="244" t="s">
        <v>87</v>
      </c>
      <c r="AV2015" s="13" t="s">
        <v>87</v>
      </c>
      <c r="AW2015" s="13" t="s">
        <v>37</v>
      </c>
      <c r="AX2015" s="13" t="s">
        <v>77</v>
      </c>
      <c r="AY2015" s="244" t="s">
        <v>164</v>
      </c>
    </row>
    <row r="2016" s="13" customFormat="1">
      <c r="A2016" s="13"/>
      <c r="B2016" s="233"/>
      <c r="C2016" s="234"/>
      <c r="D2016" s="235" t="s">
        <v>174</v>
      </c>
      <c r="E2016" s="236" t="s">
        <v>19</v>
      </c>
      <c r="F2016" s="237" t="s">
        <v>916</v>
      </c>
      <c r="G2016" s="234"/>
      <c r="H2016" s="238">
        <v>40.18</v>
      </c>
      <c r="I2016" s="239"/>
      <c r="J2016" s="234"/>
      <c r="K2016" s="234"/>
      <c r="L2016" s="240"/>
      <c r="M2016" s="241"/>
      <c r="N2016" s="242"/>
      <c r="O2016" s="242"/>
      <c r="P2016" s="242"/>
      <c r="Q2016" s="242"/>
      <c r="R2016" s="242"/>
      <c r="S2016" s="242"/>
      <c r="T2016" s="24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44" t="s">
        <v>174</v>
      </c>
      <c r="AU2016" s="244" t="s">
        <v>87</v>
      </c>
      <c r="AV2016" s="13" t="s">
        <v>87</v>
      </c>
      <c r="AW2016" s="13" t="s">
        <v>37</v>
      </c>
      <c r="AX2016" s="13" t="s">
        <v>77</v>
      </c>
      <c r="AY2016" s="244" t="s">
        <v>164</v>
      </c>
    </row>
    <row r="2017" s="13" customFormat="1">
      <c r="A2017" s="13"/>
      <c r="B2017" s="233"/>
      <c r="C2017" s="234"/>
      <c r="D2017" s="235" t="s">
        <v>174</v>
      </c>
      <c r="E2017" s="236" t="s">
        <v>19</v>
      </c>
      <c r="F2017" s="237" t="s">
        <v>917</v>
      </c>
      <c r="G2017" s="234"/>
      <c r="H2017" s="238">
        <v>12.119999999999999</v>
      </c>
      <c r="I2017" s="239"/>
      <c r="J2017" s="234"/>
      <c r="K2017" s="234"/>
      <c r="L2017" s="240"/>
      <c r="M2017" s="241"/>
      <c r="N2017" s="242"/>
      <c r="O2017" s="242"/>
      <c r="P2017" s="242"/>
      <c r="Q2017" s="242"/>
      <c r="R2017" s="242"/>
      <c r="S2017" s="242"/>
      <c r="T2017" s="24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T2017" s="244" t="s">
        <v>174</v>
      </c>
      <c r="AU2017" s="244" t="s">
        <v>87</v>
      </c>
      <c r="AV2017" s="13" t="s">
        <v>87</v>
      </c>
      <c r="AW2017" s="13" t="s">
        <v>37</v>
      </c>
      <c r="AX2017" s="13" t="s">
        <v>77</v>
      </c>
      <c r="AY2017" s="244" t="s">
        <v>164</v>
      </c>
    </row>
    <row r="2018" s="13" customFormat="1">
      <c r="A2018" s="13"/>
      <c r="B2018" s="233"/>
      <c r="C2018" s="234"/>
      <c r="D2018" s="235" t="s">
        <v>174</v>
      </c>
      <c r="E2018" s="236" t="s">
        <v>19</v>
      </c>
      <c r="F2018" s="237" t="s">
        <v>918</v>
      </c>
      <c r="G2018" s="234"/>
      <c r="H2018" s="238">
        <v>17.199999999999999</v>
      </c>
      <c r="I2018" s="239"/>
      <c r="J2018" s="234"/>
      <c r="K2018" s="234"/>
      <c r="L2018" s="240"/>
      <c r="M2018" s="241"/>
      <c r="N2018" s="242"/>
      <c r="O2018" s="242"/>
      <c r="P2018" s="242"/>
      <c r="Q2018" s="242"/>
      <c r="R2018" s="242"/>
      <c r="S2018" s="242"/>
      <c r="T2018" s="24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44" t="s">
        <v>174</v>
      </c>
      <c r="AU2018" s="244" t="s">
        <v>87</v>
      </c>
      <c r="AV2018" s="13" t="s">
        <v>87</v>
      </c>
      <c r="AW2018" s="13" t="s">
        <v>37</v>
      </c>
      <c r="AX2018" s="13" t="s">
        <v>77</v>
      </c>
      <c r="AY2018" s="244" t="s">
        <v>164</v>
      </c>
    </row>
    <row r="2019" s="13" customFormat="1">
      <c r="A2019" s="13"/>
      <c r="B2019" s="233"/>
      <c r="C2019" s="234"/>
      <c r="D2019" s="235" t="s">
        <v>174</v>
      </c>
      <c r="E2019" s="236" t="s">
        <v>19</v>
      </c>
      <c r="F2019" s="237" t="s">
        <v>919</v>
      </c>
      <c r="G2019" s="234"/>
      <c r="H2019" s="238">
        <v>42.859999999999999</v>
      </c>
      <c r="I2019" s="239"/>
      <c r="J2019" s="234"/>
      <c r="K2019" s="234"/>
      <c r="L2019" s="240"/>
      <c r="M2019" s="241"/>
      <c r="N2019" s="242"/>
      <c r="O2019" s="242"/>
      <c r="P2019" s="242"/>
      <c r="Q2019" s="242"/>
      <c r="R2019" s="242"/>
      <c r="S2019" s="242"/>
      <c r="T2019" s="24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44" t="s">
        <v>174</v>
      </c>
      <c r="AU2019" s="244" t="s">
        <v>87</v>
      </c>
      <c r="AV2019" s="13" t="s">
        <v>87</v>
      </c>
      <c r="AW2019" s="13" t="s">
        <v>37</v>
      </c>
      <c r="AX2019" s="13" t="s">
        <v>77</v>
      </c>
      <c r="AY2019" s="244" t="s">
        <v>164</v>
      </c>
    </row>
    <row r="2020" s="14" customFormat="1">
      <c r="A2020" s="14"/>
      <c r="B2020" s="245"/>
      <c r="C2020" s="246"/>
      <c r="D2020" s="235" t="s">
        <v>174</v>
      </c>
      <c r="E2020" s="247" t="s">
        <v>19</v>
      </c>
      <c r="F2020" s="248" t="s">
        <v>176</v>
      </c>
      <c r="G2020" s="246"/>
      <c r="H2020" s="249">
        <v>163.34</v>
      </c>
      <c r="I2020" s="250"/>
      <c r="J2020" s="246"/>
      <c r="K2020" s="246"/>
      <c r="L2020" s="251"/>
      <c r="M2020" s="252"/>
      <c r="N2020" s="253"/>
      <c r="O2020" s="253"/>
      <c r="P2020" s="253"/>
      <c r="Q2020" s="253"/>
      <c r="R2020" s="253"/>
      <c r="S2020" s="253"/>
      <c r="T2020" s="254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T2020" s="255" t="s">
        <v>174</v>
      </c>
      <c r="AU2020" s="255" t="s">
        <v>87</v>
      </c>
      <c r="AV2020" s="14" t="s">
        <v>108</v>
      </c>
      <c r="AW2020" s="14" t="s">
        <v>37</v>
      </c>
      <c r="AX2020" s="14" t="s">
        <v>85</v>
      </c>
      <c r="AY2020" s="255" t="s">
        <v>164</v>
      </c>
    </row>
    <row r="2021" s="2" customFormat="1" ht="37.8" customHeight="1">
      <c r="A2021" s="41"/>
      <c r="B2021" s="42"/>
      <c r="C2021" s="215" t="s">
        <v>2107</v>
      </c>
      <c r="D2021" s="215" t="s">
        <v>166</v>
      </c>
      <c r="E2021" s="216" t="s">
        <v>2108</v>
      </c>
      <c r="F2021" s="217" t="s">
        <v>2109</v>
      </c>
      <c r="G2021" s="218" t="s">
        <v>169</v>
      </c>
      <c r="H2021" s="219">
        <v>81.670000000000002</v>
      </c>
      <c r="I2021" s="220"/>
      <c r="J2021" s="221">
        <f>ROUND(I2021*H2021,2)</f>
        <v>0</v>
      </c>
      <c r="K2021" s="217" t="s">
        <v>170</v>
      </c>
      <c r="L2021" s="47"/>
      <c r="M2021" s="222" t="s">
        <v>19</v>
      </c>
      <c r="N2021" s="223" t="s">
        <v>48</v>
      </c>
      <c r="O2021" s="87"/>
      <c r="P2021" s="224">
        <f>O2021*H2021</f>
        <v>0</v>
      </c>
      <c r="Q2021" s="224">
        <v>0.0075799999999999999</v>
      </c>
      <c r="R2021" s="224">
        <f>Q2021*H2021</f>
        <v>0.61905860000000001</v>
      </c>
      <c r="S2021" s="224">
        <v>0</v>
      </c>
      <c r="T2021" s="225">
        <f>S2021*H2021</f>
        <v>0</v>
      </c>
      <c r="U2021" s="41"/>
      <c r="V2021" s="41"/>
      <c r="W2021" s="41"/>
      <c r="X2021" s="41"/>
      <c r="Y2021" s="41"/>
      <c r="Z2021" s="41"/>
      <c r="AA2021" s="41"/>
      <c r="AB2021" s="41"/>
      <c r="AC2021" s="41"/>
      <c r="AD2021" s="41"/>
      <c r="AE2021" s="41"/>
      <c r="AR2021" s="226" t="s">
        <v>276</v>
      </c>
      <c r="AT2021" s="226" t="s">
        <v>166</v>
      </c>
      <c r="AU2021" s="226" t="s">
        <v>87</v>
      </c>
      <c r="AY2021" s="20" t="s">
        <v>164</v>
      </c>
      <c r="BE2021" s="227">
        <f>IF(N2021="základní",J2021,0)</f>
        <v>0</v>
      </c>
      <c r="BF2021" s="227">
        <f>IF(N2021="snížená",J2021,0)</f>
        <v>0</v>
      </c>
      <c r="BG2021" s="227">
        <f>IF(N2021="zákl. přenesená",J2021,0)</f>
        <v>0</v>
      </c>
      <c r="BH2021" s="227">
        <f>IF(N2021="sníž. přenesená",J2021,0)</f>
        <v>0</v>
      </c>
      <c r="BI2021" s="227">
        <f>IF(N2021="nulová",J2021,0)</f>
        <v>0</v>
      </c>
      <c r="BJ2021" s="20" t="s">
        <v>85</v>
      </c>
      <c r="BK2021" s="227">
        <f>ROUND(I2021*H2021,2)</f>
        <v>0</v>
      </c>
      <c r="BL2021" s="20" t="s">
        <v>276</v>
      </c>
      <c r="BM2021" s="226" t="s">
        <v>2110</v>
      </c>
    </row>
    <row r="2022" s="2" customFormat="1">
      <c r="A2022" s="41"/>
      <c r="B2022" s="42"/>
      <c r="C2022" s="43"/>
      <c r="D2022" s="228" t="s">
        <v>172</v>
      </c>
      <c r="E2022" s="43"/>
      <c r="F2022" s="229" t="s">
        <v>2111</v>
      </c>
      <c r="G2022" s="43"/>
      <c r="H2022" s="43"/>
      <c r="I2022" s="230"/>
      <c r="J2022" s="43"/>
      <c r="K2022" s="43"/>
      <c r="L2022" s="47"/>
      <c r="M2022" s="231"/>
      <c r="N2022" s="232"/>
      <c r="O2022" s="87"/>
      <c r="P2022" s="87"/>
      <c r="Q2022" s="87"/>
      <c r="R2022" s="87"/>
      <c r="S2022" s="87"/>
      <c r="T2022" s="88"/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41"/>
      <c r="AE2022" s="41"/>
      <c r="AT2022" s="20" t="s">
        <v>172</v>
      </c>
      <c r="AU2022" s="20" t="s">
        <v>87</v>
      </c>
    </row>
    <row r="2023" s="15" customFormat="1">
      <c r="A2023" s="15"/>
      <c r="B2023" s="256"/>
      <c r="C2023" s="257"/>
      <c r="D2023" s="235" t="s">
        <v>174</v>
      </c>
      <c r="E2023" s="258" t="s">
        <v>19</v>
      </c>
      <c r="F2023" s="259" t="s">
        <v>258</v>
      </c>
      <c r="G2023" s="257"/>
      <c r="H2023" s="258" t="s">
        <v>19</v>
      </c>
      <c r="I2023" s="260"/>
      <c r="J2023" s="257"/>
      <c r="K2023" s="257"/>
      <c r="L2023" s="261"/>
      <c r="M2023" s="262"/>
      <c r="N2023" s="263"/>
      <c r="O2023" s="263"/>
      <c r="P2023" s="263"/>
      <c r="Q2023" s="263"/>
      <c r="R2023" s="263"/>
      <c r="S2023" s="263"/>
      <c r="T2023" s="264"/>
      <c r="U2023" s="15"/>
      <c r="V2023" s="15"/>
      <c r="W2023" s="15"/>
      <c r="X2023" s="15"/>
      <c r="Y2023" s="15"/>
      <c r="Z2023" s="15"/>
      <c r="AA2023" s="15"/>
      <c r="AB2023" s="15"/>
      <c r="AC2023" s="15"/>
      <c r="AD2023" s="15"/>
      <c r="AE2023" s="15"/>
      <c r="AT2023" s="265" t="s">
        <v>174</v>
      </c>
      <c r="AU2023" s="265" t="s">
        <v>87</v>
      </c>
      <c r="AV2023" s="15" t="s">
        <v>85</v>
      </c>
      <c r="AW2023" s="15" t="s">
        <v>37</v>
      </c>
      <c r="AX2023" s="15" t="s">
        <v>77</v>
      </c>
      <c r="AY2023" s="265" t="s">
        <v>164</v>
      </c>
    </row>
    <row r="2024" s="13" customFormat="1">
      <c r="A2024" s="13"/>
      <c r="B2024" s="233"/>
      <c r="C2024" s="234"/>
      <c r="D2024" s="235" t="s">
        <v>174</v>
      </c>
      <c r="E2024" s="236" t="s">
        <v>19</v>
      </c>
      <c r="F2024" s="237" t="s">
        <v>259</v>
      </c>
      <c r="G2024" s="234"/>
      <c r="H2024" s="238">
        <v>25.489999999999998</v>
      </c>
      <c r="I2024" s="239"/>
      <c r="J2024" s="234"/>
      <c r="K2024" s="234"/>
      <c r="L2024" s="240"/>
      <c r="M2024" s="241"/>
      <c r="N2024" s="242"/>
      <c r="O2024" s="242"/>
      <c r="P2024" s="242"/>
      <c r="Q2024" s="242"/>
      <c r="R2024" s="242"/>
      <c r="S2024" s="242"/>
      <c r="T2024" s="24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T2024" s="244" t="s">
        <v>174</v>
      </c>
      <c r="AU2024" s="244" t="s">
        <v>87</v>
      </c>
      <c r="AV2024" s="13" t="s">
        <v>87</v>
      </c>
      <c r="AW2024" s="13" t="s">
        <v>37</v>
      </c>
      <c r="AX2024" s="13" t="s">
        <v>77</v>
      </c>
      <c r="AY2024" s="244" t="s">
        <v>164</v>
      </c>
    </row>
    <row r="2025" s="13" customFormat="1">
      <c r="A2025" s="13"/>
      <c r="B2025" s="233"/>
      <c r="C2025" s="234"/>
      <c r="D2025" s="235" t="s">
        <v>174</v>
      </c>
      <c r="E2025" s="236" t="s">
        <v>19</v>
      </c>
      <c r="F2025" s="237" t="s">
        <v>260</v>
      </c>
      <c r="G2025" s="234"/>
      <c r="H2025" s="238">
        <v>20.09</v>
      </c>
      <c r="I2025" s="239"/>
      <c r="J2025" s="234"/>
      <c r="K2025" s="234"/>
      <c r="L2025" s="240"/>
      <c r="M2025" s="241"/>
      <c r="N2025" s="242"/>
      <c r="O2025" s="242"/>
      <c r="P2025" s="242"/>
      <c r="Q2025" s="242"/>
      <c r="R2025" s="242"/>
      <c r="S2025" s="242"/>
      <c r="T2025" s="24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T2025" s="244" t="s">
        <v>174</v>
      </c>
      <c r="AU2025" s="244" t="s">
        <v>87</v>
      </c>
      <c r="AV2025" s="13" t="s">
        <v>87</v>
      </c>
      <c r="AW2025" s="13" t="s">
        <v>37</v>
      </c>
      <c r="AX2025" s="13" t="s">
        <v>77</v>
      </c>
      <c r="AY2025" s="244" t="s">
        <v>164</v>
      </c>
    </row>
    <row r="2026" s="13" customFormat="1">
      <c r="A2026" s="13"/>
      <c r="B2026" s="233"/>
      <c r="C2026" s="234"/>
      <c r="D2026" s="235" t="s">
        <v>174</v>
      </c>
      <c r="E2026" s="236" t="s">
        <v>19</v>
      </c>
      <c r="F2026" s="237" t="s">
        <v>261</v>
      </c>
      <c r="G2026" s="234"/>
      <c r="H2026" s="238">
        <v>6.0599999999999996</v>
      </c>
      <c r="I2026" s="239"/>
      <c r="J2026" s="234"/>
      <c r="K2026" s="234"/>
      <c r="L2026" s="240"/>
      <c r="M2026" s="241"/>
      <c r="N2026" s="242"/>
      <c r="O2026" s="242"/>
      <c r="P2026" s="242"/>
      <c r="Q2026" s="242"/>
      <c r="R2026" s="242"/>
      <c r="S2026" s="242"/>
      <c r="T2026" s="24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T2026" s="244" t="s">
        <v>174</v>
      </c>
      <c r="AU2026" s="244" t="s">
        <v>87</v>
      </c>
      <c r="AV2026" s="13" t="s">
        <v>87</v>
      </c>
      <c r="AW2026" s="13" t="s">
        <v>37</v>
      </c>
      <c r="AX2026" s="13" t="s">
        <v>77</v>
      </c>
      <c r="AY2026" s="244" t="s">
        <v>164</v>
      </c>
    </row>
    <row r="2027" s="13" customFormat="1">
      <c r="A2027" s="13"/>
      <c r="B2027" s="233"/>
      <c r="C2027" s="234"/>
      <c r="D2027" s="235" t="s">
        <v>174</v>
      </c>
      <c r="E2027" s="236" t="s">
        <v>19</v>
      </c>
      <c r="F2027" s="237" t="s">
        <v>262</v>
      </c>
      <c r="G2027" s="234"/>
      <c r="H2027" s="238">
        <v>8.5999999999999996</v>
      </c>
      <c r="I2027" s="239"/>
      <c r="J2027" s="234"/>
      <c r="K2027" s="234"/>
      <c r="L2027" s="240"/>
      <c r="M2027" s="241"/>
      <c r="N2027" s="242"/>
      <c r="O2027" s="242"/>
      <c r="P2027" s="242"/>
      <c r="Q2027" s="242"/>
      <c r="R2027" s="242"/>
      <c r="S2027" s="242"/>
      <c r="T2027" s="24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  <c r="AE2027" s="13"/>
      <c r="AT2027" s="244" t="s">
        <v>174</v>
      </c>
      <c r="AU2027" s="244" t="s">
        <v>87</v>
      </c>
      <c r="AV2027" s="13" t="s">
        <v>87</v>
      </c>
      <c r="AW2027" s="13" t="s">
        <v>37</v>
      </c>
      <c r="AX2027" s="13" t="s">
        <v>77</v>
      </c>
      <c r="AY2027" s="244" t="s">
        <v>164</v>
      </c>
    </row>
    <row r="2028" s="13" customFormat="1">
      <c r="A2028" s="13"/>
      <c r="B2028" s="233"/>
      <c r="C2028" s="234"/>
      <c r="D2028" s="235" t="s">
        <v>174</v>
      </c>
      <c r="E2028" s="236" t="s">
        <v>19</v>
      </c>
      <c r="F2028" s="237" t="s">
        <v>263</v>
      </c>
      <c r="G2028" s="234"/>
      <c r="H2028" s="238">
        <v>21.43</v>
      </c>
      <c r="I2028" s="239"/>
      <c r="J2028" s="234"/>
      <c r="K2028" s="234"/>
      <c r="L2028" s="240"/>
      <c r="M2028" s="241"/>
      <c r="N2028" s="242"/>
      <c r="O2028" s="242"/>
      <c r="P2028" s="242"/>
      <c r="Q2028" s="242"/>
      <c r="R2028" s="242"/>
      <c r="S2028" s="242"/>
      <c r="T2028" s="24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44" t="s">
        <v>174</v>
      </c>
      <c r="AU2028" s="244" t="s">
        <v>87</v>
      </c>
      <c r="AV2028" s="13" t="s">
        <v>87</v>
      </c>
      <c r="AW2028" s="13" t="s">
        <v>37</v>
      </c>
      <c r="AX2028" s="13" t="s">
        <v>77</v>
      </c>
      <c r="AY2028" s="244" t="s">
        <v>164</v>
      </c>
    </row>
    <row r="2029" s="14" customFormat="1">
      <c r="A2029" s="14"/>
      <c r="B2029" s="245"/>
      <c r="C2029" s="246"/>
      <c r="D2029" s="235" t="s">
        <v>174</v>
      </c>
      <c r="E2029" s="247" t="s">
        <v>19</v>
      </c>
      <c r="F2029" s="248" t="s">
        <v>176</v>
      </c>
      <c r="G2029" s="246"/>
      <c r="H2029" s="249">
        <v>81.670000000000002</v>
      </c>
      <c r="I2029" s="250"/>
      <c r="J2029" s="246"/>
      <c r="K2029" s="246"/>
      <c r="L2029" s="251"/>
      <c r="M2029" s="252"/>
      <c r="N2029" s="253"/>
      <c r="O2029" s="253"/>
      <c r="P2029" s="253"/>
      <c r="Q2029" s="253"/>
      <c r="R2029" s="253"/>
      <c r="S2029" s="253"/>
      <c r="T2029" s="254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T2029" s="255" t="s">
        <v>174</v>
      </c>
      <c r="AU2029" s="255" t="s">
        <v>87</v>
      </c>
      <c r="AV2029" s="14" t="s">
        <v>108</v>
      </c>
      <c r="AW2029" s="14" t="s">
        <v>37</v>
      </c>
      <c r="AX2029" s="14" t="s">
        <v>85</v>
      </c>
      <c r="AY2029" s="255" t="s">
        <v>164</v>
      </c>
    </row>
    <row r="2030" s="2" customFormat="1" ht="24.15" customHeight="1">
      <c r="A2030" s="41"/>
      <c r="B2030" s="42"/>
      <c r="C2030" s="215" t="s">
        <v>2112</v>
      </c>
      <c r="D2030" s="215" t="s">
        <v>166</v>
      </c>
      <c r="E2030" s="216" t="s">
        <v>2113</v>
      </c>
      <c r="F2030" s="217" t="s">
        <v>2114</v>
      </c>
      <c r="G2030" s="218" t="s">
        <v>169</v>
      </c>
      <c r="H2030" s="219">
        <v>81.670000000000002</v>
      </c>
      <c r="I2030" s="220"/>
      <c r="J2030" s="221">
        <f>ROUND(I2030*H2030,2)</f>
        <v>0</v>
      </c>
      <c r="K2030" s="217" t="s">
        <v>170</v>
      </c>
      <c r="L2030" s="47"/>
      <c r="M2030" s="222" t="s">
        <v>19</v>
      </c>
      <c r="N2030" s="223" t="s">
        <v>48</v>
      </c>
      <c r="O2030" s="87"/>
      <c r="P2030" s="224">
        <f>O2030*H2030</f>
        <v>0</v>
      </c>
      <c r="Q2030" s="224">
        <v>0.0015</v>
      </c>
      <c r="R2030" s="224">
        <f>Q2030*H2030</f>
        <v>0.122505</v>
      </c>
      <c r="S2030" s="224">
        <v>0</v>
      </c>
      <c r="T2030" s="225">
        <f>S2030*H2030</f>
        <v>0</v>
      </c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41"/>
      <c r="AE2030" s="41"/>
      <c r="AR2030" s="226" t="s">
        <v>276</v>
      </c>
      <c r="AT2030" s="226" t="s">
        <v>166</v>
      </c>
      <c r="AU2030" s="226" t="s">
        <v>87</v>
      </c>
      <c r="AY2030" s="20" t="s">
        <v>164</v>
      </c>
      <c r="BE2030" s="227">
        <f>IF(N2030="základní",J2030,0)</f>
        <v>0</v>
      </c>
      <c r="BF2030" s="227">
        <f>IF(N2030="snížená",J2030,0)</f>
        <v>0</v>
      </c>
      <c r="BG2030" s="227">
        <f>IF(N2030="zákl. přenesená",J2030,0)</f>
        <v>0</v>
      </c>
      <c r="BH2030" s="227">
        <f>IF(N2030="sníž. přenesená",J2030,0)</f>
        <v>0</v>
      </c>
      <c r="BI2030" s="227">
        <f>IF(N2030="nulová",J2030,0)</f>
        <v>0</v>
      </c>
      <c r="BJ2030" s="20" t="s">
        <v>85</v>
      </c>
      <c r="BK2030" s="227">
        <f>ROUND(I2030*H2030,2)</f>
        <v>0</v>
      </c>
      <c r="BL2030" s="20" t="s">
        <v>276</v>
      </c>
      <c r="BM2030" s="226" t="s">
        <v>2115</v>
      </c>
    </row>
    <row r="2031" s="2" customFormat="1">
      <c r="A2031" s="41"/>
      <c r="B2031" s="42"/>
      <c r="C2031" s="43"/>
      <c r="D2031" s="228" t="s">
        <v>172</v>
      </c>
      <c r="E2031" s="43"/>
      <c r="F2031" s="229" t="s">
        <v>2116</v>
      </c>
      <c r="G2031" s="43"/>
      <c r="H2031" s="43"/>
      <c r="I2031" s="230"/>
      <c r="J2031" s="43"/>
      <c r="K2031" s="43"/>
      <c r="L2031" s="47"/>
      <c r="M2031" s="231"/>
      <c r="N2031" s="232"/>
      <c r="O2031" s="87"/>
      <c r="P2031" s="87"/>
      <c r="Q2031" s="87"/>
      <c r="R2031" s="87"/>
      <c r="S2031" s="87"/>
      <c r="T2031" s="88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T2031" s="20" t="s">
        <v>172</v>
      </c>
      <c r="AU2031" s="20" t="s">
        <v>87</v>
      </c>
    </row>
    <row r="2032" s="15" customFormat="1">
      <c r="A2032" s="15"/>
      <c r="B2032" s="256"/>
      <c r="C2032" s="257"/>
      <c r="D2032" s="235" t="s">
        <v>174</v>
      </c>
      <c r="E2032" s="258" t="s">
        <v>19</v>
      </c>
      <c r="F2032" s="259" t="s">
        <v>258</v>
      </c>
      <c r="G2032" s="257"/>
      <c r="H2032" s="258" t="s">
        <v>19</v>
      </c>
      <c r="I2032" s="260"/>
      <c r="J2032" s="257"/>
      <c r="K2032" s="257"/>
      <c r="L2032" s="261"/>
      <c r="M2032" s="262"/>
      <c r="N2032" s="263"/>
      <c r="O2032" s="263"/>
      <c r="P2032" s="263"/>
      <c r="Q2032" s="263"/>
      <c r="R2032" s="263"/>
      <c r="S2032" s="263"/>
      <c r="T2032" s="264"/>
      <c r="U2032" s="15"/>
      <c r="V2032" s="15"/>
      <c r="W2032" s="15"/>
      <c r="X2032" s="15"/>
      <c r="Y2032" s="15"/>
      <c r="Z2032" s="15"/>
      <c r="AA2032" s="15"/>
      <c r="AB2032" s="15"/>
      <c r="AC2032" s="15"/>
      <c r="AD2032" s="15"/>
      <c r="AE2032" s="15"/>
      <c r="AT2032" s="265" t="s">
        <v>174</v>
      </c>
      <c r="AU2032" s="265" t="s">
        <v>87</v>
      </c>
      <c r="AV2032" s="15" t="s">
        <v>85</v>
      </c>
      <c r="AW2032" s="15" t="s">
        <v>37</v>
      </c>
      <c r="AX2032" s="15" t="s">
        <v>77</v>
      </c>
      <c r="AY2032" s="265" t="s">
        <v>164</v>
      </c>
    </row>
    <row r="2033" s="13" customFormat="1">
      <c r="A2033" s="13"/>
      <c r="B2033" s="233"/>
      <c r="C2033" s="234"/>
      <c r="D2033" s="235" t="s">
        <v>174</v>
      </c>
      <c r="E2033" s="236" t="s">
        <v>19</v>
      </c>
      <c r="F2033" s="237" t="s">
        <v>259</v>
      </c>
      <c r="G2033" s="234"/>
      <c r="H2033" s="238">
        <v>25.489999999999998</v>
      </c>
      <c r="I2033" s="239"/>
      <c r="J2033" s="234"/>
      <c r="K2033" s="234"/>
      <c r="L2033" s="240"/>
      <c r="M2033" s="241"/>
      <c r="N2033" s="242"/>
      <c r="O2033" s="242"/>
      <c r="P2033" s="242"/>
      <c r="Q2033" s="242"/>
      <c r="R2033" s="242"/>
      <c r="S2033" s="242"/>
      <c r="T2033" s="24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T2033" s="244" t="s">
        <v>174</v>
      </c>
      <c r="AU2033" s="244" t="s">
        <v>87</v>
      </c>
      <c r="AV2033" s="13" t="s">
        <v>87</v>
      </c>
      <c r="AW2033" s="13" t="s">
        <v>37</v>
      </c>
      <c r="AX2033" s="13" t="s">
        <v>77</v>
      </c>
      <c r="AY2033" s="244" t="s">
        <v>164</v>
      </c>
    </row>
    <row r="2034" s="13" customFormat="1">
      <c r="A2034" s="13"/>
      <c r="B2034" s="233"/>
      <c r="C2034" s="234"/>
      <c r="D2034" s="235" t="s">
        <v>174</v>
      </c>
      <c r="E2034" s="236" t="s">
        <v>19</v>
      </c>
      <c r="F2034" s="237" t="s">
        <v>260</v>
      </c>
      <c r="G2034" s="234"/>
      <c r="H2034" s="238">
        <v>20.09</v>
      </c>
      <c r="I2034" s="239"/>
      <c r="J2034" s="234"/>
      <c r="K2034" s="234"/>
      <c r="L2034" s="240"/>
      <c r="M2034" s="241"/>
      <c r="N2034" s="242"/>
      <c r="O2034" s="242"/>
      <c r="P2034" s="242"/>
      <c r="Q2034" s="242"/>
      <c r="R2034" s="242"/>
      <c r="S2034" s="242"/>
      <c r="T2034" s="24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T2034" s="244" t="s">
        <v>174</v>
      </c>
      <c r="AU2034" s="244" t="s">
        <v>87</v>
      </c>
      <c r="AV2034" s="13" t="s">
        <v>87</v>
      </c>
      <c r="AW2034" s="13" t="s">
        <v>37</v>
      </c>
      <c r="AX2034" s="13" t="s">
        <v>77</v>
      </c>
      <c r="AY2034" s="244" t="s">
        <v>164</v>
      </c>
    </row>
    <row r="2035" s="13" customFormat="1">
      <c r="A2035" s="13"/>
      <c r="B2035" s="233"/>
      <c r="C2035" s="234"/>
      <c r="D2035" s="235" t="s">
        <v>174</v>
      </c>
      <c r="E2035" s="236" t="s">
        <v>19</v>
      </c>
      <c r="F2035" s="237" t="s">
        <v>261</v>
      </c>
      <c r="G2035" s="234"/>
      <c r="H2035" s="238">
        <v>6.0599999999999996</v>
      </c>
      <c r="I2035" s="239"/>
      <c r="J2035" s="234"/>
      <c r="K2035" s="234"/>
      <c r="L2035" s="240"/>
      <c r="M2035" s="241"/>
      <c r="N2035" s="242"/>
      <c r="O2035" s="242"/>
      <c r="P2035" s="242"/>
      <c r="Q2035" s="242"/>
      <c r="R2035" s="242"/>
      <c r="S2035" s="242"/>
      <c r="T2035" s="24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T2035" s="244" t="s">
        <v>174</v>
      </c>
      <c r="AU2035" s="244" t="s">
        <v>87</v>
      </c>
      <c r="AV2035" s="13" t="s">
        <v>87</v>
      </c>
      <c r="AW2035" s="13" t="s">
        <v>37</v>
      </c>
      <c r="AX2035" s="13" t="s">
        <v>77</v>
      </c>
      <c r="AY2035" s="244" t="s">
        <v>164</v>
      </c>
    </row>
    <row r="2036" s="13" customFormat="1">
      <c r="A2036" s="13"/>
      <c r="B2036" s="233"/>
      <c r="C2036" s="234"/>
      <c r="D2036" s="235" t="s">
        <v>174</v>
      </c>
      <c r="E2036" s="236" t="s">
        <v>19</v>
      </c>
      <c r="F2036" s="237" t="s">
        <v>262</v>
      </c>
      <c r="G2036" s="234"/>
      <c r="H2036" s="238">
        <v>8.5999999999999996</v>
      </c>
      <c r="I2036" s="239"/>
      <c r="J2036" s="234"/>
      <c r="K2036" s="234"/>
      <c r="L2036" s="240"/>
      <c r="M2036" s="241"/>
      <c r="N2036" s="242"/>
      <c r="O2036" s="242"/>
      <c r="P2036" s="242"/>
      <c r="Q2036" s="242"/>
      <c r="R2036" s="242"/>
      <c r="S2036" s="242"/>
      <c r="T2036" s="24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T2036" s="244" t="s">
        <v>174</v>
      </c>
      <c r="AU2036" s="244" t="s">
        <v>87</v>
      </c>
      <c r="AV2036" s="13" t="s">
        <v>87</v>
      </c>
      <c r="AW2036" s="13" t="s">
        <v>37</v>
      </c>
      <c r="AX2036" s="13" t="s">
        <v>77</v>
      </c>
      <c r="AY2036" s="244" t="s">
        <v>164</v>
      </c>
    </row>
    <row r="2037" s="13" customFormat="1">
      <c r="A2037" s="13"/>
      <c r="B2037" s="233"/>
      <c r="C2037" s="234"/>
      <c r="D2037" s="235" t="s">
        <v>174</v>
      </c>
      <c r="E2037" s="236" t="s">
        <v>19</v>
      </c>
      <c r="F2037" s="237" t="s">
        <v>263</v>
      </c>
      <c r="G2037" s="234"/>
      <c r="H2037" s="238">
        <v>21.43</v>
      </c>
      <c r="I2037" s="239"/>
      <c r="J2037" s="234"/>
      <c r="K2037" s="234"/>
      <c r="L2037" s="240"/>
      <c r="M2037" s="241"/>
      <c r="N2037" s="242"/>
      <c r="O2037" s="242"/>
      <c r="P2037" s="242"/>
      <c r="Q2037" s="242"/>
      <c r="R2037" s="242"/>
      <c r="S2037" s="242"/>
      <c r="T2037" s="24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T2037" s="244" t="s">
        <v>174</v>
      </c>
      <c r="AU2037" s="244" t="s">
        <v>87</v>
      </c>
      <c r="AV2037" s="13" t="s">
        <v>87</v>
      </c>
      <c r="AW2037" s="13" t="s">
        <v>37</v>
      </c>
      <c r="AX2037" s="13" t="s">
        <v>77</v>
      </c>
      <c r="AY2037" s="244" t="s">
        <v>164</v>
      </c>
    </row>
    <row r="2038" s="14" customFormat="1">
      <c r="A2038" s="14"/>
      <c r="B2038" s="245"/>
      <c r="C2038" s="246"/>
      <c r="D2038" s="235" t="s">
        <v>174</v>
      </c>
      <c r="E2038" s="247" t="s">
        <v>19</v>
      </c>
      <c r="F2038" s="248" t="s">
        <v>176</v>
      </c>
      <c r="G2038" s="246"/>
      <c r="H2038" s="249">
        <v>81.670000000000002</v>
      </c>
      <c r="I2038" s="250"/>
      <c r="J2038" s="246"/>
      <c r="K2038" s="246"/>
      <c r="L2038" s="251"/>
      <c r="M2038" s="252"/>
      <c r="N2038" s="253"/>
      <c r="O2038" s="253"/>
      <c r="P2038" s="253"/>
      <c r="Q2038" s="253"/>
      <c r="R2038" s="253"/>
      <c r="S2038" s="253"/>
      <c r="T2038" s="254"/>
      <c r="U2038" s="14"/>
      <c r="V2038" s="14"/>
      <c r="W2038" s="14"/>
      <c r="X2038" s="14"/>
      <c r="Y2038" s="14"/>
      <c r="Z2038" s="14"/>
      <c r="AA2038" s="14"/>
      <c r="AB2038" s="14"/>
      <c r="AC2038" s="14"/>
      <c r="AD2038" s="14"/>
      <c r="AE2038" s="14"/>
      <c r="AT2038" s="255" t="s">
        <v>174</v>
      </c>
      <c r="AU2038" s="255" t="s">
        <v>87</v>
      </c>
      <c r="AV2038" s="14" t="s">
        <v>108</v>
      </c>
      <c r="AW2038" s="14" t="s">
        <v>37</v>
      </c>
      <c r="AX2038" s="14" t="s">
        <v>85</v>
      </c>
      <c r="AY2038" s="255" t="s">
        <v>164</v>
      </c>
    </row>
    <row r="2039" s="2" customFormat="1" ht="24.15" customHeight="1">
      <c r="A2039" s="41"/>
      <c r="B2039" s="42"/>
      <c r="C2039" s="215" t="s">
        <v>2117</v>
      </c>
      <c r="D2039" s="215" t="s">
        <v>166</v>
      </c>
      <c r="E2039" s="216" t="s">
        <v>2118</v>
      </c>
      <c r="F2039" s="217" t="s">
        <v>2119</v>
      </c>
      <c r="G2039" s="218" t="s">
        <v>359</v>
      </c>
      <c r="H2039" s="219">
        <v>83.150000000000006</v>
      </c>
      <c r="I2039" s="220"/>
      <c r="J2039" s="221">
        <f>ROUND(I2039*H2039,2)</f>
        <v>0</v>
      </c>
      <c r="K2039" s="217" t="s">
        <v>170</v>
      </c>
      <c r="L2039" s="47"/>
      <c r="M2039" s="222" t="s">
        <v>19</v>
      </c>
      <c r="N2039" s="223" t="s">
        <v>48</v>
      </c>
      <c r="O2039" s="87"/>
      <c r="P2039" s="224">
        <f>O2039*H2039</f>
        <v>0</v>
      </c>
      <c r="Q2039" s="224">
        <v>0.00142</v>
      </c>
      <c r="R2039" s="224">
        <f>Q2039*H2039</f>
        <v>0.11807300000000001</v>
      </c>
      <c r="S2039" s="224">
        <v>0</v>
      </c>
      <c r="T2039" s="225">
        <f>S2039*H2039</f>
        <v>0</v>
      </c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R2039" s="226" t="s">
        <v>276</v>
      </c>
      <c r="AT2039" s="226" t="s">
        <v>166</v>
      </c>
      <c r="AU2039" s="226" t="s">
        <v>87</v>
      </c>
      <c r="AY2039" s="20" t="s">
        <v>164</v>
      </c>
      <c r="BE2039" s="227">
        <f>IF(N2039="základní",J2039,0)</f>
        <v>0</v>
      </c>
      <c r="BF2039" s="227">
        <f>IF(N2039="snížená",J2039,0)</f>
        <v>0</v>
      </c>
      <c r="BG2039" s="227">
        <f>IF(N2039="zákl. přenesená",J2039,0)</f>
        <v>0</v>
      </c>
      <c r="BH2039" s="227">
        <f>IF(N2039="sníž. přenesená",J2039,0)</f>
        <v>0</v>
      </c>
      <c r="BI2039" s="227">
        <f>IF(N2039="nulová",J2039,0)</f>
        <v>0</v>
      </c>
      <c r="BJ2039" s="20" t="s">
        <v>85</v>
      </c>
      <c r="BK2039" s="227">
        <f>ROUND(I2039*H2039,2)</f>
        <v>0</v>
      </c>
      <c r="BL2039" s="20" t="s">
        <v>276</v>
      </c>
      <c r="BM2039" s="226" t="s">
        <v>2120</v>
      </c>
    </row>
    <row r="2040" s="2" customFormat="1">
      <c r="A2040" s="41"/>
      <c r="B2040" s="42"/>
      <c r="C2040" s="43"/>
      <c r="D2040" s="228" t="s">
        <v>172</v>
      </c>
      <c r="E2040" s="43"/>
      <c r="F2040" s="229" t="s">
        <v>2121</v>
      </c>
      <c r="G2040" s="43"/>
      <c r="H2040" s="43"/>
      <c r="I2040" s="230"/>
      <c r="J2040" s="43"/>
      <c r="K2040" s="43"/>
      <c r="L2040" s="47"/>
      <c r="M2040" s="231"/>
      <c r="N2040" s="232"/>
      <c r="O2040" s="87"/>
      <c r="P2040" s="87"/>
      <c r="Q2040" s="87"/>
      <c r="R2040" s="87"/>
      <c r="S2040" s="87"/>
      <c r="T2040" s="88"/>
      <c r="U2040" s="41"/>
      <c r="V2040" s="41"/>
      <c r="W2040" s="41"/>
      <c r="X2040" s="41"/>
      <c r="Y2040" s="41"/>
      <c r="Z2040" s="41"/>
      <c r="AA2040" s="41"/>
      <c r="AB2040" s="41"/>
      <c r="AC2040" s="41"/>
      <c r="AD2040" s="41"/>
      <c r="AE2040" s="41"/>
      <c r="AT2040" s="20" t="s">
        <v>172</v>
      </c>
      <c r="AU2040" s="20" t="s">
        <v>87</v>
      </c>
    </row>
    <row r="2041" s="15" customFormat="1">
      <c r="A2041" s="15"/>
      <c r="B2041" s="256"/>
      <c r="C2041" s="257"/>
      <c r="D2041" s="235" t="s">
        <v>174</v>
      </c>
      <c r="E2041" s="258" t="s">
        <v>19</v>
      </c>
      <c r="F2041" s="259" t="s">
        <v>258</v>
      </c>
      <c r="G2041" s="257"/>
      <c r="H2041" s="258" t="s">
        <v>19</v>
      </c>
      <c r="I2041" s="260"/>
      <c r="J2041" s="257"/>
      <c r="K2041" s="257"/>
      <c r="L2041" s="261"/>
      <c r="M2041" s="262"/>
      <c r="N2041" s="263"/>
      <c r="O2041" s="263"/>
      <c r="P2041" s="263"/>
      <c r="Q2041" s="263"/>
      <c r="R2041" s="263"/>
      <c r="S2041" s="263"/>
      <c r="T2041" s="264"/>
      <c r="U2041" s="15"/>
      <c r="V2041" s="15"/>
      <c r="W2041" s="15"/>
      <c r="X2041" s="15"/>
      <c r="Y2041" s="15"/>
      <c r="Z2041" s="15"/>
      <c r="AA2041" s="15"/>
      <c r="AB2041" s="15"/>
      <c r="AC2041" s="15"/>
      <c r="AD2041" s="15"/>
      <c r="AE2041" s="15"/>
      <c r="AT2041" s="265" t="s">
        <v>174</v>
      </c>
      <c r="AU2041" s="265" t="s">
        <v>87</v>
      </c>
      <c r="AV2041" s="15" t="s">
        <v>85</v>
      </c>
      <c r="AW2041" s="15" t="s">
        <v>37</v>
      </c>
      <c r="AX2041" s="15" t="s">
        <v>77</v>
      </c>
      <c r="AY2041" s="265" t="s">
        <v>164</v>
      </c>
    </row>
    <row r="2042" s="13" customFormat="1">
      <c r="A2042" s="13"/>
      <c r="B2042" s="233"/>
      <c r="C2042" s="234"/>
      <c r="D2042" s="235" t="s">
        <v>174</v>
      </c>
      <c r="E2042" s="236" t="s">
        <v>19</v>
      </c>
      <c r="F2042" s="237" t="s">
        <v>2122</v>
      </c>
      <c r="G2042" s="234"/>
      <c r="H2042" s="238">
        <v>21.48</v>
      </c>
      <c r="I2042" s="239"/>
      <c r="J2042" s="234"/>
      <c r="K2042" s="234"/>
      <c r="L2042" s="240"/>
      <c r="M2042" s="241"/>
      <c r="N2042" s="242"/>
      <c r="O2042" s="242"/>
      <c r="P2042" s="242"/>
      <c r="Q2042" s="242"/>
      <c r="R2042" s="242"/>
      <c r="S2042" s="242"/>
      <c r="T2042" s="24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T2042" s="244" t="s">
        <v>174</v>
      </c>
      <c r="AU2042" s="244" t="s">
        <v>87</v>
      </c>
      <c r="AV2042" s="13" t="s">
        <v>87</v>
      </c>
      <c r="AW2042" s="13" t="s">
        <v>37</v>
      </c>
      <c r="AX2042" s="13" t="s">
        <v>77</v>
      </c>
      <c r="AY2042" s="244" t="s">
        <v>164</v>
      </c>
    </row>
    <row r="2043" s="13" customFormat="1">
      <c r="A2043" s="13"/>
      <c r="B2043" s="233"/>
      <c r="C2043" s="234"/>
      <c r="D2043" s="235" t="s">
        <v>174</v>
      </c>
      <c r="E2043" s="236" t="s">
        <v>19</v>
      </c>
      <c r="F2043" s="237" t="s">
        <v>2123</v>
      </c>
      <c r="G2043" s="234"/>
      <c r="H2043" s="238">
        <v>18.609999999999999</v>
      </c>
      <c r="I2043" s="239"/>
      <c r="J2043" s="234"/>
      <c r="K2043" s="234"/>
      <c r="L2043" s="240"/>
      <c r="M2043" s="241"/>
      <c r="N2043" s="242"/>
      <c r="O2043" s="242"/>
      <c r="P2043" s="242"/>
      <c r="Q2043" s="242"/>
      <c r="R2043" s="242"/>
      <c r="S2043" s="242"/>
      <c r="T2043" s="24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T2043" s="244" t="s">
        <v>174</v>
      </c>
      <c r="AU2043" s="244" t="s">
        <v>87</v>
      </c>
      <c r="AV2043" s="13" t="s">
        <v>87</v>
      </c>
      <c r="AW2043" s="13" t="s">
        <v>37</v>
      </c>
      <c r="AX2043" s="13" t="s">
        <v>77</v>
      </c>
      <c r="AY2043" s="244" t="s">
        <v>164</v>
      </c>
    </row>
    <row r="2044" s="13" customFormat="1">
      <c r="A2044" s="13"/>
      <c r="B2044" s="233"/>
      <c r="C2044" s="234"/>
      <c r="D2044" s="235" t="s">
        <v>174</v>
      </c>
      <c r="E2044" s="236" t="s">
        <v>19</v>
      </c>
      <c r="F2044" s="237" t="s">
        <v>2124</v>
      </c>
      <c r="G2044" s="234"/>
      <c r="H2044" s="238">
        <v>7.3700000000000001</v>
      </c>
      <c r="I2044" s="239"/>
      <c r="J2044" s="234"/>
      <c r="K2044" s="234"/>
      <c r="L2044" s="240"/>
      <c r="M2044" s="241"/>
      <c r="N2044" s="242"/>
      <c r="O2044" s="242"/>
      <c r="P2044" s="242"/>
      <c r="Q2044" s="242"/>
      <c r="R2044" s="242"/>
      <c r="S2044" s="242"/>
      <c r="T2044" s="24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T2044" s="244" t="s">
        <v>174</v>
      </c>
      <c r="AU2044" s="244" t="s">
        <v>87</v>
      </c>
      <c r="AV2044" s="13" t="s">
        <v>87</v>
      </c>
      <c r="AW2044" s="13" t="s">
        <v>37</v>
      </c>
      <c r="AX2044" s="13" t="s">
        <v>77</v>
      </c>
      <c r="AY2044" s="244" t="s">
        <v>164</v>
      </c>
    </row>
    <row r="2045" s="13" customFormat="1">
      <c r="A2045" s="13"/>
      <c r="B2045" s="233"/>
      <c r="C2045" s="234"/>
      <c r="D2045" s="235" t="s">
        <v>174</v>
      </c>
      <c r="E2045" s="236" t="s">
        <v>19</v>
      </c>
      <c r="F2045" s="237" t="s">
        <v>615</v>
      </c>
      <c r="G2045" s="234"/>
      <c r="H2045" s="238">
        <v>12.6</v>
      </c>
      <c r="I2045" s="239"/>
      <c r="J2045" s="234"/>
      <c r="K2045" s="234"/>
      <c r="L2045" s="240"/>
      <c r="M2045" s="241"/>
      <c r="N2045" s="242"/>
      <c r="O2045" s="242"/>
      <c r="P2045" s="242"/>
      <c r="Q2045" s="242"/>
      <c r="R2045" s="242"/>
      <c r="S2045" s="242"/>
      <c r="T2045" s="24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T2045" s="244" t="s">
        <v>174</v>
      </c>
      <c r="AU2045" s="244" t="s">
        <v>87</v>
      </c>
      <c r="AV2045" s="13" t="s">
        <v>87</v>
      </c>
      <c r="AW2045" s="13" t="s">
        <v>37</v>
      </c>
      <c r="AX2045" s="13" t="s">
        <v>77</v>
      </c>
      <c r="AY2045" s="244" t="s">
        <v>164</v>
      </c>
    </row>
    <row r="2046" s="13" customFormat="1">
      <c r="A2046" s="13"/>
      <c r="B2046" s="233"/>
      <c r="C2046" s="234"/>
      <c r="D2046" s="235" t="s">
        <v>174</v>
      </c>
      <c r="E2046" s="236" t="s">
        <v>19</v>
      </c>
      <c r="F2046" s="237" t="s">
        <v>616</v>
      </c>
      <c r="G2046" s="234"/>
      <c r="H2046" s="238">
        <v>23.09</v>
      </c>
      <c r="I2046" s="239"/>
      <c r="J2046" s="234"/>
      <c r="K2046" s="234"/>
      <c r="L2046" s="240"/>
      <c r="M2046" s="241"/>
      <c r="N2046" s="242"/>
      <c r="O2046" s="242"/>
      <c r="P2046" s="242"/>
      <c r="Q2046" s="242"/>
      <c r="R2046" s="242"/>
      <c r="S2046" s="242"/>
      <c r="T2046" s="24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T2046" s="244" t="s">
        <v>174</v>
      </c>
      <c r="AU2046" s="244" t="s">
        <v>87</v>
      </c>
      <c r="AV2046" s="13" t="s">
        <v>87</v>
      </c>
      <c r="AW2046" s="13" t="s">
        <v>37</v>
      </c>
      <c r="AX2046" s="13" t="s">
        <v>77</v>
      </c>
      <c r="AY2046" s="244" t="s">
        <v>164</v>
      </c>
    </row>
    <row r="2047" s="14" customFormat="1">
      <c r="A2047" s="14"/>
      <c r="B2047" s="245"/>
      <c r="C2047" s="246"/>
      <c r="D2047" s="235" t="s">
        <v>174</v>
      </c>
      <c r="E2047" s="247" t="s">
        <v>19</v>
      </c>
      <c r="F2047" s="248" t="s">
        <v>176</v>
      </c>
      <c r="G2047" s="246"/>
      <c r="H2047" s="249">
        <v>83.150000000000006</v>
      </c>
      <c r="I2047" s="250"/>
      <c r="J2047" s="246"/>
      <c r="K2047" s="246"/>
      <c r="L2047" s="251"/>
      <c r="M2047" s="252"/>
      <c r="N2047" s="253"/>
      <c r="O2047" s="253"/>
      <c r="P2047" s="253"/>
      <c r="Q2047" s="253"/>
      <c r="R2047" s="253"/>
      <c r="S2047" s="253"/>
      <c r="T2047" s="254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T2047" s="255" t="s">
        <v>174</v>
      </c>
      <c r="AU2047" s="255" t="s">
        <v>87</v>
      </c>
      <c r="AV2047" s="14" t="s">
        <v>108</v>
      </c>
      <c r="AW2047" s="14" t="s">
        <v>37</v>
      </c>
      <c r="AX2047" s="14" t="s">
        <v>85</v>
      </c>
      <c r="AY2047" s="255" t="s">
        <v>164</v>
      </c>
    </row>
    <row r="2048" s="2" customFormat="1" ht="24.15" customHeight="1">
      <c r="A2048" s="41"/>
      <c r="B2048" s="42"/>
      <c r="C2048" s="215" t="s">
        <v>2125</v>
      </c>
      <c r="D2048" s="215" t="s">
        <v>166</v>
      </c>
      <c r="E2048" s="216" t="s">
        <v>2126</v>
      </c>
      <c r="F2048" s="217" t="s">
        <v>2127</v>
      </c>
      <c r="G2048" s="218" t="s">
        <v>272</v>
      </c>
      <c r="H2048" s="219">
        <v>43</v>
      </c>
      <c r="I2048" s="220"/>
      <c r="J2048" s="221">
        <f>ROUND(I2048*H2048,2)</f>
        <v>0</v>
      </c>
      <c r="K2048" s="217" t="s">
        <v>170</v>
      </c>
      <c r="L2048" s="47"/>
      <c r="M2048" s="222" t="s">
        <v>19</v>
      </c>
      <c r="N2048" s="223" t="s">
        <v>48</v>
      </c>
      <c r="O2048" s="87"/>
      <c r="P2048" s="224">
        <f>O2048*H2048</f>
        <v>0</v>
      </c>
      <c r="Q2048" s="224">
        <v>0.00021000000000000001</v>
      </c>
      <c r="R2048" s="224">
        <f>Q2048*H2048</f>
        <v>0.0090299999999999998</v>
      </c>
      <c r="S2048" s="224">
        <v>0</v>
      </c>
      <c r="T2048" s="225">
        <f>S2048*H2048</f>
        <v>0</v>
      </c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R2048" s="226" t="s">
        <v>276</v>
      </c>
      <c r="AT2048" s="226" t="s">
        <v>166</v>
      </c>
      <c r="AU2048" s="226" t="s">
        <v>87</v>
      </c>
      <c r="AY2048" s="20" t="s">
        <v>164</v>
      </c>
      <c r="BE2048" s="227">
        <f>IF(N2048="základní",J2048,0)</f>
        <v>0</v>
      </c>
      <c r="BF2048" s="227">
        <f>IF(N2048="snížená",J2048,0)</f>
        <v>0</v>
      </c>
      <c r="BG2048" s="227">
        <f>IF(N2048="zákl. přenesená",J2048,0)</f>
        <v>0</v>
      </c>
      <c r="BH2048" s="227">
        <f>IF(N2048="sníž. přenesená",J2048,0)</f>
        <v>0</v>
      </c>
      <c r="BI2048" s="227">
        <f>IF(N2048="nulová",J2048,0)</f>
        <v>0</v>
      </c>
      <c r="BJ2048" s="20" t="s">
        <v>85</v>
      </c>
      <c r="BK2048" s="227">
        <f>ROUND(I2048*H2048,2)</f>
        <v>0</v>
      </c>
      <c r="BL2048" s="20" t="s">
        <v>276</v>
      </c>
      <c r="BM2048" s="226" t="s">
        <v>2128</v>
      </c>
    </row>
    <row r="2049" s="2" customFormat="1">
      <c r="A2049" s="41"/>
      <c r="B2049" s="42"/>
      <c r="C2049" s="43"/>
      <c r="D2049" s="228" t="s">
        <v>172</v>
      </c>
      <c r="E2049" s="43"/>
      <c r="F2049" s="229" t="s">
        <v>2129</v>
      </c>
      <c r="G2049" s="43"/>
      <c r="H2049" s="43"/>
      <c r="I2049" s="230"/>
      <c r="J2049" s="43"/>
      <c r="K2049" s="43"/>
      <c r="L2049" s="47"/>
      <c r="M2049" s="231"/>
      <c r="N2049" s="232"/>
      <c r="O2049" s="87"/>
      <c r="P2049" s="87"/>
      <c r="Q2049" s="87"/>
      <c r="R2049" s="87"/>
      <c r="S2049" s="87"/>
      <c r="T2049" s="88"/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T2049" s="20" t="s">
        <v>172</v>
      </c>
      <c r="AU2049" s="20" t="s">
        <v>87</v>
      </c>
    </row>
    <row r="2050" s="15" customFormat="1">
      <c r="A2050" s="15"/>
      <c r="B2050" s="256"/>
      <c r="C2050" s="257"/>
      <c r="D2050" s="235" t="s">
        <v>174</v>
      </c>
      <c r="E2050" s="258" t="s">
        <v>19</v>
      </c>
      <c r="F2050" s="259" t="s">
        <v>258</v>
      </c>
      <c r="G2050" s="257"/>
      <c r="H2050" s="258" t="s">
        <v>19</v>
      </c>
      <c r="I2050" s="260"/>
      <c r="J2050" s="257"/>
      <c r="K2050" s="257"/>
      <c r="L2050" s="261"/>
      <c r="M2050" s="262"/>
      <c r="N2050" s="263"/>
      <c r="O2050" s="263"/>
      <c r="P2050" s="263"/>
      <c r="Q2050" s="263"/>
      <c r="R2050" s="263"/>
      <c r="S2050" s="263"/>
      <c r="T2050" s="264"/>
      <c r="U2050" s="15"/>
      <c r="V2050" s="15"/>
      <c r="W2050" s="15"/>
      <c r="X2050" s="15"/>
      <c r="Y2050" s="15"/>
      <c r="Z2050" s="15"/>
      <c r="AA2050" s="15"/>
      <c r="AB2050" s="15"/>
      <c r="AC2050" s="15"/>
      <c r="AD2050" s="15"/>
      <c r="AE2050" s="15"/>
      <c r="AT2050" s="265" t="s">
        <v>174</v>
      </c>
      <c r="AU2050" s="265" t="s">
        <v>87</v>
      </c>
      <c r="AV2050" s="15" t="s">
        <v>85</v>
      </c>
      <c r="AW2050" s="15" t="s">
        <v>37</v>
      </c>
      <c r="AX2050" s="15" t="s">
        <v>77</v>
      </c>
      <c r="AY2050" s="265" t="s">
        <v>164</v>
      </c>
    </row>
    <row r="2051" s="13" customFormat="1">
      <c r="A2051" s="13"/>
      <c r="B2051" s="233"/>
      <c r="C2051" s="234"/>
      <c r="D2051" s="235" t="s">
        <v>174</v>
      </c>
      <c r="E2051" s="236" t="s">
        <v>19</v>
      </c>
      <c r="F2051" s="237" t="s">
        <v>2130</v>
      </c>
      <c r="G2051" s="234"/>
      <c r="H2051" s="238">
        <v>4</v>
      </c>
      <c r="I2051" s="239"/>
      <c r="J2051" s="234"/>
      <c r="K2051" s="234"/>
      <c r="L2051" s="240"/>
      <c r="M2051" s="241"/>
      <c r="N2051" s="242"/>
      <c r="O2051" s="242"/>
      <c r="P2051" s="242"/>
      <c r="Q2051" s="242"/>
      <c r="R2051" s="242"/>
      <c r="S2051" s="242"/>
      <c r="T2051" s="24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T2051" s="244" t="s">
        <v>174</v>
      </c>
      <c r="AU2051" s="244" t="s">
        <v>87</v>
      </c>
      <c r="AV2051" s="13" t="s">
        <v>87</v>
      </c>
      <c r="AW2051" s="13" t="s">
        <v>37</v>
      </c>
      <c r="AX2051" s="13" t="s">
        <v>77</v>
      </c>
      <c r="AY2051" s="244" t="s">
        <v>164</v>
      </c>
    </row>
    <row r="2052" s="13" customFormat="1">
      <c r="A2052" s="13"/>
      <c r="B2052" s="233"/>
      <c r="C2052" s="234"/>
      <c r="D2052" s="235" t="s">
        <v>174</v>
      </c>
      <c r="E2052" s="236" t="s">
        <v>19</v>
      </c>
      <c r="F2052" s="237" t="s">
        <v>2131</v>
      </c>
      <c r="G2052" s="234"/>
      <c r="H2052" s="238">
        <v>10</v>
      </c>
      <c r="I2052" s="239"/>
      <c r="J2052" s="234"/>
      <c r="K2052" s="234"/>
      <c r="L2052" s="240"/>
      <c r="M2052" s="241"/>
      <c r="N2052" s="242"/>
      <c r="O2052" s="242"/>
      <c r="P2052" s="242"/>
      <c r="Q2052" s="242"/>
      <c r="R2052" s="242"/>
      <c r="S2052" s="242"/>
      <c r="T2052" s="24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T2052" s="244" t="s">
        <v>174</v>
      </c>
      <c r="AU2052" s="244" t="s">
        <v>87</v>
      </c>
      <c r="AV2052" s="13" t="s">
        <v>87</v>
      </c>
      <c r="AW2052" s="13" t="s">
        <v>37</v>
      </c>
      <c r="AX2052" s="13" t="s">
        <v>77</v>
      </c>
      <c r="AY2052" s="244" t="s">
        <v>164</v>
      </c>
    </row>
    <row r="2053" s="13" customFormat="1">
      <c r="A2053" s="13"/>
      <c r="B2053" s="233"/>
      <c r="C2053" s="234"/>
      <c r="D2053" s="235" t="s">
        <v>174</v>
      </c>
      <c r="E2053" s="236" t="s">
        <v>19</v>
      </c>
      <c r="F2053" s="237" t="s">
        <v>2132</v>
      </c>
      <c r="G2053" s="234"/>
      <c r="H2053" s="238">
        <v>6</v>
      </c>
      <c r="I2053" s="239"/>
      <c r="J2053" s="234"/>
      <c r="K2053" s="234"/>
      <c r="L2053" s="240"/>
      <c r="M2053" s="241"/>
      <c r="N2053" s="242"/>
      <c r="O2053" s="242"/>
      <c r="P2053" s="242"/>
      <c r="Q2053" s="242"/>
      <c r="R2053" s="242"/>
      <c r="S2053" s="242"/>
      <c r="T2053" s="24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T2053" s="244" t="s">
        <v>174</v>
      </c>
      <c r="AU2053" s="244" t="s">
        <v>87</v>
      </c>
      <c r="AV2053" s="13" t="s">
        <v>87</v>
      </c>
      <c r="AW2053" s="13" t="s">
        <v>37</v>
      </c>
      <c r="AX2053" s="13" t="s">
        <v>77</v>
      </c>
      <c r="AY2053" s="244" t="s">
        <v>164</v>
      </c>
    </row>
    <row r="2054" s="13" customFormat="1">
      <c r="A2054" s="13"/>
      <c r="B2054" s="233"/>
      <c r="C2054" s="234"/>
      <c r="D2054" s="235" t="s">
        <v>174</v>
      </c>
      <c r="E2054" s="236" t="s">
        <v>19</v>
      </c>
      <c r="F2054" s="237" t="s">
        <v>2133</v>
      </c>
      <c r="G2054" s="234"/>
      <c r="H2054" s="238">
        <v>8</v>
      </c>
      <c r="I2054" s="239"/>
      <c r="J2054" s="234"/>
      <c r="K2054" s="234"/>
      <c r="L2054" s="240"/>
      <c r="M2054" s="241"/>
      <c r="N2054" s="242"/>
      <c r="O2054" s="242"/>
      <c r="P2054" s="242"/>
      <c r="Q2054" s="242"/>
      <c r="R2054" s="242"/>
      <c r="S2054" s="242"/>
      <c r="T2054" s="24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T2054" s="244" t="s">
        <v>174</v>
      </c>
      <c r="AU2054" s="244" t="s">
        <v>87</v>
      </c>
      <c r="AV2054" s="13" t="s">
        <v>87</v>
      </c>
      <c r="AW2054" s="13" t="s">
        <v>37</v>
      </c>
      <c r="AX2054" s="13" t="s">
        <v>77</v>
      </c>
      <c r="AY2054" s="244" t="s">
        <v>164</v>
      </c>
    </row>
    <row r="2055" s="13" customFormat="1">
      <c r="A2055" s="13"/>
      <c r="B2055" s="233"/>
      <c r="C2055" s="234"/>
      <c r="D2055" s="235" t="s">
        <v>174</v>
      </c>
      <c r="E2055" s="236" t="s">
        <v>19</v>
      </c>
      <c r="F2055" s="237" t="s">
        <v>2134</v>
      </c>
      <c r="G2055" s="234"/>
      <c r="H2055" s="238">
        <v>15</v>
      </c>
      <c r="I2055" s="239"/>
      <c r="J2055" s="234"/>
      <c r="K2055" s="234"/>
      <c r="L2055" s="240"/>
      <c r="M2055" s="241"/>
      <c r="N2055" s="242"/>
      <c r="O2055" s="242"/>
      <c r="P2055" s="242"/>
      <c r="Q2055" s="242"/>
      <c r="R2055" s="242"/>
      <c r="S2055" s="242"/>
      <c r="T2055" s="24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T2055" s="244" t="s">
        <v>174</v>
      </c>
      <c r="AU2055" s="244" t="s">
        <v>87</v>
      </c>
      <c r="AV2055" s="13" t="s">
        <v>87</v>
      </c>
      <c r="AW2055" s="13" t="s">
        <v>37</v>
      </c>
      <c r="AX2055" s="13" t="s">
        <v>77</v>
      </c>
      <c r="AY2055" s="244" t="s">
        <v>164</v>
      </c>
    </row>
    <row r="2056" s="14" customFormat="1">
      <c r="A2056" s="14"/>
      <c r="B2056" s="245"/>
      <c r="C2056" s="246"/>
      <c r="D2056" s="235" t="s">
        <v>174</v>
      </c>
      <c r="E2056" s="247" t="s">
        <v>19</v>
      </c>
      <c r="F2056" s="248" t="s">
        <v>176</v>
      </c>
      <c r="G2056" s="246"/>
      <c r="H2056" s="249">
        <v>43</v>
      </c>
      <c r="I2056" s="250"/>
      <c r="J2056" s="246"/>
      <c r="K2056" s="246"/>
      <c r="L2056" s="251"/>
      <c r="M2056" s="252"/>
      <c r="N2056" s="253"/>
      <c r="O2056" s="253"/>
      <c r="P2056" s="253"/>
      <c r="Q2056" s="253"/>
      <c r="R2056" s="253"/>
      <c r="S2056" s="253"/>
      <c r="T2056" s="254"/>
      <c r="U2056" s="14"/>
      <c r="V2056" s="14"/>
      <c r="W2056" s="14"/>
      <c r="X2056" s="14"/>
      <c r="Y2056" s="14"/>
      <c r="Z2056" s="14"/>
      <c r="AA2056" s="14"/>
      <c r="AB2056" s="14"/>
      <c r="AC2056" s="14"/>
      <c r="AD2056" s="14"/>
      <c r="AE2056" s="14"/>
      <c r="AT2056" s="255" t="s">
        <v>174</v>
      </c>
      <c r="AU2056" s="255" t="s">
        <v>87</v>
      </c>
      <c r="AV2056" s="14" t="s">
        <v>108</v>
      </c>
      <c r="AW2056" s="14" t="s">
        <v>37</v>
      </c>
      <c r="AX2056" s="14" t="s">
        <v>85</v>
      </c>
      <c r="AY2056" s="255" t="s">
        <v>164</v>
      </c>
    </row>
    <row r="2057" s="2" customFormat="1" ht="24.15" customHeight="1">
      <c r="A2057" s="41"/>
      <c r="B2057" s="42"/>
      <c r="C2057" s="215" t="s">
        <v>2135</v>
      </c>
      <c r="D2057" s="215" t="s">
        <v>166</v>
      </c>
      <c r="E2057" s="216" t="s">
        <v>2136</v>
      </c>
      <c r="F2057" s="217" t="s">
        <v>2137</v>
      </c>
      <c r="G2057" s="218" t="s">
        <v>272</v>
      </c>
      <c r="H2057" s="219">
        <v>30</v>
      </c>
      <c r="I2057" s="220"/>
      <c r="J2057" s="221">
        <f>ROUND(I2057*H2057,2)</f>
        <v>0</v>
      </c>
      <c r="K2057" s="217" t="s">
        <v>170</v>
      </c>
      <c r="L2057" s="47"/>
      <c r="M2057" s="222" t="s">
        <v>19</v>
      </c>
      <c r="N2057" s="223" t="s">
        <v>48</v>
      </c>
      <c r="O2057" s="87"/>
      <c r="P2057" s="224">
        <f>O2057*H2057</f>
        <v>0</v>
      </c>
      <c r="Q2057" s="224">
        <v>0.00020000000000000001</v>
      </c>
      <c r="R2057" s="224">
        <f>Q2057*H2057</f>
        <v>0.0060000000000000001</v>
      </c>
      <c r="S2057" s="224">
        <v>0</v>
      </c>
      <c r="T2057" s="225">
        <f>S2057*H2057</f>
        <v>0</v>
      </c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R2057" s="226" t="s">
        <v>276</v>
      </c>
      <c r="AT2057" s="226" t="s">
        <v>166</v>
      </c>
      <c r="AU2057" s="226" t="s">
        <v>87</v>
      </c>
      <c r="AY2057" s="20" t="s">
        <v>164</v>
      </c>
      <c r="BE2057" s="227">
        <f>IF(N2057="základní",J2057,0)</f>
        <v>0</v>
      </c>
      <c r="BF2057" s="227">
        <f>IF(N2057="snížená",J2057,0)</f>
        <v>0</v>
      </c>
      <c r="BG2057" s="227">
        <f>IF(N2057="zákl. přenesená",J2057,0)</f>
        <v>0</v>
      </c>
      <c r="BH2057" s="227">
        <f>IF(N2057="sníž. přenesená",J2057,0)</f>
        <v>0</v>
      </c>
      <c r="BI2057" s="227">
        <f>IF(N2057="nulová",J2057,0)</f>
        <v>0</v>
      </c>
      <c r="BJ2057" s="20" t="s">
        <v>85</v>
      </c>
      <c r="BK2057" s="227">
        <f>ROUND(I2057*H2057,2)</f>
        <v>0</v>
      </c>
      <c r="BL2057" s="20" t="s">
        <v>276</v>
      </c>
      <c r="BM2057" s="226" t="s">
        <v>2138</v>
      </c>
    </row>
    <row r="2058" s="2" customFormat="1">
      <c r="A2058" s="41"/>
      <c r="B2058" s="42"/>
      <c r="C2058" s="43"/>
      <c r="D2058" s="228" t="s">
        <v>172</v>
      </c>
      <c r="E2058" s="43"/>
      <c r="F2058" s="229" t="s">
        <v>2139</v>
      </c>
      <c r="G2058" s="43"/>
      <c r="H2058" s="43"/>
      <c r="I2058" s="230"/>
      <c r="J2058" s="43"/>
      <c r="K2058" s="43"/>
      <c r="L2058" s="47"/>
      <c r="M2058" s="231"/>
      <c r="N2058" s="232"/>
      <c r="O2058" s="87"/>
      <c r="P2058" s="87"/>
      <c r="Q2058" s="87"/>
      <c r="R2058" s="87"/>
      <c r="S2058" s="87"/>
      <c r="T2058" s="88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T2058" s="20" t="s">
        <v>172</v>
      </c>
      <c r="AU2058" s="20" t="s">
        <v>87</v>
      </c>
    </row>
    <row r="2059" s="15" customFormat="1">
      <c r="A2059" s="15"/>
      <c r="B2059" s="256"/>
      <c r="C2059" s="257"/>
      <c r="D2059" s="235" t="s">
        <v>174</v>
      </c>
      <c r="E2059" s="258" t="s">
        <v>19</v>
      </c>
      <c r="F2059" s="259" t="s">
        <v>258</v>
      </c>
      <c r="G2059" s="257"/>
      <c r="H2059" s="258" t="s">
        <v>19</v>
      </c>
      <c r="I2059" s="260"/>
      <c r="J2059" s="257"/>
      <c r="K2059" s="257"/>
      <c r="L2059" s="261"/>
      <c r="M2059" s="262"/>
      <c r="N2059" s="263"/>
      <c r="O2059" s="263"/>
      <c r="P2059" s="263"/>
      <c r="Q2059" s="263"/>
      <c r="R2059" s="263"/>
      <c r="S2059" s="263"/>
      <c r="T2059" s="264"/>
      <c r="U2059" s="15"/>
      <c r="V2059" s="15"/>
      <c r="W2059" s="15"/>
      <c r="X2059" s="15"/>
      <c r="Y2059" s="15"/>
      <c r="Z2059" s="15"/>
      <c r="AA2059" s="15"/>
      <c r="AB2059" s="15"/>
      <c r="AC2059" s="15"/>
      <c r="AD2059" s="15"/>
      <c r="AE2059" s="15"/>
      <c r="AT2059" s="265" t="s">
        <v>174</v>
      </c>
      <c r="AU2059" s="265" t="s">
        <v>87</v>
      </c>
      <c r="AV2059" s="15" t="s">
        <v>85</v>
      </c>
      <c r="AW2059" s="15" t="s">
        <v>37</v>
      </c>
      <c r="AX2059" s="15" t="s">
        <v>77</v>
      </c>
      <c r="AY2059" s="265" t="s">
        <v>164</v>
      </c>
    </row>
    <row r="2060" s="13" customFormat="1">
      <c r="A2060" s="13"/>
      <c r="B2060" s="233"/>
      <c r="C2060" s="234"/>
      <c r="D2060" s="235" t="s">
        <v>174</v>
      </c>
      <c r="E2060" s="236" t="s">
        <v>19</v>
      </c>
      <c r="F2060" s="237" t="s">
        <v>2140</v>
      </c>
      <c r="G2060" s="234"/>
      <c r="H2060" s="238">
        <v>2</v>
      </c>
      <c r="I2060" s="239"/>
      <c r="J2060" s="234"/>
      <c r="K2060" s="234"/>
      <c r="L2060" s="240"/>
      <c r="M2060" s="241"/>
      <c r="N2060" s="242"/>
      <c r="O2060" s="242"/>
      <c r="P2060" s="242"/>
      <c r="Q2060" s="242"/>
      <c r="R2060" s="242"/>
      <c r="S2060" s="242"/>
      <c r="T2060" s="24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T2060" s="244" t="s">
        <v>174</v>
      </c>
      <c r="AU2060" s="244" t="s">
        <v>87</v>
      </c>
      <c r="AV2060" s="13" t="s">
        <v>87</v>
      </c>
      <c r="AW2060" s="13" t="s">
        <v>37</v>
      </c>
      <c r="AX2060" s="13" t="s">
        <v>77</v>
      </c>
      <c r="AY2060" s="244" t="s">
        <v>164</v>
      </c>
    </row>
    <row r="2061" s="13" customFormat="1">
      <c r="A2061" s="13"/>
      <c r="B2061" s="233"/>
      <c r="C2061" s="234"/>
      <c r="D2061" s="235" t="s">
        <v>174</v>
      </c>
      <c r="E2061" s="236" t="s">
        <v>19</v>
      </c>
      <c r="F2061" s="237" t="s">
        <v>2131</v>
      </c>
      <c r="G2061" s="234"/>
      <c r="H2061" s="238">
        <v>10</v>
      </c>
      <c r="I2061" s="239"/>
      <c r="J2061" s="234"/>
      <c r="K2061" s="234"/>
      <c r="L2061" s="240"/>
      <c r="M2061" s="241"/>
      <c r="N2061" s="242"/>
      <c r="O2061" s="242"/>
      <c r="P2061" s="242"/>
      <c r="Q2061" s="242"/>
      <c r="R2061" s="242"/>
      <c r="S2061" s="242"/>
      <c r="T2061" s="24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T2061" s="244" t="s">
        <v>174</v>
      </c>
      <c r="AU2061" s="244" t="s">
        <v>87</v>
      </c>
      <c r="AV2061" s="13" t="s">
        <v>87</v>
      </c>
      <c r="AW2061" s="13" t="s">
        <v>37</v>
      </c>
      <c r="AX2061" s="13" t="s">
        <v>77</v>
      </c>
      <c r="AY2061" s="244" t="s">
        <v>164</v>
      </c>
    </row>
    <row r="2062" s="13" customFormat="1">
      <c r="A2062" s="13"/>
      <c r="B2062" s="233"/>
      <c r="C2062" s="234"/>
      <c r="D2062" s="235" t="s">
        <v>174</v>
      </c>
      <c r="E2062" s="236" t="s">
        <v>19</v>
      </c>
      <c r="F2062" s="237" t="s">
        <v>2141</v>
      </c>
      <c r="G2062" s="234"/>
      <c r="H2062" s="238">
        <v>4</v>
      </c>
      <c r="I2062" s="239"/>
      <c r="J2062" s="234"/>
      <c r="K2062" s="234"/>
      <c r="L2062" s="240"/>
      <c r="M2062" s="241"/>
      <c r="N2062" s="242"/>
      <c r="O2062" s="242"/>
      <c r="P2062" s="242"/>
      <c r="Q2062" s="242"/>
      <c r="R2062" s="242"/>
      <c r="S2062" s="242"/>
      <c r="T2062" s="24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T2062" s="244" t="s">
        <v>174</v>
      </c>
      <c r="AU2062" s="244" t="s">
        <v>87</v>
      </c>
      <c r="AV2062" s="13" t="s">
        <v>87</v>
      </c>
      <c r="AW2062" s="13" t="s">
        <v>37</v>
      </c>
      <c r="AX2062" s="13" t="s">
        <v>77</v>
      </c>
      <c r="AY2062" s="244" t="s">
        <v>164</v>
      </c>
    </row>
    <row r="2063" s="13" customFormat="1">
      <c r="A2063" s="13"/>
      <c r="B2063" s="233"/>
      <c r="C2063" s="234"/>
      <c r="D2063" s="235" t="s">
        <v>174</v>
      </c>
      <c r="E2063" s="236" t="s">
        <v>19</v>
      </c>
      <c r="F2063" s="237" t="s">
        <v>2142</v>
      </c>
      <c r="G2063" s="234"/>
      <c r="H2063" s="238">
        <v>4</v>
      </c>
      <c r="I2063" s="239"/>
      <c r="J2063" s="234"/>
      <c r="K2063" s="234"/>
      <c r="L2063" s="240"/>
      <c r="M2063" s="241"/>
      <c r="N2063" s="242"/>
      <c r="O2063" s="242"/>
      <c r="P2063" s="242"/>
      <c r="Q2063" s="242"/>
      <c r="R2063" s="242"/>
      <c r="S2063" s="242"/>
      <c r="T2063" s="24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T2063" s="244" t="s">
        <v>174</v>
      </c>
      <c r="AU2063" s="244" t="s">
        <v>87</v>
      </c>
      <c r="AV2063" s="13" t="s">
        <v>87</v>
      </c>
      <c r="AW2063" s="13" t="s">
        <v>37</v>
      </c>
      <c r="AX2063" s="13" t="s">
        <v>77</v>
      </c>
      <c r="AY2063" s="244" t="s">
        <v>164</v>
      </c>
    </row>
    <row r="2064" s="13" customFormat="1">
      <c r="A2064" s="13"/>
      <c r="B2064" s="233"/>
      <c r="C2064" s="234"/>
      <c r="D2064" s="235" t="s">
        <v>174</v>
      </c>
      <c r="E2064" s="236" t="s">
        <v>19</v>
      </c>
      <c r="F2064" s="237" t="s">
        <v>2143</v>
      </c>
      <c r="G2064" s="234"/>
      <c r="H2064" s="238">
        <v>10</v>
      </c>
      <c r="I2064" s="239"/>
      <c r="J2064" s="234"/>
      <c r="K2064" s="234"/>
      <c r="L2064" s="240"/>
      <c r="M2064" s="241"/>
      <c r="N2064" s="242"/>
      <c r="O2064" s="242"/>
      <c r="P2064" s="242"/>
      <c r="Q2064" s="242"/>
      <c r="R2064" s="242"/>
      <c r="S2064" s="242"/>
      <c r="T2064" s="24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T2064" s="244" t="s">
        <v>174</v>
      </c>
      <c r="AU2064" s="244" t="s">
        <v>87</v>
      </c>
      <c r="AV2064" s="13" t="s">
        <v>87</v>
      </c>
      <c r="AW2064" s="13" t="s">
        <v>37</v>
      </c>
      <c r="AX2064" s="13" t="s">
        <v>77</v>
      </c>
      <c r="AY2064" s="244" t="s">
        <v>164</v>
      </c>
    </row>
    <row r="2065" s="14" customFormat="1">
      <c r="A2065" s="14"/>
      <c r="B2065" s="245"/>
      <c r="C2065" s="246"/>
      <c r="D2065" s="235" t="s">
        <v>174</v>
      </c>
      <c r="E2065" s="247" t="s">
        <v>19</v>
      </c>
      <c r="F2065" s="248" t="s">
        <v>176</v>
      </c>
      <c r="G2065" s="246"/>
      <c r="H2065" s="249">
        <v>30</v>
      </c>
      <c r="I2065" s="250"/>
      <c r="J2065" s="246"/>
      <c r="K2065" s="246"/>
      <c r="L2065" s="251"/>
      <c r="M2065" s="252"/>
      <c r="N2065" s="253"/>
      <c r="O2065" s="253"/>
      <c r="P2065" s="253"/>
      <c r="Q2065" s="253"/>
      <c r="R2065" s="253"/>
      <c r="S2065" s="253"/>
      <c r="T2065" s="254"/>
      <c r="U2065" s="14"/>
      <c r="V2065" s="14"/>
      <c r="W2065" s="14"/>
      <c r="X2065" s="14"/>
      <c r="Y2065" s="14"/>
      <c r="Z2065" s="14"/>
      <c r="AA2065" s="14"/>
      <c r="AB2065" s="14"/>
      <c r="AC2065" s="14"/>
      <c r="AD2065" s="14"/>
      <c r="AE2065" s="14"/>
      <c r="AT2065" s="255" t="s">
        <v>174</v>
      </c>
      <c r="AU2065" s="255" t="s">
        <v>87</v>
      </c>
      <c r="AV2065" s="14" t="s">
        <v>108</v>
      </c>
      <c r="AW2065" s="14" t="s">
        <v>37</v>
      </c>
      <c r="AX2065" s="14" t="s">
        <v>85</v>
      </c>
      <c r="AY2065" s="255" t="s">
        <v>164</v>
      </c>
    </row>
    <row r="2066" s="2" customFormat="1" ht="37.8" customHeight="1">
      <c r="A2066" s="41"/>
      <c r="B2066" s="42"/>
      <c r="C2066" s="215" t="s">
        <v>2144</v>
      </c>
      <c r="D2066" s="215" t="s">
        <v>166</v>
      </c>
      <c r="E2066" s="216" t="s">
        <v>2145</v>
      </c>
      <c r="F2066" s="217" t="s">
        <v>2146</v>
      </c>
      <c r="G2066" s="218" t="s">
        <v>169</v>
      </c>
      <c r="H2066" s="219">
        <v>81.670000000000002</v>
      </c>
      <c r="I2066" s="220"/>
      <c r="J2066" s="221">
        <f>ROUND(I2066*H2066,2)</f>
        <v>0</v>
      </c>
      <c r="K2066" s="217" t="s">
        <v>170</v>
      </c>
      <c r="L2066" s="47"/>
      <c r="M2066" s="222" t="s">
        <v>19</v>
      </c>
      <c r="N2066" s="223" t="s">
        <v>48</v>
      </c>
      <c r="O2066" s="87"/>
      <c r="P2066" s="224">
        <f>O2066*H2066</f>
        <v>0</v>
      </c>
      <c r="Q2066" s="224">
        <v>0.0089700000000000005</v>
      </c>
      <c r="R2066" s="224">
        <f>Q2066*H2066</f>
        <v>0.73257990000000006</v>
      </c>
      <c r="S2066" s="224">
        <v>0</v>
      </c>
      <c r="T2066" s="225">
        <f>S2066*H2066</f>
        <v>0</v>
      </c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41"/>
      <c r="AE2066" s="41"/>
      <c r="AR2066" s="226" t="s">
        <v>276</v>
      </c>
      <c r="AT2066" s="226" t="s">
        <v>166</v>
      </c>
      <c r="AU2066" s="226" t="s">
        <v>87</v>
      </c>
      <c r="AY2066" s="20" t="s">
        <v>164</v>
      </c>
      <c r="BE2066" s="227">
        <f>IF(N2066="základní",J2066,0)</f>
        <v>0</v>
      </c>
      <c r="BF2066" s="227">
        <f>IF(N2066="snížená",J2066,0)</f>
        <v>0</v>
      </c>
      <c r="BG2066" s="227">
        <f>IF(N2066="zákl. přenesená",J2066,0)</f>
        <v>0</v>
      </c>
      <c r="BH2066" s="227">
        <f>IF(N2066="sníž. přenesená",J2066,0)</f>
        <v>0</v>
      </c>
      <c r="BI2066" s="227">
        <f>IF(N2066="nulová",J2066,0)</f>
        <v>0</v>
      </c>
      <c r="BJ2066" s="20" t="s">
        <v>85</v>
      </c>
      <c r="BK2066" s="227">
        <f>ROUND(I2066*H2066,2)</f>
        <v>0</v>
      </c>
      <c r="BL2066" s="20" t="s">
        <v>276</v>
      </c>
      <c r="BM2066" s="226" t="s">
        <v>2147</v>
      </c>
    </row>
    <row r="2067" s="2" customFormat="1">
      <c r="A2067" s="41"/>
      <c r="B2067" s="42"/>
      <c r="C2067" s="43"/>
      <c r="D2067" s="228" t="s">
        <v>172</v>
      </c>
      <c r="E2067" s="43"/>
      <c r="F2067" s="229" t="s">
        <v>2148</v>
      </c>
      <c r="G2067" s="43"/>
      <c r="H2067" s="43"/>
      <c r="I2067" s="230"/>
      <c r="J2067" s="43"/>
      <c r="K2067" s="43"/>
      <c r="L2067" s="47"/>
      <c r="M2067" s="231"/>
      <c r="N2067" s="232"/>
      <c r="O2067" s="87"/>
      <c r="P2067" s="87"/>
      <c r="Q2067" s="87"/>
      <c r="R2067" s="87"/>
      <c r="S2067" s="87"/>
      <c r="T2067" s="88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T2067" s="20" t="s">
        <v>172</v>
      </c>
      <c r="AU2067" s="20" t="s">
        <v>87</v>
      </c>
    </row>
    <row r="2068" s="15" customFormat="1">
      <c r="A2068" s="15"/>
      <c r="B2068" s="256"/>
      <c r="C2068" s="257"/>
      <c r="D2068" s="235" t="s">
        <v>174</v>
      </c>
      <c r="E2068" s="258" t="s">
        <v>19</v>
      </c>
      <c r="F2068" s="259" t="s">
        <v>258</v>
      </c>
      <c r="G2068" s="257"/>
      <c r="H2068" s="258" t="s">
        <v>19</v>
      </c>
      <c r="I2068" s="260"/>
      <c r="J2068" s="257"/>
      <c r="K2068" s="257"/>
      <c r="L2068" s="261"/>
      <c r="M2068" s="262"/>
      <c r="N2068" s="263"/>
      <c r="O2068" s="263"/>
      <c r="P2068" s="263"/>
      <c r="Q2068" s="263"/>
      <c r="R2068" s="263"/>
      <c r="S2068" s="263"/>
      <c r="T2068" s="264"/>
      <c r="U2068" s="15"/>
      <c r="V2068" s="15"/>
      <c r="W2068" s="15"/>
      <c r="X2068" s="15"/>
      <c r="Y2068" s="15"/>
      <c r="Z2068" s="15"/>
      <c r="AA2068" s="15"/>
      <c r="AB2068" s="15"/>
      <c r="AC2068" s="15"/>
      <c r="AD2068" s="15"/>
      <c r="AE2068" s="15"/>
      <c r="AT2068" s="265" t="s">
        <v>174</v>
      </c>
      <c r="AU2068" s="265" t="s">
        <v>87</v>
      </c>
      <c r="AV2068" s="15" t="s">
        <v>85</v>
      </c>
      <c r="AW2068" s="15" t="s">
        <v>37</v>
      </c>
      <c r="AX2068" s="15" t="s">
        <v>77</v>
      </c>
      <c r="AY2068" s="265" t="s">
        <v>164</v>
      </c>
    </row>
    <row r="2069" s="13" customFormat="1">
      <c r="A2069" s="13"/>
      <c r="B2069" s="233"/>
      <c r="C2069" s="234"/>
      <c r="D2069" s="235" t="s">
        <v>174</v>
      </c>
      <c r="E2069" s="236" t="s">
        <v>19</v>
      </c>
      <c r="F2069" s="237" t="s">
        <v>259</v>
      </c>
      <c r="G2069" s="234"/>
      <c r="H2069" s="238">
        <v>25.489999999999998</v>
      </c>
      <c r="I2069" s="239"/>
      <c r="J2069" s="234"/>
      <c r="K2069" s="234"/>
      <c r="L2069" s="240"/>
      <c r="M2069" s="241"/>
      <c r="N2069" s="242"/>
      <c r="O2069" s="242"/>
      <c r="P2069" s="242"/>
      <c r="Q2069" s="242"/>
      <c r="R2069" s="242"/>
      <c r="S2069" s="242"/>
      <c r="T2069" s="24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T2069" s="244" t="s">
        <v>174</v>
      </c>
      <c r="AU2069" s="244" t="s">
        <v>87</v>
      </c>
      <c r="AV2069" s="13" t="s">
        <v>87</v>
      </c>
      <c r="AW2069" s="13" t="s">
        <v>37</v>
      </c>
      <c r="AX2069" s="13" t="s">
        <v>77</v>
      </c>
      <c r="AY2069" s="244" t="s">
        <v>164</v>
      </c>
    </row>
    <row r="2070" s="13" customFormat="1">
      <c r="A2070" s="13"/>
      <c r="B2070" s="233"/>
      <c r="C2070" s="234"/>
      <c r="D2070" s="235" t="s">
        <v>174</v>
      </c>
      <c r="E2070" s="236" t="s">
        <v>19</v>
      </c>
      <c r="F2070" s="237" t="s">
        <v>260</v>
      </c>
      <c r="G2070" s="234"/>
      <c r="H2070" s="238">
        <v>20.09</v>
      </c>
      <c r="I2070" s="239"/>
      <c r="J2070" s="234"/>
      <c r="K2070" s="234"/>
      <c r="L2070" s="240"/>
      <c r="M2070" s="241"/>
      <c r="N2070" s="242"/>
      <c r="O2070" s="242"/>
      <c r="P2070" s="242"/>
      <c r="Q2070" s="242"/>
      <c r="R2070" s="242"/>
      <c r="S2070" s="242"/>
      <c r="T2070" s="24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T2070" s="244" t="s">
        <v>174</v>
      </c>
      <c r="AU2070" s="244" t="s">
        <v>87</v>
      </c>
      <c r="AV2070" s="13" t="s">
        <v>87</v>
      </c>
      <c r="AW2070" s="13" t="s">
        <v>37</v>
      </c>
      <c r="AX2070" s="13" t="s">
        <v>77</v>
      </c>
      <c r="AY2070" s="244" t="s">
        <v>164</v>
      </c>
    </row>
    <row r="2071" s="13" customFormat="1">
      <c r="A2071" s="13"/>
      <c r="B2071" s="233"/>
      <c r="C2071" s="234"/>
      <c r="D2071" s="235" t="s">
        <v>174</v>
      </c>
      <c r="E2071" s="236" t="s">
        <v>19</v>
      </c>
      <c r="F2071" s="237" t="s">
        <v>261</v>
      </c>
      <c r="G2071" s="234"/>
      <c r="H2071" s="238">
        <v>6.0599999999999996</v>
      </c>
      <c r="I2071" s="239"/>
      <c r="J2071" s="234"/>
      <c r="K2071" s="234"/>
      <c r="L2071" s="240"/>
      <c r="M2071" s="241"/>
      <c r="N2071" s="242"/>
      <c r="O2071" s="242"/>
      <c r="P2071" s="242"/>
      <c r="Q2071" s="242"/>
      <c r="R2071" s="242"/>
      <c r="S2071" s="242"/>
      <c r="T2071" s="24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T2071" s="244" t="s">
        <v>174</v>
      </c>
      <c r="AU2071" s="244" t="s">
        <v>87</v>
      </c>
      <c r="AV2071" s="13" t="s">
        <v>87</v>
      </c>
      <c r="AW2071" s="13" t="s">
        <v>37</v>
      </c>
      <c r="AX2071" s="13" t="s">
        <v>77</v>
      </c>
      <c r="AY2071" s="244" t="s">
        <v>164</v>
      </c>
    </row>
    <row r="2072" s="13" customFormat="1">
      <c r="A2072" s="13"/>
      <c r="B2072" s="233"/>
      <c r="C2072" s="234"/>
      <c r="D2072" s="235" t="s">
        <v>174</v>
      </c>
      <c r="E2072" s="236" t="s">
        <v>19</v>
      </c>
      <c r="F2072" s="237" t="s">
        <v>262</v>
      </c>
      <c r="G2072" s="234"/>
      <c r="H2072" s="238">
        <v>8.5999999999999996</v>
      </c>
      <c r="I2072" s="239"/>
      <c r="J2072" s="234"/>
      <c r="K2072" s="234"/>
      <c r="L2072" s="240"/>
      <c r="M2072" s="241"/>
      <c r="N2072" s="242"/>
      <c r="O2072" s="242"/>
      <c r="P2072" s="242"/>
      <c r="Q2072" s="242"/>
      <c r="R2072" s="242"/>
      <c r="S2072" s="242"/>
      <c r="T2072" s="24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T2072" s="244" t="s">
        <v>174</v>
      </c>
      <c r="AU2072" s="244" t="s">
        <v>87</v>
      </c>
      <c r="AV2072" s="13" t="s">
        <v>87</v>
      </c>
      <c r="AW2072" s="13" t="s">
        <v>37</v>
      </c>
      <c r="AX2072" s="13" t="s">
        <v>77</v>
      </c>
      <c r="AY2072" s="244" t="s">
        <v>164</v>
      </c>
    </row>
    <row r="2073" s="13" customFormat="1">
      <c r="A2073" s="13"/>
      <c r="B2073" s="233"/>
      <c r="C2073" s="234"/>
      <c r="D2073" s="235" t="s">
        <v>174</v>
      </c>
      <c r="E2073" s="236" t="s">
        <v>19</v>
      </c>
      <c r="F2073" s="237" t="s">
        <v>263</v>
      </c>
      <c r="G2073" s="234"/>
      <c r="H2073" s="238">
        <v>21.43</v>
      </c>
      <c r="I2073" s="239"/>
      <c r="J2073" s="234"/>
      <c r="K2073" s="234"/>
      <c r="L2073" s="240"/>
      <c r="M2073" s="241"/>
      <c r="N2073" s="242"/>
      <c r="O2073" s="242"/>
      <c r="P2073" s="242"/>
      <c r="Q2073" s="242"/>
      <c r="R2073" s="242"/>
      <c r="S2073" s="242"/>
      <c r="T2073" s="24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T2073" s="244" t="s">
        <v>174</v>
      </c>
      <c r="AU2073" s="244" t="s">
        <v>87</v>
      </c>
      <c r="AV2073" s="13" t="s">
        <v>87</v>
      </c>
      <c r="AW2073" s="13" t="s">
        <v>37</v>
      </c>
      <c r="AX2073" s="13" t="s">
        <v>77</v>
      </c>
      <c r="AY2073" s="244" t="s">
        <v>164</v>
      </c>
    </row>
    <row r="2074" s="14" customFormat="1">
      <c r="A2074" s="14"/>
      <c r="B2074" s="245"/>
      <c r="C2074" s="246"/>
      <c r="D2074" s="235" t="s">
        <v>174</v>
      </c>
      <c r="E2074" s="247" t="s">
        <v>19</v>
      </c>
      <c r="F2074" s="248" t="s">
        <v>176</v>
      </c>
      <c r="G2074" s="246"/>
      <c r="H2074" s="249">
        <v>81.670000000000002</v>
      </c>
      <c r="I2074" s="250"/>
      <c r="J2074" s="246"/>
      <c r="K2074" s="246"/>
      <c r="L2074" s="251"/>
      <c r="M2074" s="252"/>
      <c r="N2074" s="253"/>
      <c r="O2074" s="253"/>
      <c r="P2074" s="253"/>
      <c r="Q2074" s="253"/>
      <c r="R2074" s="253"/>
      <c r="S2074" s="253"/>
      <c r="T2074" s="254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T2074" s="255" t="s">
        <v>174</v>
      </c>
      <c r="AU2074" s="255" t="s">
        <v>87</v>
      </c>
      <c r="AV2074" s="14" t="s">
        <v>108</v>
      </c>
      <c r="AW2074" s="14" t="s">
        <v>37</v>
      </c>
      <c r="AX2074" s="14" t="s">
        <v>85</v>
      </c>
      <c r="AY2074" s="255" t="s">
        <v>164</v>
      </c>
    </row>
    <row r="2075" s="2" customFormat="1" ht="33" customHeight="1">
      <c r="A2075" s="41"/>
      <c r="B2075" s="42"/>
      <c r="C2075" s="267" t="s">
        <v>2149</v>
      </c>
      <c r="D2075" s="267" t="s">
        <v>338</v>
      </c>
      <c r="E2075" s="268" t="s">
        <v>2150</v>
      </c>
      <c r="F2075" s="269" t="s">
        <v>2151</v>
      </c>
      <c r="G2075" s="270" t="s">
        <v>169</v>
      </c>
      <c r="H2075" s="271">
        <v>93.921000000000006</v>
      </c>
      <c r="I2075" s="272"/>
      <c r="J2075" s="273">
        <f>ROUND(I2075*H2075,2)</f>
        <v>0</v>
      </c>
      <c r="K2075" s="269" t="s">
        <v>170</v>
      </c>
      <c r="L2075" s="274"/>
      <c r="M2075" s="275" t="s">
        <v>19</v>
      </c>
      <c r="N2075" s="276" t="s">
        <v>48</v>
      </c>
      <c r="O2075" s="87"/>
      <c r="P2075" s="224">
        <f>O2075*H2075</f>
        <v>0</v>
      </c>
      <c r="Q2075" s="224">
        <v>0.021999999999999999</v>
      </c>
      <c r="R2075" s="224">
        <f>Q2075*H2075</f>
        <v>2.066262</v>
      </c>
      <c r="S2075" s="224">
        <v>0</v>
      </c>
      <c r="T2075" s="225">
        <f>S2075*H2075</f>
        <v>0</v>
      </c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R2075" s="226" t="s">
        <v>393</v>
      </c>
      <c r="AT2075" s="226" t="s">
        <v>338</v>
      </c>
      <c r="AU2075" s="226" t="s">
        <v>87</v>
      </c>
      <c r="AY2075" s="20" t="s">
        <v>164</v>
      </c>
      <c r="BE2075" s="227">
        <f>IF(N2075="základní",J2075,0)</f>
        <v>0</v>
      </c>
      <c r="BF2075" s="227">
        <f>IF(N2075="snížená",J2075,0)</f>
        <v>0</v>
      </c>
      <c r="BG2075" s="227">
        <f>IF(N2075="zákl. přenesená",J2075,0)</f>
        <v>0</v>
      </c>
      <c r="BH2075" s="227">
        <f>IF(N2075="sníž. přenesená",J2075,0)</f>
        <v>0</v>
      </c>
      <c r="BI2075" s="227">
        <f>IF(N2075="nulová",J2075,0)</f>
        <v>0</v>
      </c>
      <c r="BJ2075" s="20" t="s">
        <v>85</v>
      </c>
      <c r="BK2075" s="227">
        <f>ROUND(I2075*H2075,2)</f>
        <v>0</v>
      </c>
      <c r="BL2075" s="20" t="s">
        <v>276</v>
      </c>
      <c r="BM2075" s="226" t="s">
        <v>2152</v>
      </c>
    </row>
    <row r="2076" s="13" customFormat="1">
      <c r="A2076" s="13"/>
      <c r="B2076" s="233"/>
      <c r="C2076" s="234"/>
      <c r="D2076" s="235" t="s">
        <v>174</v>
      </c>
      <c r="E2076" s="236" t="s">
        <v>19</v>
      </c>
      <c r="F2076" s="237" t="s">
        <v>342</v>
      </c>
      <c r="G2076" s="234"/>
      <c r="H2076" s="238">
        <v>93.921000000000006</v>
      </c>
      <c r="I2076" s="239"/>
      <c r="J2076" s="234"/>
      <c r="K2076" s="234"/>
      <c r="L2076" s="240"/>
      <c r="M2076" s="241"/>
      <c r="N2076" s="242"/>
      <c r="O2076" s="242"/>
      <c r="P2076" s="242"/>
      <c r="Q2076" s="242"/>
      <c r="R2076" s="242"/>
      <c r="S2076" s="242"/>
      <c r="T2076" s="24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  <c r="AE2076" s="13"/>
      <c r="AT2076" s="244" t="s">
        <v>174</v>
      </c>
      <c r="AU2076" s="244" t="s">
        <v>87</v>
      </c>
      <c r="AV2076" s="13" t="s">
        <v>87</v>
      </c>
      <c r="AW2076" s="13" t="s">
        <v>37</v>
      </c>
      <c r="AX2076" s="13" t="s">
        <v>77</v>
      </c>
      <c r="AY2076" s="244" t="s">
        <v>164</v>
      </c>
    </row>
    <row r="2077" s="14" customFormat="1">
      <c r="A2077" s="14"/>
      <c r="B2077" s="245"/>
      <c r="C2077" s="246"/>
      <c r="D2077" s="235" t="s">
        <v>174</v>
      </c>
      <c r="E2077" s="247" t="s">
        <v>19</v>
      </c>
      <c r="F2077" s="248" t="s">
        <v>176</v>
      </c>
      <c r="G2077" s="246"/>
      <c r="H2077" s="249">
        <v>93.921000000000006</v>
      </c>
      <c r="I2077" s="250"/>
      <c r="J2077" s="246"/>
      <c r="K2077" s="246"/>
      <c r="L2077" s="251"/>
      <c r="M2077" s="252"/>
      <c r="N2077" s="253"/>
      <c r="O2077" s="253"/>
      <c r="P2077" s="253"/>
      <c r="Q2077" s="253"/>
      <c r="R2077" s="253"/>
      <c r="S2077" s="253"/>
      <c r="T2077" s="254"/>
      <c r="U2077" s="14"/>
      <c r="V2077" s="14"/>
      <c r="W2077" s="14"/>
      <c r="X2077" s="14"/>
      <c r="Y2077" s="14"/>
      <c r="Z2077" s="14"/>
      <c r="AA2077" s="14"/>
      <c r="AB2077" s="14"/>
      <c r="AC2077" s="14"/>
      <c r="AD2077" s="14"/>
      <c r="AE2077" s="14"/>
      <c r="AT2077" s="255" t="s">
        <v>174</v>
      </c>
      <c r="AU2077" s="255" t="s">
        <v>87</v>
      </c>
      <c r="AV2077" s="14" t="s">
        <v>108</v>
      </c>
      <c r="AW2077" s="14" t="s">
        <v>37</v>
      </c>
      <c r="AX2077" s="14" t="s">
        <v>85</v>
      </c>
      <c r="AY2077" s="255" t="s">
        <v>164</v>
      </c>
    </row>
    <row r="2078" s="2" customFormat="1" ht="33" customHeight="1">
      <c r="A2078" s="41"/>
      <c r="B2078" s="42"/>
      <c r="C2078" s="215" t="s">
        <v>2153</v>
      </c>
      <c r="D2078" s="215" t="s">
        <v>166</v>
      </c>
      <c r="E2078" s="216" t="s">
        <v>2154</v>
      </c>
      <c r="F2078" s="217" t="s">
        <v>2155</v>
      </c>
      <c r="G2078" s="218" t="s">
        <v>359</v>
      </c>
      <c r="H2078" s="219">
        <v>83.150000000000006</v>
      </c>
      <c r="I2078" s="220"/>
      <c r="J2078" s="221">
        <f>ROUND(I2078*H2078,2)</f>
        <v>0</v>
      </c>
      <c r="K2078" s="217" t="s">
        <v>170</v>
      </c>
      <c r="L2078" s="47"/>
      <c r="M2078" s="222" t="s">
        <v>19</v>
      </c>
      <c r="N2078" s="223" t="s">
        <v>48</v>
      </c>
      <c r="O2078" s="87"/>
      <c r="P2078" s="224">
        <f>O2078*H2078</f>
        <v>0</v>
      </c>
      <c r="Q2078" s="224">
        <v>0.00042999999999999999</v>
      </c>
      <c r="R2078" s="224">
        <f>Q2078*H2078</f>
        <v>0.035754500000000002</v>
      </c>
      <c r="S2078" s="224">
        <v>0</v>
      </c>
      <c r="T2078" s="225">
        <f>S2078*H2078</f>
        <v>0</v>
      </c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41"/>
      <c r="AE2078" s="41"/>
      <c r="AR2078" s="226" t="s">
        <v>276</v>
      </c>
      <c r="AT2078" s="226" t="s">
        <v>166</v>
      </c>
      <c r="AU2078" s="226" t="s">
        <v>87</v>
      </c>
      <c r="AY2078" s="20" t="s">
        <v>164</v>
      </c>
      <c r="BE2078" s="227">
        <f>IF(N2078="základní",J2078,0)</f>
        <v>0</v>
      </c>
      <c r="BF2078" s="227">
        <f>IF(N2078="snížená",J2078,0)</f>
        <v>0</v>
      </c>
      <c r="BG2078" s="227">
        <f>IF(N2078="zákl. přenesená",J2078,0)</f>
        <v>0</v>
      </c>
      <c r="BH2078" s="227">
        <f>IF(N2078="sníž. přenesená",J2078,0)</f>
        <v>0</v>
      </c>
      <c r="BI2078" s="227">
        <f>IF(N2078="nulová",J2078,0)</f>
        <v>0</v>
      </c>
      <c r="BJ2078" s="20" t="s">
        <v>85</v>
      </c>
      <c r="BK2078" s="227">
        <f>ROUND(I2078*H2078,2)</f>
        <v>0</v>
      </c>
      <c r="BL2078" s="20" t="s">
        <v>276</v>
      </c>
      <c r="BM2078" s="226" t="s">
        <v>2156</v>
      </c>
    </row>
    <row r="2079" s="2" customFormat="1">
      <c r="A2079" s="41"/>
      <c r="B2079" s="42"/>
      <c r="C2079" s="43"/>
      <c r="D2079" s="228" t="s">
        <v>172</v>
      </c>
      <c r="E2079" s="43"/>
      <c r="F2079" s="229" t="s">
        <v>2157</v>
      </c>
      <c r="G2079" s="43"/>
      <c r="H2079" s="43"/>
      <c r="I2079" s="230"/>
      <c r="J2079" s="43"/>
      <c r="K2079" s="43"/>
      <c r="L2079" s="47"/>
      <c r="M2079" s="231"/>
      <c r="N2079" s="232"/>
      <c r="O2079" s="87"/>
      <c r="P2079" s="87"/>
      <c r="Q2079" s="87"/>
      <c r="R2079" s="87"/>
      <c r="S2079" s="87"/>
      <c r="T2079" s="88"/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41"/>
      <c r="AE2079" s="41"/>
      <c r="AT2079" s="20" t="s">
        <v>172</v>
      </c>
      <c r="AU2079" s="20" t="s">
        <v>87</v>
      </c>
    </row>
    <row r="2080" s="15" customFormat="1">
      <c r="A2080" s="15"/>
      <c r="B2080" s="256"/>
      <c r="C2080" s="257"/>
      <c r="D2080" s="235" t="s">
        <v>174</v>
      </c>
      <c r="E2080" s="258" t="s">
        <v>19</v>
      </c>
      <c r="F2080" s="259" t="s">
        <v>258</v>
      </c>
      <c r="G2080" s="257"/>
      <c r="H2080" s="258" t="s">
        <v>19</v>
      </c>
      <c r="I2080" s="260"/>
      <c r="J2080" s="257"/>
      <c r="K2080" s="257"/>
      <c r="L2080" s="261"/>
      <c r="M2080" s="262"/>
      <c r="N2080" s="263"/>
      <c r="O2080" s="263"/>
      <c r="P2080" s="263"/>
      <c r="Q2080" s="263"/>
      <c r="R2080" s="263"/>
      <c r="S2080" s="263"/>
      <c r="T2080" s="264"/>
      <c r="U2080" s="15"/>
      <c r="V2080" s="15"/>
      <c r="W2080" s="15"/>
      <c r="X2080" s="15"/>
      <c r="Y2080" s="15"/>
      <c r="Z2080" s="15"/>
      <c r="AA2080" s="15"/>
      <c r="AB2080" s="15"/>
      <c r="AC2080" s="15"/>
      <c r="AD2080" s="15"/>
      <c r="AE2080" s="15"/>
      <c r="AT2080" s="265" t="s">
        <v>174</v>
      </c>
      <c r="AU2080" s="265" t="s">
        <v>87</v>
      </c>
      <c r="AV2080" s="15" t="s">
        <v>85</v>
      </c>
      <c r="AW2080" s="15" t="s">
        <v>37</v>
      </c>
      <c r="AX2080" s="15" t="s">
        <v>77</v>
      </c>
      <c r="AY2080" s="265" t="s">
        <v>164</v>
      </c>
    </row>
    <row r="2081" s="13" customFormat="1">
      <c r="A2081" s="13"/>
      <c r="B2081" s="233"/>
      <c r="C2081" s="234"/>
      <c r="D2081" s="235" t="s">
        <v>174</v>
      </c>
      <c r="E2081" s="236" t="s">
        <v>19</v>
      </c>
      <c r="F2081" s="237" t="s">
        <v>2122</v>
      </c>
      <c r="G2081" s="234"/>
      <c r="H2081" s="238">
        <v>21.48</v>
      </c>
      <c r="I2081" s="239"/>
      <c r="J2081" s="234"/>
      <c r="K2081" s="234"/>
      <c r="L2081" s="240"/>
      <c r="M2081" s="241"/>
      <c r="N2081" s="242"/>
      <c r="O2081" s="242"/>
      <c r="P2081" s="242"/>
      <c r="Q2081" s="242"/>
      <c r="R2081" s="242"/>
      <c r="S2081" s="242"/>
      <c r="T2081" s="24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T2081" s="244" t="s">
        <v>174</v>
      </c>
      <c r="AU2081" s="244" t="s">
        <v>87</v>
      </c>
      <c r="AV2081" s="13" t="s">
        <v>87</v>
      </c>
      <c r="AW2081" s="13" t="s">
        <v>37</v>
      </c>
      <c r="AX2081" s="13" t="s">
        <v>77</v>
      </c>
      <c r="AY2081" s="244" t="s">
        <v>164</v>
      </c>
    </row>
    <row r="2082" s="13" customFormat="1">
      <c r="A2082" s="13"/>
      <c r="B2082" s="233"/>
      <c r="C2082" s="234"/>
      <c r="D2082" s="235" t="s">
        <v>174</v>
      </c>
      <c r="E2082" s="236" t="s">
        <v>19</v>
      </c>
      <c r="F2082" s="237" t="s">
        <v>2123</v>
      </c>
      <c r="G2082" s="234"/>
      <c r="H2082" s="238">
        <v>18.609999999999999</v>
      </c>
      <c r="I2082" s="239"/>
      <c r="J2082" s="234"/>
      <c r="K2082" s="234"/>
      <c r="L2082" s="240"/>
      <c r="M2082" s="241"/>
      <c r="N2082" s="242"/>
      <c r="O2082" s="242"/>
      <c r="P2082" s="242"/>
      <c r="Q2082" s="242"/>
      <c r="R2082" s="242"/>
      <c r="S2082" s="242"/>
      <c r="T2082" s="24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T2082" s="244" t="s">
        <v>174</v>
      </c>
      <c r="AU2082" s="244" t="s">
        <v>87</v>
      </c>
      <c r="AV2082" s="13" t="s">
        <v>87</v>
      </c>
      <c r="AW2082" s="13" t="s">
        <v>37</v>
      </c>
      <c r="AX2082" s="13" t="s">
        <v>77</v>
      </c>
      <c r="AY2082" s="244" t="s">
        <v>164</v>
      </c>
    </row>
    <row r="2083" s="13" customFormat="1">
      <c r="A2083" s="13"/>
      <c r="B2083" s="233"/>
      <c r="C2083" s="234"/>
      <c r="D2083" s="235" t="s">
        <v>174</v>
      </c>
      <c r="E2083" s="236" t="s">
        <v>19</v>
      </c>
      <c r="F2083" s="237" t="s">
        <v>2124</v>
      </c>
      <c r="G2083" s="234"/>
      <c r="H2083" s="238">
        <v>7.3700000000000001</v>
      </c>
      <c r="I2083" s="239"/>
      <c r="J2083" s="234"/>
      <c r="K2083" s="234"/>
      <c r="L2083" s="240"/>
      <c r="M2083" s="241"/>
      <c r="N2083" s="242"/>
      <c r="O2083" s="242"/>
      <c r="P2083" s="242"/>
      <c r="Q2083" s="242"/>
      <c r="R2083" s="242"/>
      <c r="S2083" s="242"/>
      <c r="T2083" s="24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T2083" s="244" t="s">
        <v>174</v>
      </c>
      <c r="AU2083" s="244" t="s">
        <v>87</v>
      </c>
      <c r="AV2083" s="13" t="s">
        <v>87</v>
      </c>
      <c r="AW2083" s="13" t="s">
        <v>37</v>
      </c>
      <c r="AX2083" s="13" t="s">
        <v>77</v>
      </c>
      <c r="AY2083" s="244" t="s">
        <v>164</v>
      </c>
    </row>
    <row r="2084" s="13" customFormat="1">
      <c r="A2084" s="13"/>
      <c r="B2084" s="233"/>
      <c r="C2084" s="234"/>
      <c r="D2084" s="235" t="s">
        <v>174</v>
      </c>
      <c r="E2084" s="236" t="s">
        <v>19</v>
      </c>
      <c r="F2084" s="237" t="s">
        <v>615</v>
      </c>
      <c r="G2084" s="234"/>
      <c r="H2084" s="238">
        <v>12.6</v>
      </c>
      <c r="I2084" s="239"/>
      <c r="J2084" s="234"/>
      <c r="K2084" s="234"/>
      <c r="L2084" s="240"/>
      <c r="M2084" s="241"/>
      <c r="N2084" s="242"/>
      <c r="O2084" s="242"/>
      <c r="P2084" s="242"/>
      <c r="Q2084" s="242"/>
      <c r="R2084" s="242"/>
      <c r="S2084" s="242"/>
      <c r="T2084" s="24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T2084" s="244" t="s">
        <v>174</v>
      </c>
      <c r="AU2084" s="244" t="s">
        <v>87</v>
      </c>
      <c r="AV2084" s="13" t="s">
        <v>87</v>
      </c>
      <c r="AW2084" s="13" t="s">
        <v>37</v>
      </c>
      <c r="AX2084" s="13" t="s">
        <v>77</v>
      </c>
      <c r="AY2084" s="244" t="s">
        <v>164</v>
      </c>
    </row>
    <row r="2085" s="13" customFormat="1">
      <c r="A2085" s="13"/>
      <c r="B2085" s="233"/>
      <c r="C2085" s="234"/>
      <c r="D2085" s="235" t="s">
        <v>174</v>
      </c>
      <c r="E2085" s="236" t="s">
        <v>19</v>
      </c>
      <c r="F2085" s="237" t="s">
        <v>616</v>
      </c>
      <c r="G2085" s="234"/>
      <c r="H2085" s="238">
        <v>23.09</v>
      </c>
      <c r="I2085" s="239"/>
      <c r="J2085" s="234"/>
      <c r="K2085" s="234"/>
      <c r="L2085" s="240"/>
      <c r="M2085" s="241"/>
      <c r="N2085" s="242"/>
      <c r="O2085" s="242"/>
      <c r="P2085" s="242"/>
      <c r="Q2085" s="242"/>
      <c r="R2085" s="242"/>
      <c r="S2085" s="242"/>
      <c r="T2085" s="24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T2085" s="244" t="s">
        <v>174</v>
      </c>
      <c r="AU2085" s="244" t="s">
        <v>87</v>
      </c>
      <c r="AV2085" s="13" t="s">
        <v>87</v>
      </c>
      <c r="AW2085" s="13" t="s">
        <v>37</v>
      </c>
      <c r="AX2085" s="13" t="s">
        <v>77</v>
      </c>
      <c r="AY2085" s="244" t="s">
        <v>164</v>
      </c>
    </row>
    <row r="2086" s="14" customFormat="1">
      <c r="A2086" s="14"/>
      <c r="B2086" s="245"/>
      <c r="C2086" s="246"/>
      <c r="D2086" s="235" t="s">
        <v>174</v>
      </c>
      <c r="E2086" s="247" t="s">
        <v>19</v>
      </c>
      <c r="F2086" s="248" t="s">
        <v>176</v>
      </c>
      <c r="G2086" s="246"/>
      <c r="H2086" s="249">
        <v>83.150000000000006</v>
      </c>
      <c r="I2086" s="250"/>
      <c r="J2086" s="246"/>
      <c r="K2086" s="246"/>
      <c r="L2086" s="251"/>
      <c r="M2086" s="252"/>
      <c r="N2086" s="253"/>
      <c r="O2086" s="253"/>
      <c r="P2086" s="253"/>
      <c r="Q2086" s="253"/>
      <c r="R2086" s="253"/>
      <c r="S2086" s="253"/>
      <c r="T2086" s="254"/>
      <c r="U2086" s="14"/>
      <c r="V2086" s="14"/>
      <c r="W2086" s="14"/>
      <c r="X2086" s="14"/>
      <c r="Y2086" s="14"/>
      <c r="Z2086" s="14"/>
      <c r="AA2086" s="14"/>
      <c r="AB2086" s="14"/>
      <c r="AC2086" s="14"/>
      <c r="AD2086" s="14"/>
      <c r="AE2086" s="14"/>
      <c r="AT2086" s="255" t="s">
        <v>174</v>
      </c>
      <c r="AU2086" s="255" t="s">
        <v>87</v>
      </c>
      <c r="AV2086" s="14" t="s">
        <v>108</v>
      </c>
      <c r="AW2086" s="14" t="s">
        <v>37</v>
      </c>
      <c r="AX2086" s="14" t="s">
        <v>85</v>
      </c>
      <c r="AY2086" s="255" t="s">
        <v>164</v>
      </c>
    </row>
    <row r="2087" s="2" customFormat="1" ht="24.15" customHeight="1">
      <c r="A2087" s="41"/>
      <c r="B2087" s="42"/>
      <c r="C2087" s="267" t="s">
        <v>2158</v>
      </c>
      <c r="D2087" s="267" t="s">
        <v>338</v>
      </c>
      <c r="E2087" s="268" t="s">
        <v>2159</v>
      </c>
      <c r="F2087" s="269" t="s">
        <v>2160</v>
      </c>
      <c r="G2087" s="270" t="s">
        <v>359</v>
      </c>
      <c r="H2087" s="271">
        <v>95.623000000000005</v>
      </c>
      <c r="I2087" s="272"/>
      <c r="J2087" s="273">
        <f>ROUND(I2087*H2087,2)</f>
        <v>0</v>
      </c>
      <c r="K2087" s="269" t="s">
        <v>170</v>
      </c>
      <c r="L2087" s="274"/>
      <c r="M2087" s="275" t="s">
        <v>19</v>
      </c>
      <c r="N2087" s="276" t="s">
        <v>48</v>
      </c>
      <c r="O2087" s="87"/>
      <c r="P2087" s="224">
        <f>O2087*H2087</f>
        <v>0</v>
      </c>
      <c r="Q2087" s="224">
        <v>0.00198</v>
      </c>
      <c r="R2087" s="224">
        <f>Q2087*H2087</f>
        <v>0.18933354</v>
      </c>
      <c r="S2087" s="224">
        <v>0</v>
      </c>
      <c r="T2087" s="225">
        <f>S2087*H2087</f>
        <v>0</v>
      </c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R2087" s="226" t="s">
        <v>393</v>
      </c>
      <c r="AT2087" s="226" t="s">
        <v>338</v>
      </c>
      <c r="AU2087" s="226" t="s">
        <v>87</v>
      </c>
      <c r="AY2087" s="20" t="s">
        <v>164</v>
      </c>
      <c r="BE2087" s="227">
        <f>IF(N2087="základní",J2087,0)</f>
        <v>0</v>
      </c>
      <c r="BF2087" s="227">
        <f>IF(N2087="snížená",J2087,0)</f>
        <v>0</v>
      </c>
      <c r="BG2087" s="227">
        <f>IF(N2087="zákl. přenesená",J2087,0)</f>
        <v>0</v>
      </c>
      <c r="BH2087" s="227">
        <f>IF(N2087="sníž. přenesená",J2087,0)</f>
        <v>0</v>
      </c>
      <c r="BI2087" s="227">
        <f>IF(N2087="nulová",J2087,0)</f>
        <v>0</v>
      </c>
      <c r="BJ2087" s="20" t="s">
        <v>85</v>
      </c>
      <c r="BK2087" s="227">
        <f>ROUND(I2087*H2087,2)</f>
        <v>0</v>
      </c>
      <c r="BL2087" s="20" t="s">
        <v>276</v>
      </c>
      <c r="BM2087" s="226" t="s">
        <v>2161</v>
      </c>
    </row>
    <row r="2088" s="13" customFormat="1">
      <c r="A2088" s="13"/>
      <c r="B2088" s="233"/>
      <c r="C2088" s="234"/>
      <c r="D2088" s="235" t="s">
        <v>174</v>
      </c>
      <c r="E2088" s="236" t="s">
        <v>19</v>
      </c>
      <c r="F2088" s="237" t="s">
        <v>2162</v>
      </c>
      <c r="G2088" s="234"/>
      <c r="H2088" s="238">
        <v>95.623000000000005</v>
      </c>
      <c r="I2088" s="239"/>
      <c r="J2088" s="234"/>
      <c r="K2088" s="234"/>
      <c r="L2088" s="240"/>
      <c r="M2088" s="241"/>
      <c r="N2088" s="242"/>
      <c r="O2088" s="242"/>
      <c r="P2088" s="242"/>
      <c r="Q2088" s="242"/>
      <c r="R2088" s="242"/>
      <c r="S2088" s="242"/>
      <c r="T2088" s="24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T2088" s="244" t="s">
        <v>174</v>
      </c>
      <c r="AU2088" s="244" t="s">
        <v>87</v>
      </c>
      <c r="AV2088" s="13" t="s">
        <v>87</v>
      </c>
      <c r="AW2088" s="13" t="s">
        <v>37</v>
      </c>
      <c r="AX2088" s="13" t="s">
        <v>77</v>
      </c>
      <c r="AY2088" s="244" t="s">
        <v>164</v>
      </c>
    </row>
    <row r="2089" s="14" customFormat="1">
      <c r="A2089" s="14"/>
      <c r="B2089" s="245"/>
      <c r="C2089" s="246"/>
      <c r="D2089" s="235" t="s">
        <v>174</v>
      </c>
      <c r="E2089" s="247" t="s">
        <v>19</v>
      </c>
      <c r="F2089" s="248" t="s">
        <v>176</v>
      </c>
      <c r="G2089" s="246"/>
      <c r="H2089" s="249">
        <v>95.623000000000005</v>
      </c>
      <c r="I2089" s="250"/>
      <c r="J2089" s="246"/>
      <c r="K2089" s="246"/>
      <c r="L2089" s="251"/>
      <c r="M2089" s="252"/>
      <c r="N2089" s="253"/>
      <c r="O2089" s="253"/>
      <c r="P2089" s="253"/>
      <c r="Q2089" s="253"/>
      <c r="R2089" s="253"/>
      <c r="S2089" s="253"/>
      <c r="T2089" s="254"/>
      <c r="U2089" s="14"/>
      <c r="V2089" s="14"/>
      <c r="W2089" s="14"/>
      <c r="X2089" s="14"/>
      <c r="Y2089" s="14"/>
      <c r="Z2089" s="14"/>
      <c r="AA2089" s="14"/>
      <c r="AB2089" s="14"/>
      <c r="AC2089" s="14"/>
      <c r="AD2089" s="14"/>
      <c r="AE2089" s="14"/>
      <c r="AT2089" s="255" t="s">
        <v>174</v>
      </c>
      <c r="AU2089" s="255" t="s">
        <v>87</v>
      </c>
      <c r="AV2089" s="14" t="s">
        <v>108</v>
      </c>
      <c r="AW2089" s="14" t="s">
        <v>37</v>
      </c>
      <c r="AX2089" s="14" t="s">
        <v>85</v>
      </c>
      <c r="AY2089" s="255" t="s">
        <v>164</v>
      </c>
    </row>
    <row r="2090" s="2" customFormat="1" ht="16.5" customHeight="1">
      <c r="A2090" s="41"/>
      <c r="B2090" s="42"/>
      <c r="C2090" s="215" t="s">
        <v>2163</v>
      </c>
      <c r="D2090" s="215" t="s">
        <v>166</v>
      </c>
      <c r="E2090" s="216" t="s">
        <v>2164</v>
      </c>
      <c r="F2090" s="217" t="s">
        <v>2165</v>
      </c>
      <c r="G2090" s="218" t="s">
        <v>359</v>
      </c>
      <c r="H2090" s="219">
        <v>87.579999999999998</v>
      </c>
      <c r="I2090" s="220"/>
      <c r="J2090" s="221">
        <f>ROUND(I2090*H2090,2)</f>
        <v>0</v>
      </c>
      <c r="K2090" s="217" t="s">
        <v>170</v>
      </c>
      <c r="L2090" s="47"/>
      <c r="M2090" s="222" t="s">
        <v>19</v>
      </c>
      <c r="N2090" s="223" t="s">
        <v>48</v>
      </c>
      <c r="O2090" s="87"/>
      <c r="P2090" s="224">
        <f>O2090*H2090</f>
        <v>0</v>
      </c>
      <c r="Q2090" s="224">
        <v>9.0000000000000006E-05</v>
      </c>
      <c r="R2090" s="224">
        <f>Q2090*H2090</f>
        <v>0.0078822000000000007</v>
      </c>
      <c r="S2090" s="224">
        <v>0</v>
      </c>
      <c r="T2090" s="225">
        <f>S2090*H2090</f>
        <v>0</v>
      </c>
      <c r="U2090" s="41"/>
      <c r="V2090" s="41"/>
      <c r="W2090" s="41"/>
      <c r="X2090" s="41"/>
      <c r="Y2090" s="41"/>
      <c r="Z2090" s="41"/>
      <c r="AA2090" s="41"/>
      <c r="AB2090" s="41"/>
      <c r="AC2090" s="41"/>
      <c r="AD2090" s="41"/>
      <c r="AE2090" s="41"/>
      <c r="AR2090" s="226" t="s">
        <v>276</v>
      </c>
      <c r="AT2090" s="226" t="s">
        <v>166</v>
      </c>
      <c r="AU2090" s="226" t="s">
        <v>87</v>
      </c>
      <c r="AY2090" s="20" t="s">
        <v>164</v>
      </c>
      <c r="BE2090" s="227">
        <f>IF(N2090="základní",J2090,0)</f>
        <v>0</v>
      </c>
      <c r="BF2090" s="227">
        <f>IF(N2090="snížená",J2090,0)</f>
        <v>0</v>
      </c>
      <c r="BG2090" s="227">
        <f>IF(N2090="zákl. přenesená",J2090,0)</f>
        <v>0</v>
      </c>
      <c r="BH2090" s="227">
        <f>IF(N2090="sníž. přenesená",J2090,0)</f>
        <v>0</v>
      </c>
      <c r="BI2090" s="227">
        <f>IF(N2090="nulová",J2090,0)</f>
        <v>0</v>
      </c>
      <c r="BJ2090" s="20" t="s">
        <v>85</v>
      </c>
      <c r="BK2090" s="227">
        <f>ROUND(I2090*H2090,2)</f>
        <v>0</v>
      </c>
      <c r="BL2090" s="20" t="s">
        <v>276</v>
      </c>
      <c r="BM2090" s="226" t="s">
        <v>2166</v>
      </c>
    </row>
    <row r="2091" s="2" customFormat="1">
      <c r="A2091" s="41"/>
      <c r="B2091" s="42"/>
      <c r="C2091" s="43"/>
      <c r="D2091" s="228" t="s">
        <v>172</v>
      </c>
      <c r="E2091" s="43"/>
      <c r="F2091" s="229" t="s">
        <v>2167</v>
      </c>
      <c r="G2091" s="43"/>
      <c r="H2091" s="43"/>
      <c r="I2091" s="230"/>
      <c r="J2091" s="43"/>
      <c r="K2091" s="43"/>
      <c r="L2091" s="47"/>
      <c r="M2091" s="231"/>
      <c r="N2091" s="232"/>
      <c r="O2091" s="87"/>
      <c r="P2091" s="87"/>
      <c r="Q2091" s="87"/>
      <c r="R2091" s="87"/>
      <c r="S2091" s="87"/>
      <c r="T2091" s="88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T2091" s="20" t="s">
        <v>172</v>
      </c>
      <c r="AU2091" s="20" t="s">
        <v>87</v>
      </c>
    </row>
    <row r="2092" s="15" customFormat="1">
      <c r="A2092" s="15"/>
      <c r="B2092" s="256"/>
      <c r="C2092" s="257"/>
      <c r="D2092" s="235" t="s">
        <v>174</v>
      </c>
      <c r="E2092" s="258" t="s">
        <v>19</v>
      </c>
      <c r="F2092" s="259" t="s">
        <v>258</v>
      </c>
      <c r="G2092" s="257"/>
      <c r="H2092" s="258" t="s">
        <v>19</v>
      </c>
      <c r="I2092" s="260"/>
      <c r="J2092" s="257"/>
      <c r="K2092" s="257"/>
      <c r="L2092" s="261"/>
      <c r="M2092" s="262"/>
      <c r="N2092" s="263"/>
      <c r="O2092" s="263"/>
      <c r="P2092" s="263"/>
      <c r="Q2092" s="263"/>
      <c r="R2092" s="263"/>
      <c r="S2092" s="263"/>
      <c r="T2092" s="264"/>
      <c r="U2092" s="15"/>
      <c r="V2092" s="15"/>
      <c r="W2092" s="15"/>
      <c r="X2092" s="15"/>
      <c r="Y2092" s="15"/>
      <c r="Z2092" s="15"/>
      <c r="AA2092" s="15"/>
      <c r="AB2092" s="15"/>
      <c r="AC2092" s="15"/>
      <c r="AD2092" s="15"/>
      <c r="AE2092" s="15"/>
      <c r="AT2092" s="265" t="s">
        <v>174</v>
      </c>
      <c r="AU2092" s="265" t="s">
        <v>87</v>
      </c>
      <c r="AV2092" s="15" t="s">
        <v>85</v>
      </c>
      <c r="AW2092" s="15" t="s">
        <v>37</v>
      </c>
      <c r="AX2092" s="15" t="s">
        <v>77</v>
      </c>
      <c r="AY2092" s="265" t="s">
        <v>164</v>
      </c>
    </row>
    <row r="2093" s="13" customFormat="1">
      <c r="A2093" s="13"/>
      <c r="B2093" s="233"/>
      <c r="C2093" s="234"/>
      <c r="D2093" s="235" t="s">
        <v>174</v>
      </c>
      <c r="E2093" s="236" t="s">
        <v>19</v>
      </c>
      <c r="F2093" s="237" t="s">
        <v>612</v>
      </c>
      <c r="G2093" s="234"/>
      <c r="H2093" s="238">
        <v>23</v>
      </c>
      <c r="I2093" s="239"/>
      <c r="J2093" s="234"/>
      <c r="K2093" s="234"/>
      <c r="L2093" s="240"/>
      <c r="M2093" s="241"/>
      <c r="N2093" s="242"/>
      <c r="O2093" s="242"/>
      <c r="P2093" s="242"/>
      <c r="Q2093" s="242"/>
      <c r="R2093" s="242"/>
      <c r="S2093" s="242"/>
      <c r="T2093" s="24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T2093" s="244" t="s">
        <v>174</v>
      </c>
      <c r="AU2093" s="244" t="s">
        <v>87</v>
      </c>
      <c r="AV2093" s="13" t="s">
        <v>87</v>
      </c>
      <c r="AW2093" s="13" t="s">
        <v>37</v>
      </c>
      <c r="AX2093" s="13" t="s">
        <v>77</v>
      </c>
      <c r="AY2093" s="244" t="s">
        <v>164</v>
      </c>
    </row>
    <row r="2094" s="13" customFormat="1">
      <c r="A2094" s="13"/>
      <c r="B2094" s="233"/>
      <c r="C2094" s="234"/>
      <c r="D2094" s="235" t="s">
        <v>174</v>
      </c>
      <c r="E2094" s="236" t="s">
        <v>19</v>
      </c>
      <c r="F2094" s="237" t="s">
        <v>613</v>
      </c>
      <c r="G2094" s="234"/>
      <c r="H2094" s="238">
        <v>20.100000000000001</v>
      </c>
      <c r="I2094" s="239"/>
      <c r="J2094" s="234"/>
      <c r="K2094" s="234"/>
      <c r="L2094" s="240"/>
      <c r="M2094" s="241"/>
      <c r="N2094" s="242"/>
      <c r="O2094" s="242"/>
      <c r="P2094" s="242"/>
      <c r="Q2094" s="242"/>
      <c r="R2094" s="242"/>
      <c r="S2094" s="242"/>
      <c r="T2094" s="24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T2094" s="244" t="s">
        <v>174</v>
      </c>
      <c r="AU2094" s="244" t="s">
        <v>87</v>
      </c>
      <c r="AV2094" s="13" t="s">
        <v>87</v>
      </c>
      <c r="AW2094" s="13" t="s">
        <v>37</v>
      </c>
      <c r="AX2094" s="13" t="s">
        <v>77</v>
      </c>
      <c r="AY2094" s="244" t="s">
        <v>164</v>
      </c>
    </row>
    <row r="2095" s="13" customFormat="1">
      <c r="A2095" s="13"/>
      <c r="B2095" s="233"/>
      <c r="C2095" s="234"/>
      <c r="D2095" s="235" t="s">
        <v>174</v>
      </c>
      <c r="E2095" s="236" t="s">
        <v>19</v>
      </c>
      <c r="F2095" s="237" t="s">
        <v>614</v>
      </c>
      <c r="G2095" s="234"/>
      <c r="H2095" s="238">
        <v>8.7899999999999991</v>
      </c>
      <c r="I2095" s="239"/>
      <c r="J2095" s="234"/>
      <c r="K2095" s="234"/>
      <c r="L2095" s="240"/>
      <c r="M2095" s="241"/>
      <c r="N2095" s="242"/>
      <c r="O2095" s="242"/>
      <c r="P2095" s="242"/>
      <c r="Q2095" s="242"/>
      <c r="R2095" s="242"/>
      <c r="S2095" s="242"/>
      <c r="T2095" s="24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T2095" s="244" t="s">
        <v>174</v>
      </c>
      <c r="AU2095" s="244" t="s">
        <v>87</v>
      </c>
      <c r="AV2095" s="13" t="s">
        <v>87</v>
      </c>
      <c r="AW2095" s="13" t="s">
        <v>37</v>
      </c>
      <c r="AX2095" s="13" t="s">
        <v>77</v>
      </c>
      <c r="AY2095" s="244" t="s">
        <v>164</v>
      </c>
    </row>
    <row r="2096" s="13" customFormat="1">
      <c r="A2096" s="13"/>
      <c r="B2096" s="233"/>
      <c r="C2096" s="234"/>
      <c r="D2096" s="235" t="s">
        <v>174</v>
      </c>
      <c r="E2096" s="236" t="s">
        <v>19</v>
      </c>
      <c r="F2096" s="237" t="s">
        <v>615</v>
      </c>
      <c r="G2096" s="234"/>
      <c r="H2096" s="238">
        <v>12.6</v>
      </c>
      <c r="I2096" s="239"/>
      <c r="J2096" s="234"/>
      <c r="K2096" s="234"/>
      <c r="L2096" s="240"/>
      <c r="M2096" s="241"/>
      <c r="N2096" s="242"/>
      <c r="O2096" s="242"/>
      <c r="P2096" s="242"/>
      <c r="Q2096" s="242"/>
      <c r="R2096" s="242"/>
      <c r="S2096" s="242"/>
      <c r="T2096" s="24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T2096" s="244" t="s">
        <v>174</v>
      </c>
      <c r="AU2096" s="244" t="s">
        <v>87</v>
      </c>
      <c r="AV2096" s="13" t="s">
        <v>87</v>
      </c>
      <c r="AW2096" s="13" t="s">
        <v>37</v>
      </c>
      <c r="AX2096" s="13" t="s">
        <v>77</v>
      </c>
      <c r="AY2096" s="244" t="s">
        <v>164</v>
      </c>
    </row>
    <row r="2097" s="13" customFormat="1">
      <c r="A2097" s="13"/>
      <c r="B2097" s="233"/>
      <c r="C2097" s="234"/>
      <c r="D2097" s="235" t="s">
        <v>174</v>
      </c>
      <c r="E2097" s="236" t="s">
        <v>19</v>
      </c>
      <c r="F2097" s="237" t="s">
        <v>616</v>
      </c>
      <c r="G2097" s="234"/>
      <c r="H2097" s="238">
        <v>23.09</v>
      </c>
      <c r="I2097" s="239"/>
      <c r="J2097" s="234"/>
      <c r="K2097" s="234"/>
      <c r="L2097" s="240"/>
      <c r="M2097" s="241"/>
      <c r="N2097" s="242"/>
      <c r="O2097" s="242"/>
      <c r="P2097" s="242"/>
      <c r="Q2097" s="242"/>
      <c r="R2097" s="242"/>
      <c r="S2097" s="242"/>
      <c r="T2097" s="24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T2097" s="244" t="s">
        <v>174</v>
      </c>
      <c r="AU2097" s="244" t="s">
        <v>87</v>
      </c>
      <c r="AV2097" s="13" t="s">
        <v>87</v>
      </c>
      <c r="AW2097" s="13" t="s">
        <v>37</v>
      </c>
      <c r="AX2097" s="13" t="s">
        <v>77</v>
      </c>
      <c r="AY2097" s="244" t="s">
        <v>164</v>
      </c>
    </row>
    <row r="2098" s="14" customFormat="1">
      <c r="A2098" s="14"/>
      <c r="B2098" s="245"/>
      <c r="C2098" s="246"/>
      <c r="D2098" s="235" t="s">
        <v>174</v>
      </c>
      <c r="E2098" s="247" t="s">
        <v>19</v>
      </c>
      <c r="F2098" s="248" t="s">
        <v>176</v>
      </c>
      <c r="G2098" s="246"/>
      <c r="H2098" s="249">
        <v>87.579999999999998</v>
      </c>
      <c r="I2098" s="250"/>
      <c r="J2098" s="246"/>
      <c r="K2098" s="246"/>
      <c r="L2098" s="251"/>
      <c r="M2098" s="252"/>
      <c r="N2098" s="253"/>
      <c r="O2098" s="253"/>
      <c r="P2098" s="253"/>
      <c r="Q2098" s="253"/>
      <c r="R2098" s="253"/>
      <c r="S2098" s="253"/>
      <c r="T2098" s="254"/>
      <c r="U2098" s="14"/>
      <c r="V2098" s="14"/>
      <c r="W2098" s="14"/>
      <c r="X2098" s="14"/>
      <c r="Y2098" s="14"/>
      <c r="Z2098" s="14"/>
      <c r="AA2098" s="14"/>
      <c r="AB2098" s="14"/>
      <c r="AC2098" s="14"/>
      <c r="AD2098" s="14"/>
      <c r="AE2098" s="14"/>
      <c r="AT2098" s="255" t="s">
        <v>174</v>
      </c>
      <c r="AU2098" s="255" t="s">
        <v>87</v>
      </c>
      <c r="AV2098" s="14" t="s">
        <v>108</v>
      </c>
      <c r="AW2098" s="14" t="s">
        <v>37</v>
      </c>
      <c r="AX2098" s="14" t="s">
        <v>85</v>
      </c>
      <c r="AY2098" s="255" t="s">
        <v>164</v>
      </c>
    </row>
    <row r="2099" s="2" customFormat="1" ht="24.15" customHeight="1">
      <c r="A2099" s="41"/>
      <c r="B2099" s="42"/>
      <c r="C2099" s="215" t="s">
        <v>2168</v>
      </c>
      <c r="D2099" s="215" t="s">
        <v>166</v>
      </c>
      <c r="E2099" s="216" t="s">
        <v>2169</v>
      </c>
      <c r="F2099" s="217" t="s">
        <v>2170</v>
      </c>
      <c r="G2099" s="218" t="s">
        <v>169</v>
      </c>
      <c r="H2099" s="219">
        <v>87.491</v>
      </c>
      <c r="I2099" s="220"/>
      <c r="J2099" s="221">
        <f>ROUND(I2099*H2099,2)</f>
        <v>0</v>
      </c>
      <c r="K2099" s="217" t="s">
        <v>170</v>
      </c>
      <c r="L2099" s="47"/>
      <c r="M2099" s="222" t="s">
        <v>19</v>
      </c>
      <c r="N2099" s="223" t="s">
        <v>48</v>
      </c>
      <c r="O2099" s="87"/>
      <c r="P2099" s="224">
        <f>O2099*H2099</f>
        <v>0</v>
      </c>
      <c r="Q2099" s="224">
        <v>5.0000000000000002E-05</v>
      </c>
      <c r="R2099" s="224">
        <f>Q2099*H2099</f>
        <v>0.0043745500000000005</v>
      </c>
      <c r="S2099" s="224">
        <v>0</v>
      </c>
      <c r="T2099" s="225">
        <f>S2099*H2099</f>
        <v>0</v>
      </c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41"/>
      <c r="AE2099" s="41"/>
      <c r="AR2099" s="226" t="s">
        <v>276</v>
      </c>
      <c r="AT2099" s="226" t="s">
        <v>166</v>
      </c>
      <c r="AU2099" s="226" t="s">
        <v>87</v>
      </c>
      <c r="AY2099" s="20" t="s">
        <v>164</v>
      </c>
      <c r="BE2099" s="227">
        <f>IF(N2099="základní",J2099,0)</f>
        <v>0</v>
      </c>
      <c r="BF2099" s="227">
        <f>IF(N2099="snížená",J2099,0)</f>
        <v>0</v>
      </c>
      <c r="BG2099" s="227">
        <f>IF(N2099="zákl. přenesená",J2099,0)</f>
        <v>0</v>
      </c>
      <c r="BH2099" s="227">
        <f>IF(N2099="sníž. přenesená",J2099,0)</f>
        <v>0</v>
      </c>
      <c r="BI2099" s="227">
        <f>IF(N2099="nulová",J2099,0)</f>
        <v>0</v>
      </c>
      <c r="BJ2099" s="20" t="s">
        <v>85</v>
      </c>
      <c r="BK2099" s="227">
        <f>ROUND(I2099*H2099,2)</f>
        <v>0</v>
      </c>
      <c r="BL2099" s="20" t="s">
        <v>276</v>
      </c>
      <c r="BM2099" s="226" t="s">
        <v>2171</v>
      </c>
    </row>
    <row r="2100" s="2" customFormat="1">
      <c r="A2100" s="41"/>
      <c r="B2100" s="42"/>
      <c r="C2100" s="43"/>
      <c r="D2100" s="228" t="s">
        <v>172</v>
      </c>
      <c r="E2100" s="43"/>
      <c r="F2100" s="229" t="s">
        <v>2172</v>
      </c>
      <c r="G2100" s="43"/>
      <c r="H2100" s="43"/>
      <c r="I2100" s="230"/>
      <c r="J2100" s="43"/>
      <c r="K2100" s="43"/>
      <c r="L2100" s="47"/>
      <c r="M2100" s="231"/>
      <c r="N2100" s="232"/>
      <c r="O2100" s="87"/>
      <c r="P2100" s="87"/>
      <c r="Q2100" s="87"/>
      <c r="R2100" s="87"/>
      <c r="S2100" s="87"/>
      <c r="T2100" s="88"/>
      <c r="U2100" s="41"/>
      <c r="V2100" s="41"/>
      <c r="W2100" s="41"/>
      <c r="X2100" s="41"/>
      <c r="Y2100" s="41"/>
      <c r="Z2100" s="41"/>
      <c r="AA2100" s="41"/>
      <c r="AB2100" s="41"/>
      <c r="AC2100" s="41"/>
      <c r="AD2100" s="41"/>
      <c r="AE2100" s="41"/>
      <c r="AT2100" s="20" t="s">
        <v>172</v>
      </c>
      <c r="AU2100" s="20" t="s">
        <v>87</v>
      </c>
    </row>
    <row r="2101" s="13" customFormat="1">
      <c r="A2101" s="13"/>
      <c r="B2101" s="233"/>
      <c r="C2101" s="234"/>
      <c r="D2101" s="235" t="s">
        <v>174</v>
      </c>
      <c r="E2101" s="236" t="s">
        <v>19</v>
      </c>
      <c r="F2101" s="237" t="s">
        <v>2173</v>
      </c>
      <c r="G2101" s="234"/>
      <c r="H2101" s="238">
        <v>81.670000000000002</v>
      </c>
      <c r="I2101" s="239"/>
      <c r="J2101" s="234"/>
      <c r="K2101" s="234"/>
      <c r="L2101" s="240"/>
      <c r="M2101" s="241"/>
      <c r="N2101" s="242"/>
      <c r="O2101" s="242"/>
      <c r="P2101" s="242"/>
      <c r="Q2101" s="242"/>
      <c r="R2101" s="242"/>
      <c r="S2101" s="242"/>
      <c r="T2101" s="24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T2101" s="244" t="s">
        <v>174</v>
      </c>
      <c r="AU2101" s="244" t="s">
        <v>87</v>
      </c>
      <c r="AV2101" s="13" t="s">
        <v>87</v>
      </c>
      <c r="AW2101" s="13" t="s">
        <v>37</v>
      </c>
      <c r="AX2101" s="13" t="s">
        <v>77</v>
      </c>
      <c r="AY2101" s="244" t="s">
        <v>164</v>
      </c>
    </row>
    <row r="2102" s="13" customFormat="1">
      <c r="A2102" s="13"/>
      <c r="B2102" s="233"/>
      <c r="C2102" s="234"/>
      <c r="D2102" s="235" t="s">
        <v>174</v>
      </c>
      <c r="E2102" s="236" t="s">
        <v>19</v>
      </c>
      <c r="F2102" s="237" t="s">
        <v>2174</v>
      </c>
      <c r="G2102" s="234"/>
      <c r="H2102" s="238">
        <v>5.8209999999999997</v>
      </c>
      <c r="I2102" s="239"/>
      <c r="J2102" s="234"/>
      <c r="K2102" s="234"/>
      <c r="L2102" s="240"/>
      <c r="M2102" s="241"/>
      <c r="N2102" s="242"/>
      <c r="O2102" s="242"/>
      <c r="P2102" s="242"/>
      <c r="Q2102" s="242"/>
      <c r="R2102" s="242"/>
      <c r="S2102" s="242"/>
      <c r="T2102" s="24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T2102" s="244" t="s">
        <v>174</v>
      </c>
      <c r="AU2102" s="244" t="s">
        <v>87</v>
      </c>
      <c r="AV2102" s="13" t="s">
        <v>87</v>
      </c>
      <c r="AW2102" s="13" t="s">
        <v>37</v>
      </c>
      <c r="AX2102" s="13" t="s">
        <v>77</v>
      </c>
      <c r="AY2102" s="244" t="s">
        <v>164</v>
      </c>
    </row>
    <row r="2103" s="14" customFormat="1">
      <c r="A2103" s="14"/>
      <c r="B2103" s="245"/>
      <c r="C2103" s="246"/>
      <c r="D2103" s="235" t="s">
        <v>174</v>
      </c>
      <c r="E2103" s="247" t="s">
        <v>19</v>
      </c>
      <c r="F2103" s="248" t="s">
        <v>176</v>
      </c>
      <c r="G2103" s="246"/>
      <c r="H2103" s="249">
        <v>87.491</v>
      </c>
      <c r="I2103" s="250"/>
      <c r="J2103" s="246"/>
      <c r="K2103" s="246"/>
      <c r="L2103" s="251"/>
      <c r="M2103" s="252"/>
      <c r="N2103" s="253"/>
      <c r="O2103" s="253"/>
      <c r="P2103" s="253"/>
      <c r="Q2103" s="253"/>
      <c r="R2103" s="253"/>
      <c r="S2103" s="253"/>
      <c r="T2103" s="254"/>
      <c r="U2103" s="14"/>
      <c r="V2103" s="14"/>
      <c r="W2103" s="14"/>
      <c r="X2103" s="14"/>
      <c r="Y2103" s="14"/>
      <c r="Z2103" s="14"/>
      <c r="AA2103" s="14"/>
      <c r="AB2103" s="14"/>
      <c r="AC2103" s="14"/>
      <c r="AD2103" s="14"/>
      <c r="AE2103" s="14"/>
      <c r="AT2103" s="255" t="s">
        <v>174</v>
      </c>
      <c r="AU2103" s="255" t="s">
        <v>87</v>
      </c>
      <c r="AV2103" s="14" t="s">
        <v>108</v>
      </c>
      <c r="AW2103" s="14" t="s">
        <v>37</v>
      </c>
      <c r="AX2103" s="14" t="s">
        <v>85</v>
      </c>
      <c r="AY2103" s="255" t="s">
        <v>164</v>
      </c>
    </row>
    <row r="2104" s="2" customFormat="1" ht="55.5" customHeight="1">
      <c r="A2104" s="41"/>
      <c r="B2104" s="42"/>
      <c r="C2104" s="215" t="s">
        <v>2175</v>
      </c>
      <c r="D2104" s="215" t="s">
        <v>166</v>
      </c>
      <c r="E2104" s="216" t="s">
        <v>2176</v>
      </c>
      <c r="F2104" s="217" t="s">
        <v>2177</v>
      </c>
      <c r="G2104" s="218" t="s">
        <v>249</v>
      </c>
      <c r="H2104" s="219">
        <v>3.96</v>
      </c>
      <c r="I2104" s="220"/>
      <c r="J2104" s="221">
        <f>ROUND(I2104*H2104,2)</f>
        <v>0</v>
      </c>
      <c r="K2104" s="217" t="s">
        <v>170</v>
      </c>
      <c r="L2104" s="47"/>
      <c r="M2104" s="222" t="s">
        <v>19</v>
      </c>
      <c r="N2104" s="223" t="s">
        <v>48</v>
      </c>
      <c r="O2104" s="87"/>
      <c r="P2104" s="224">
        <f>O2104*H2104</f>
        <v>0</v>
      </c>
      <c r="Q2104" s="224">
        <v>0</v>
      </c>
      <c r="R2104" s="224">
        <f>Q2104*H2104</f>
        <v>0</v>
      </c>
      <c r="S2104" s="224">
        <v>0</v>
      </c>
      <c r="T2104" s="225">
        <f>S2104*H2104</f>
        <v>0</v>
      </c>
      <c r="U2104" s="41"/>
      <c r="V2104" s="41"/>
      <c r="W2104" s="41"/>
      <c r="X2104" s="41"/>
      <c r="Y2104" s="41"/>
      <c r="Z2104" s="41"/>
      <c r="AA2104" s="41"/>
      <c r="AB2104" s="41"/>
      <c r="AC2104" s="41"/>
      <c r="AD2104" s="41"/>
      <c r="AE2104" s="41"/>
      <c r="AR2104" s="226" t="s">
        <v>276</v>
      </c>
      <c r="AT2104" s="226" t="s">
        <v>166</v>
      </c>
      <c r="AU2104" s="226" t="s">
        <v>87</v>
      </c>
      <c r="AY2104" s="20" t="s">
        <v>164</v>
      </c>
      <c r="BE2104" s="227">
        <f>IF(N2104="základní",J2104,0)</f>
        <v>0</v>
      </c>
      <c r="BF2104" s="227">
        <f>IF(N2104="snížená",J2104,0)</f>
        <v>0</v>
      </c>
      <c r="BG2104" s="227">
        <f>IF(N2104="zákl. přenesená",J2104,0)</f>
        <v>0</v>
      </c>
      <c r="BH2104" s="227">
        <f>IF(N2104="sníž. přenesená",J2104,0)</f>
        <v>0</v>
      </c>
      <c r="BI2104" s="227">
        <f>IF(N2104="nulová",J2104,0)</f>
        <v>0</v>
      </c>
      <c r="BJ2104" s="20" t="s">
        <v>85</v>
      </c>
      <c r="BK2104" s="227">
        <f>ROUND(I2104*H2104,2)</f>
        <v>0</v>
      </c>
      <c r="BL2104" s="20" t="s">
        <v>276</v>
      </c>
      <c r="BM2104" s="226" t="s">
        <v>2178</v>
      </c>
    </row>
    <row r="2105" s="2" customFormat="1">
      <c r="A2105" s="41"/>
      <c r="B2105" s="42"/>
      <c r="C2105" s="43"/>
      <c r="D2105" s="228" t="s">
        <v>172</v>
      </c>
      <c r="E2105" s="43"/>
      <c r="F2105" s="229" t="s">
        <v>2179</v>
      </c>
      <c r="G2105" s="43"/>
      <c r="H2105" s="43"/>
      <c r="I2105" s="230"/>
      <c r="J2105" s="43"/>
      <c r="K2105" s="43"/>
      <c r="L2105" s="47"/>
      <c r="M2105" s="231"/>
      <c r="N2105" s="232"/>
      <c r="O2105" s="87"/>
      <c r="P2105" s="87"/>
      <c r="Q2105" s="87"/>
      <c r="R2105" s="87"/>
      <c r="S2105" s="87"/>
      <c r="T2105" s="88"/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41"/>
      <c r="AE2105" s="41"/>
      <c r="AT2105" s="20" t="s">
        <v>172</v>
      </c>
      <c r="AU2105" s="20" t="s">
        <v>87</v>
      </c>
    </row>
    <row r="2106" s="12" customFormat="1" ht="22.8" customHeight="1">
      <c r="A2106" s="12"/>
      <c r="B2106" s="199"/>
      <c r="C2106" s="200"/>
      <c r="D2106" s="201" t="s">
        <v>76</v>
      </c>
      <c r="E2106" s="213" t="s">
        <v>2180</v>
      </c>
      <c r="F2106" s="213" t="s">
        <v>2181</v>
      </c>
      <c r="G2106" s="200"/>
      <c r="H2106" s="200"/>
      <c r="I2106" s="203"/>
      <c r="J2106" s="214">
        <f>BK2106</f>
        <v>0</v>
      </c>
      <c r="K2106" s="200"/>
      <c r="L2106" s="205"/>
      <c r="M2106" s="206"/>
      <c r="N2106" s="207"/>
      <c r="O2106" s="207"/>
      <c r="P2106" s="208">
        <f>SUM(P2107:P2128)</f>
        <v>0</v>
      </c>
      <c r="Q2106" s="207"/>
      <c r="R2106" s="208">
        <f>SUM(R2107:R2128)</f>
        <v>0</v>
      </c>
      <c r="S2106" s="207"/>
      <c r="T2106" s="209">
        <f>SUM(T2107:T2128)</f>
        <v>0</v>
      </c>
      <c r="U2106" s="12"/>
      <c r="V2106" s="12"/>
      <c r="W2106" s="12"/>
      <c r="X2106" s="12"/>
      <c r="Y2106" s="12"/>
      <c r="Z2106" s="12"/>
      <c r="AA2106" s="12"/>
      <c r="AB2106" s="12"/>
      <c r="AC2106" s="12"/>
      <c r="AD2106" s="12"/>
      <c r="AE2106" s="12"/>
      <c r="AR2106" s="210" t="s">
        <v>87</v>
      </c>
      <c r="AT2106" s="211" t="s">
        <v>76</v>
      </c>
      <c r="AU2106" s="211" t="s">
        <v>85</v>
      </c>
      <c r="AY2106" s="210" t="s">
        <v>164</v>
      </c>
      <c r="BK2106" s="212">
        <f>SUM(BK2107:BK2128)</f>
        <v>0</v>
      </c>
    </row>
    <row r="2107" s="2" customFormat="1" ht="49.05" customHeight="1">
      <c r="A2107" s="41"/>
      <c r="B2107" s="42"/>
      <c r="C2107" s="215" t="s">
        <v>2182</v>
      </c>
      <c r="D2107" s="215" t="s">
        <v>166</v>
      </c>
      <c r="E2107" s="216" t="s">
        <v>2183</v>
      </c>
      <c r="F2107" s="217" t="s">
        <v>2184</v>
      </c>
      <c r="G2107" s="218" t="s">
        <v>272</v>
      </c>
      <c r="H2107" s="219">
        <v>1</v>
      </c>
      <c r="I2107" s="220"/>
      <c r="J2107" s="221">
        <f>ROUND(I2107*H2107,2)</f>
        <v>0</v>
      </c>
      <c r="K2107" s="217" t="s">
        <v>19</v>
      </c>
      <c r="L2107" s="47"/>
      <c r="M2107" s="222" t="s">
        <v>19</v>
      </c>
      <c r="N2107" s="223" t="s">
        <v>48</v>
      </c>
      <c r="O2107" s="87"/>
      <c r="P2107" s="224">
        <f>O2107*H2107</f>
        <v>0</v>
      </c>
      <c r="Q2107" s="224">
        <v>0</v>
      </c>
      <c r="R2107" s="224">
        <f>Q2107*H2107</f>
        <v>0</v>
      </c>
      <c r="S2107" s="224">
        <v>0</v>
      </c>
      <c r="T2107" s="225">
        <f>S2107*H2107</f>
        <v>0</v>
      </c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41"/>
      <c r="AE2107" s="41"/>
      <c r="AR2107" s="226" t="s">
        <v>276</v>
      </c>
      <c r="AT2107" s="226" t="s">
        <v>166</v>
      </c>
      <c r="AU2107" s="226" t="s">
        <v>87</v>
      </c>
      <c r="AY2107" s="20" t="s">
        <v>164</v>
      </c>
      <c r="BE2107" s="227">
        <f>IF(N2107="základní",J2107,0)</f>
        <v>0</v>
      </c>
      <c r="BF2107" s="227">
        <f>IF(N2107="snížená",J2107,0)</f>
        <v>0</v>
      </c>
      <c r="BG2107" s="227">
        <f>IF(N2107="zákl. přenesená",J2107,0)</f>
        <v>0</v>
      </c>
      <c r="BH2107" s="227">
        <f>IF(N2107="sníž. přenesená",J2107,0)</f>
        <v>0</v>
      </c>
      <c r="BI2107" s="227">
        <f>IF(N2107="nulová",J2107,0)</f>
        <v>0</v>
      </c>
      <c r="BJ2107" s="20" t="s">
        <v>85</v>
      </c>
      <c r="BK2107" s="227">
        <f>ROUND(I2107*H2107,2)</f>
        <v>0</v>
      </c>
      <c r="BL2107" s="20" t="s">
        <v>276</v>
      </c>
      <c r="BM2107" s="226" t="s">
        <v>2185</v>
      </c>
    </row>
    <row r="2108" s="2" customFormat="1">
      <c r="A2108" s="41"/>
      <c r="B2108" s="42"/>
      <c r="C2108" s="43"/>
      <c r="D2108" s="235" t="s">
        <v>274</v>
      </c>
      <c r="E2108" s="43"/>
      <c r="F2108" s="288" t="s">
        <v>2186</v>
      </c>
      <c r="G2108" s="43"/>
      <c r="H2108" s="43"/>
      <c r="I2108" s="230"/>
      <c r="J2108" s="43"/>
      <c r="K2108" s="43"/>
      <c r="L2108" s="47"/>
      <c r="M2108" s="231"/>
      <c r="N2108" s="232"/>
      <c r="O2108" s="87"/>
      <c r="P2108" s="87"/>
      <c r="Q2108" s="87"/>
      <c r="R2108" s="87"/>
      <c r="S2108" s="87"/>
      <c r="T2108" s="88"/>
      <c r="U2108" s="41"/>
      <c r="V2108" s="41"/>
      <c r="W2108" s="41"/>
      <c r="X2108" s="41"/>
      <c r="Y2108" s="41"/>
      <c r="Z2108" s="41"/>
      <c r="AA2108" s="41"/>
      <c r="AB2108" s="41"/>
      <c r="AC2108" s="41"/>
      <c r="AD2108" s="41"/>
      <c r="AE2108" s="41"/>
      <c r="AT2108" s="20" t="s">
        <v>274</v>
      </c>
      <c r="AU2108" s="20" t="s">
        <v>87</v>
      </c>
    </row>
    <row r="2109" s="13" customFormat="1">
      <c r="A2109" s="13"/>
      <c r="B2109" s="233"/>
      <c r="C2109" s="234"/>
      <c r="D2109" s="235" t="s">
        <v>174</v>
      </c>
      <c r="E2109" s="236" t="s">
        <v>19</v>
      </c>
      <c r="F2109" s="237" t="s">
        <v>85</v>
      </c>
      <c r="G2109" s="234"/>
      <c r="H2109" s="238">
        <v>1</v>
      </c>
      <c r="I2109" s="239"/>
      <c r="J2109" s="234"/>
      <c r="K2109" s="234"/>
      <c r="L2109" s="240"/>
      <c r="M2109" s="241"/>
      <c r="N2109" s="242"/>
      <c r="O2109" s="242"/>
      <c r="P2109" s="242"/>
      <c r="Q2109" s="242"/>
      <c r="R2109" s="242"/>
      <c r="S2109" s="242"/>
      <c r="T2109" s="24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T2109" s="244" t="s">
        <v>174</v>
      </c>
      <c r="AU2109" s="244" t="s">
        <v>87</v>
      </c>
      <c r="AV2109" s="13" t="s">
        <v>87</v>
      </c>
      <c r="AW2109" s="13" t="s">
        <v>37</v>
      </c>
      <c r="AX2109" s="13" t="s">
        <v>77</v>
      </c>
      <c r="AY2109" s="244" t="s">
        <v>164</v>
      </c>
    </row>
    <row r="2110" s="14" customFormat="1">
      <c r="A2110" s="14"/>
      <c r="B2110" s="245"/>
      <c r="C2110" s="246"/>
      <c r="D2110" s="235" t="s">
        <v>174</v>
      </c>
      <c r="E2110" s="247" t="s">
        <v>19</v>
      </c>
      <c r="F2110" s="248" t="s">
        <v>176</v>
      </c>
      <c r="G2110" s="246"/>
      <c r="H2110" s="249">
        <v>1</v>
      </c>
      <c r="I2110" s="250"/>
      <c r="J2110" s="246"/>
      <c r="K2110" s="246"/>
      <c r="L2110" s="251"/>
      <c r="M2110" s="252"/>
      <c r="N2110" s="253"/>
      <c r="O2110" s="253"/>
      <c r="P2110" s="253"/>
      <c r="Q2110" s="253"/>
      <c r="R2110" s="253"/>
      <c r="S2110" s="253"/>
      <c r="T2110" s="254"/>
      <c r="U2110" s="14"/>
      <c r="V2110" s="14"/>
      <c r="W2110" s="14"/>
      <c r="X2110" s="14"/>
      <c r="Y2110" s="14"/>
      <c r="Z2110" s="14"/>
      <c r="AA2110" s="14"/>
      <c r="AB2110" s="14"/>
      <c r="AC2110" s="14"/>
      <c r="AD2110" s="14"/>
      <c r="AE2110" s="14"/>
      <c r="AT2110" s="255" t="s">
        <v>174</v>
      </c>
      <c r="AU2110" s="255" t="s">
        <v>87</v>
      </c>
      <c r="AV2110" s="14" t="s">
        <v>108</v>
      </c>
      <c r="AW2110" s="14" t="s">
        <v>37</v>
      </c>
      <c r="AX2110" s="14" t="s">
        <v>85</v>
      </c>
      <c r="AY2110" s="255" t="s">
        <v>164</v>
      </c>
    </row>
    <row r="2111" s="2" customFormat="1" ht="49.05" customHeight="1">
      <c r="A2111" s="41"/>
      <c r="B2111" s="42"/>
      <c r="C2111" s="215" t="s">
        <v>2187</v>
      </c>
      <c r="D2111" s="215" t="s">
        <v>166</v>
      </c>
      <c r="E2111" s="216" t="s">
        <v>2188</v>
      </c>
      <c r="F2111" s="217" t="s">
        <v>2189</v>
      </c>
      <c r="G2111" s="218" t="s">
        <v>272</v>
      </c>
      <c r="H2111" s="219">
        <v>1</v>
      </c>
      <c r="I2111" s="220"/>
      <c r="J2111" s="221">
        <f>ROUND(I2111*H2111,2)</f>
        <v>0</v>
      </c>
      <c r="K2111" s="217" t="s">
        <v>19</v>
      </c>
      <c r="L2111" s="47"/>
      <c r="M2111" s="222" t="s">
        <v>19</v>
      </c>
      <c r="N2111" s="223" t="s">
        <v>48</v>
      </c>
      <c r="O2111" s="87"/>
      <c r="P2111" s="224">
        <f>O2111*H2111</f>
        <v>0</v>
      </c>
      <c r="Q2111" s="224">
        <v>0</v>
      </c>
      <c r="R2111" s="224">
        <f>Q2111*H2111</f>
        <v>0</v>
      </c>
      <c r="S2111" s="224">
        <v>0</v>
      </c>
      <c r="T2111" s="225">
        <f>S2111*H2111</f>
        <v>0</v>
      </c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41"/>
      <c r="AE2111" s="41"/>
      <c r="AR2111" s="226" t="s">
        <v>276</v>
      </c>
      <c r="AT2111" s="226" t="s">
        <v>166</v>
      </c>
      <c r="AU2111" s="226" t="s">
        <v>87</v>
      </c>
      <c r="AY2111" s="20" t="s">
        <v>164</v>
      </c>
      <c r="BE2111" s="227">
        <f>IF(N2111="základní",J2111,0)</f>
        <v>0</v>
      </c>
      <c r="BF2111" s="227">
        <f>IF(N2111="snížená",J2111,0)</f>
        <v>0</v>
      </c>
      <c r="BG2111" s="227">
        <f>IF(N2111="zákl. přenesená",J2111,0)</f>
        <v>0</v>
      </c>
      <c r="BH2111" s="227">
        <f>IF(N2111="sníž. přenesená",J2111,0)</f>
        <v>0</v>
      </c>
      <c r="BI2111" s="227">
        <f>IF(N2111="nulová",J2111,0)</f>
        <v>0</v>
      </c>
      <c r="BJ2111" s="20" t="s">
        <v>85</v>
      </c>
      <c r="BK2111" s="227">
        <f>ROUND(I2111*H2111,2)</f>
        <v>0</v>
      </c>
      <c r="BL2111" s="20" t="s">
        <v>276</v>
      </c>
      <c r="BM2111" s="226" t="s">
        <v>2190</v>
      </c>
    </row>
    <row r="2112" s="2" customFormat="1">
      <c r="A2112" s="41"/>
      <c r="B2112" s="42"/>
      <c r="C2112" s="43"/>
      <c r="D2112" s="235" t="s">
        <v>274</v>
      </c>
      <c r="E2112" s="43"/>
      <c r="F2112" s="266" t="s">
        <v>2191</v>
      </c>
      <c r="G2112" s="43"/>
      <c r="H2112" s="43"/>
      <c r="I2112" s="230"/>
      <c r="J2112" s="43"/>
      <c r="K2112" s="43"/>
      <c r="L2112" s="47"/>
      <c r="M2112" s="231"/>
      <c r="N2112" s="232"/>
      <c r="O2112" s="87"/>
      <c r="P2112" s="87"/>
      <c r="Q2112" s="87"/>
      <c r="R2112" s="87"/>
      <c r="S2112" s="87"/>
      <c r="T2112" s="88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T2112" s="20" t="s">
        <v>274</v>
      </c>
      <c r="AU2112" s="20" t="s">
        <v>87</v>
      </c>
    </row>
    <row r="2113" s="13" customFormat="1">
      <c r="A2113" s="13"/>
      <c r="B2113" s="233"/>
      <c r="C2113" s="234"/>
      <c r="D2113" s="235" t="s">
        <v>174</v>
      </c>
      <c r="E2113" s="236" t="s">
        <v>19</v>
      </c>
      <c r="F2113" s="237" t="s">
        <v>85</v>
      </c>
      <c r="G2113" s="234"/>
      <c r="H2113" s="238">
        <v>1</v>
      </c>
      <c r="I2113" s="239"/>
      <c r="J2113" s="234"/>
      <c r="K2113" s="234"/>
      <c r="L2113" s="240"/>
      <c r="M2113" s="241"/>
      <c r="N2113" s="242"/>
      <c r="O2113" s="242"/>
      <c r="P2113" s="242"/>
      <c r="Q2113" s="242"/>
      <c r="R2113" s="242"/>
      <c r="S2113" s="242"/>
      <c r="T2113" s="24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T2113" s="244" t="s">
        <v>174</v>
      </c>
      <c r="AU2113" s="244" t="s">
        <v>87</v>
      </c>
      <c r="AV2113" s="13" t="s">
        <v>87</v>
      </c>
      <c r="AW2113" s="13" t="s">
        <v>37</v>
      </c>
      <c r="AX2113" s="13" t="s">
        <v>77</v>
      </c>
      <c r="AY2113" s="244" t="s">
        <v>164</v>
      </c>
    </row>
    <row r="2114" s="14" customFormat="1">
      <c r="A2114" s="14"/>
      <c r="B2114" s="245"/>
      <c r="C2114" s="246"/>
      <c r="D2114" s="235" t="s">
        <v>174</v>
      </c>
      <c r="E2114" s="247" t="s">
        <v>19</v>
      </c>
      <c r="F2114" s="248" t="s">
        <v>176</v>
      </c>
      <c r="G2114" s="246"/>
      <c r="H2114" s="249">
        <v>1</v>
      </c>
      <c r="I2114" s="250"/>
      <c r="J2114" s="246"/>
      <c r="K2114" s="246"/>
      <c r="L2114" s="251"/>
      <c r="M2114" s="252"/>
      <c r="N2114" s="253"/>
      <c r="O2114" s="253"/>
      <c r="P2114" s="253"/>
      <c r="Q2114" s="253"/>
      <c r="R2114" s="253"/>
      <c r="S2114" s="253"/>
      <c r="T2114" s="254"/>
      <c r="U2114" s="14"/>
      <c r="V2114" s="14"/>
      <c r="W2114" s="14"/>
      <c r="X2114" s="14"/>
      <c r="Y2114" s="14"/>
      <c r="Z2114" s="14"/>
      <c r="AA2114" s="14"/>
      <c r="AB2114" s="14"/>
      <c r="AC2114" s="14"/>
      <c r="AD2114" s="14"/>
      <c r="AE2114" s="14"/>
      <c r="AT2114" s="255" t="s">
        <v>174</v>
      </c>
      <c r="AU2114" s="255" t="s">
        <v>87</v>
      </c>
      <c r="AV2114" s="14" t="s">
        <v>108</v>
      </c>
      <c r="AW2114" s="14" t="s">
        <v>37</v>
      </c>
      <c r="AX2114" s="14" t="s">
        <v>85</v>
      </c>
      <c r="AY2114" s="255" t="s">
        <v>164</v>
      </c>
    </row>
    <row r="2115" s="2" customFormat="1" ht="49.05" customHeight="1">
      <c r="A2115" s="41"/>
      <c r="B2115" s="42"/>
      <c r="C2115" s="215" t="s">
        <v>2192</v>
      </c>
      <c r="D2115" s="215" t="s">
        <v>166</v>
      </c>
      <c r="E2115" s="216" t="s">
        <v>2193</v>
      </c>
      <c r="F2115" s="217" t="s">
        <v>2194</v>
      </c>
      <c r="G2115" s="218" t="s">
        <v>272</v>
      </c>
      <c r="H2115" s="219">
        <v>1</v>
      </c>
      <c r="I2115" s="220"/>
      <c r="J2115" s="221">
        <f>ROUND(I2115*H2115,2)</f>
        <v>0</v>
      </c>
      <c r="K2115" s="217" t="s">
        <v>19</v>
      </c>
      <c r="L2115" s="47"/>
      <c r="M2115" s="222" t="s">
        <v>19</v>
      </c>
      <c r="N2115" s="223" t="s">
        <v>48</v>
      </c>
      <c r="O2115" s="87"/>
      <c r="P2115" s="224">
        <f>O2115*H2115</f>
        <v>0</v>
      </c>
      <c r="Q2115" s="224">
        <v>0</v>
      </c>
      <c r="R2115" s="224">
        <f>Q2115*H2115</f>
        <v>0</v>
      </c>
      <c r="S2115" s="224">
        <v>0</v>
      </c>
      <c r="T2115" s="225">
        <f>S2115*H2115</f>
        <v>0</v>
      </c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41"/>
      <c r="AE2115" s="41"/>
      <c r="AR2115" s="226" t="s">
        <v>276</v>
      </c>
      <c r="AT2115" s="226" t="s">
        <v>166</v>
      </c>
      <c r="AU2115" s="226" t="s">
        <v>87</v>
      </c>
      <c r="AY2115" s="20" t="s">
        <v>164</v>
      </c>
      <c r="BE2115" s="227">
        <f>IF(N2115="základní",J2115,0)</f>
        <v>0</v>
      </c>
      <c r="BF2115" s="227">
        <f>IF(N2115="snížená",J2115,0)</f>
        <v>0</v>
      </c>
      <c r="BG2115" s="227">
        <f>IF(N2115="zákl. přenesená",J2115,0)</f>
        <v>0</v>
      </c>
      <c r="BH2115" s="227">
        <f>IF(N2115="sníž. přenesená",J2115,0)</f>
        <v>0</v>
      </c>
      <c r="BI2115" s="227">
        <f>IF(N2115="nulová",J2115,0)</f>
        <v>0</v>
      </c>
      <c r="BJ2115" s="20" t="s">
        <v>85</v>
      </c>
      <c r="BK2115" s="227">
        <f>ROUND(I2115*H2115,2)</f>
        <v>0</v>
      </c>
      <c r="BL2115" s="20" t="s">
        <v>276</v>
      </c>
      <c r="BM2115" s="226" t="s">
        <v>2195</v>
      </c>
    </row>
    <row r="2116" s="2" customFormat="1">
      <c r="A2116" s="41"/>
      <c r="B2116" s="42"/>
      <c r="C2116" s="43"/>
      <c r="D2116" s="235" t="s">
        <v>274</v>
      </c>
      <c r="E2116" s="43"/>
      <c r="F2116" s="266" t="s">
        <v>2196</v>
      </c>
      <c r="G2116" s="43"/>
      <c r="H2116" s="43"/>
      <c r="I2116" s="230"/>
      <c r="J2116" s="43"/>
      <c r="K2116" s="43"/>
      <c r="L2116" s="47"/>
      <c r="M2116" s="231"/>
      <c r="N2116" s="232"/>
      <c r="O2116" s="87"/>
      <c r="P2116" s="87"/>
      <c r="Q2116" s="87"/>
      <c r="R2116" s="87"/>
      <c r="S2116" s="87"/>
      <c r="T2116" s="88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41"/>
      <c r="AE2116" s="41"/>
      <c r="AT2116" s="20" t="s">
        <v>274</v>
      </c>
      <c r="AU2116" s="20" t="s">
        <v>87</v>
      </c>
    </row>
    <row r="2117" s="13" customFormat="1">
      <c r="A2117" s="13"/>
      <c r="B2117" s="233"/>
      <c r="C2117" s="234"/>
      <c r="D2117" s="235" t="s">
        <v>174</v>
      </c>
      <c r="E2117" s="236" t="s">
        <v>19</v>
      </c>
      <c r="F2117" s="237" t="s">
        <v>85</v>
      </c>
      <c r="G2117" s="234"/>
      <c r="H2117" s="238">
        <v>1</v>
      </c>
      <c r="I2117" s="239"/>
      <c r="J2117" s="234"/>
      <c r="K2117" s="234"/>
      <c r="L2117" s="240"/>
      <c r="M2117" s="241"/>
      <c r="N2117" s="242"/>
      <c r="O2117" s="242"/>
      <c r="P2117" s="242"/>
      <c r="Q2117" s="242"/>
      <c r="R2117" s="242"/>
      <c r="S2117" s="242"/>
      <c r="T2117" s="24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T2117" s="244" t="s">
        <v>174</v>
      </c>
      <c r="AU2117" s="244" t="s">
        <v>87</v>
      </c>
      <c r="AV2117" s="13" t="s">
        <v>87</v>
      </c>
      <c r="AW2117" s="13" t="s">
        <v>37</v>
      </c>
      <c r="AX2117" s="13" t="s">
        <v>77</v>
      </c>
      <c r="AY2117" s="244" t="s">
        <v>164</v>
      </c>
    </row>
    <row r="2118" s="14" customFormat="1">
      <c r="A2118" s="14"/>
      <c r="B2118" s="245"/>
      <c r="C2118" s="246"/>
      <c r="D2118" s="235" t="s">
        <v>174</v>
      </c>
      <c r="E2118" s="247" t="s">
        <v>19</v>
      </c>
      <c r="F2118" s="248" t="s">
        <v>176</v>
      </c>
      <c r="G2118" s="246"/>
      <c r="H2118" s="249">
        <v>1</v>
      </c>
      <c r="I2118" s="250"/>
      <c r="J2118" s="246"/>
      <c r="K2118" s="246"/>
      <c r="L2118" s="251"/>
      <c r="M2118" s="252"/>
      <c r="N2118" s="253"/>
      <c r="O2118" s="253"/>
      <c r="P2118" s="253"/>
      <c r="Q2118" s="253"/>
      <c r="R2118" s="253"/>
      <c r="S2118" s="253"/>
      <c r="T2118" s="254"/>
      <c r="U2118" s="14"/>
      <c r="V2118" s="14"/>
      <c r="W2118" s="14"/>
      <c r="X2118" s="14"/>
      <c r="Y2118" s="14"/>
      <c r="Z2118" s="14"/>
      <c r="AA2118" s="14"/>
      <c r="AB2118" s="14"/>
      <c r="AC2118" s="14"/>
      <c r="AD2118" s="14"/>
      <c r="AE2118" s="14"/>
      <c r="AT2118" s="255" t="s">
        <v>174</v>
      </c>
      <c r="AU2118" s="255" t="s">
        <v>87</v>
      </c>
      <c r="AV2118" s="14" t="s">
        <v>108</v>
      </c>
      <c r="AW2118" s="14" t="s">
        <v>37</v>
      </c>
      <c r="AX2118" s="14" t="s">
        <v>85</v>
      </c>
      <c r="AY2118" s="255" t="s">
        <v>164</v>
      </c>
    </row>
    <row r="2119" s="2" customFormat="1" ht="49.05" customHeight="1">
      <c r="A2119" s="41"/>
      <c r="B2119" s="42"/>
      <c r="C2119" s="215" t="s">
        <v>2197</v>
      </c>
      <c r="D2119" s="215" t="s">
        <v>166</v>
      </c>
      <c r="E2119" s="216" t="s">
        <v>2198</v>
      </c>
      <c r="F2119" s="217" t="s">
        <v>2199</v>
      </c>
      <c r="G2119" s="218" t="s">
        <v>272</v>
      </c>
      <c r="H2119" s="219">
        <v>1</v>
      </c>
      <c r="I2119" s="220"/>
      <c r="J2119" s="221">
        <f>ROUND(I2119*H2119,2)</f>
        <v>0</v>
      </c>
      <c r="K2119" s="217" t="s">
        <v>19</v>
      </c>
      <c r="L2119" s="47"/>
      <c r="M2119" s="222" t="s">
        <v>19</v>
      </c>
      <c r="N2119" s="223" t="s">
        <v>48</v>
      </c>
      <c r="O2119" s="87"/>
      <c r="P2119" s="224">
        <f>O2119*H2119</f>
        <v>0</v>
      </c>
      <c r="Q2119" s="224">
        <v>0</v>
      </c>
      <c r="R2119" s="224">
        <f>Q2119*H2119</f>
        <v>0</v>
      </c>
      <c r="S2119" s="224">
        <v>0</v>
      </c>
      <c r="T2119" s="225">
        <f>S2119*H2119</f>
        <v>0</v>
      </c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41"/>
      <c r="AE2119" s="41"/>
      <c r="AR2119" s="226" t="s">
        <v>276</v>
      </c>
      <c r="AT2119" s="226" t="s">
        <v>166</v>
      </c>
      <c r="AU2119" s="226" t="s">
        <v>87</v>
      </c>
      <c r="AY2119" s="20" t="s">
        <v>164</v>
      </c>
      <c r="BE2119" s="227">
        <f>IF(N2119="základní",J2119,0)</f>
        <v>0</v>
      </c>
      <c r="BF2119" s="227">
        <f>IF(N2119="snížená",J2119,0)</f>
        <v>0</v>
      </c>
      <c r="BG2119" s="227">
        <f>IF(N2119="zákl. přenesená",J2119,0)</f>
        <v>0</v>
      </c>
      <c r="BH2119" s="227">
        <f>IF(N2119="sníž. přenesená",J2119,0)</f>
        <v>0</v>
      </c>
      <c r="BI2119" s="227">
        <f>IF(N2119="nulová",J2119,0)</f>
        <v>0</v>
      </c>
      <c r="BJ2119" s="20" t="s">
        <v>85</v>
      </c>
      <c r="BK2119" s="227">
        <f>ROUND(I2119*H2119,2)</f>
        <v>0</v>
      </c>
      <c r="BL2119" s="20" t="s">
        <v>276</v>
      </c>
      <c r="BM2119" s="226" t="s">
        <v>2200</v>
      </c>
    </row>
    <row r="2120" s="2" customFormat="1">
      <c r="A2120" s="41"/>
      <c r="B2120" s="42"/>
      <c r="C2120" s="43"/>
      <c r="D2120" s="235" t="s">
        <v>274</v>
      </c>
      <c r="E2120" s="43"/>
      <c r="F2120" s="288" t="s">
        <v>2201</v>
      </c>
      <c r="G2120" s="43"/>
      <c r="H2120" s="43"/>
      <c r="I2120" s="230"/>
      <c r="J2120" s="43"/>
      <c r="K2120" s="43"/>
      <c r="L2120" s="47"/>
      <c r="M2120" s="231"/>
      <c r="N2120" s="232"/>
      <c r="O2120" s="87"/>
      <c r="P2120" s="87"/>
      <c r="Q2120" s="87"/>
      <c r="R2120" s="87"/>
      <c r="S2120" s="87"/>
      <c r="T2120" s="88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41"/>
      <c r="AE2120" s="41"/>
      <c r="AT2120" s="20" t="s">
        <v>274</v>
      </c>
      <c r="AU2120" s="20" t="s">
        <v>87</v>
      </c>
    </row>
    <row r="2121" s="13" customFormat="1">
      <c r="A2121" s="13"/>
      <c r="B2121" s="233"/>
      <c r="C2121" s="234"/>
      <c r="D2121" s="235" t="s">
        <v>174</v>
      </c>
      <c r="E2121" s="236" t="s">
        <v>19</v>
      </c>
      <c r="F2121" s="237" t="s">
        <v>85</v>
      </c>
      <c r="G2121" s="234"/>
      <c r="H2121" s="238">
        <v>1</v>
      </c>
      <c r="I2121" s="239"/>
      <c r="J2121" s="234"/>
      <c r="K2121" s="234"/>
      <c r="L2121" s="240"/>
      <c r="M2121" s="241"/>
      <c r="N2121" s="242"/>
      <c r="O2121" s="242"/>
      <c r="P2121" s="242"/>
      <c r="Q2121" s="242"/>
      <c r="R2121" s="242"/>
      <c r="S2121" s="242"/>
      <c r="T2121" s="24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T2121" s="244" t="s">
        <v>174</v>
      </c>
      <c r="AU2121" s="244" t="s">
        <v>87</v>
      </c>
      <c r="AV2121" s="13" t="s">
        <v>87</v>
      </c>
      <c r="AW2121" s="13" t="s">
        <v>37</v>
      </c>
      <c r="AX2121" s="13" t="s">
        <v>77</v>
      </c>
      <c r="AY2121" s="244" t="s">
        <v>164</v>
      </c>
    </row>
    <row r="2122" s="14" customFormat="1">
      <c r="A2122" s="14"/>
      <c r="B2122" s="245"/>
      <c r="C2122" s="246"/>
      <c r="D2122" s="235" t="s">
        <v>174</v>
      </c>
      <c r="E2122" s="247" t="s">
        <v>19</v>
      </c>
      <c r="F2122" s="248" t="s">
        <v>176</v>
      </c>
      <c r="G2122" s="246"/>
      <c r="H2122" s="249">
        <v>1</v>
      </c>
      <c r="I2122" s="250"/>
      <c r="J2122" s="246"/>
      <c r="K2122" s="246"/>
      <c r="L2122" s="251"/>
      <c r="M2122" s="252"/>
      <c r="N2122" s="253"/>
      <c r="O2122" s="253"/>
      <c r="P2122" s="253"/>
      <c r="Q2122" s="253"/>
      <c r="R2122" s="253"/>
      <c r="S2122" s="253"/>
      <c r="T2122" s="254"/>
      <c r="U2122" s="14"/>
      <c r="V2122" s="14"/>
      <c r="W2122" s="14"/>
      <c r="X2122" s="14"/>
      <c r="Y2122" s="14"/>
      <c r="Z2122" s="14"/>
      <c r="AA2122" s="14"/>
      <c r="AB2122" s="14"/>
      <c r="AC2122" s="14"/>
      <c r="AD2122" s="14"/>
      <c r="AE2122" s="14"/>
      <c r="AT2122" s="255" t="s">
        <v>174</v>
      </c>
      <c r="AU2122" s="255" t="s">
        <v>87</v>
      </c>
      <c r="AV2122" s="14" t="s">
        <v>108</v>
      </c>
      <c r="AW2122" s="14" t="s">
        <v>37</v>
      </c>
      <c r="AX2122" s="14" t="s">
        <v>85</v>
      </c>
      <c r="AY2122" s="255" t="s">
        <v>164</v>
      </c>
    </row>
    <row r="2123" s="2" customFormat="1" ht="55.5" customHeight="1">
      <c r="A2123" s="41"/>
      <c r="B2123" s="42"/>
      <c r="C2123" s="215" t="s">
        <v>2202</v>
      </c>
      <c r="D2123" s="215" t="s">
        <v>166</v>
      </c>
      <c r="E2123" s="216" t="s">
        <v>2203</v>
      </c>
      <c r="F2123" s="217" t="s">
        <v>2204</v>
      </c>
      <c r="G2123" s="218" t="s">
        <v>272</v>
      </c>
      <c r="H2123" s="219">
        <v>1</v>
      </c>
      <c r="I2123" s="220"/>
      <c r="J2123" s="221">
        <f>ROUND(I2123*H2123,2)</f>
        <v>0</v>
      </c>
      <c r="K2123" s="217" t="s">
        <v>19</v>
      </c>
      <c r="L2123" s="47"/>
      <c r="M2123" s="222" t="s">
        <v>19</v>
      </c>
      <c r="N2123" s="223" t="s">
        <v>48</v>
      </c>
      <c r="O2123" s="87"/>
      <c r="P2123" s="224">
        <f>O2123*H2123</f>
        <v>0</v>
      </c>
      <c r="Q2123" s="224">
        <v>0</v>
      </c>
      <c r="R2123" s="224">
        <f>Q2123*H2123</f>
        <v>0</v>
      </c>
      <c r="S2123" s="224">
        <v>0</v>
      </c>
      <c r="T2123" s="225">
        <f>S2123*H2123</f>
        <v>0</v>
      </c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R2123" s="226" t="s">
        <v>276</v>
      </c>
      <c r="AT2123" s="226" t="s">
        <v>166</v>
      </c>
      <c r="AU2123" s="226" t="s">
        <v>87</v>
      </c>
      <c r="AY2123" s="20" t="s">
        <v>164</v>
      </c>
      <c r="BE2123" s="227">
        <f>IF(N2123="základní",J2123,0)</f>
        <v>0</v>
      </c>
      <c r="BF2123" s="227">
        <f>IF(N2123="snížená",J2123,0)</f>
        <v>0</v>
      </c>
      <c r="BG2123" s="227">
        <f>IF(N2123="zákl. přenesená",J2123,0)</f>
        <v>0</v>
      </c>
      <c r="BH2123" s="227">
        <f>IF(N2123="sníž. přenesená",J2123,0)</f>
        <v>0</v>
      </c>
      <c r="BI2123" s="227">
        <f>IF(N2123="nulová",J2123,0)</f>
        <v>0</v>
      </c>
      <c r="BJ2123" s="20" t="s">
        <v>85</v>
      </c>
      <c r="BK2123" s="227">
        <f>ROUND(I2123*H2123,2)</f>
        <v>0</v>
      </c>
      <c r="BL2123" s="20" t="s">
        <v>276</v>
      </c>
      <c r="BM2123" s="226" t="s">
        <v>2205</v>
      </c>
    </row>
    <row r="2124" s="2" customFormat="1">
      <c r="A2124" s="41"/>
      <c r="B2124" s="42"/>
      <c r="C2124" s="43"/>
      <c r="D2124" s="235" t="s">
        <v>274</v>
      </c>
      <c r="E2124" s="43"/>
      <c r="F2124" s="266" t="s">
        <v>2206</v>
      </c>
      <c r="G2124" s="43"/>
      <c r="H2124" s="43"/>
      <c r="I2124" s="230"/>
      <c r="J2124" s="43"/>
      <c r="K2124" s="43"/>
      <c r="L2124" s="47"/>
      <c r="M2124" s="231"/>
      <c r="N2124" s="232"/>
      <c r="O2124" s="87"/>
      <c r="P2124" s="87"/>
      <c r="Q2124" s="87"/>
      <c r="R2124" s="87"/>
      <c r="S2124" s="87"/>
      <c r="T2124" s="88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41"/>
      <c r="AE2124" s="41"/>
      <c r="AT2124" s="20" t="s">
        <v>274</v>
      </c>
      <c r="AU2124" s="20" t="s">
        <v>87</v>
      </c>
    </row>
    <row r="2125" s="13" customFormat="1">
      <c r="A2125" s="13"/>
      <c r="B2125" s="233"/>
      <c r="C2125" s="234"/>
      <c r="D2125" s="235" t="s">
        <v>174</v>
      </c>
      <c r="E2125" s="236" t="s">
        <v>19</v>
      </c>
      <c r="F2125" s="237" t="s">
        <v>85</v>
      </c>
      <c r="G2125" s="234"/>
      <c r="H2125" s="238">
        <v>1</v>
      </c>
      <c r="I2125" s="239"/>
      <c r="J2125" s="234"/>
      <c r="K2125" s="234"/>
      <c r="L2125" s="240"/>
      <c r="M2125" s="241"/>
      <c r="N2125" s="242"/>
      <c r="O2125" s="242"/>
      <c r="P2125" s="242"/>
      <c r="Q2125" s="242"/>
      <c r="R2125" s="242"/>
      <c r="S2125" s="242"/>
      <c r="T2125" s="24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T2125" s="244" t="s">
        <v>174</v>
      </c>
      <c r="AU2125" s="244" t="s">
        <v>87</v>
      </c>
      <c r="AV2125" s="13" t="s">
        <v>87</v>
      </c>
      <c r="AW2125" s="13" t="s">
        <v>37</v>
      </c>
      <c r="AX2125" s="13" t="s">
        <v>77</v>
      </c>
      <c r="AY2125" s="244" t="s">
        <v>164</v>
      </c>
    </row>
    <row r="2126" s="14" customFormat="1">
      <c r="A2126" s="14"/>
      <c r="B2126" s="245"/>
      <c r="C2126" s="246"/>
      <c r="D2126" s="235" t="s">
        <v>174</v>
      </c>
      <c r="E2126" s="247" t="s">
        <v>19</v>
      </c>
      <c r="F2126" s="248" t="s">
        <v>176</v>
      </c>
      <c r="G2126" s="246"/>
      <c r="H2126" s="249">
        <v>1</v>
      </c>
      <c r="I2126" s="250"/>
      <c r="J2126" s="246"/>
      <c r="K2126" s="246"/>
      <c r="L2126" s="251"/>
      <c r="M2126" s="252"/>
      <c r="N2126" s="253"/>
      <c r="O2126" s="253"/>
      <c r="P2126" s="253"/>
      <c r="Q2126" s="253"/>
      <c r="R2126" s="253"/>
      <c r="S2126" s="253"/>
      <c r="T2126" s="254"/>
      <c r="U2126" s="14"/>
      <c r="V2126" s="14"/>
      <c r="W2126" s="14"/>
      <c r="X2126" s="14"/>
      <c r="Y2126" s="14"/>
      <c r="Z2126" s="14"/>
      <c r="AA2126" s="14"/>
      <c r="AB2126" s="14"/>
      <c r="AC2126" s="14"/>
      <c r="AD2126" s="14"/>
      <c r="AE2126" s="14"/>
      <c r="AT2126" s="255" t="s">
        <v>174</v>
      </c>
      <c r="AU2126" s="255" t="s">
        <v>87</v>
      </c>
      <c r="AV2126" s="14" t="s">
        <v>108</v>
      </c>
      <c r="AW2126" s="14" t="s">
        <v>37</v>
      </c>
      <c r="AX2126" s="14" t="s">
        <v>85</v>
      </c>
      <c r="AY2126" s="255" t="s">
        <v>164</v>
      </c>
    </row>
    <row r="2127" s="2" customFormat="1" ht="55.5" customHeight="1">
      <c r="A2127" s="41"/>
      <c r="B2127" s="42"/>
      <c r="C2127" s="215" t="s">
        <v>2207</v>
      </c>
      <c r="D2127" s="215" t="s">
        <v>166</v>
      </c>
      <c r="E2127" s="216" t="s">
        <v>2208</v>
      </c>
      <c r="F2127" s="217" t="s">
        <v>2209</v>
      </c>
      <c r="G2127" s="218" t="s">
        <v>1696</v>
      </c>
      <c r="H2127" s="289"/>
      <c r="I2127" s="220"/>
      <c r="J2127" s="221">
        <f>ROUND(I2127*H2127,2)</f>
        <v>0</v>
      </c>
      <c r="K2127" s="217" t="s">
        <v>170</v>
      </c>
      <c r="L2127" s="47"/>
      <c r="M2127" s="222" t="s">
        <v>19</v>
      </c>
      <c r="N2127" s="223" t="s">
        <v>48</v>
      </c>
      <c r="O2127" s="87"/>
      <c r="P2127" s="224">
        <f>O2127*H2127</f>
        <v>0</v>
      </c>
      <c r="Q2127" s="224">
        <v>0</v>
      </c>
      <c r="R2127" s="224">
        <f>Q2127*H2127</f>
        <v>0</v>
      </c>
      <c r="S2127" s="224">
        <v>0</v>
      </c>
      <c r="T2127" s="225">
        <f>S2127*H2127</f>
        <v>0</v>
      </c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41"/>
      <c r="AE2127" s="41"/>
      <c r="AR2127" s="226" t="s">
        <v>276</v>
      </c>
      <c r="AT2127" s="226" t="s">
        <v>166</v>
      </c>
      <c r="AU2127" s="226" t="s">
        <v>87</v>
      </c>
      <c r="AY2127" s="20" t="s">
        <v>164</v>
      </c>
      <c r="BE2127" s="227">
        <f>IF(N2127="základní",J2127,0)</f>
        <v>0</v>
      </c>
      <c r="BF2127" s="227">
        <f>IF(N2127="snížená",J2127,0)</f>
        <v>0</v>
      </c>
      <c r="BG2127" s="227">
        <f>IF(N2127="zákl. přenesená",J2127,0)</f>
        <v>0</v>
      </c>
      <c r="BH2127" s="227">
        <f>IF(N2127="sníž. přenesená",J2127,0)</f>
        <v>0</v>
      </c>
      <c r="BI2127" s="227">
        <f>IF(N2127="nulová",J2127,0)</f>
        <v>0</v>
      </c>
      <c r="BJ2127" s="20" t="s">
        <v>85</v>
      </c>
      <c r="BK2127" s="227">
        <f>ROUND(I2127*H2127,2)</f>
        <v>0</v>
      </c>
      <c r="BL2127" s="20" t="s">
        <v>276</v>
      </c>
      <c r="BM2127" s="226" t="s">
        <v>2210</v>
      </c>
    </row>
    <row r="2128" s="2" customFormat="1">
      <c r="A2128" s="41"/>
      <c r="B2128" s="42"/>
      <c r="C2128" s="43"/>
      <c r="D2128" s="228" t="s">
        <v>172</v>
      </c>
      <c r="E2128" s="43"/>
      <c r="F2128" s="229" t="s">
        <v>2211</v>
      </c>
      <c r="G2128" s="43"/>
      <c r="H2128" s="43"/>
      <c r="I2128" s="230"/>
      <c r="J2128" s="43"/>
      <c r="K2128" s="43"/>
      <c r="L2128" s="47"/>
      <c r="M2128" s="231"/>
      <c r="N2128" s="232"/>
      <c r="O2128" s="87"/>
      <c r="P2128" s="87"/>
      <c r="Q2128" s="87"/>
      <c r="R2128" s="87"/>
      <c r="S2128" s="87"/>
      <c r="T2128" s="88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T2128" s="20" t="s">
        <v>172</v>
      </c>
      <c r="AU2128" s="20" t="s">
        <v>87</v>
      </c>
    </row>
    <row r="2129" s="12" customFormat="1" ht="22.8" customHeight="1">
      <c r="A2129" s="12"/>
      <c r="B2129" s="199"/>
      <c r="C2129" s="200"/>
      <c r="D2129" s="201" t="s">
        <v>76</v>
      </c>
      <c r="E2129" s="213" t="s">
        <v>2212</v>
      </c>
      <c r="F2129" s="213" t="s">
        <v>2213</v>
      </c>
      <c r="G2129" s="200"/>
      <c r="H2129" s="200"/>
      <c r="I2129" s="203"/>
      <c r="J2129" s="214">
        <f>BK2129</f>
        <v>0</v>
      </c>
      <c r="K2129" s="200"/>
      <c r="L2129" s="205"/>
      <c r="M2129" s="206"/>
      <c r="N2129" s="207"/>
      <c r="O2129" s="207"/>
      <c r="P2129" s="208">
        <f>SUM(P2130:P2315)</f>
        <v>0</v>
      </c>
      <c r="Q2129" s="207"/>
      <c r="R2129" s="208">
        <f>SUM(R2130:R2315)</f>
        <v>0.55767346000000007</v>
      </c>
      <c r="S2129" s="207"/>
      <c r="T2129" s="209">
        <f>SUM(T2130:T2315)</f>
        <v>0</v>
      </c>
      <c r="U2129" s="12"/>
      <c r="V2129" s="12"/>
      <c r="W2129" s="12"/>
      <c r="X2129" s="12"/>
      <c r="Y2129" s="12"/>
      <c r="Z2129" s="12"/>
      <c r="AA2129" s="12"/>
      <c r="AB2129" s="12"/>
      <c r="AC2129" s="12"/>
      <c r="AD2129" s="12"/>
      <c r="AE2129" s="12"/>
      <c r="AR2129" s="210" t="s">
        <v>87</v>
      </c>
      <c r="AT2129" s="211" t="s">
        <v>76</v>
      </c>
      <c r="AU2129" s="211" t="s">
        <v>85</v>
      </c>
      <c r="AY2129" s="210" t="s">
        <v>164</v>
      </c>
      <c r="BK2129" s="212">
        <f>SUM(BK2130:BK2315)</f>
        <v>0</v>
      </c>
    </row>
    <row r="2130" s="2" customFormat="1" ht="37.8" customHeight="1">
      <c r="A2130" s="41"/>
      <c r="B2130" s="42"/>
      <c r="C2130" s="215" t="s">
        <v>2214</v>
      </c>
      <c r="D2130" s="215" t="s">
        <v>166</v>
      </c>
      <c r="E2130" s="216" t="s">
        <v>2215</v>
      </c>
      <c r="F2130" s="217" t="s">
        <v>2216</v>
      </c>
      <c r="G2130" s="218" t="s">
        <v>169</v>
      </c>
      <c r="H2130" s="219">
        <v>4.3620000000000001</v>
      </c>
      <c r="I2130" s="220"/>
      <c r="J2130" s="221">
        <f>ROUND(I2130*H2130,2)</f>
        <v>0</v>
      </c>
      <c r="K2130" s="217" t="s">
        <v>170</v>
      </c>
      <c r="L2130" s="47"/>
      <c r="M2130" s="222" t="s">
        <v>19</v>
      </c>
      <c r="N2130" s="223" t="s">
        <v>48</v>
      </c>
      <c r="O2130" s="87"/>
      <c r="P2130" s="224">
        <f>O2130*H2130</f>
        <v>0</v>
      </c>
      <c r="Q2130" s="224">
        <v>6.9999999999999994E-05</v>
      </c>
      <c r="R2130" s="224">
        <f>Q2130*H2130</f>
        <v>0.00030533999999999997</v>
      </c>
      <c r="S2130" s="224">
        <v>0</v>
      </c>
      <c r="T2130" s="225">
        <f>S2130*H2130</f>
        <v>0</v>
      </c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R2130" s="226" t="s">
        <v>276</v>
      </c>
      <c r="AT2130" s="226" t="s">
        <v>166</v>
      </c>
      <c r="AU2130" s="226" t="s">
        <v>87</v>
      </c>
      <c r="AY2130" s="20" t="s">
        <v>164</v>
      </c>
      <c r="BE2130" s="227">
        <f>IF(N2130="základní",J2130,0)</f>
        <v>0</v>
      </c>
      <c r="BF2130" s="227">
        <f>IF(N2130="snížená",J2130,0)</f>
        <v>0</v>
      </c>
      <c r="BG2130" s="227">
        <f>IF(N2130="zákl. přenesená",J2130,0)</f>
        <v>0</v>
      </c>
      <c r="BH2130" s="227">
        <f>IF(N2130="sníž. přenesená",J2130,0)</f>
        <v>0</v>
      </c>
      <c r="BI2130" s="227">
        <f>IF(N2130="nulová",J2130,0)</f>
        <v>0</v>
      </c>
      <c r="BJ2130" s="20" t="s">
        <v>85</v>
      </c>
      <c r="BK2130" s="227">
        <f>ROUND(I2130*H2130,2)</f>
        <v>0</v>
      </c>
      <c r="BL2130" s="20" t="s">
        <v>276</v>
      </c>
      <c r="BM2130" s="226" t="s">
        <v>2217</v>
      </c>
    </row>
    <row r="2131" s="2" customFormat="1">
      <c r="A2131" s="41"/>
      <c r="B2131" s="42"/>
      <c r="C2131" s="43"/>
      <c r="D2131" s="228" t="s">
        <v>172</v>
      </c>
      <c r="E2131" s="43"/>
      <c r="F2131" s="229" t="s">
        <v>2218</v>
      </c>
      <c r="G2131" s="43"/>
      <c r="H2131" s="43"/>
      <c r="I2131" s="230"/>
      <c r="J2131" s="43"/>
      <c r="K2131" s="43"/>
      <c r="L2131" s="47"/>
      <c r="M2131" s="231"/>
      <c r="N2131" s="232"/>
      <c r="O2131" s="87"/>
      <c r="P2131" s="87"/>
      <c r="Q2131" s="87"/>
      <c r="R2131" s="87"/>
      <c r="S2131" s="87"/>
      <c r="T2131" s="88"/>
      <c r="U2131" s="41"/>
      <c r="V2131" s="41"/>
      <c r="W2131" s="41"/>
      <c r="X2131" s="41"/>
      <c r="Y2131" s="41"/>
      <c r="Z2131" s="41"/>
      <c r="AA2131" s="41"/>
      <c r="AB2131" s="41"/>
      <c r="AC2131" s="41"/>
      <c r="AD2131" s="41"/>
      <c r="AE2131" s="41"/>
      <c r="AT2131" s="20" t="s">
        <v>172</v>
      </c>
      <c r="AU2131" s="20" t="s">
        <v>87</v>
      </c>
    </row>
    <row r="2132" s="13" customFormat="1">
      <c r="A2132" s="13"/>
      <c r="B2132" s="233"/>
      <c r="C2132" s="234"/>
      <c r="D2132" s="235" t="s">
        <v>174</v>
      </c>
      <c r="E2132" s="236" t="s">
        <v>19</v>
      </c>
      <c r="F2132" s="237" t="s">
        <v>2219</v>
      </c>
      <c r="G2132" s="234"/>
      <c r="H2132" s="238">
        <v>0.98899999999999999</v>
      </c>
      <c r="I2132" s="239"/>
      <c r="J2132" s="234"/>
      <c r="K2132" s="234"/>
      <c r="L2132" s="240"/>
      <c r="M2132" s="241"/>
      <c r="N2132" s="242"/>
      <c r="O2132" s="242"/>
      <c r="P2132" s="242"/>
      <c r="Q2132" s="242"/>
      <c r="R2132" s="242"/>
      <c r="S2132" s="242"/>
      <c r="T2132" s="24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T2132" s="244" t="s">
        <v>174</v>
      </c>
      <c r="AU2132" s="244" t="s">
        <v>87</v>
      </c>
      <c r="AV2132" s="13" t="s">
        <v>87</v>
      </c>
      <c r="AW2132" s="13" t="s">
        <v>37</v>
      </c>
      <c r="AX2132" s="13" t="s">
        <v>77</v>
      </c>
      <c r="AY2132" s="244" t="s">
        <v>164</v>
      </c>
    </row>
    <row r="2133" s="13" customFormat="1">
      <c r="A2133" s="13"/>
      <c r="B2133" s="233"/>
      <c r="C2133" s="234"/>
      <c r="D2133" s="235" t="s">
        <v>174</v>
      </c>
      <c r="E2133" s="236" t="s">
        <v>19</v>
      </c>
      <c r="F2133" s="237" t="s">
        <v>2220</v>
      </c>
      <c r="G2133" s="234"/>
      <c r="H2133" s="238">
        <v>0.60099999999999998</v>
      </c>
      <c r="I2133" s="239"/>
      <c r="J2133" s="234"/>
      <c r="K2133" s="234"/>
      <c r="L2133" s="240"/>
      <c r="M2133" s="241"/>
      <c r="N2133" s="242"/>
      <c r="O2133" s="242"/>
      <c r="P2133" s="242"/>
      <c r="Q2133" s="242"/>
      <c r="R2133" s="242"/>
      <c r="S2133" s="242"/>
      <c r="T2133" s="24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T2133" s="244" t="s">
        <v>174</v>
      </c>
      <c r="AU2133" s="244" t="s">
        <v>87</v>
      </c>
      <c r="AV2133" s="13" t="s">
        <v>87</v>
      </c>
      <c r="AW2133" s="13" t="s">
        <v>37</v>
      </c>
      <c r="AX2133" s="13" t="s">
        <v>77</v>
      </c>
      <c r="AY2133" s="244" t="s">
        <v>164</v>
      </c>
    </row>
    <row r="2134" s="13" customFormat="1">
      <c r="A2134" s="13"/>
      <c r="B2134" s="233"/>
      <c r="C2134" s="234"/>
      <c r="D2134" s="235" t="s">
        <v>174</v>
      </c>
      <c r="E2134" s="236" t="s">
        <v>19</v>
      </c>
      <c r="F2134" s="237" t="s">
        <v>2221</v>
      </c>
      <c r="G2134" s="234"/>
      <c r="H2134" s="238">
        <v>2.7719999999999998</v>
      </c>
      <c r="I2134" s="239"/>
      <c r="J2134" s="234"/>
      <c r="K2134" s="234"/>
      <c r="L2134" s="240"/>
      <c r="M2134" s="241"/>
      <c r="N2134" s="242"/>
      <c r="O2134" s="242"/>
      <c r="P2134" s="242"/>
      <c r="Q2134" s="242"/>
      <c r="R2134" s="242"/>
      <c r="S2134" s="242"/>
      <c r="T2134" s="24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T2134" s="244" t="s">
        <v>174</v>
      </c>
      <c r="AU2134" s="244" t="s">
        <v>87</v>
      </c>
      <c r="AV2134" s="13" t="s">
        <v>87</v>
      </c>
      <c r="AW2134" s="13" t="s">
        <v>37</v>
      </c>
      <c r="AX2134" s="13" t="s">
        <v>77</v>
      </c>
      <c r="AY2134" s="244" t="s">
        <v>164</v>
      </c>
    </row>
    <row r="2135" s="14" customFormat="1">
      <c r="A2135" s="14"/>
      <c r="B2135" s="245"/>
      <c r="C2135" s="246"/>
      <c r="D2135" s="235" t="s">
        <v>174</v>
      </c>
      <c r="E2135" s="247" t="s">
        <v>19</v>
      </c>
      <c r="F2135" s="248" t="s">
        <v>176</v>
      </c>
      <c r="G2135" s="246"/>
      <c r="H2135" s="249">
        <v>4.3620000000000001</v>
      </c>
      <c r="I2135" s="250"/>
      <c r="J2135" s="246"/>
      <c r="K2135" s="246"/>
      <c r="L2135" s="251"/>
      <c r="M2135" s="252"/>
      <c r="N2135" s="253"/>
      <c r="O2135" s="253"/>
      <c r="P2135" s="253"/>
      <c r="Q2135" s="253"/>
      <c r="R2135" s="253"/>
      <c r="S2135" s="253"/>
      <c r="T2135" s="254"/>
      <c r="U2135" s="14"/>
      <c r="V2135" s="14"/>
      <c r="W2135" s="14"/>
      <c r="X2135" s="14"/>
      <c r="Y2135" s="14"/>
      <c r="Z2135" s="14"/>
      <c r="AA2135" s="14"/>
      <c r="AB2135" s="14"/>
      <c r="AC2135" s="14"/>
      <c r="AD2135" s="14"/>
      <c r="AE2135" s="14"/>
      <c r="AT2135" s="255" t="s">
        <v>174</v>
      </c>
      <c r="AU2135" s="255" t="s">
        <v>87</v>
      </c>
      <c r="AV2135" s="14" t="s">
        <v>108</v>
      </c>
      <c r="AW2135" s="14" t="s">
        <v>37</v>
      </c>
      <c r="AX2135" s="14" t="s">
        <v>85</v>
      </c>
      <c r="AY2135" s="255" t="s">
        <v>164</v>
      </c>
    </row>
    <row r="2136" s="2" customFormat="1" ht="37.8" customHeight="1">
      <c r="A2136" s="41"/>
      <c r="B2136" s="42"/>
      <c r="C2136" s="215" t="s">
        <v>2222</v>
      </c>
      <c r="D2136" s="215" t="s">
        <v>166</v>
      </c>
      <c r="E2136" s="216" t="s">
        <v>2223</v>
      </c>
      <c r="F2136" s="217" t="s">
        <v>2224</v>
      </c>
      <c r="G2136" s="218" t="s">
        <v>169</v>
      </c>
      <c r="H2136" s="219">
        <v>4.3620000000000001</v>
      </c>
      <c r="I2136" s="220"/>
      <c r="J2136" s="221">
        <f>ROUND(I2136*H2136,2)</f>
        <v>0</v>
      </c>
      <c r="K2136" s="217" t="s">
        <v>170</v>
      </c>
      <c r="L2136" s="47"/>
      <c r="M2136" s="222" t="s">
        <v>19</v>
      </c>
      <c r="N2136" s="223" t="s">
        <v>48</v>
      </c>
      <c r="O2136" s="87"/>
      <c r="P2136" s="224">
        <f>O2136*H2136</f>
        <v>0</v>
      </c>
      <c r="Q2136" s="224">
        <v>6.9999999999999994E-05</v>
      </c>
      <c r="R2136" s="224">
        <f>Q2136*H2136</f>
        <v>0.00030533999999999997</v>
      </c>
      <c r="S2136" s="224">
        <v>0</v>
      </c>
      <c r="T2136" s="225">
        <f>S2136*H2136</f>
        <v>0</v>
      </c>
      <c r="U2136" s="41"/>
      <c r="V2136" s="41"/>
      <c r="W2136" s="41"/>
      <c r="X2136" s="41"/>
      <c r="Y2136" s="41"/>
      <c r="Z2136" s="41"/>
      <c r="AA2136" s="41"/>
      <c r="AB2136" s="41"/>
      <c r="AC2136" s="41"/>
      <c r="AD2136" s="41"/>
      <c r="AE2136" s="41"/>
      <c r="AR2136" s="226" t="s">
        <v>276</v>
      </c>
      <c r="AT2136" s="226" t="s">
        <v>166</v>
      </c>
      <c r="AU2136" s="226" t="s">
        <v>87</v>
      </c>
      <c r="AY2136" s="20" t="s">
        <v>164</v>
      </c>
      <c r="BE2136" s="227">
        <f>IF(N2136="základní",J2136,0)</f>
        <v>0</v>
      </c>
      <c r="BF2136" s="227">
        <f>IF(N2136="snížená",J2136,0)</f>
        <v>0</v>
      </c>
      <c r="BG2136" s="227">
        <f>IF(N2136="zákl. přenesená",J2136,0)</f>
        <v>0</v>
      </c>
      <c r="BH2136" s="227">
        <f>IF(N2136="sníž. přenesená",J2136,0)</f>
        <v>0</v>
      </c>
      <c r="BI2136" s="227">
        <f>IF(N2136="nulová",J2136,0)</f>
        <v>0</v>
      </c>
      <c r="BJ2136" s="20" t="s">
        <v>85</v>
      </c>
      <c r="BK2136" s="227">
        <f>ROUND(I2136*H2136,2)</f>
        <v>0</v>
      </c>
      <c r="BL2136" s="20" t="s">
        <v>276</v>
      </c>
      <c r="BM2136" s="226" t="s">
        <v>2225</v>
      </c>
    </row>
    <row r="2137" s="2" customFormat="1">
      <c r="A2137" s="41"/>
      <c r="B2137" s="42"/>
      <c r="C2137" s="43"/>
      <c r="D2137" s="228" t="s">
        <v>172</v>
      </c>
      <c r="E2137" s="43"/>
      <c r="F2137" s="229" t="s">
        <v>2226</v>
      </c>
      <c r="G2137" s="43"/>
      <c r="H2137" s="43"/>
      <c r="I2137" s="230"/>
      <c r="J2137" s="43"/>
      <c r="K2137" s="43"/>
      <c r="L2137" s="47"/>
      <c r="M2137" s="231"/>
      <c r="N2137" s="232"/>
      <c r="O2137" s="87"/>
      <c r="P2137" s="87"/>
      <c r="Q2137" s="87"/>
      <c r="R2137" s="87"/>
      <c r="S2137" s="87"/>
      <c r="T2137" s="88"/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T2137" s="20" t="s">
        <v>172</v>
      </c>
      <c r="AU2137" s="20" t="s">
        <v>87</v>
      </c>
    </row>
    <row r="2138" s="13" customFormat="1">
      <c r="A2138" s="13"/>
      <c r="B2138" s="233"/>
      <c r="C2138" s="234"/>
      <c r="D2138" s="235" t="s">
        <v>174</v>
      </c>
      <c r="E2138" s="236" t="s">
        <v>19</v>
      </c>
      <c r="F2138" s="237" t="s">
        <v>2219</v>
      </c>
      <c r="G2138" s="234"/>
      <c r="H2138" s="238">
        <v>0.98899999999999999</v>
      </c>
      <c r="I2138" s="239"/>
      <c r="J2138" s="234"/>
      <c r="K2138" s="234"/>
      <c r="L2138" s="240"/>
      <c r="M2138" s="241"/>
      <c r="N2138" s="242"/>
      <c r="O2138" s="242"/>
      <c r="P2138" s="242"/>
      <c r="Q2138" s="242"/>
      <c r="R2138" s="242"/>
      <c r="S2138" s="242"/>
      <c r="T2138" s="24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T2138" s="244" t="s">
        <v>174</v>
      </c>
      <c r="AU2138" s="244" t="s">
        <v>87</v>
      </c>
      <c r="AV2138" s="13" t="s">
        <v>87</v>
      </c>
      <c r="AW2138" s="13" t="s">
        <v>37</v>
      </c>
      <c r="AX2138" s="13" t="s">
        <v>77</v>
      </c>
      <c r="AY2138" s="244" t="s">
        <v>164</v>
      </c>
    </row>
    <row r="2139" s="13" customFormat="1">
      <c r="A2139" s="13"/>
      <c r="B2139" s="233"/>
      <c r="C2139" s="234"/>
      <c r="D2139" s="235" t="s">
        <v>174</v>
      </c>
      <c r="E2139" s="236" t="s">
        <v>19</v>
      </c>
      <c r="F2139" s="237" t="s">
        <v>2220</v>
      </c>
      <c r="G2139" s="234"/>
      <c r="H2139" s="238">
        <v>0.60099999999999998</v>
      </c>
      <c r="I2139" s="239"/>
      <c r="J2139" s="234"/>
      <c r="K2139" s="234"/>
      <c r="L2139" s="240"/>
      <c r="M2139" s="241"/>
      <c r="N2139" s="242"/>
      <c r="O2139" s="242"/>
      <c r="P2139" s="242"/>
      <c r="Q2139" s="242"/>
      <c r="R2139" s="242"/>
      <c r="S2139" s="242"/>
      <c r="T2139" s="24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T2139" s="244" t="s">
        <v>174</v>
      </c>
      <c r="AU2139" s="244" t="s">
        <v>87</v>
      </c>
      <c r="AV2139" s="13" t="s">
        <v>87</v>
      </c>
      <c r="AW2139" s="13" t="s">
        <v>37</v>
      </c>
      <c r="AX2139" s="13" t="s">
        <v>77</v>
      </c>
      <c r="AY2139" s="244" t="s">
        <v>164</v>
      </c>
    </row>
    <row r="2140" s="13" customFormat="1">
      <c r="A2140" s="13"/>
      <c r="B2140" s="233"/>
      <c r="C2140" s="234"/>
      <c r="D2140" s="235" t="s">
        <v>174</v>
      </c>
      <c r="E2140" s="236" t="s">
        <v>19</v>
      </c>
      <c r="F2140" s="237" t="s">
        <v>2221</v>
      </c>
      <c r="G2140" s="234"/>
      <c r="H2140" s="238">
        <v>2.7719999999999998</v>
      </c>
      <c r="I2140" s="239"/>
      <c r="J2140" s="234"/>
      <c r="K2140" s="234"/>
      <c r="L2140" s="240"/>
      <c r="M2140" s="241"/>
      <c r="N2140" s="242"/>
      <c r="O2140" s="242"/>
      <c r="P2140" s="242"/>
      <c r="Q2140" s="242"/>
      <c r="R2140" s="242"/>
      <c r="S2140" s="242"/>
      <c r="T2140" s="24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T2140" s="244" t="s">
        <v>174</v>
      </c>
      <c r="AU2140" s="244" t="s">
        <v>87</v>
      </c>
      <c r="AV2140" s="13" t="s">
        <v>87</v>
      </c>
      <c r="AW2140" s="13" t="s">
        <v>37</v>
      </c>
      <c r="AX2140" s="13" t="s">
        <v>77</v>
      </c>
      <c r="AY2140" s="244" t="s">
        <v>164</v>
      </c>
    </row>
    <row r="2141" s="14" customFormat="1">
      <c r="A2141" s="14"/>
      <c r="B2141" s="245"/>
      <c r="C2141" s="246"/>
      <c r="D2141" s="235" t="s">
        <v>174</v>
      </c>
      <c r="E2141" s="247" t="s">
        <v>19</v>
      </c>
      <c r="F2141" s="248" t="s">
        <v>176</v>
      </c>
      <c r="G2141" s="246"/>
      <c r="H2141" s="249">
        <v>4.3620000000000001</v>
      </c>
      <c r="I2141" s="250"/>
      <c r="J2141" s="246"/>
      <c r="K2141" s="246"/>
      <c r="L2141" s="251"/>
      <c r="M2141" s="252"/>
      <c r="N2141" s="253"/>
      <c r="O2141" s="253"/>
      <c r="P2141" s="253"/>
      <c r="Q2141" s="253"/>
      <c r="R2141" s="253"/>
      <c r="S2141" s="253"/>
      <c r="T2141" s="254"/>
      <c r="U2141" s="14"/>
      <c r="V2141" s="14"/>
      <c r="W2141" s="14"/>
      <c r="X2141" s="14"/>
      <c r="Y2141" s="14"/>
      <c r="Z2141" s="14"/>
      <c r="AA2141" s="14"/>
      <c r="AB2141" s="14"/>
      <c r="AC2141" s="14"/>
      <c r="AD2141" s="14"/>
      <c r="AE2141" s="14"/>
      <c r="AT2141" s="255" t="s">
        <v>174</v>
      </c>
      <c r="AU2141" s="255" t="s">
        <v>87</v>
      </c>
      <c r="AV2141" s="14" t="s">
        <v>108</v>
      </c>
      <c r="AW2141" s="14" t="s">
        <v>37</v>
      </c>
      <c r="AX2141" s="14" t="s">
        <v>85</v>
      </c>
      <c r="AY2141" s="255" t="s">
        <v>164</v>
      </c>
    </row>
    <row r="2142" s="2" customFormat="1" ht="24.15" customHeight="1">
      <c r="A2142" s="41"/>
      <c r="B2142" s="42"/>
      <c r="C2142" s="215" t="s">
        <v>2227</v>
      </c>
      <c r="D2142" s="215" t="s">
        <v>166</v>
      </c>
      <c r="E2142" s="216" t="s">
        <v>2228</v>
      </c>
      <c r="F2142" s="217" t="s">
        <v>2229</v>
      </c>
      <c r="G2142" s="218" t="s">
        <v>169</v>
      </c>
      <c r="H2142" s="219">
        <v>4.3620000000000001</v>
      </c>
      <c r="I2142" s="220"/>
      <c r="J2142" s="221">
        <f>ROUND(I2142*H2142,2)</f>
        <v>0</v>
      </c>
      <c r="K2142" s="217" t="s">
        <v>170</v>
      </c>
      <c r="L2142" s="47"/>
      <c r="M2142" s="222" t="s">
        <v>19</v>
      </c>
      <c r="N2142" s="223" t="s">
        <v>48</v>
      </c>
      <c r="O2142" s="87"/>
      <c r="P2142" s="224">
        <f>O2142*H2142</f>
        <v>0</v>
      </c>
      <c r="Q2142" s="224">
        <v>0</v>
      </c>
      <c r="R2142" s="224">
        <f>Q2142*H2142</f>
        <v>0</v>
      </c>
      <c r="S2142" s="224">
        <v>0</v>
      </c>
      <c r="T2142" s="225">
        <f>S2142*H2142</f>
        <v>0</v>
      </c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R2142" s="226" t="s">
        <v>276</v>
      </c>
      <c r="AT2142" s="226" t="s">
        <v>166</v>
      </c>
      <c r="AU2142" s="226" t="s">
        <v>87</v>
      </c>
      <c r="AY2142" s="20" t="s">
        <v>164</v>
      </c>
      <c r="BE2142" s="227">
        <f>IF(N2142="základní",J2142,0)</f>
        <v>0</v>
      </c>
      <c r="BF2142" s="227">
        <f>IF(N2142="snížená",J2142,0)</f>
        <v>0</v>
      </c>
      <c r="BG2142" s="227">
        <f>IF(N2142="zákl. přenesená",J2142,0)</f>
        <v>0</v>
      </c>
      <c r="BH2142" s="227">
        <f>IF(N2142="sníž. přenesená",J2142,0)</f>
        <v>0</v>
      </c>
      <c r="BI2142" s="227">
        <f>IF(N2142="nulová",J2142,0)</f>
        <v>0</v>
      </c>
      <c r="BJ2142" s="20" t="s">
        <v>85</v>
      </c>
      <c r="BK2142" s="227">
        <f>ROUND(I2142*H2142,2)</f>
        <v>0</v>
      </c>
      <c r="BL2142" s="20" t="s">
        <v>276</v>
      </c>
      <c r="BM2142" s="226" t="s">
        <v>2230</v>
      </c>
    </row>
    <row r="2143" s="2" customFormat="1">
      <c r="A2143" s="41"/>
      <c r="B2143" s="42"/>
      <c r="C2143" s="43"/>
      <c r="D2143" s="228" t="s">
        <v>172</v>
      </c>
      <c r="E2143" s="43"/>
      <c r="F2143" s="229" t="s">
        <v>2231</v>
      </c>
      <c r="G2143" s="43"/>
      <c r="H2143" s="43"/>
      <c r="I2143" s="230"/>
      <c r="J2143" s="43"/>
      <c r="K2143" s="43"/>
      <c r="L2143" s="47"/>
      <c r="M2143" s="231"/>
      <c r="N2143" s="232"/>
      <c r="O2143" s="87"/>
      <c r="P2143" s="87"/>
      <c r="Q2143" s="87"/>
      <c r="R2143" s="87"/>
      <c r="S2143" s="87"/>
      <c r="T2143" s="88"/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T2143" s="20" t="s">
        <v>172</v>
      </c>
      <c r="AU2143" s="20" t="s">
        <v>87</v>
      </c>
    </row>
    <row r="2144" s="13" customFormat="1">
      <c r="A2144" s="13"/>
      <c r="B2144" s="233"/>
      <c r="C2144" s="234"/>
      <c r="D2144" s="235" t="s">
        <v>174</v>
      </c>
      <c r="E2144" s="236" t="s">
        <v>19</v>
      </c>
      <c r="F2144" s="237" t="s">
        <v>2219</v>
      </c>
      <c r="G2144" s="234"/>
      <c r="H2144" s="238">
        <v>0.98899999999999999</v>
      </c>
      <c r="I2144" s="239"/>
      <c r="J2144" s="234"/>
      <c r="K2144" s="234"/>
      <c r="L2144" s="240"/>
      <c r="M2144" s="241"/>
      <c r="N2144" s="242"/>
      <c r="O2144" s="242"/>
      <c r="P2144" s="242"/>
      <c r="Q2144" s="242"/>
      <c r="R2144" s="242"/>
      <c r="S2144" s="242"/>
      <c r="T2144" s="24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T2144" s="244" t="s">
        <v>174</v>
      </c>
      <c r="AU2144" s="244" t="s">
        <v>87</v>
      </c>
      <c r="AV2144" s="13" t="s">
        <v>87</v>
      </c>
      <c r="AW2144" s="13" t="s">
        <v>37</v>
      </c>
      <c r="AX2144" s="13" t="s">
        <v>77</v>
      </c>
      <c r="AY2144" s="244" t="s">
        <v>164</v>
      </c>
    </row>
    <row r="2145" s="13" customFormat="1">
      <c r="A2145" s="13"/>
      <c r="B2145" s="233"/>
      <c r="C2145" s="234"/>
      <c r="D2145" s="235" t="s">
        <v>174</v>
      </c>
      <c r="E2145" s="236" t="s">
        <v>19</v>
      </c>
      <c r="F2145" s="237" t="s">
        <v>2220</v>
      </c>
      <c r="G2145" s="234"/>
      <c r="H2145" s="238">
        <v>0.60099999999999998</v>
      </c>
      <c r="I2145" s="239"/>
      <c r="J2145" s="234"/>
      <c r="K2145" s="234"/>
      <c r="L2145" s="240"/>
      <c r="M2145" s="241"/>
      <c r="N2145" s="242"/>
      <c r="O2145" s="242"/>
      <c r="P2145" s="242"/>
      <c r="Q2145" s="242"/>
      <c r="R2145" s="242"/>
      <c r="S2145" s="242"/>
      <c r="T2145" s="24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T2145" s="244" t="s">
        <v>174</v>
      </c>
      <c r="AU2145" s="244" t="s">
        <v>87</v>
      </c>
      <c r="AV2145" s="13" t="s">
        <v>87</v>
      </c>
      <c r="AW2145" s="13" t="s">
        <v>37</v>
      </c>
      <c r="AX2145" s="13" t="s">
        <v>77</v>
      </c>
      <c r="AY2145" s="244" t="s">
        <v>164</v>
      </c>
    </row>
    <row r="2146" s="13" customFormat="1">
      <c r="A2146" s="13"/>
      <c r="B2146" s="233"/>
      <c r="C2146" s="234"/>
      <c r="D2146" s="235" t="s">
        <v>174</v>
      </c>
      <c r="E2146" s="236" t="s">
        <v>19</v>
      </c>
      <c r="F2146" s="237" t="s">
        <v>2221</v>
      </c>
      <c r="G2146" s="234"/>
      <c r="H2146" s="238">
        <v>2.7719999999999998</v>
      </c>
      <c r="I2146" s="239"/>
      <c r="J2146" s="234"/>
      <c r="K2146" s="234"/>
      <c r="L2146" s="240"/>
      <c r="M2146" s="241"/>
      <c r="N2146" s="242"/>
      <c r="O2146" s="242"/>
      <c r="P2146" s="242"/>
      <c r="Q2146" s="242"/>
      <c r="R2146" s="242"/>
      <c r="S2146" s="242"/>
      <c r="T2146" s="24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T2146" s="244" t="s">
        <v>174</v>
      </c>
      <c r="AU2146" s="244" t="s">
        <v>87</v>
      </c>
      <c r="AV2146" s="13" t="s">
        <v>87</v>
      </c>
      <c r="AW2146" s="13" t="s">
        <v>37</v>
      </c>
      <c r="AX2146" s="13" t="s">
        <v>77</v>
      </c>
      <c r="AY2146" s="244" t="s">
        <v>164</v>
      </c>
    </row>
    <row r="2147" s="14" customFormat="1">
      <c r="A2147" s="14"/>
      <c r="B2147" s="245"/>
      <c r="C2147" s="246"/>
      <c r="D2147" s="235" t="s">
        <v>174</v>
      </c>
      <c r="E2147" s="247" t="s">
        <v>19</v>
      </c>
      <c r="F2147" s="248" t="s">
        <v>176</v>
      </c>
      <c r="G2147" s="246"/>
      <c r="H2147" s="249">
        <v>4.3620000000000001</v>
      </c>
      <c r="I2147" s="250"/>
      <c r="J2147" s="246"/>
      <c r="K2147" s="246"/>
      <c r="L2147" s="251"/>
      <c r="M2147" s="252"/>
      <c r="N2147" s="253"/>
      <c r="O2147" s="253"/>
      <c r="P2147" s="253"/>
      <c r="Q2147" s="253"/>
      <c r="R2147" s="253"/>
      <c r="S2147" s="253"/>
      <c r="T2147" s="254"/>
      <c r="U2147" s="14"/>
      <c r="V2147" s="14"/>
      <c r="W2147" s="14"/>
      <c r="X2147" s="14"/>
      <c r="Y2147" s="14"/>
      <c r="Z2147" s="14"/>
      <c r="AA2147" s="14"/>
      <c r="AB2147" s="14"/>
      <c r="AC2147" s="14"/>
      <c r="AD2147" s="14"/>
      <c r="AE2147" s="14"/>
      <c r="AT2147" s="255" t="s">
        <v>174</v>
      </c>
      <c r="AU2147" s="255" t="s">
        <v>87</v>
      </c>
      <c r="AV2147" s="14" t="s">
        <v>108</v>
      </c>
      <c r="AW2147" s="14" t="s">
        <v>37</v>
      </c>
      <c r="AX2147" s="14" t="s">
        <v>85</v>
      </c>
      <c r="AY2147" s="255" t="s">
        <v>164</v>
      </c>
    </row>
    <row r="2148" s="2" customFormat="1" ht="24.15" customHeight="1">
      <c r="A2148" s="41"/>
      <c r="B2148" s="42"/>
      <c r="C2148" s="215" t="s">
        <v>2232</v>
      </c>
      <c r="D2148" s="215" t="s">
        <v>166</v>
      </c>
      <c r="E2148" s="216" t="s">
        <v>2233</v>
      </c>
      <c r="F2148" s="217" t="s">
        <v>2234</v>
      </c>
      <c r="G2148" s="218" t="s">
        <v>169</v>
      </c>
      <c r="H2148" s="219">
        <v>4.3620000000000001</v>
      </c>
      <c r="I2148" s="220"/>
      <c r="J2148" s="221">
        <f>ROUND(I2148*H2148,2)</f>
        <v>0</v>
      </c>
      <c r="K2148" s="217" t="s">
        <v>170</v>
      </c>
      <c r="L2148" s="47"/>
      <c r="M2148" s="222" t="s">
        <v>19</v>
      </c>
      <c r="N2148" s="223" t="s">
        <v>48</v>
      </c>
      <c r="O2148" s="87"/>
      <c r="P2148" s="224">
        <f>O2148*H2148</f>
        <v>0</v>
      </c>
      <c r="Q2148" s="224">
        <v>0.00013999999999999999</v>
      </c>
      <c r="R2148" s="224">
        <f>Q2148*H2148</f>
        <v>0.00061067999999999995</v>
      </c>
      <c r="S2148" s="224">
        <v>0</v>
      </c>
      <c r="T2148" s="225">
        <f>S2148*H2148</f>
        <v>0</v>
      </c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R2148" s="226" t="s">
        <v>276</v>
      </c>
      <c r="AT2148" s="226" t="s">
        <v>166</v>
      </c>
      <c r="AU2148" s="226" t="s">
        <v>87</v>
      </c>
      <c r="AY2148" s="20" t="s">
        <v>164</v>
      </c>
      <c r="BE2148" s="227">
        <f>IF(N2148="základní",J2148,0)</f>
        <v>0</v>
      </c>
      <c r="BF2148" s="227">
        <f>IF(N2148="snížená",J2148,0)</f>
        <v>0</v>
      </c>
      <c r="BG2148" s="227">
        <f>IF(N2148="zákl. přenesená",J2148,0)</f>
        <v>0</v>
      </c>
      <c r="BH2148" s="227">
        <f>IF(N2148="sníž. přenesená",J2148,0)</f>
        <v>0</v>
      </c>
      <c r="BI2148" s="227">
        <f>IF(N2148="nulová",J2148,0)</f>
        <v>0</v>
      </c>
      <c r="BJ2148" s="20" t="s">
        <v>85</v>
      </c>
      <c r="BK2148" s="227">
        <f>ROUND(I2148*H2148,2)</f>
        <v>0</v>
      </c>
      <c r="BL2148" s="20" t="s">
        <v>276</v>
      </c>
      <c r="BM2148" s="226" t="s">
        <v>2235</v>
      </c>
    </row>
    <row r="2149" s="2" customFormat="1">
      <c r="A2149" s="41"/>
      <c r="B2149" s="42"/>
      <c r="C2149" s="43"/>
      <c r="D2149" s="228" t="s">
        <v>172</v>
      </c>
      <c r="E2149" s="43"/>
      <c r="F2149" s="229" t="s">
        <v>2236</v>
      </c>
      <c r="G2149" s="43"/>
      <c r="H2149" s="43"/>
      <c r="I2149" s="230"/>
      <c r="J2149" s="43"/>
      <c r="K2149" s="43"/>
      <c r="L2149" s="47"/>
      <c r="M2149" s="231"/>
      <c r="N2149" s="232"/>
      <c r="O2149" s="87"/>
      <c r="P2149" s="87"/>
      <c r="Q2149" s="87"/>
      <c r="R2149" s="87"/>
      <c r="S2149" s="87"/>
      <c r="T2149" s="88"/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41"/>
      <c r="AE2149" s="41"/>
      <c r="AT2149" s="20" t="s">
        <v>172</v>
      </c>
      <c r="AU2149" s="20" t="s">
        <v>87</v>
      </c>
    </row>
    <row r="2150" s="13" customFormat="1">
      <c r="A2150" s="13"/>
      <c r="B2150" s="233"/>
      <c r="C2150" s="234"/>
      <c r="D2150" s="235" t="s">
        <v>174</v>
      </c>
      <c r="E2150" s="236" t="s">
        <v>19</v>
      </c>
      <c r="F2150" s="237" t="s">
        <v>2219</v>
      </c>
      <c r="G2150" s="234"/>
      <c r="H2150" s="238">
        <v>0.98899999999999999</v>
      </c>
      <c r="I2150" s="239"/>
      <c r="J2150" s="234"/>
      <c r="K2150" s="234"/>
      <c r="L2150" s="240"/>
      <c r="M2150" s="241"/>
      <c r="N2150" s="242"/>
      <c r="O2150" s="242"/>
      <c r="P2150" s="242"/>
      <c r="Q2150" s="242"/>
      <c r="R2150" s="242"/>
      <c r="S2150" s="242"/>
      <c r="T2150" s="24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T2150" s="244" t="s">
        <v>174</v>
      </c>
      <c r="AU2150" s="244" t="s">
        <v>87</v>
      </c>
      <c r="AV2150" s="13" t="s">
        <v>87</v>
      </c>
      <c r="AW2150" s="13" t="s">
        <v>37</v>
      </c>
      <c r="AX2150" s="13" t="s">
        <v>77</v>
      </c>
      <c r="AY2150" s="244" t="s">
        <v>164</v>
      </c>
    </row>
    <row r="2151" s="13" customFormat="1">
      <c r="A2151" s="13"/>
      <c r="B2151" s="233"/>
      <c r="C2151" s="234"/>
      <c r="D2151" s="235" t="s">
        <v>174</v>
      </c>
      <c r="E2151" s="236" t="s">
        <v>19</v>
      </c>
      <c r="F2151" s="237" t="s">
        <v>2220</v>
      </c>
      <c r="G2151" s="234"/>
      <c r="H2151" s="238">
        <v>0.60099999999999998</v>
      </c>
      <c r="I2151" s="239"/>
      <c r="J2151" s="234"/>
      <c r="K2151" s="234"/>
      <c r="L2151" s="240"/>
      <c r="M2151" s="241"/>
      <c r="N2151" s="242"/>
      <c r="O2151" s="242"/>
      <c r="P2151" s="242"/>
      <c r="Q2151" s="242"/>
      <c r="R2151" s="242"/>
      <c r="S2151" s="242"/>
      <c r="T2151" s="24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T2151" s="244" t="s">
        <v>174</v>
      </c>
      <c r="AU2151" s="244" t="s">
        <v>87</v>
      </c>
      <c r="AV2151" s="13" t="s">
        <v>87</v>
      </c>
      <c r="AW2151" s="13" t="s">
        <v>37</v>
      </c>
      <c r="AX2151" s="13" t="s">
        <v>77</v>
      </c>
      <c r="AY2151" s="244" t="s">
        <v>164</v>
      </c>
    </row>
    <row r="2152" s="13" customFormat="1">
      <c r="A2152" s="13"/>
      <c r="B2152" s="233"/>
      <c r="C2152" s="234"/>
      <c r="D2152" s="235" t="s">
        <v>174</v>
      </c>
      <c r="E2152" s="236" t="s">
        <v>19</v>
      </c>
      <c r="F2152" s="237" t="s">
        <v>2221</v>
      </c>
      <c r="G2152" s="234"/>
      <c r="H2152" s="238">
        <v>2.7719999999999998</v>
      </c>
      <c r="I2152" s="239"/>
      <c r="J2152" s="234"/>
      <c r="K2152" s="234"/>
      <c r="L2152" s="240"/>
      <c r="M2152" s="241"/>
      <c r="N2152" s="242"/>
      <c r="O2152" s="242"/>
      <c r="P2152" s="242"/>
      <c r="Q2152" s="242"/>
      <c r="R2152" s="242"/>
      <c r="S2152" s="242"/>
      <c r="T2152" s="24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T2152" s="244" t="s">
        <v>174</v>
      </c>
      <c r="AU2152" s="244" t="s">
        <v>87</v>
      </c>
      <c r="AV2152" s="13" t="s">
        <v>87</v>
      </c>
      <c r="AW2152" s="13" t="s">
        <v>37</v>
      </c>
      <c r="AX2152" s="13" t="s">
        <v>77</v>
      </c>
      <c r="AY2152" s="244" t="s">
        <v>164</v>
      </c>
    </row>
    <row r="2153" s="14" customFormat="1">
      <c r="A2153" s="14"/>
      <c r="B2153" s="245"/>
      <c r="C2153" s="246"/>
      <c r="D2153" s="235" t="s">
        <v>174</v>
      </c>
      <c r="E2153" s="247" t="s">
        <v>19</v>
      </c>
      <c r="F2153" s="248" t="s">
        <v>176</v>
      </c>
      <c r="G2153" s="246"/>
      <c r="H2153" s="249">
        <v>4.3620000000000001</v>
      </c>
      <c r="I2153" s="250"/>
      <c r="J2153" s="246"/>
      <c r="K2153" s="246"/>
      <c r="L2153" s="251"/>
      <c r="M2153" s="252"/>
      <c r="N2153" s="253"/>
      <c r="O2153" s="253"/>
      <c r="P2153" s="253"/>
      <c r="Q2153" s="253"/>
      <c r="R2153" s="253"/>
      <c r="S2153" s="253"/>
      <c r="T2153" s="254"/>
      <c r="U2153" s="14"/>
      <c r="V2153" s="14"/>
      <c r="W2153" s="14"/>
      <c r="X2153" s="14"/>
      <c r="Y2153" s="14"/>
      <c r="Z2153" s="14"/>
      <c r="AA2153" s="14"/>
      <c r="AB2153" s="14"/>
      <c r="AC2153" s="14"/>
      <c r="AD2153" s="14"/>
      <c r="AE2153" s="14"/>
      <c r="AT2153" s="255" t="s">
        <v>174</v>
      </c>
      <c r="AU2153" s="255" t="s">
        <v>87</v>
      </c>
      <c r="AV2153" s="14" t="s">
        <v>108</v>
      </c>
      <c r="AW2153" s="14" t="s">
        <v>37</v>
      </c>
      <c r="AX2153" s="14" t="s">
        <v>85</v>
      </c>
      <c r="AY2153" s="255" t="s">
        <v>164</v>
      </c>
    </row>
    <row r="2154" s="2" customFormat="1" ht="24.15" customHeight="1">
      <c r="A2154" s="41"/>
      <c r="B2154" s="42"/>
      <c r="C2154" s="215" t="s">
        <v>2237</v>
      </c>
      <c r="D2154" s="215" t="s">
        <v>166</v>
      </c>
      <c r="E2154" s="216" t="s">
        <v>2238</v>
      </c>
      <c r="F2154" s="217" t="s">
        <v>2239</v>
      </c>
      <c r="G2154" s="218" t="s">
        <v>169</v>
      </c>
      <c r="H2154" s="219">
        <v>4.3620000000000001</v>
      </c>
      <c r="I2154" s="220"/>
      <c r="J2154" s="221">
        <f>ROUND(I2154*H2154,2)</f>
        <v>0</v>
      </c>
      <c r="K2154" s="217" t="s">
        <v>170</v>
      </c>
      <c r="L2154" s="47"/>
      <c r="M2154" s="222" t="s">
        <v>19</v>
      </c>
      <c r="N2154" s="223" t="s">
        <v>48</v>
      </c>
      <c r="O2154" s="87"/>
      <c r="P2154" s="224">
        <f>O2154*H2154</f>
        <v>0</v>
      </c>
      <c r="Q2154" s="224">
        <v>0.00013999999999999999</v>
      </c>
      <c r="R2154" s="224">
        <f>Q2154*H2154</f>
        <v>0.00061067999999999995</v>
      </c>
      <c r="S2154" s="224">
        <v>0</v>
      </c>
      <c r="T2154" s="225">
        <f>S2154*H2154</f>
        <v>0</v>
      </c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R2154" s="226" t="s">
        <v>276</v>
      </c>
      <c r="AT2154" s="226" t="s">
        <v>166</v>
      </c>
      <c r="AU2154" s="226" t="s">
        <v>87</v>
      </c>
      <c r="AY2154" s="20" t="s">
        <v>164</v>
      </c>
      <c r="BE2154" s="227">
        <f>IF(N2154="základní",J2154,0)</f>
        <v>0</v>
      </c>
      <c r="BF2154" s="227">
        <f>IF(N2154="snížená",J2154,0)</f>
        <v>0</v>
      </c>
      <c r="BG2154" s="227">
        <f>IF(N2154="zákl. přenesená",J2154,0)</f>
        <v>0</v>
      </c>
      <c r="BH2154" s="227">
        <f>IF(N2154="sníž. přenesená",J2154,0)</f>
        <v>0</v>
      </c>
      <c r="BI2154" s="227">
        <f>IF(N2154="nulová",J2154,0)</f>
        <v>0</v>
      </c>
      <c r="BJ2154" s="20" t="s">
        <v>85</v>
      </c>
      <c r="BK2154" s="227">
        <f>ROUND(I2154*H2154,2)</f>
        <v>0</v>
      </c>
      <c r="BL2154" s="20" t="s">
        <v>276</v>
      </c>
      <c r="BM2154" s="226" t="s">
        <v>2240</v>
      </c>
    </row>
    <row r="2155" s="2" customFormat="1">
      <c r="A2155" s="41"/>
      <c r="B2155" s="42"/>
      <c r="C2155" s="43"/>
      <c r="D2155" s="228" t="s">
        <v>172</v>
      </c>
      <c r="E2155" s="43"/>
      <c r="F2155" s="229" t="s">
        <v>2241</v>
      </c>
      <c r="G2155" s="43"/>
      <c r="H2155" s="43"/>
      <c r="I2155" s="230"/>
      <c r="J2155" s="43"/>
      <c r="K2155" s="43"/>
      <c r="L2155" s="47"/>
      <c r="M2155" s="231"/>
      <c r="N2155" s="232"/>
      <c r="O2155" s="87"/>
      <c r="P2155" s="87"/>
      <c r="Q2155" s="87"/>
      <c r="R2155" s="87"/>
      <c r="S2155" s="87"/>
      <c r="T2155" s="88"/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41"/>
      <c r="AE2155" s="41"/>
      <c r="AT2155" s="20" t="s">
        <v>172</v>
      </c>
      <c r="AU2155" s="20" t="s">
        <v>87</v>
      </c>
    </row>
    <row r="2156" s="13" customFormat="1">
      <c r="A2156" s="13"/>
      <c r="B2156" s="233"/>
      <c r="C2156" s="234"/>
      <c r="D2156" s="235" t="s">
        <v>174</v>
      </c>
      <c r="E2156" s="236" t="s">
        <v>19</v>
      </c>
      <c r="F2156" s="237" t="s">
        <v>2219</v>
      </c>
      <c r="G2156" s="234"/>
      <c r="H2156" s="238">
        <v>0.98899999999999999</v>
      </c>
      <c r="I2156" s="239"/>
      <c r="J2156" s="234"/>
      <c r="K2156" s="234"/>
      <c r="L2156" s="240"/>
      <c r="M2156" s="241"/>
      <c r="N2156" s="242"/>
      <c r="O2156" s="242"/>
      <c r="P2156" s="242"/>
      <c r="Q2156" s="242"/>
      <c r="R2156" s="242"/>
      <c r="S2156" s="242"/>
      <c r="T2156" s="24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T2156" s="244" t="s">
        <v>174</v>
      </c>
      <c r="AU2156" s="244" t="s">
        <v>87</v>
      </c>
      <c r="AV2156" s="13" t="s">
        <v>87</v>
      </c>
      <c r="AW2156" s="13" t="s">
        <v>37</v>
      </c>
      <c r="AX2156" s="13" t="s">
        <v>77</v>
      </c>
      <c r="AY2156" s="244" t="s">
        <v>164</v>
      </c>
    </row>
    <row r="2157" s="13" customFormat="1">
      <c r="A2157" s="13"/>
      <c r="B2157" s="233"/>
      <c r="C2157" s="234"/>
      <c r="D2157" s="235" t="s">
        <v>174</v>
      </c>
      <c r="E2157" s="236" t="s">
        <v>19</v>
      </c>
      <c r="F2157" s="237" t="s">
        <v>2220</v>
      </c>
      <c r="G2157" s="234"/>
      <c r="H2157" s="238">
        <v>0.60099999999999998</v>
      </c>
      <c r="I2157" s="239"/>
      <c r="J2157" s="234"/>
      <c r="K2157" s="234"/>
      <c r="L2157" s="240"/>
      <c r="M2157" s="241"/>
      <c r="N2157" s="242"/>
      <c r="O2157" s="242"/>
      <c r="P2157" s="242"/>
      <c r="Q2157" s="242"/>
      <c r="R2157" s="242"/>
      <c r="S2157" s="242"/>
      <c r="T2157" s="24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T2157" s="244" t="s">
        <v>174</v>
      </c>
      <c r="AU2157" s="244" t="s">
        <v>87</v>
      </c>
      <c r="AV2157" s="13" t="s">
        <v>87</v>
      </c>
      <c r="AW2157" s="13" t="s">
        <v>37</v>
      </c>
      <c r="AX2157" s="13" t="s">
        <v>77</v>
      </c>
      <c r="AY2157" s="244" t="s">
        <v>164</v>
      </c>
    </row>
    <row r="2158" s="13" customFormat="1">
      <c r="A2158" s="13"/>
      <c r="B2158" s="233"/>
      <c r="C2158" s="234"/>
      <c r="D2158" s="235" t="s">
        <v>174</v>
      </c>
      <c r="E2158" s="236" t="s">
        <v>19</v>
      </c>
      <c r="F2158" s="237" t="s">
        <v>2221</v>
      </c>
      <c r="G2158" s="234"/>
      <c r="H2158" s="238">
        <v>2.7719999999999998</v>
      </c>
      <c r="I2158" s="239"/>
      <c r="J2158" s="234"/>
      <c r="K2158" s="234"/>
      <c r="L2158" s="240"/>
      <c r="M2158" s="241"/>
      <c r="N2158" s="242"/>
      <c r="O2158" s="242"/>
      <c r="P2158" s="242"/>
      <c r="Q2158" s="242"/>
      <c r="R2158" s="242"/>
      <c r="S2158" s="242"/>
      <c r="T2158" s="24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T2158" s="244" t="s">
        <v>174</v>
      </c>
      <c r="AU2158" s="244" t="s">
        <v>87</v>
      </c>
      <c r="AV2158" s="13" t="s">
        <v>87</v>
      </c>
      <c r="AW2158" s="13" t="s">
        <v>37</v>
      </c>
      <c r="AX2158" s="13" t="s">
        <v>77</v>
      </c>
      <c r="AY2158" s="244" t="s">
        <v>164</v>
      </c>
    </row>
    <row r="2159" s="14" customFormat="1">
      <c r="A2159" s="14"/>
      <c r="B2159" s="245"/>
      <c r="C2159" s="246"/>
      <c r="D2159" s="235" t="s">
        <v>174</v>
      </c>
      <c r="E2159" s="247" t="s">
        <v>19</v>
      </c>
      <c r="F2159" s="248" t="s">
        <v>176</v>
      </c>
      <c r="G2159" s="246"/>
      <c r="H2159" s="249">
        <v>4.3620000000000001</v>
      </c>
      <c r="I2159" s="250"/>
      <c r="J2159" s="246"/>
      <c r="K2159" s="246"/>
      <c r="L2159" s="251"/>
      <c r="M2159" s="252"/>
      <c r="N2159" s="253"/>
      <c r="O2159" s="253"/>
      <c r="P2159" s="253"/>
      <c r="Q2159" s="253"/>
      <c r="R2159" s="253"/>
      <c r="S2159" s="253"/>
      <c r="T2159" s="254"/>
      <c r="U2159" s="14"/>
      <c r="V2159" s="14"/>
      <c r="W2159" s="14"/>
      <c r="X2159" s="14"/>
      <c r="Y2159" s="14"/>
      <c r="Z2159" s="14"/>
      <c r="AA2159" s="14"/>
      <c r="AB2159" s="14"/>
      <c r="AC2159" s="14"/>
      <c r="AD2159" s="14"/>
      <c r="AE2159" s="14"/>
      <c r="AT2159" s="255" t="s">
        <v>174</v>
      </c>
      <c r="AU2159" s="255" t="s">
        <v>87</v>
      </c>
      <c r="AV2159" s="14" t="s">
        <v>108</v>
      </c>
      <c r="AW2159" s="14" t="s">
        <v>37</v>
      </c>
      <c r="AX2159" s="14" t="s">
        <v>85</v>
      </c>
      <c r="AY2159" s="255" t="s">
        <v>164</v>
      </c>
    </row>
    <row r="2160" s="2" customFormat="1" ht="24.15" customHeight="1">
      <c r="A2160" s="41"/>
      <c r="B2160" s="42"/>
      <c r="C2160" s="215" t="s">
        <v>2242</v>
      </c>
      <c r="D2160" s="215" t="s">
        <v>166</v>
      </c>
      <c r="E2160" s="216" t="s">
        <v>2243</v>
      </c>
      <c r="F2160" s="217" t="s">
        <v>2244</v>
      </c>
      <c r="G2160" s="218" t="s">
        <v>169</v>
      </c>
      <c r="H2160" s="219">
        <v>551.798</v>
      </c>
      <c r="I2160" s="220"/>
      <c r="J2160" s="221">
        <f>ROUND(I2160*H2160,2)</f>
        <v>0</v>
      </c>
      <c r="K2160" s="217" t="s">
        <v>170</v>
      </c>
      <c r="L2160" s="47"/>
      <c r="M2160" s="222" t="s">
        <v>19</v>
      </c>
      <c r="N2160" s="223" t="s">
        <v>48</v>
      </c>
      <c r="O2160" s="87"/>
      <c r="P2160" s="224">
        <f>O2160*H2160</f>
        <v>0</v>
      </c>
      <c r="Q2160" s="224">
        <v>0</v>
      </c>
      <c r="R2160" s="224">
        <f>Q2160*H2160</f>
        <v>0</v>
      </c>
      <c r="S2160" s="224">
        <v>0</v>
      </c>
      <c r="T2160" s="225">
        <f>S2160*H2160</f>
        <v>0</v>
      </c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41"/>
      <c r="AE2160" s="41"/>
      <c r="AR2160" s="226" t="s">
        <v>276</v>
      </c>
      <c r="AT2160" s="226" t="s">
        <v>166</v>
      </c>
      <c r="AU2160" s="226" t="s">
        <v>87</v>
      </c>
      <c r="AY2160" s="20" t="s">
        <v>164</v>
      </c>
      <c r="BE2160" s="227">
        <f>IF(N2160="základní",J2160,0)</f>
        <v>0</v>
      </c>
      <c r="BF2160" s="227">
        <f>IF(N2160="snížená",J2160,0)</f>
        <v>0</v>
      </c>
      <c r="BG2160" s="227">
        <f>IF(N2160="zákl. přenesená",J2160,0)</f>
        <v>0</v>
      </c>
      <c r="BH2160" s="227">
        <f>IF(N2160="sníž. přenesená",J2160,0)</f>
        <v>0</v>
      </c>
      <c r="BI2160" s="227">
        <f>IF(N2160="nulová",J2160,0)</f>
        <v>0</v>
      </c>
      <c r="BJ2160" s="20" t="s">
        <v>85</v>
      </c>
      <c r="BK2160" s="227">
        <f>ROUND(I2160*H2160,2)</f>
        <v>0</v>
      </c>
      <c r="BL2160" s="20" t="s">
        <v>276</v>
      </c>
      <c r="BM2160" s="226" t="s">
        <v>2245</v>
      </c>
    </row>
    <row r="2161" s="2" customFormat="1">
      <c r="A2161" s="41"/>
      <c r="B2161" s="42"/>
      <c r="C2161" s="43"/>
      <c r="D2161" s="228" t="s">
        <v>172</v>
      </c>
      <c r="E2161" s="43"/>
      <c r="F2161" s="229" t="s">
        <v>2246</v>
      </c>
      <c r="G2161" s="43"/>
      <c r="H2161" s="43"/>
      <c r="I2161" s="230"/>
      <c r="J2161" s="43"/>
      <c r="K2161" s="43"/>
      <c r="L2161" s="47"/>
      <c r="M2161" s="231"/>
      <c r="N2161" s="232"/>
      <c r="O2161" s="87"/>
      <c r="P2161" s="87"/>
      <c r="Q2161" s="87"/>
      <c r="R2161" s="87"/>
      <c r="S2161" s="87"/>
      <c r="T2161" s="88"/>
      <c r="U2161" s="41"/>
      <c r="V2161" s="41"/>
      <c r="W2161" s="41"/>
      <c r="X2161" s="41"/>
      <c r="Y2161" s="41"/>
      <c r="Z2161" s="41"/>
      <c r="AA2161" s="41"/>
      <c r="AB2161" s="41"/>
      <c r="AC2161" s="41"/>
      <c r="AD2161" s="41"/>
      <c r="AE2161" s="41"/>
      <c r="AT2161" s="20" t="s">
        <v>172</v>
      </c>
      <c r="AU2161" s="20" t="s">
        <v>87</v>
      </c>
    </row>
    <row r="2162" s="15" customFormat="1">
      <c r="A2162" s="15"/>
      <c r="B2162" s="256"/>
      <c r="C2162" s="257"/>
      <c r="D2162" s="235" t="s">
        <v>174</v>
      </c>
      <c r="E2162" s="258" t="s">
        <v>19</v>
      </c>
      <c r="F2162" s="259" t="s">
        <v>503</v>
      </c>
      <c r="G2162" s="257"/>
      <c r="H2162" s="258" t="s">
        <v>19</v>
      </c>
      <c r="I2162" s="260"/>
      <c r="J2162" s="257"/>
      <c r="K2162" s="257"/>
      <c r="L2162" s="261"/>
      <c r="M2162" s="262"/>
      <c r="N2162" s="263"/>
      <c r="O2162" s="263"/>
      <c r="P2162" s="263"/>
      <c r="Q2162" s="263"/>
      <c r="R2162" s="263"/>
      <c r="S2162" s="263"/>
      <c r="T2162" s="264"/>
      <c r="U2162" s="15"/>
      <c r="V2162" s="15"/>
      <c r="W2162" s="15"/>
      <c r="X2162" s="15"/>
      <c r="Y2162" s="15"/>
      <c r="Z2162" s="15"/>
      <c r="AA2162" s="15"/>
      <c r="AB2162" s="15"/>
      <c r="AC2162" s="15"/>
      <c r="AD2162" s="15"/>
      <c r="AE2162" s="15"/>
      <c r="AT2162" s="265" t="s">
        <v>174</v>
      </c>
      <c r="AU2162" s="265" t="s">
        <v>87</v>
      </c>
      <c r="AV2162" s="15" t="s">
        <v>85</v>
      </c>
      <c r="AW2162" s="15" t="s">
        <v>37</v>
      </c>
      <c r="AX2162" s="15" t="s">
        <v>77</v>
      </c>
      <c r="AY2162" s="265" t="s">
        <v>164</v>
      </c>
    </row>
    <row r="2163" s="13" customFormat="1">
      <c r="A2163" s="13"/>
      <c r="B2163" s="233"/>
      <c r="C2163" s="234"/>
      <c r="D2163" s="235" t="s">
        <v>174</v>
      </c>
      <c r="E2163" s="236" t="s">
        <v>19</v>
      </c>
      <c r="F2163" s="237" t="s">
        <v>504</v>
      </c>
      <c r="G2163" s="234"/>
      <c r="H2163" s="238">
        <v>58.920000000000002</v>
      </c>
      <c r="I2163" s="239"/>
      <c r="J2163" s="234"/>
      <c r="K2163" s="234"/>
      <c r="L2163" s="240"/>
      <c r="M2163" s="241"/>
      <c r="N2163" s="242"/>
      <c r="O2163" s="242"/>
      <c r="P2163" s="242"/>
      <c r="Q2163" s="242"/>
      <c r="R2163" s="242"/>
      <c r="S2163" s="242"/>
      <c r="T2163" s="24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T2163" s="244" t="s">
        <v>174</v>
      </c>
      <c r="AU2163" s="244" t="s">
        <v>87</v>
      </c>
      <c r="AV2163" s="13" t="s">
        <v>87</v>
      </c>
      <c r="AW2163" s="13" t="s">
        <v>37</v>
      </c>
      <c r="AX2163" s="13" t="s">
        <v>77</v>
      </c>
      <c r="AY2163" s="244" t="s">
        <v>164</v>
      </c>
    </row>
    <row r="2164" s="13" customFormat="1">
      <c r="A2164" s="13"/>
      <c r="B2164" s="233"/>
      <c r="C2164" s="234"/>
      <c r="D2164" s="235" t="s">
        <v>174</v>
      </c>
      <c r="E2164" s="236" t="s">
        <v>19</v>
      </c>
      <c r="F2164" s="237" t="s">
        <v>505</v>
      </c>
      <c r="G2164" s="234"/>
      <c r="H2164" s="238">
        <v>24.649999999999999</v>
      </c>
      <c r="I2164" s="239"/>
      <c r="J2164" s="234"/>
      <c r="K2164" s="234"/>
      <c r="L2164" s="240"/>
      <c r="M2164" s="241"/>
      <c r="N2164" s="242"/>
      <c r="O2164" s="242"/>
      <c r="P2164" s="242"/>
      <c r="Q2164" s="242"/>
      <c r="R2164" s="242"/>
      <c r="S2164" s="242"/>
      <c r="T2164" s="24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T2164" s="244" t="s">
        <v>174</v>
      </c>
      <c r="AU2164" s="244" t="s">
        <v>87</v>
      </c>
      <c r="AV2164" s="13" t="s">
        <v>87</v>
      </c>
      <c r="AW2164" s="13" t="s">
        <v>37</v>
      </c>
      <c r="AX2164" s="13" t="s">
        <v>77</v>
      </c>
      <c r="AY2164" s="244" t="s">
        <v>164</v>
      </c>
    </row>
    <row r="2165" s="13" customFormat="1">
      <c r="A2165" s="13"/>
      <c r="B2165" s="233"/>
      <c r="C2165" s="234"/>
      <c r="D2165" s="235" t="s">
        <v>174</v>
      </c>
      <c r="E2165" s="236" t="s">
        <v>19</v>
      </c>
      <c r="F2165" s="237" t="s">
        <v>506</v>
      </c>
      <c r="G2165" s="234"/>
      <c r="H2165" s="238">
        <v>53.478000000000002</v>
      </c>
      <c r="I2165" s="239"/>
      <c r="J2165" s="234"/>
      <c r="K2165" s="234"/>
      <c r="L2165" s="240"/>
      <c r="M2165" s="241"/>
      <c r="N2165" s="242"/>
      <c r="O2165" s="242"/>
      <c r="P2165" s="242"/>
      <c r="Q2165" s="242"/>
      <c r="R2165" s="242"/>
      <c r="S2165" s="242"/>
      <c r="T2165" s="24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T2165" s="244" t="s">
        <v>174</v>
      </c>
      <c r="AU2165" s="244" t="s">
        <v>87</v>
      </c>
      <c r="AV2165" s="13" t="s">
        <v>87</v>
      </c>
      <c r="AW2165" s="13" t="s">
        <v>37</v>
      </c>
      <c r="AX2165" s="13" t="s">
        <v>77</v>
      </c>
      <c r="AY2165" s="244" t="s">
        <v>164</v>
      </c>
    </row>
    <row r="2166" s="16" customFormat="1">
      <c r="A2166" s="16"/>
      <c r="B2166" s="277"/>
      <c r="C2166" s="278"/>
      <c r="D2166" s="235" t="s">
        <v>174</v>
      </c>
      <c r="E2166" s="279" t="s">
        <v>19</v>
      </c>
      <c r="F2166" s="280" t="s">
        <v>469</v>
      </c>
      <c r="G2166" s="278"/>
      <c r="H2166" s="281">
        <v>137.048</v>
      </c>
      <c r="I2166" s="282"/>
      <c r="J2166" s="278"/>
      <c r="K2166" s="278"/>
      <c r="L2166" s="283"/>
      <c r="M2166" s="284"/>
      <c r="N2166" s="285"/>
      <c r="O2166" s="285"/>
      <c r="P2166" s="285"/>
      <c r="Q2166" s="285"/>
      <c r="R2166" s="285"/>
      <c r="S2166" s="285"/>
      <c r="T2166" s="286"/>
      <c r="U2166" s="16"/>
      <c r="V2166" s="16"/>
      <c r="W2166" s="16"/>
      <c r="X2166" s="16"/>
      <c r="Y2166" s="16"/>
      <c r="Z2166" s="16"/>
      <c r="AA2166" s="16"/>
      <c r="AB2166" s="16"/>
      <c r="AC2166" s="16"/>
      <c r="AD2166" s="16"/>
      <c r="AE2166" s="16"/>
      <c r="AT2166" s="287" t="s">
        <v>174</v>
      </c>
      <c r="AU2166" s="287" t="s">
        <v>87</v>
      </c>
      <c r="AV2166" s="16" t="s">
        <v>105</v>
      </c>
      <c r="AW2166" s="16" t="s">
        <v>37</v>
      </c>
      <c r="AX2166" s="16" t="s">
        <v>77</v>
      </c>
      <c r="AY2166" s="287" t="s">
        <v>164</v>
      </c>
    </row>
    <row r="2167" s="15" customFormat="1">
      <c r="A2167" s="15"/>
      <c r="B2167" s="256"/>
      <c r="C2167" s="257"/>
      <c r="D2167" s="235" t="s">
        <v>174</v>
      </c>
      <c r="E2167" s="258" t="s">
        <v>19</v>
      </c>
      <c r="F2167" s="259" t="s">
        <v>2247</v>
      </c>
      <c r="G2167" s="257"/>
      <c r="H2167" s="258" t="s">
        <v>19</v>
      </c>
      <c r="I2167" s="260"/>
      <c r="J2167" s="257"/>
      <c r="K2167" s="257"/>
      <c r="L2167" s="261"/>
      <c r="M2167" s="262"/>
      <c r="N2167" s="263"/>
      <c r="O2167" s="263"/>
      <c r="P2167" s="263"/>
      <c r="Q2167" s="263"/>
      <c r="R2167" s="263"/>
      <c r="S2167" s="263"/>
      <c r="T2167" s="264"/>
      <c r="U2167" s="15"/>
      <c r="V2167" s="15"/>
      <c r="W2167" s="15"/>
      <c r="X2167" s="15"/>
      <c r="Y2167" s="15"/>
      <c r="Z2167" s="15"/>
      <c r="AA2167" s="15"/>
      <c r="AB2167" s="15"/>
      <c r="AC2167" s="15"/>
      <c r="AD2167" s="15"/>
      <c r="AE2167" s="15"/>
      <c r="AT2167" s="265" t="s">
        <v>174</v>
      </c>
      <c r="AU2167" s="265" t="s">
        <v>87</v>
      </c>
      <c r="AV2167" s="15" t="s">
        <v>85</v>
      </c>
      <c r="AW2167" s="15" t="s">
        <v>37</v>
      </c>
      <c r="AX2167" s="15" t="s">
        <v>77</v>
      </c>
      <c r="AY2167" s="265" t="s">
        <v>164</v>
      </c>
    </row>
    <row r="2168" s="13" customFormat="1">
      <c r="A2168" s="13"/>
      <c r="B2168" s="233"/>
      <c r="C2168" s="234"/>
      <c r="D2168" s="235" t="s">
        <v>174</v>
      </c>
      <c r="E2168" s="236" t="s">
        <v>19</v>
      </c>
      <c r="F2168" s="237" t="s">
        <v>549</v>
      </c>
      <c r="G2168" s="234"/>
      <c r="H2168" s="238">
        <v>11.77</v>
      </c>
      <c r="I2168" s="239"/>
      <c r="J2168" s="234"/>
      <c r="K2168" s="234"/>
      <c r="L2168" s="240"/>
      <c r="M2168" s="241"/>
      <c r="N2168" s="242"/>
      <c r="O2168" s="242"/>
      <c r="P2168" s="242"/>
      <c r="Q2168" s="242"/>
      <c r="R2168" s="242"/>
      <c r="S2168" s="242"/>
      <c r="T2168" s="24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T2168" s="244" t="s">
        <v>174</v>
      </c>
      <c r="AU2168" s="244" t="s">
        <v>87</v>
      </c>
      <c r="AV2168" s="13" t="s">
        <v>87</v>
      </c>
      <c r="AW2168" s="13" t="s">
        <v>37</v>
      </c>
      <c r="AX2168" s="13" t="s">
        <v>77</v>
      </c>
      <c r="AY2168" s="244" t="s">
        <v>164</v>
      </c>
    </row>
    <row r="2169" s="13" customFormat="1">
      <c r="A2169" s="13"/>
      <c r="B2169" s="233"/>
      <c r="C2169" s="234"/>
      <c r="D2169" s="235" t="s">
        <v>174</v>
      </c>
      <c r="E2169" s="236" t="s">
        <v>19</v>
      </c>
      <c r="F2169" s="237" t="s">
        <v>550</v>
      </c>
      <c r="G2169" s="234"/>
      <c r="H2169" s="238">
        <v>3.9199999999999999</v>
      </c>
      <c r="I2169" s="239"/>
      <c r="J2169" s="234"/>
      <c r="K2169" s="234"/>
      <c r="L2169" s="240"/>
      <c r="M2169" s="241"/>
      <c r="N2169" s="242"/>
      <c r="O2169" s="242"/>
      <c r="P2169" s="242"/>
      <c r="Q2169" s="242"/>
      <c r="R2169" s="242"/>
      <c r="S2169" s="242"/>
      <c r="T2169" s="24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T2169" s="244" t="s">
        <v>174</v>
      </c>
      <c r="AU2169" s="244" t="s">
        <v>87</v>
      </c>
      <c r="AV2169" s="13" t="s">
        <v>87</v>
      </c>
      <c r="AW2169" s="13" t="s">
        <v>37</v>
      </c>
      <c r="AX2169" s="13" t="s">
        <v>77</v>
      </c>
      <c r="AY2169" s="244" t="s">
        <v>164</v>
      </c>
    </row>
    <row r="2170" s="13" customFormat="1">
      <c r="A2170" s="13"/>
      <c r="B2170" s="233"/>
      <c r="C2170" s="234"/>
      <c r="D2170" s="235" t="s">
        <v>174</v>
      </c>
      <c r="E2170" s="236" t="s">
        <v>19</v>
      </c>
      <c r="F2170" s="237" t="s">
        <v>551</v>
      </c>
      <c r="G2170" s="234"/>
      <c r="H2170" s="238">
        <v>7.04</v>
      </c>
      <c r="I2170" s="239"/>
      <c r="J2170" s="234"/>
      <c r="K2170" s="234"/>
      <c r="L2170" s="240"/>
      <c r="M2170" s="241"/>
      <c r="N2170" s="242"/>
      <c r="O2170" s="242"/>
      <c r="P2170" s="242"/>
      <c r="Q2170" s="242"/>
      <c r="R2170" s="242"/>
      <c r="S2170" s="242"/>
      <c r="T2170" s="24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T2170" s="244" t="s">
        <v>174</v>
      </c>
      <c r="AU2170" s="244" t="s">
        <v>87</v>
      </c>
      <c r="AV2170" s="13" t="s">
        <v>87</v>
      </c>
      <c r="AW2170" s="13" t="s">
        <v>37</v>
      </c>
      <c r="AX2170" s="13" t="s">
        <v>77</v>
      </c>
      <c r="AY2170" s="244" t="s">
        <v>164</v>
      </c>
    </row>
    <row r="2171" s="16" customFormat="1">
      <c r="A2171" s="16"/>
      <c r="B2171" s="277"/>
      <c r="C2171" s="278"/>
      <c r="D2171" s="235" t="s">
        <v>174</v>
      </c>
      <c r="E2171" s="279" t="s">
        <v>19</v>
      </c>
      <c r="F2171" s="280" t="s">
        <v>469</v>
      </c>
      <c r="G2171" s="278"/>
      <c r="H2171" s="281">
        <v>22.73</v>
      </c>
      <c r="I2171" s="282"/>
      <c r="J2171" s="278"/>
      <c r="K2171" s="278"/>
      <c r="L2171" s="283"/>
      <c r="M2171" s="284"/>
      <c r="N2171" s="285"/>
      <c r="O2171" s="285"/>
      <c r="P2171" s="285"/>
      <c r="Q2171" s="285"/>
      <c r="R2171" s="285"/>
      <c r="S2171" s="285"/>
      <c r="T2171" s="286"/>
      <c r="U2171" s="16"/>
      <c r="V2171" s="16"/>
      <c r="W2171" s="16"/>
      <c r="X2171" s="16"/>
      <c r="Y2171" s="16"/>
      <c r="Z2171" s="16"/>
      <c r="AA2171" s="16"/>
      <c r="AB2171" s="16"/>
      <c r="AC2171" s="16"/>
      <c r="AD2171" s="16"/>
      <c r="AE2171" s="16"/>
      <c r="AT2171" s="287" t="s">
        <v>174</v>
      </c>
      <c r="AU2171" s="287" t="s">
        <v>87</v>
      </c>
      <c r="AV2171" s="16" t="s">
        <v>105</v>
      </c>
      <c r="AW2171" s="16" t="s">
        <v>37</v>
      </c>
      <c r="AX2171" s="16" t="s">
        <v>77</v>
      </c>
      <c r="AY2171" s="287" t="s">
        <v>164</v>
      </c>
    </row>
    <row r="2172" s="15" customFormat="1">
      <c r="A2172" s="15"/>
      <c r="B2172" s="256"/>
      <c r="C2172" s="257"/>
      <c r="D2172" s="235" t="s">
        <v>174</v>
      </c>
      <c r="E2172" s="258" t="s">
        <v>19</v>
      </c>
      <c r="F2172" s="259" t="s">
        <v>507</v>
      </c>
      <c r="G2172" s="257"/>
      <c r="H2172" s="258" t="s">
        <v>19</v>
      </c>
      <c r="I2172" s="260"/>
      <c r="J2172" s="257"/>
      <c r="K2172" s="257"/>
      <c r="L2172" s="261"/>
      <c r="M2172" s="262"/>
      <c r="N2172" s="263"/>
      <c r="O2172" s="263"/>
      <c r="P2172" s="263"/>
      <c r="Q2172" s="263"/>
      <c r="R2172" s="263"/>
      <c r="S2172" s="263"/>
      <c r="T2172" s="264"/>
      <c r="U2172" s="15"/>
      <c r="V2172" s="15"/>
      <c r="W2172" s="15"/>
      <c r="X2172" s="15"/>
      <c r="Y2172" s="15"/>
      <c r="Z2172" s="15"/>
      <c r="AA2172" s="15"/>
      <c r="AB2172" s="15"/>
      <c r="AC2172" s="15"/>
      <c r="AD2172" s="15"/>
      <c r="AE2172" s="15"/>
      <c r="AT2172" s="265" t="s">
        <v>174</v>
      </c>
      <c r="AU2172" s="265" t="s">
        <v>87</v>
      </c>
      <c r="AV2172" s="15" t="s">
        <v>85</v>
      </c>
      <c r="AW2172" s="15" t="s">
        <v>37</v>
      </c>
      <c r="AX2172" s="15" t="s">
        <v>77</v>
      </c>
      <c r="AY2172" s="265" t="s">
        <v>164</v>
      </c>
    </row>
    <row r="2173" s="13" customFormat="1">
      <c r="A2173" s="13"/>
      <c r="B2173" s="233"/>
      <c r="C2173" s="234"/>
      <c r="D2173" s="235" t="s">
        <v>174</v>
      </c>
      <c r="E2173" s="236" t="s">
        <v>19</v>
      </c>
      <c r="F2173" s="237" t="s">
        <v>508</v>
      </c>
      <c r="G2173" s="234"/>
      <c r="H2173" s="238">
        <v>38.350000000000001</v>
      </c>
      <c r="I2173" s="239"/>
      <c r="J2173" s="234"/>
      <c r="K2173" s="234"/>
      <c r="L2173" s="240"/>
      <c r="M2173" s="241"/>
      <c r="N2173" s="242"/>
      <c r="O2173" s="242"/>
      <c r="P2173" s="242"/>
      <c r="Q2173" s="242"/>
      <c r="R2173" s="242"/>
      <c r="S2173" s="242"/>
      <c r="T2173" s="24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T2173" s="244" t="s">
        <v>174</v>
      </c>
      <c r="AU2173" s="244" t="s">
        <v>87</v>
      </c>
      <c r="AV2173" s="13" t="s">
        <v>87</v>
      </c>
      <c r="AW2173" s="13" t="s">
        <v>37</v>
      </c>
      <c r="AX2173" s="13" t="s">
        <v>77</v>
      </c>
      <c r="AY2173" s="244" t="s">
        <v>164</v>
      </c>
    </row>
    <row r="2174" s="16" customFormat="1">
      <c r="A2174" s="16"/>
      <c r="B2174" s="277"/>
      <c r="C2174" s="278"/>
      <c r="D2174" s="235" t="s">
        <v>174</v>
      </c>
      <c r="E2174" s="279" t="s">
        <v>19</v>
      </c>
      <c r="F2174" s="280" t="s">
        <v>469</v>
      </c>
      <c r="G2174" s="278"/>
      <c r="H2174" s="281">
        <v>38.350000000000001</v>
      </c>
      <c r="I2174" s="282"/>
      <c r="J2174" s="278"/>
      <c r="K2174" s="278"/>
      <c r="L2174" s="283"/>
      <c r="M2174" s="284"/>
      <c r="N2174" s="285"/>
      <c r="O2174" s="285"/>
      <c r="P2174" s="285"/>
      <c r="Q2174" s="285"/>
      <c r="R2174" s="285"/>
      <c r="S2174" s="285"/>
      <c r="T2174" s="286"/>
      <c r="U2174" s="16"/>
      <c r="V2174" s="16"/>
      <c r="W2174" s="16"/>
      <c r="X2174" s="16"/>
      <c r="Y2174" s="16"/>
      <c r="Z2174" s="16"/>
      <c r="AA2174" s="16"/>
      <c r="AB2174" s="16"/>
      <c r="AC2174" s="16"/>
      <c r="AD2174" s="16"/>
      <c r="AE2174" s="16"/>
      <c r="AT2174" s="287" t="s">
        <v>174</v>
      </c>
      <c r="AU2174" s="287" t="s">
        <v>87</v>
      </c>
      <c r="AV2174" s="16" t="s">
        <v>105</v>
      </c>
      <c r="AW2174" s="16" t="s">
        <v>37</v>
      </c>
      <c r="AX2174" s="16" t="s">
        <v>77</v>
      </c>
      <c r="AY2174" s="287" t="s">
        <v>164</v>
      </c>
    </row>
    <row r="2175" s="15" customFormat="1">
      <c r="A2175" s="15"/>
      <c r="B2175" s="256"/>
      <c r="C2175" s="257"/>
      <c r="D2175" s="235" t="s">
        <v>174</v>
      </c>
      <c r="E2175" s="258" t="s">
        <v>19</v>
      </c>
      <c r="F2175" s="259" t="s">
        <v>529</v>
      </c>
      <c r="G2175" s="257"/>
      <c r="H2175" s="258" t="s">
        <v>19</v>
      </c>
      <c r="I2175" s="260"/>
      <c r="J2175" s="257"/>
      <c r="K2175" s="257"/>
      <c r="L2175" s="261"/>
      <c r="M2175" s="262"/>
      <c r="N2175" s="263"/>
      <c r="O2175" s="263"/>
      <c r="P2175" s="263"/>
      <c r="Q2175" s="263"/>
      <c r="R2175" s="263"/>
      <c r="S2175" s="263"/>
      <c r="T2175" s="264"/>
      <c r="U2175" s="15"/>
      <c r="V2175" s="15"/>
      <c r="W2175" s="15"/>
      <c r="X2175" s="15"/>
      <c r="Y2175" s="15"/>
      <c r="Z2175" s="15"/>
      <c r="AA2175" s="15"/>
      <c r="AB2175" s="15"/>
      <c r="AC2175" s="15"/>
      <c r="AD2175" s="15"/>
      <c r="AE2175" s="15"/>
      <c r="AT2175" s="265" t="s">
        <v>174</v>
      </c>
      <c r="AU2175" s="265" t="s">
        <v>87</v>
      </c>
      <c r="AV2175" s="15" t="s">
        <v>85</v>
      </c>
      <c r="AW2175" s="15" t="s">
        <v>37</v>
      </c>
      <c r="AX2175" s="15" t="s">
        <v>77</v>
      </c>
      <c r="AY2175" s="265" t="s">
        <v>164</v>
      </c>
    </row>
    <row r="2176" s="13" customFormat="1">
      <c r="A2176" s="13"/>
      <c r="B2176" s="233"/>
      <c r="C2176" s="234"/>
      <c r="D2176" s="235" t="s">
        <v>174</v>
      </c>
      <c r="E2176" s="236" t="s">
        <v>19</v>
      </c>
      <c r="F2176" s="237" t="s">
        <v>530</v>
      </c>
      <c r="G2176" s="234"/>
      <c r="H2176" s="238">
        <v>3.6499999999999999</v>
      </c>
      <c r="I2176" s="239"/>
      <c r="J2176" s="234"/>
      <c r="K2176" s="234"/>
      <c r="L2176" s="240"/>
      <c r="M2176" s="241"/>
      <c r="N2176" s="242"/>
      <c r="O2176" s="242"/>
      <c r="P2176" s="242"/>
      <c r="Q2176" s="242"/>
      <c r="R2176" s="242"/>
      <c r="S2176" s="242"/>
      <c r="T2176" s="24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T2176" s="244" t="s">
        <v>174</v>
      </c>
      <c r="AU2176" s="244" t="s">
        <v>87</v>
      </c>
      <c r="AV2176" s="13" t="s">
        <v>87</v>
      </c>
      <c r="AW2176" s="13" t="s">
        <v>37</v>
      </c>
      <c r="AX2176" s="13" t="s">
        <v>77</v>
      </c>
      <c r="AY2176" s="244" t="s">
        <v>164</v>
      </c>
    </row>
    <row r="2177" s="16" customFormat="1">
      <c r="A2177" s="16"/>
      <c r="B2177" s="277"/>
      <c r="C2177" s="278"/>
      <c r="D2177" s="235" t="s">
        <v>174</v>
      </c>
      <c r="E2177" s="279" t="s">
        <v>19</v>
      </c>
      <c r="F2177" s="280" t="s">
        <v>469</v>
      </c>
      <c r="G2177" s="278"/>
      <c r="H2177" s="281">
        <v>3.6499999999999999</v>
      </c>
      <c r="I2177" s="282"/>
      <c r="J2177" s="278"/>
      <c r="K2177" s="278"/>
      <c r="L2177" s="283"/>
      <c r="M2177" s="284"/>
      <c r="N2177" s="285"/>
      <c r="O2177" s="285"/>
      <c r="P2177" s="285"/>
      <c r="Q2177" s="285"/>
      <c r="R2177" s="285"/>
      <c r="S2177" s="285"/>
      <c r="T2177" s="286"/>
      <c r="U2177" s="16"/>
      <c r="V2177" s="16"/>
      <c r="W2177" s="16"/>
      <c r="X2177" s="16"/>
      <c r="Y2177" s="16"/>
      <c r="Z2177" s="16"/>
      <c r="AA2177" s="16"/>
      <c r="AB2177" s="16"/>
      <c r="AC2177" s="16"/>
      <c r="AD2177" s="16"/>
      <c r="AE2177" s="16"/>
      <c r="AT2177" s="287" t="s">
        <v>174</v>
      </c>
      <c r="AU2177" s="287" t="s">
        <v>87</v>
      </c>
      <c r="AV2177" s="16" t="s">
        <v>105</v>
      </c>
      <c r="AW2177" s="16" t="s">
        <v>37</v>
      </c>
      <c r="AX2177" s="16" t="s">
        <v>77</v>
      </c>
      <c r="AY2177" s="287" t="s">
        <v>164</v>
      </c>
    </row>
    <row r="2178" s="15" customFormat="1">
      <c r="A2178" s="15"/>
      <c r="B2178" s="256"/>
      <c r="C2178" s="257"/>
      <c r="D2178" s="235" t="s">
        <v>174</v>
      </c>
      <c r="E2178" s="258" t="s">
        <v>19</v>
      </c>
      <c r="F2178" s="259" t="s">
        <v>424</v>
      </c>
      <c r="G2178" s="257"/>
      <c r="H2178" s="258" t="s">
        <v>19</v>
      </c>
      <c r="I2178" s="260"/>
      <c r="J2178" s="257"/>
      <c r="K2178" s="257"/>
      <c r="L2178" s="261"/>
      <c r="M2178" s="262"/>
      <c r="N2178" s="263"/>
      <c r="O2178" s="263"/>
      <c r="P2178" s="263"/>
      <c r="Q2178" s="263"/>
      <c r="R2178" s="263"/>
      <c r="S2178" s="263"/>
      <c r="T2178" s="264"/>
      <c r="U2178" s="15"/>
      <c r="V2178" s="15"/>
      <c r="W2178" s="15"/>
      <c r="X2178" s="15"/>
      <c r="Y2178" s="15"/>
      <c r="Z2178" s="15"/>
      <c r="AA2178" s="15"/>
      <c r="AB2178" s="15"/>
      <c r="AC2178" s="15"/>
      <c r="AD2178" s="15"/>
      <c r="AE2178" s="15"/>
      <c r="AT2178" s="265" t="s">
        <v>174</v>
      </c>
      <c r="AU2178" s="265" t="s">
        <v>87</v>
      </c>
      <c r="AV2178" s="15" t="s">
        <v>85</v>
      </c>
      <c r="AW2178" s="15" t="s">
        <v>37</v>
      </c>
      <c r="AX2178" s="15" t="s">
        <v>77</v>
      </c>
      <c r="AY2178" s="265" t="s">
        <v>164</v>
      </c>
    </row>
    <row r="2179" s="13" customFormat="1">
      <c r="A2179" s="13"/>
      <c r="B2179" s="233"/>
      <c r="C2179" s="234"/>
      <c r="D2179" s="235" t="s">
        <v>174</v>
      </c>
      <c r="E2179" s="236" t="s">
        <v>19</v>
      </c>
      <c r="F2179" s="237" t="s">
        <v>425</v>
      </c>
      <c r="G2179" s="234"/>
      <c r="H2179" s="238">
        <v>38.240000000000002</v>
      </c>
      <c r="I2179" s="239"/>
      <c r="J2179" s="234"/>
      <c r="K2179" s="234"/>
      <c r="L2179" s="240"/>
      <c r="M2179" s="241"/>
      <c r="N2179" s="242"/>
      <c r="O2179" s="242"/>
      <c r="P2179" s="242"/>
      <c r="Q2179" s="242"/>
      <c r="R2179" s="242"/>
      <c r="S2179" s="242"/>
      <c r="T2179" s="24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T2179" s="244" t="s">
        <v>174</v>
      </c>
      <c r="AU2179" s="244" t="s">
        <v>87</v>
      </c>
      <c r="AV2179" s="13" t="s">
        <v>87</v>
      </c>
      <c r="AW2179" s="13" t="s">
        <v>37</v>
      </c>
      <c r="AX2179" s="13" t="s">
        <v>77</v>
      </c>
      <c r="AY2179" s="244" t="s">
        <v>164</v>
      </c>
    </row>
    <row r="2180" s="13" customFormat="1">
      <c r="A2180" s="13"/>
      <c r="B2180" s="233"/>
      <c r="C2180" s="234"/>
      <c r="D2180" s="235" t="s">
        <v>174</v>
      </c>
      <c r="E2180" s="236" t="s">
        <v>19</v>
      </c>
      <c r="F2180" s="237" t="s">
        <v>426</v>
      </c>
      <c r="G2180" s="234"/>
      <c r="H2180" s="238">
        <v>30.140000000000001</v>
      </c>
      <c r="I2180" s="239"/>
      <c r="J2180" s="234"/>
      <c r="K2180" s="234"/>
      <c r="L2180" s="240"/>
      <c r="M2180" s="241"/>
      <c r="N2180" s="242"/>
      <c r="O2180" s="242"/>
      <c r="P2180" s="242"/>
      <c r="Q2180" s="242"/>
      <c r="R2180" s="242"/>
      <c r="S2180" s="242"/>
      <c r="T2180" s="24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T2180" s="244" t="s">
        <v>174</v>
      </c>
      <c r="AU2180" s="244" t="s">
        <v>87</v>
      </c>
      <c r="AV2180" s="13" t="s">
        <v>87</v>
      </c>
      <c r="AW2180" s="13" t="s">
        <v>37</v>
      </c>
      <c r="AX2180" s="13" t="s">
        <v>77</v>
      </c>
      <c r="AY2180" s="244" t="s">
        <v>164</v>
      </c>
    </row>
    <row r="2181" s="13" customFormat="1">
      <c r="A2181" s="13"/>
      <c r="B2181" s="233"/>
      <c r="C2181" s="234"/>
      <c r="D2181" s="235" t="s">
        <v>174</v>
      </c>
      <c r="E2181" s="236" t="s">
        <v>19</v>
      </c>
      <c r="F2181" s="237" t="s">
        <v>427</v>
      </c>
      <c r="G2181" s="234"/>
      <c r="H2181" s="238">
        <v>9.0899999999999999</v>
      </c>
      <c r="I2181" s="239"/>
      <c r="J2181" s="234"/>
      <c r="K2181" s="234"/>
      <c r="L2181" s="240"/>
      <c r="M2181" s="241"/>
      <c r="N2181" s="242"/>
      <c r="O2181" s="242"/>
      <c r="P2181" s="242"/>
      <c r="Q2181" s="242"/>
      <c r="R2181" s="242"/>
      <c r="S2181" s="242"/>
      <c r="T2181" s="24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T2181" s="244" t="s">
        <v>174</v>
      </c>
      <c r="AU2181" s="244" t="s">
        <v>87</v>
      </c>
      <c r="AV2181" s="13" t="s">
        <v>87</v>
      </c>
      <c r="AW2181" s="13" t="s">
        <v>37</v>
      </c>
      <c r="AX2181" s="13" t="s">
        <v>77</v>
      </c>
      <c r="AY2181" s="244" t="s">
        <v>164</v>
      </c>
    </row>
    <row r="2182" s="13" customFormat="1">
      <c r="A2182" s="13"/>
      <c r="B2182" s="233"/>
      <c r="C2182" s="234"/>
      <c r="D2182" s="235" t="s">
        <v>174</v>
      </c>
      <c r="E2182" s="236" t="s">
        <v>19</v>
      </c>
      <c r="F2182" s="237" t="s">
        <v>428</v>
      </c>
      <c r="G2182" s="234"/>
      <c r="H2182" s="238">
        <v>12.9</v>
      </c>
      <c r="I2182" s="239"/>
      <c r="J2182" s="234"/>
      <c r="K2182" s="234"/>
      <c r="L2182" s="240"/>
      <c r="M2182" s="241"/>
      <c r="N2182" s="242"/>
      <c r="O2182" s="242"/>
      <c r="P2182" s="242"/>
      <c r="Q2182" s="242"/>
      <c r="R2182" s="242"/>
      <c r="S2182" s="242"/>
      <c r="T2182" s="24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T2182" s="244" t="s">
        <v>174</v>
      </c>
      <c r="AU2182" s="244" t="s">
        <v>87</v>
      </c>
      <c r="AV2182" s="13" t="s">
        <v>87</v>
      </c>
      <c r="AW2182" s="13" t="s">
        <v>37</v>
      </c>
      <c r="AX2182" s="13" t="s">
        <v>77</v>
      </c>
      <c r="AY2182" s="244" t="s">
        <v>164</v>
      </c>
    </row>
    <row r="2183" s="13" customFormat="1">
      <c r="A2183" s="13"/>
      <c r="B2183" s="233"/>
      <c r="C2183" s="234"/>
      <c r="D2183" s="235" t="s">
        <v>174</v>
      </c>
      <c r="E2183" s="236" t="s">
        <v>19</v>
      </c>
      <c r="F2183" s="237" t="s">
        <v>429</v>
      </c>
      <c r="G2183" s="234"/>
      <c r="H2183" s="238">
        <v>32.149999999999999</v>
      </c>
      <c r="I2183" s="239"/>
      <c r="J2183" s="234"/>
      <c r="K2183" s="234"/>
      <c r="L2183" s="240"/>
      <c r="M2183" s="241"/>
      <c r="N2183" s="242"/>
      <c r="O2183" s="242"/>
      <c r="P2183" s="242"/>
      <c r="Q2183" s="242"/>
      <c r="R2183" s="242"/>
      <c r="S2183" s="242"/>
      <c r="T2183" s="24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T2183" s="244" t="s">
        <v>174</v>
      </c>
      <c r="AU2183" s="244" t="s">
        <v>87</v>
      </c>
      <c r="AV2183" s="13" t="s">
        <v>87</v>
      </c>
      <c r="AW2183" s="13" t="s">
        <v>37</v>
      </c>
      <c r="AX2183" s="13" t="s">
        <v>77</v>
      </c>
      <c r="AY2183" s="244" t="s">
        <v>164</v>
      </c>
    </row>
    <row r="2184" s="16" customFormat="1">
      <c r="A2184" s="16"/>
      <c r="B2184" s="277"/>
      <c r="C2184" s="278"/>
      <c r="D2184" s="235" t="s">
        <v>174</v>
      </c>
      <c r="E2184" s="279" t="s">
        <v>19</v>
      </c>
      <c r="F2184" s="280" t="s">
        <v>469</v>
      </c>
      <c r="G2184" s="278"/>
      <c r="H2184" s="281">
        <v>122.52000000000001</v>
      </c>
      <c r="I2184" s="282"/>
      <c r="J2184" s="278"/>
      <c r="K2184" s="278"/>
      <c r="L2184" s="283"/>
      <c r="M2184" s="284"/>
      <c r="N2184" s="285"/>
      <c r="O2184" s="285"/>
      <c r="P2184" s="285"/>
      <c r="Q2184" s="285"/>
      <c r="R2184" s="285"/>
      <c r="S2184" s="285"/>
      <c r="T2184" s="286"/>
      <c r="U2184" s="16"/>
      <c r="V2184" s="16"/>
      <c r="W2184" s="16"/>
      <c r="X2184" s="16"/>
      <c r="Y2184" s="16"/>
      <c r="Z2184" s="16"/>
      <c r="AA2184" s="16"/>
      <c r="AB2184" s="16"/>
      <c r="AC2184" s="16"/>
      <c r="AD2184" s="16"/>
      <c r="AE2184" s="16"/>
      <c r="AT2184" s="287" t="s">
        <v>174</v>
      </c>
      <c r="AU2184" s="287" t="s">
        <v>87</v>
      </c>
      <c r="AV2184" s="16" t="s">
        <v>105</v>
      </c>
      <c r="AW2184" s="16" t="s">
        <v>37</v>
      </c>
      <c r="AX2184" s="16" t="s">
        <v>77</v>
      </c>
      <c r="AY2184" s="287" t="s">
        <v>164</v>
      </c>
    </row>
    <row r="2185" s="15" customFormat="1">
      <c r="A2185" s="15"/>
      <c r="B2185" s="256"/>
      <c r="C2185" s="257"/>
      <c r="D2185" s="235" t="s">
        <v>174</v>
      </c>
      <c r="E2185" s="258" t="s">
        <v>19</v>
      </c>
      <c r="F2185" s="259" t="s">
        <v>470</v>
      </c>
      <c r="G2185" s="257"/>
      <c r="H2185" s="258" t="s">
        <v>19</v>
      </c>
      <c r="I2185" s="260"/>
      <c r="J2185" s="257"/>
      <c r="K2185" s="257"/>
      <c r="L2185" s="261"/>
      <c r="M2185" s="262"/>
      <c r="N2185" s="263"/>
      <c r="O2185" s="263"/>
      <c r="P2185" s="263"/>
      <c r="Q2185" s="263"/>
      <c r="R2185" s="263"/>
      <c r="S2185" s="263"/>
      <c r="T2185" s="264"/>
      <c r="U2185" s="15"/>
      <c r="V2185" s="15"/>
      <c r="W2185" s="15"/>
      <c r="X2185" s="15"/>
      <c r="Y2185" s="15"/>
      <c r="Z2185" s="15"/>
      <c r="AA2185" s="15"/>
      <c r="AB2185" s="15"/>
      <c r="AC2185" s="15"/>
      <c r="AD2185" s="15"/>
      <c r="AE2185" s="15"/>
      <c r="AT2185" s="265" t="s">
        <v>174</v>
      </c>
      <c r="AU2185" s="265" t="s">
        <v>87</v>
      </c>
      <c r="AV2185" s="15" t="s">
        <v>85</v>
      </c>
      <c r="AW2185" s="15" t="s">
        <v>37</v>
      </c>
      <c r="AX2185" s="15" t="s">
        <v>77</v>
      </c>
      <c r="AY2185" s="265" t="s">
        <v>164</v>
      </c>
    </row>
    <row r="2186" s="13" customFormat="1">
      <c r="A2186" s="13"/>
      <c r="B2186" s="233"/>
      <c r="C2186" s="234"/>
      <c r="D2186" s="235" t="s">
        <v>174</v>
      </c>
      <c r="E2186" s="236" t="s">
        <v>19</v>
      </c>
      <c r="F2186" s="237" t="s">
        <v>471</v>
      </c>
      <c r="G2186" s="234"/>
      <c r="H2186" s="238">
        <v>15.300000000000001</v>
      </c>
      <c r="I2186" s="239"/>
      <c r="J2186" s="234"/>
      <c r="K2186" s="234"/>
      <c r="L2186" s="240"/>
      <c r="M2186" s="241"/>
      <c r="N2186" s="242"/>
      <c r="O2186" s="242"/>
      <c r="P2186" s="242"/>
      <c r="Q2186" s="242"/>
      <c r="R2186" s="242"/>
      <c r="S2186" s="242"/>
      <c r="T2186" s="24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T2186" s="244" t="s">
        <v>174</v>
      </c>
      <c r="AU2186" s="244" t="s">
        <v>87</v>
      </c>
      <c r="AV2186" s="13" t="s">
        <v>87</v>
      </c>
      <c r="AW2186" s="13" t="s">
        <v>37</v>
      </c>
      <c r="AX2186" s="13" t="s">
        <v>77</v>
      </c>
      <c r="AY2186" s="244" t="s">
        <v>164</v>
      </c>
    </row>
    <row r="2187" s="16" customFormat="1">
      <c r="A2187" s="16"/>
      <c r="B2187" s="277"/>
      <c r="C2187" s="278"/>
      <c r="D2187" s="235" t="s">
        <v>174</v>
      </c>
      <c r="E2187" s="279" t="s">
        <v>19</v>
      </c>
      <c r="F2187" s="280" t="s">
        <v>469</v>
      </c>
      <c r="G2187" s="278"/>
      <c r="H2187" s="281">
        <v>15.300000000000001</v>
      </c>
      <c r="I2187" s="282"/>
      <c r="J2187" s="278"/>
      <c r="K2187" s="278"/>
      <c r="L2187" s="283"/>
      <c r="M2187" s="284"/>
      <c r="N2187" s="285"/>
      <c r="O2187" s="285"/>
      <c r="P2187" s="285"/>
      <c r="Q2187" s="285"/>
      <c r="R2187" s="285"/>
      <c r="S2187" s="285"/>
      <c r="T2187" s="286"/>
      <c r="U2187" s="16"/>
      <c r="V2187" s="16"/>
      <c r="W2187" s="16"/>
      <c r="X2187" s="16"/>
      <c r="Y2187" s="16"/>
      <c r="Z2187" s="16"/>
      <c r="AA2187" s="16"/>
      <c r="AB2187" s="16"/>
      <c r="AC2187" s="16"/>
      <c r="AD2187" s="16"/>
      <c r="AE2187" s="16"/>
      <c r="AT2187" s="287" t="s">
        <v>174</v>
      </c>
      <c r="AU2187" s="287" t="s">
        <v>87</v>
      </c>
      <c r="AV2187" s="16" t="s">
        <v>105</v>
      </c>
      <c r="AW2187" s="16" t="s">
        <v>37</v>
      </c>
      <c r="AX2187" s="16" t="s">
        <v>77</v>
      </c>
      <c r="AY2187" s="287" t="s">
        <v>164</v>
      </c>
    </row>
    <row r="2188" s="15" customFormat="1">
      <c r="A2188" s="15"/>
      <c r="B2188" s="256"/>
      <c r="C2188" s="257"/>
      <c r="D2188" s="235" t="s">
        <v>174</v>
      </c>
      <c r="E2188" s="258" t="s">
        <v>19</v>
      </c>
      <c r="F2188" s="259" t="s">
        <v>472</v>
      </c>
      <c r="G2188" s="257"/>
      <c r="H2188" s="258" t="s">
        <v>19</v>
      </c>
      <c r="I2188" s="260"/>
      <c r="J2188" s="257"/>
      <c r="K2188" s="257"/>
      <c r="L2188" s="261"/>
      <c r="M2188" s="262"/>
      <c r="N2188" s="263"/>
      <c r="O2188" s="263"/>
      <c r="P2188" s="263"/>
      <c r="Q2188" s="263"/>
      <c r="R2188" s="263"/>
      <c r="S2188" s="263"/>
      <c r="T2188" s="264"/>
      <c r="U2188" s="15"/>
      <c r="V2188" s="15"/>
      <c r="W2188" s="15"/>
      <c r="X2188" s="15"/>
      <c r="Y2188" s="15"/>
      <c r="Z2188" s="15"/>
      <c r="AA2188" s="15"/>
      <c r="AB2188" s="15"/>
      <c r="AC2188" s="15"/>
      <c r="AD2188" s="15"/>
      <c r="AE2188" s="15"/>
      <c r="AT2188" s="265" t="s">
        <v>174</v>
      </c>
      <c r="AU2188" s="265" t="s">
        <v>87</v>
      </c>
      <c r="AV2188" s="15" t="s">
        <v>85</v>
      </c>
      <c r="AW2188" s="15" t="s">
        <v>37</v>
      </c>
      <c r="AX2188" s="15" t="s">
        <v>77</v>
      </c>
      <c r="AY2188" s="265" t="s">
        <v>164</v>
      </c>
    </row>
    <row r="2189" s="13" customFormat="1">
      <c r="A2189" s="13"/>
      <c r="B2189" s="233"/>
      <c r="C2189" s="234"/>
      <c r="D2189" s="235" t="s">
        <v>174</v>
      </c>
      <c r="E2189" s="236" t="s">
        <v>19</v>
      </c>
      <c r="F2189" s="237" t="s">
        <v>473</v>
      </c>
      <c r="G2189" s="234"/>
      <c r="H2189" s="238">
        <v>12</v>
      </c>
      <c r="I2189" s="239"/>
      <c r="J2189" s="234"/>
      <c r="K2189" s="234"/>
      <c r="L2189" s="240"/>
      <c r="M2189" s="241"/>
      <c r="N2189" s="242"/>
      <c r="O2189" s="242"/>
      <c r="P2189" s="242"/>
      <c r="Q2189" s="242"/>
      <c r="R2189" s="242"/>
      <c r="S2189" s="242"/>
      <c r="T2189" s="24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T2189" s="244" t="s">
        <v>174</v>
      </c>
      <c r="AU2189" s="244" t="s">
        <v>87</v>
      </c>
      <c r="AV2189" s="13" t="s">
        <v>87</v>
      </c>
      <c r="AW2189" s="13" t="s">
        <v>37</v>
      </c>
      <c r="AX2189" s="13" t="s">
        <v>77</v>
      </c>
      <c r="AY2189" s="244" t="s">
        <v>164</v>
      </c>
    </row>
    <row r="2190" s="16" customFormat="1">
      <c r="A2190" s="16"/>
      <c r="B2190" s="277"/>
      <c r="C2190" s="278"/>
      <c r="D2190" s="235" t="s">
        <v>174</v>
      </c>
      <c r="E2190" s="279" t="s">
        <v>19</v>
      </c>
      <c r="F2190" s="280" t="s">
        <v>469</v>
      </c>
      <c r="G2190" s="278"/>
      <c r="H2190" s="281">
        <v>12</v>
      </c>
      <c r="I2190" s="282"/>
      <c r="J2190" s="278"/>
      <c r="K2190" s="278"/>
      <c r="L2190" s="283"/>
      <c r="M2190" s="284"/>
      <c r="N2190" s="285"/>
      <c r="O2190" s="285"/>
      <c r="P2190" s="285"/>
      <c r="Q2190" s="285"/>
      <c r="R2190" s="285"/>
      <c r="S2190" s="285"/>
      <c r="T2190" s="286"/>
      <c r="U2190" s="16"/>
      <c r="V2190" s="16"/>
      <c r="W2190" s="16"/>
      <c r="X2190" s="16"/>
      <c r="Y2190" s="16"/>
      <c r="Z2190" s="16"/>
      <c r="AA2190" s="16"/>
      <c r="AB2190" s="16"/>
      <c r="AC2190" s="16"/>
      <c r="AD2190" s="16"/>
      <c r="AE2190" s="16"/>
      <c r="AT2190" s="287" t="s">
        <v>174</v>
      </c>
      <c r="AU2190" s="287" t="s">
        <v>87</v>
      </c>
      <c r="AV2190" s="16" t="s">
        <v>105</v>
      </c>
      <c r="AW2190" s="16" t="s">
        <v>37</v>
      </c>
      <c r="AX2190" s="16" t="s">
        <v>77</v>
      </c>
      <c r="AY2190" s="287" t="s">
        <v>164</v>
      </c>
    </row>
    <row r="2191" s="15" customFormat="1">
      <c r="A2191" s="15"/>
      <c r="B2191" s="256"/>
      <c r="C2191" s="257"/>
      <c r="D2191" s="235" t="s">
        <v>174</v>
      </c>
      <c r="E2191" s="258" t="s">
        <v>19</v>
      </c>
      <c r="F2191" s="259" t="s">
        <v>450</v>
      </c>
      <c r="G2191" s="257"/>
      <c r="H2191" s="258" t="s">
        <v>19</v>
      </c>
      <c r="I2191" s="260"/>
      <c r="J2191" s="257"/>
      <c r="K2191" s="257"/>
      <c r="L2191" s="261"/>
      <c r="M2191" s="262"/>
      <c r="N2191" s="263"/>
      <c r="O2191" s="263"/>
      <c r="P2191" s="263"/>
      <c r="Q2191" s="263"/>
      <c r="R2191" s="263"/>
      <c r="S2191" s="263"/>
      <c r="T2191" s="264"/>
      <c r="U2191" s="15"/>
      <c r="V2191" s="15"/>
      <c r="W2191" s="15"/>
      <c r="X2191" s="15"/>
      <c r="Y2191" s="15"/>
      <c r="Z2191" s="15"/>
      <c r="AA2191" s="15"/>
      <c r="AB2191" s="15"/>
      <c r="AC2191" s="15"/>
      <c r="AD2191" s="15"/>
      <c r="AE2191" s="15"/>
      <c r="AT2191" s="265" t="s">
        <v>174</v>
      </c>
      <c r="AU2191" s="265" t="s">
        <v>87</v>
      </c>
      <c r="AV2191" s="15" t="s">
        <v>85</v>
      </c>
      <c r="AW2191" s="15" t="s">
        <v>37</v>
      </c>
      <c r="AX2191" s="15" t="s">
        <v>77</v>
      </c>
      <c r="AY2191" s="265" t="s">
        <v>164</v>
      </c>
    </row>
    <row r="2192" s="13" customFormat="1">
      <c r="A2192" s="13"/>
      <c r="B2192" s="233"/>
      <c r="C2192" s="234"/>
      <c r="D2192" s="235" t="s">
        <v>174</v>
      </c>
      <c r="E2192" s="236" t="s">
        <v>19</v>
      </c>
      <c r="F2192" s="237" t="s">
        <v>451</v>
      </c>
      <c r="G2192" s="234"/>
      <c r="H2192" s="238">
        <v>200.19999999999999</v>
      </c>
      <c r="I2192" s="239"/>
      <c r="J2192" s="234"/>
      <c r="K2192" s="234"/>
      <c r="L2192" s="240"/>
      <c r="M2192" s="241"/>
      <c r="N2192" s="242"/>
      <c r="O2192" s="242"/>
      <c r="P2192" s="242"/>
      <c r="Q2192" s="242"/>
      <c r="R2192" s="242"/>
      <c r="S2192" s="242"/>
      <c r="T2192" s="24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  <c r="AE2192" s="13"/>
      <c r="AT2192" s="244" t="s">
        <v>174</v>
      </c>
      <c r="AU2192" s="244" t="s">
        <v>87</v>
      </c>
      <c r="AV2192" s="13" t="s">
        <v>87</v>
      </c>
      <c r="AW2192" s="13" t="s">
        <v>37</v>
      </c>
      <c r="AX2192" s="13" t="s">
        <v>77</v>
      </c>
      <c r="AY2192" s="244" t="s">
        <v>164</v>
      </c>
    </row>
    <row r="2193" s="16" customFormat="1">
      <c r="A2193" s="16"/>
      <c r="B2193" s="277"/>
      <c r="C2193" s="278"/>
      <c r="D2193" s="235" t="s">
        <v>174</v>
      </c>
      <c r="E2193" s="279" t="s">
        <v>19</v>
      </c>
      <c r="F2193" s="280" t="s">
        <v>469</v>
      </c>
      <c r="G2193" s="278"/>
      <c r="H2193" s="281">
        <v>200.19999999999999</v>
      </c>
      <c r="I2193" s="282"/>
      <c r="J2193" s="278"/>
      <c r="K2193" s="278"/>
      <c r="L2193" s="283"/>
      <c r="M2193" s="284"/>
      <c r="N2193" s="285"/>
      <c r="O2193" s="285"/>
      <c r="P2193" s="285"/>
      <c r="Q2193" s="285"/>
      <c r="R2193" s="285"/>
      <c r="S2193" s="285"/>
      <c r="T2193" s="286"/>
      <c r="U2193" s="16"/>
      <c r="V2193" s="16"/>
      <c r="W2193" s="16"/>
      <c r="X2193" s="16"/>
      <c r="Y2193" s="16"/>
      <c r="Z2193" s="16"/>
      <c r="AA2193" s="16"/>
      <c r="AB2193" s="16"/>
      <c r="AC2193" s="16"/>
      <c r="AD2193" s="16"/>
      <c r="AE2193" s="16"/>
      <c r="AT2193" s="287" t="s">
        <v>174</v>
      </c>
      <c r="AU2193" s="287" t="s">
        <v>87</v>
      </c>
      <c r="AV2193" s="16" t="s">
        <v>105</v>
      </c>
      <c r="AW2193" s="16" t="s">
        <v>37</v>
      </c>
      <c r="AX2193" s="16" t="s">
        <v>77</v>
      </c>
      <c r="AY2193" s="287" t="s">
        <v>164</v>
      </c>
    </row>
    <row r="2194" s="14" customFormat="1">
      <c r="A2194" s="14"/>
      <c r="B2194" s="245"/>
      <c r="C2194" s="246"/>
      <c r="D2194" s="235" t="s">
        <v>174</v>
      </c>
      <c r="E2194" s="247" t="s">
        <v>19</v>
      </c>
      <c r="F2194" s="248" t="s">
        <v>176</v>
      </c>
      <c r="G2194" s="246"/>
      <c r="H2194" s="249">
        <v>551.798</v>
      </c>
      <c r="I2194" s="250"/>
      <c r="J2194" s="246"/>
      <c r="K2194" s="246"/>
      <c r="L2194" s="251"/>
      <c r="M2194" s="252"/>
      <c r="N2194" s="253"/>
      <c r="O2194" s="253"/>
      <c r="P2194" s="253"/>
      <c r="Q2194" s="253"/>
      <c r="R2194" s="253"/>
      <c r="S2194" s="253"/>
      <c r="T2194" s="254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55" t="s">
        <v>174</v>
      </c>
      <c r="AU2194" s="255" t="s">
        <v>87</v>
      </c>
      <c r="AV2194" s="14" t="s">
        <v>108</v>
      </c>
      <c r="AW2194" s="14" t="s">
        <v>37</v>
      </c>
      <c r="AX2194" s="14" t="s">
        <v>85</v>
      </c>
      <c r="AY2194" s="255" t="s">
        <v>164</v>
      </c>
    </row>
    <row r="2195" s="2" customFormat="1" ht="37.8" customHeight="1">
      <c r="A2195" s="41"/>
      <c r="B2195" s="42"/>
      <c r="C2195" s="215" t="s">
        <v>2248</v>
      </c>
      <c r="D2195" s="215" t="s">
        <v>166</v>
      </c>
      <c r="E2195" s="216" t="s">
        <v>2249</v>
      </c>
      <c r="F2195" s="217" t="s">
        <v>2250</v>
      </c>
      <c r="G2195" s="218" t="s">
        <v>169</v>
      </c>
      <c r="H2195" s="219">
        <v>201.77799999999999</v>
      </c>
      <c r="I2195" s="220"/>
      <c r="J2195" s="221">
        <f>ROUND(I2195*H2195,2)</f>
        <v>0</v>
      </c>
      <c r="K2195" s="217" t="s">
        <v>170</v>
      </c>
      <c r="L2195" s="47"/>
      <c r="M2195" s="222" t="s">
        <v>19</v>
      </c>
      <c r="N2195" s="223" t="s">
        <v>48</v>
      </c>
      <c r="O2195" s="87"/>
      <c r="P2195" s="224">
        <f>O2195*H2195</f>
        <v>0</v>
      </c>
      <c r="Q2195" s="224">
        <v>0.00027</v>
      </c>
      <c r="R2195" s="224">
        <f>Q2195*H2195</f>
        <v>0.054480059999999997</v>
      </c>
      <c r="S2195" s="224">
        <v>0</v>
      </c>
      <c r="T2195" s="225">
        <f>S2195*H2195</f>
        <v>0</v>
      </c>
      <c r="U2195" s="41"/>
      <c r="V2195" s="41"/>
      <c r="W2195" s="41"/>
      <c r="X2195" s="41"/>
      <c r="Y2195" s="41"/>
      <c r="Z2195" s="41"/>
      <c r="AA2195" s="41"/>
      <c r="AB2195" s="41"/>
      <c r="AC2195" s="41"/>
      <c r="AD2195" s="41"/>
      <c r="AE2195" s="41"/>
      <c r="AR2195" s="226" t="s">
        <v>276</v>
      </c>
      <c r="AT2195" s="226" t="s">
        <v>166</v>
      </c>
      <c r="AU2195" s="226" t="s">
        <v>87</v>
      </c>
      <c r="AY2195" s="20" t="s">
        <v>164</v>
      </c>
      <c r="BE2195" s="227">
        <f>IF(N2195="základní",J2195,0)</f>
        <v>0</v>
      </c>
      <c r="BF2195" s="227">
        <f>IF(N2195="snížená",J2195,0)</f>
        <v>0</v>
      </c>
      <c r="BG2195" s="227">
        <f>IF(N2195="zákl. přenesená",J2195,0)</f>
        <v>0</v>
      </c>
      <c r="BH2195" s="227">
        <f>IF(N2195="sníž. přenesená",J2195,0)</f>
        <v>0</v>
      </c>
      <c r="BI2195" s="227">
        <f>IF(N2195="nulová",J2195,0)</f>
        <v>0</v>
      </c>
      <c r="BJ2195" s="20" t="s">
        <v>85</v>
      </c>
      <c r="BK2195" s="227">
        <f>ROUND(I2195*H2195,2)</f>
        <v>0</v>
      </c>
      <c r="BL2195" s="20" t="s">
        <v>276</v>
      </c>
      <c r="BM2195" s="226" t="s">
        <v>2251</v>
      </c>
    </row>
    <row r="2196" s="2" customFormat="1">
      <c r="A2196" s="41"/>
      <c r="B2196" s="42"/>
      <c r="C2196" s="43"/>
      <c r="D2196" s="228" t="s">
        <v>172</v>
      </c>
      <c r="E2196" s="43"/>
      <c r="F2196" s="229" t="s">
        <v>2252</v>
      </c>
      <c r="G2196" s="43"/>
      <c r="H2196" s="43"/>
      <c r="I2196" s="230"/>
      <c r="J2196" s="43"/>
      <c r="K2196" s="43"/>
      <c r="L2196" s="47"/>
      <c r="M2196" s="231"/>
      <c r="N2196" s="232"/>
      <c r="O2196" s="87"/>
      <c r="P2196" s="87"/>
      <c r="Q2196" s="87"/>
      <c r="R2196" s="87"/>
      <c r="S2196" s="87"/>
      <c r="T2196" s="88"/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T2196" s="20" t="s">
        <v>172</v>
      </c>
      <c r="AU2196" s="20" t="s">
        <v>87</v>
      </c>
    </row>
    <row r="2197" s="15" customFormat="1">
      <c r="A2197" s="15"/>
      <c r="B2197" s="256"/>
      <c r="C2197" s="257"/>
      <c r="D2197" s="235" t="s">
        <v>174</v>
      </c>
      <c r="E2197" s="258" t="s">
        <v>19</v>
      </c>
      <c r="F2197" s="259" t="s">
        <v>503</v>
      </c>
      <c r="G2197" s="257"/>
      <c r="H2197" s="258" t="s">
        <v>19</v>
      </c>
      <c r="I2197" s="260"/>
      <c r="J2197" s="257"/>
      <c r="K2197" s="257"/>
      <c r="L2197" s="261"/>
      <c r="M2197" s="262"/>
      <c r="N2197" s="263"/>
      <c r="O2197" s="263"/>
      <c r="P2197" s="263"/>
      <c r="Q2197" s="263"/>
      <c r="R2197" s="263"/>
      <c r="S2197" s="263"/>
      <c r="T2197" s="264"/>
      <c r="U2197" s="15"/>
      <c r="V2197" s="15"/>
      <c r="W2197" s="15"/>
      <c r="X2197" s="15"/>
      <c r="Y2197" s="15"/>
      <c r="Z2197" s="15"/>
      <c r="AA2197" s="15"/>
      <c r="AB2197" s="15"/>
      <c r="AC2197" s="15"/>
      <c r="AD2197" s="15"/>
      <c r="AE2197" s="15"/>
      <c r="AT2197" s="265" t="s">
        <v>174</v>
      </c>
      <c r="AU2197" s="265" t="s">
        <v>87</v>
      </c>
      <c r="AV2197" s="15" t="s">
        <v>85</v>
      </c>
      <c r="AW2197" s="15" t="s">
        <v>37</v>
      </c>
      <c r="AX2197" s="15" t="s">
        <v>77</v>
      </c>
      <c r="AY2197" s="265" t="s">
        <v>164</v>
      </c>
    </row>
    <row r="2198" s="13" customFormat="1">
      <c r="A2198" s="13"/>
      <c r="B2198" s="233"/>
      <c r="C2198" s="234"/>
      <c r="D2198" s="235" t="s">
        <v>174</v>
      </c>
      <c r="E2198" s="236" t="s">
        <v>19</v>
      </c>
      <c r="F2198" s="237" t="s">
        <v>504</v>
      </c>
      <c r="G2198" s="234"/>
      <c r="H2198" s="238">
        <v>58.920000000000002</v>
      </c>
      <c r="I2198" s="239"/>
      <c r="J2198" s="234"/>
      <c r="K2198" s="234"/>
      <c r="L2198" s="240"/>
      <c r="M2198" s="241"/>
      <c r="N2198" s="242"/>
      <c r="O2198" s="242"/>
      <c r="P2198" s="242"/>
      <c r="Q2198" s="242"/>
      <c r="R2198" s="242"/>
      <c r="S2198" s="242"/>
      <c r="T2198" s="24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T2198" s="244" t="s">
        <v>174</v>
      </c>
      <c r="AU2198" s="244" t="s">
        <v>87</v>
      </c>
      <c r="AV2198" s="13" t="s">
        <v>87</v>
      </c>
      <c r="AW2198" s="13" t="s">
        <v>37</v>
      </c>
      <c r="AX2198" s="13" t="s">
        <v>77</v>
      </c>
      <c r="AY2198" s="244" t="s">
        <v>164</v>
      </c>
    </row>
    <row r="2199" s="13" customFormat="1">
      <c r="A2199" s="13"/>
      <c r="B2199" s="233"/>
      <c r="C2199" s="234"/>
      <c r="D2199" s="235" t="s">
        <v>174</v>
      </c>
      <c r="E2199" s="236" t="s">
        <v>19</v>
      </c>
      <c r="F2199" s="237" t="s">
        <v>505</v>
      </c>
      <c r="G2199" s="234"/>
      <c r="H2199" s="238">
        <v>24.649999999999999</v>
      </c>
      <c r="I2199" s="239"/>
      <c r="J2199" s="234"/>
      <c r="K2199" s="234"/>
      <c r="L2199" s="240"/>
      <c r="M2199" s="241"/>
      <c r="N2199" s="242"/>
      <c r="O2199" s="242"/>
      <c r="P2199" s="242"/>
      <c r="Q2199" s="242"/>
      <c r="R2199" s="242"/>
      <c r="S2199" s="242"/>
      <c r="T2199" s="24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T2199" s="244" t="s">
        <v>174</v>
      </c>
      <c r="AU2199" s="244" t="s">
        <v>87</v>
      </c>
      <c r="AV2199" s="13" t="s">
        <v>87</v>
      </c>
      <c r="AW2199" s="13" t="s">
        <v>37</v>
      </c>
      <c r="AX2199" s="13" t="s">
        <v>77</v>
      </c>
      <c r="AY2199" s="244" t="s">
        <v>164</v>
      </c>
    </row>
    <row r="2200" s="13" customFormat="1">
      <c r="A2200" s="13"/>
      <c r="B2200" s="233"/>
      <c r="C2200" s="234"/>
      <c r="D2200" s="235" t="s">
        <v>174</v>
      </c>
      <c r="E2200" s="236" t="s">
        <v>19</v>
      </c>
      <c r="F2200" s="237" t="s">
        <v>506</v>
      </c>
      <c r="G2200" s="234"/>
      <c r="H2200" s="238">
        <v>53.478000000000002</v>
      </c>
      <c r="I2200" s="239"/>
      <c r="J2200" s="234"/>
      <c r="K2200" s="234"/>
      <c r="L2200" s="240"/>
      <c r="M2200" s="241"/>
      <c r="N2200" s="242"/>
      <c r="O2200" s="242"/>
      <c r="P2200" s="242"/>
      <c r="Q2200" s="242"/>
      <c r="R2200" s="242"/>
      <c r="S2200" s="242"/>
      <c r="T2200" s="24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T2200" s="244" t="s">
        <v>174</v>
      </c>
      <c r="AU2200" s="244" t="s">
        <v>87</v>
      </c>
      <c r="AV2200" s="13" t="s">
        <v>87</v>
      </c>
      <c r="AW2200" s="13" t="s">
        <v>37</v>
      </c>
      <c r="AX2200" s="13" t="s">
        <v>77</v>
      </c>
      <c r="AY2200" s="244" t="s">
        <v>164</v>
      </c>
    </row>
    <row r="2201" s="16" customFormat="1">
      <c r="A2201" s="16"/>
      <c r="B2201" s="277"/>
      <c r="C2201" s="278"/>
      <c r="D2201" s="235" t="s">
        <v>174</v>
      </c>
      <c r="E2201" s="279" t="s">
        <v>19</v>
      </c>
      <c r="F2201" s="280" t="s">
        <v>469</v>
      </c>
      <c r="G2201" s="278"/>
      <c r="H2201" s="281">
        <v>137.048</v>
      </c>
      <c r="I2201" s="282"/>
      <c r="J2201" s="278"/>
      <c r="K2201" s="278"/>
      <c r="L2201" s="283"/>
      <c r="M2201" s="284"/>
      <c r="N2201" s="285"/>
      <c r="O2201" s="285"/>
      <c r="P2201" s="285"/>
      <c r="Q2201" s="285"/>
      <c r="R2201" s="285"/>
      <c r="S2201" s="285"/>
      <c r="T2201" s="286"/>
      <c r="U2201" s="16"/>
      <c r="V2201" s="16"/>
      <c r="W2201" s="16"/>
      <c r="X2201" s="16"/>
      <c r="Y2201" s="16"/>
      <c r="Z2201" s="16"/>
      <c r="AA2201" s="16"/>
      <c r="AB2201" s="16"/>
      <c r="AC2201" s="16"/>
      <c r="AD2201" s="16"/>
      <c r="AE2201" s="16"/>
      <c r="AT2201" s="287" t="s">
        <v>174</v>
      </c>
      <c r="AU2201" s="287" t="s">
        <v>87</v>
      </c>
      <c r="AV2201" s="16" t="s">
        <v>105</v>
      </c>
      <c r="AW2201" s="16" t="s">
        <v>37</v>
      </c>
      <c r="AX2201" s="16" t="s">
        <v>77</v>
      </c>
      <c r="AY2201" s="287" t="s">
        <v>164</v>
      </c>
    </row>
    <row r="2202" s="15" customFormat="1">
      <c r="A2202" s="15"/>
      <c r="B2202" s="256"/>
      <c r="C2202" s="257"/>
      <c r="D2202" s="235" t="s">
        <v>174</v>
      </c>
      <c r="E2202" s="258" t="s">
        <v>19</v>
      </c>
      <c r="F2202" s="259" t="s">
        <v>2247</v>
      </c>
      <c r="G2202" s="257"/>
      <c r="H2202" s="258" t="s">
        <v>19</v>
      </c>
      <c r="I2202" s="260"/>
      <c r="J2202" s="257"/>
      <c r="K2202" s="257"/>
      <c r="L2202" s="261"/>
      <c r="M2202" s="262"/>
      <c r="N2202" s="263"/>
      <c r="O2202" s="263"/>
      <c r="P2202" s="263"/>
      <c r="Q2202" s="263"/>
      <c r="R2202" s="263"/>
      <c r="S2202" s="263"/>
      <c r="T2202" s="264"/>
      <c r="U2202" s="15"/>
      <c r="V2202" s="15"/>
      <c r="W2202" s="15"/>
      <c r="X2202" s="15"/>
      <c r="Y2202" s="15"/>
      <c r="Z2202" s="15"/>
      <c r="AA2202" s="15"/>
      <c r="AB2202" s="15"/>
      <c r="AC2202" s="15"/>
      <c r="AD2202" s="15"/>
      <c r="AE2202" s="15"/>
      <c r="AT2202" s="265" t="s">
        <v>174</v>
      </c>
      <c r="AU2202" s="265" t="s">
        <v>87</v>
      </c>
      <c r="AV2202" s="15" t="s">
        <v>85</v>
      </c>
      <c r="AW2202" s="15" t="s">
        <v>37</v>
      </c>
      <c r="AX2202" s="15" t="s">
        <v>77</v>
      </c>
      <c r="AY2202" s="265" t="s">
        <v>164</v>
      </c>
    </row>
    <row r="2203" s="13" customFormat="1">
      <c r="A2203" s="13"/>
      <c r="B2203" s="233"/>
      <c r="C2203" s="234"/>
      <c r="D2203" s="235" t="s">
        <v>174</v>
      </c>
      <c r="E2203" s="236" t="s">
        <v>19</v>
      </c>
      <c r="F2203" s="237" t="s">
        <v>549</v>
      </c>
      <c r="G2203" s="234"/>
      <c r="H2203" s="238">
        <v>11.77</v>
      </c>
      <c r="I2203" s="239"/>
      <c r="J2203" s="234"/>
      <c r="K2203" s="234"/>
      <c r="L2203" s="240"/>
      <c r="M2203" s="241"/>
      <c r="N2203" s="242"/>
      <c r="O2203" s="242"/>
      <c r="P2203" s="242"/>
      <c r="Q2203" s="242"/>
      <c r="R2203" s="242"/>
      <c r="S2203" s="242"/>
      <c r="T2203" s="24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T2203" s="244" t="s">
        <v>174</v>
      </c>
      <c r="AU2203" s="244" t="s">
        <v>87</v>
      </c>
      <c r="AV2203" s="13" t="s">
        <v>87</v>
      </c>
      <c r="AW2203" s="13" t="s">
        <v>37</v>
      </c>
      <c r="AX2203" s="13" t="s">
        <v>77</v>
      </c>
      <c r="AY2203" s="244" t="s">
        <v>164</v>
      </c>
    </row>
    <row r="2204" s="13" customFormat="1">
      <c r="A2204" s="13"/>
      <c r="B2204" s="233"/>
      <c r="C2204" s="234"/>
      <c r="D2204" s="235" t="s">
        <v>174</v>
      </c>
      <c r="E2204" s="236" t="s">
        <v>19</v>
      </c>
      <c r="F2204" s="237" t="s">
        <v>550</v>
      </c>
      <c r="G2204" s="234"/>
      <c r="H2204" s="238">
        <v>3.9199999999999999</v>
      </c>
      <c r="I2204" s="239"/>
      <c r="J2204" s="234"/>
      <c r="K2204" s="234"/>
      <c r="L2204" s="240"/>
      <c r="M2204" s="241"/>
      <c r="N2204" s="242"/>
      <c r="O2204" s="242"/>
      <c r="P2204" s="242"/>
      <c r="Q2204" s="242"/>
      <c r="R2204" s="242"/>
      <c r="S2204" s="242"/>
      <c r="T2204" s="24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T2204" s="244" t="s">
        <v>174</v>
      </c>
      <c r="AU2204" s="244" t="s">
        <v>87</v>
      </c>
      <c r="AV2204" s="13" t="s">
        <v>87</v>
      </c>
      <c r="AW2204" s="13" t="s">
        <v>37</v>
      </c>
      <c r="AX2204" s="13" t="s">
        <v>77</v>
      </c>
      <c r="AY2204" s="244" t="s">
        <v>164</v>
      </c>
    </row>
    <row r="2205" s="13" customFormat="1">
      <c r="A2205" s="13"/>
      <c r="B2205" s="233"/>
      <c r="C2205" s="234"/>
      <c r="D2205" s="235" t="s">
        <v>174</v>
      </c>
      <c r="E2205" s="236" t="s">
        <v>19</v>
      </c>
      <c r="F2205" s="237" t="s">
        <v>551</v>
      </c>
      <c r="G2205" s="234"/>
      <c r="H2205" s="238">
        <v>7.04</v>
      </c>
      <c r="I2205" s="239"/>
      <c r="J2205" s="234"/>
      <c r="K2205" s="234"/>
      <c r="L2205" s="240"/>
      <c r="M2205" s="241"/>
      <c r="N2205" s="242"/>
      <c r="O2205" s="242"/>
      <c r="P2205" s="242"/>
      <c r="Q2205" s="242"/>
      <c r="R2205" s="242"/>
      <c r="S2205" s="242"/>
      <c r="T2205" s="24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T2205" s="244" t="s">
        <v>174</v>
      </c>
      <c r="AU2205" s="244" t="s">
        <v>87</v>
      </c>
      <c r="AV2205" s="13" t="s">
        <v>87</v>
      </c>
      <c r="AW2205" s="13" t="s">
        <v>37</v>
      </c>
      <c r="AX2205" s="13" t="s">
        <v>77</v>
      </c>
      <c r="AY2205" s="244" t="s">
        <v>164</v>
      </c>
    </row>
    <row r="2206" s="16" customFormat="1">
      <c r="A2206" s="16"/>
      <c r="B2206" s="277"/>
      <c r="C2206" s="278"/>
      <c r="D2206" s="235" t="s">
        <v>174</v>
      </c>
      <c r="E2206" s="279" t="s">
        <v>19</v>
      </c>
      <c r="F2206" s="280" t="s">
        <v>469</v>
      </c>
      <c r="G2206" s="278"/>
      <c r="H2206" s="281">
        <v>22.73</v>
      </c>
      <c r="I2206" s="282"/>
      <c r="J2206" s="278"/>
      <c r="K2206" s="278"/>
      <c r="L2206" s="283"/>
      <c r="M2206" s="284"/>
      <c r="N2206" s="285"/>
      <c r="O2206" s="285"/>
      <c r="P2206" s="285"/>
      <c r="Q2206" s="285"/>
      <c r="R2206" s="285"/>
      <c r="S2206" s="285"/>
      <c r="T2206" s="286"/>
      <c r="U2206" s="16"/>
      <c r="V2206" s="16"/>
      <c r="W2206" s="16"/>
      <c r="X2206" s="16"/>
      <c r="Y2206" s="16"/>
      <c r="Z2206" s="16"/>
      <c r="AA2206" s="16"/>
      <c r="AB2206" s="16"/>
      <c r="AC2206" s="16"/>
      <c r="AD2206" s="16"/>
      <c r="AE2206" s="16"/>
      <c r="AT2206" s="287" t="s">
        <v>174</v>
      </c>
      <c r="AU2206" s="287" t="s">
        <v>87</v>
      </c>
      <c r="AV2206" s="16" t="s">
        <v>105</v>
      </c>
      <c r="AW2206" s="16" t="s">
        <v>37</v>
      </c>
      <c r="AX2206" s="16" t="s">
        <v>77</v>
      </c>
      <c r="AY2206" s="287" t="s">
        <v>164</v>
      </c>
    </row>
    <row r="2207" s="15" customFormat="1">
      <c r="A2207" s="15"/>
      <c r="B2207" s="256"/>
      <c r="C2207" s="257"/>
      <c r="D2207" s="235" t="s">
        <v>174</v>
      </c>
      <c r="E2207" s="258" t="s">
        <v>19</v>
      </c>
      <c r="F2207" s="259" t="s">
        <v>507</v>
      </c>
      <c r="G2207" s="257"/>
      <c r="H2207" s="258" t="s">
        <v>19</v>
      </c>
      <c r="I2207" s="260"/>
      <c r="J2207" s="257"/>
      <c r="K2207" s="257"/>
      <c r="L2207" s="261"/>
      <c r="M2207" s="262"/>
      <c r="N2207" s="263"/>
      <c r="O2207" s="263"/>
      <c r="P2207" s="263"/>
      <c r="Q2207" s="263"/>
      <c r="R2207" s="263"/>
      <c r="S2207" s="263"/>
      <c r="T2207" s="264"/>
      <c r="U2207" s="15"/>
      <c r="V2207" s="15"/>
      <c r="W2207" s="15"/>
      <c r="X2207" s="15"/>
      <c r="Y2207" s="15"/>
      <c r="Z2207" s="15"/>
      <c r="AA2207" s="15"/>
      <c r="AB2207" s="15"/>
      <c r="AC2207" s="15"/>
      <c r="AD2207" s="15"/>
      <c r="AE2207" s="15"/>
      <c r="AT2207" s="265" t="s">
        <v>174</v>
      </c>
      <c r="AU2207" s="265" t="s">
        <v>87</v>
      </c>
      <c r="AV2207" s="15" t="s">
        <v>85</v>
      </c>
      <c r="AW2207" s="15" t="s">
        <v>37</v>
      </c>
      <c r="AX2207" s="15" t="s">
        <v>77</v>
      </c>
      <c r="AY2207" s="265" t="s">
        <v>164</v>
      </c>
    </row>
    <row r="2208" s="13" customFormat="1">
      <c r="A2208" s="13"/>
      <c r="B2208" s="233"/>
      <c r="C2208" s="234"/>
      <c r="D2208" s="235" t="s">
        <v>174</v>
      </c>
      <c r="E2208" s="236" t="s">
        <v>19</v>
      </c>
      <c r="F2208" s="237" t="s">
        <v>508</v>
      </c>
      <c r="G2208" s="234"/>
      <c r="H2208" s="238">
        <v>38.350000000000001</v>
      </c>
      <c r="I2208" s="239"/>
      <c r="J2208" s="234"/>
      <c r="K2208" s="234"/>
      <c r="L2208" s="240"/>
      <c r="M2208" s="241"/>
      <c r="N2208" s="242"/>
      <c r="O2208" s="242"/>
      <c r="P2208" s="242"/>
      <c r="Q2208" s="242"/>
      <c r="R2208" s="242"/>
      <c r="S2208" s="242"/>
      <c r="T2208" s="24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T2208" s="244" t="s">
        <v>174</v>
      </c>
      <c r="AU2208" s="244" t="s">
        <v>87</v>
      </c>
      <c r="AV2208" s="13" t="s">
        <v>87</v>
      </c>
      <c r="AW2208" s="13" t="s">
        <v>37</v>
      </c>
      <c r="AX2208" s="13" t="s">
        <v>77</v>
      </c>
      <c r="AY2208" s="244" t="s">
        <v>164</v>
      </c>
    </row>
    <row r="2209" s="16" customFormat="1">
      <c r="A2209" s="16"/>
      <c r="B2209" s="277"/>
      <c r="C2209" s="278"/>
      <c r="D2209" s="235" t="s">
        <v>174</v>
      </c>
      <c r="E2209" s="279" t="s">
        <v>19</v>
      </c>
      <c r="F2209" s="280" t="s">
        <v>469</v>
      </c>
      <c r="G2209" s="278"/>
      <c r="H2209" s="281">
        <v>38.350000000000001</v>
      </c>
      <c r="I2209" s="282"/>
      <c r="J2209" s="278"/>
      <c r="K2209" s="278"/>
      <c r="L2209" s="283"/>
      <c r="M2209" s="284"/>
      <c r="N2209" s="285"/>
      <c r="O2209" s="285"/>
      <c r="P2209" s="285"/>
      <c r="Q2209" s="285"/>
      <c r="R2209" s="285"/>
      <c r="S2209" s="285"/>
      <c r="T2209" s="286"/>
      <c r="U2209" s="16"/>
      <c r="V2209" s="16"/>
      <c r="W2209" s="16"/>
      <c r="X2209" s="16"/>
      <c r="Y2209" s="16"/>
      <c r="Z2209" s="16"/>
      <c r="AA2209" s="16"/>
      <c r="AB2209" s="16"/>
      <c r="AC2209" s="16"/>
      <c r="AD2209" s="16"/>
      <c r="AE2209" s="16"/>
      <c r="AT2209" s="287" t="s">
        <v>174</v>
      </c>
      <c r="AU2209" s="287" t="s">
        <v>87</v>
      </c>
      <c r="AV2209" s="16" t="s">
        <v>105</v>
      </c>
      <c r="AW2209" s="16" t="s">
        <v>37</v>
      </c>
      <c r="AX2209" s="16" t="s">
        <v>77</v>
      </c>
      <c r="AY2209" s="287" t="s">
        <v>164</v>
      </c>
    </row>
    <row r="2210" s="15" customFormat="1">
      <c r="A2210" s="15"/>
      <c r="B2210" s="256"/>
      <c r="C2210" s="257"/>
      <c r="D2210" s="235" t="s">
        <v>174</v>
      </c>
      <c r="E2210" s="258" t="s">
        <v>19</v>
      </c>
      <c r="F2210" s="259" t="s">
        <v>529</v>
      </c>
      <c r="G2210" s="257"/>
      <c r="H2210" s="258" t="s">
        <v>19</v>
      </c>
      <c r="I2210" s="260"/>
      <c r="J2210" s="257"/>
      <c r="K2210" s="257"/>
      <c r="L2210" s="261"/>
      <c r="M2210" s="262"/>
      <c r="N2210" s="263"/>
      <c r="O2210" s="263"/>
      <c r="P2210" s="263"/>
      <c r="Q2210" s="263"/>
      <c r="R2210" s="263"/>
      <c r="S2210" s="263"/>
      <c r="T2210" s="264"/>
      <c r="U2210" s="15"/>
      <c r="V2210" s="15"/>
      <c r="W2210" s="15"/>
      <c r="X2210" s="15"/>
      <c r="Y2210" s="15"/>
      <c r="Z2210" s="15"/>
      <c r="AA2210" s="15"/>
      <c r="AB2210" s="15"/>
      <c r="AC2210" s="15"/>
      <c r="AD2210" s="15"/>
      <c r="AE2210" s="15"/>
      <c r="AT2210" s="265" t="s">
        <v>174</v>
      </c>
      <c r="AU2210" s="265" t="s">
        <v>87</v>
      </c>
      <c r="AV2210" s="15" t="s">
        <v>85</v>
      </c>
      <c r="AW2210" s="15" t="s">
        <v>37</v>
      </c>
      <c r="AX2210" s="15" t="s">
        <v>77</v>
      </c>
      <c r="AY2210" s="265" t="s">
        <v>164</v>
      </c>
    </row>
    <row r="2211" s="13" customFormat="1">
      <c r="A2211" s="13"/>
      <c r="B2211" s="233"/>
      <c r="C2211" s="234"/>
      <c r="D2211" s="235" t="s">
        <v>174</v>
      </c>
      <c r="E2211" s="236" t="s">
        <v>19</v>
      </c>
      <c r="F2211" s="237" t="s">
        <v>530</v>
      </c>
      <c r="G2211" s="234"/>
      <c r="H2211" s="238">
        <v>3.6499999999999999</v>
      </c>
      <c r="I2211" s="239"/>
      <c r="J2211" s="234"/>
      <c r="K2211" s="234"/>
      <c r="L2211" s="240"/>
      <c r="M2211" s="241"/>
      <c r="N2211" s="242"/>
      <c r="O2211" s="242"/>
      <c r="P2211" s="242"/>
      <c r="Q2211" s="242"/>
      <c r="R2211" s="242"/>
      <c r="S2211" s="242"/>
      <c r="T2211" s="24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T2211" s="244" t="s">
        <v>174</v>
      </c>
      <c r="AU2211" s="244" t="s">
        <v>87</v>
      </c>
      <c r="AV2211" s="13" t="s">
        <v>87</v>
      </c>
      <c r="AW2211" s="13" t="s">
        <v>37</v>
      </c>
      <c r="AX2211" s="13" t="s">
        <v>77</v>
      </c>
      <c r="AY2211" s="244" t="s">
        <v>164</v>
      </c>
    </row>
    <row r="2212" s="16" customFormat="1">
      <c r="A2212" s="16"/>
      <c r="B2212" s="277"/>
      <c r="C2212" s="278"/>
      <c r="D2212" s="235" t="s">
        <v>174</v>
      </c>
      <c r="E2212" s="279" t="s">
        <v>19</v>
      </c>
      <c r="F2212" s="280" t="s">
        <v>469</v>
      </c>
      <c r="G2212" s="278"/>
      <c r="H2212" s="281">
        <v>3.6499999999999999</v>
      </c>
      <c r="I2212" s="282"/>
      <c r="J2212" s="278"/>
      <c r="K2212" s="278"/>
      <c r="L2212" s="283"/>
      <c r="M2212" s="284"/>
      <c r="N2212" s="285"/>
      <c r="O2212" s="285"/>
      <c r="P2212" s="285"/>
      <c r="Q2212" s="285"/>
      <c r="R2212" s="285"/>
      <c r="S2212" s="285"/>
      <c r="T2212" s="286"/>
      <c r="U2212" s="16"/>
      <c r="V2212" s="16"/>
      <c r="W2212" s="16"/>
      <c r="X2212" s="16"/>
      <c r="Y2212" s="16"/>
      <c r="Z2212" s="16"/>
      <c r="AA2212" s="16"/>
      <c r="AB2212" s="16"/>
      <c r="AC2212" s="16"/>
      <c r="AD2212" s="16"/>
      <c r="AE2212" s="16"/>
      <c r="AT2212" s="287" t="s">
        <v>174</v>
      </c>
      <c r="AU2212" s="287" t="s">
        <v>87</v>
      </c>
      <c r="AV2212" s="16" t="s">
        <v>105</v>
      </c>
      <c r="AW2212" s="16" t="s">
        <v>37</v>
      </c>
      <c r="AX2212" s="16" t="s">
        <v>77</v>
      </c>
      <c r="AY2212" s="287" t="s">
        <v>164</v>
      </c>
    </row>
    <row r="2213" s="14" customFormat="1">
      <c r="A2213" s="14"/>
      <c r="B2213" s="245"/>
      <c r="C2213" s="246"/>
      <c r="D2213" s="235" t="s">
        <v>174</v>
      </c>
      <c r="E2213" s="247" t="s">
        <v>19</v>
      </c>
      <c r="F2213" s="248" t="s">
        <v>176</v>
      </c>
      <c r="G2213" s="246"/>
      <c r="H2213" s="249">
        <v>201.77799999999999</v>
      </c>
      <c r="I2213" s="250"/>
      <c r="J2213" s="246"/>
      <c r="K2213" s="246"/>
      <c r="L2213" s="251"/>
      <c r="M2213" s="252"/>
      <c r="N2213" s="253"/>
      <c r="O2213" s="253"/>
      <c r="P2213" s="253"/>
      <c r="Q2213" s="253"/>
      <c r="R2213" s="253"/>
      <c r="S2213" s="253"/>
      <c r="T2213" s="254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T2213" s="255" t="s">
        <v>174</v>
      </c>
      <c r="AU2213" s="255" t="s">
        <v>87</v>
      </c>
      <c r="AV2213" s="14" t="s">
        <v>108</v>
      </c>
      <c r="AW2213" s="14" t="s">
        <v>37</v>
      </c>
      <c r="AX2213" s="14" t="s">
        <v>85</v>
      </c>
      <c r="AY2213" s="255" t="s">
        <v>164</v>
      </c>
    </row>
    <row r="2214" s="2" customFormat="1" ht="37.8" customHeight="1">
      <c r="A2214" s="41"/>
      <c r="B2214" s="42"/>
      <c r="C2214" s="215" t="s">
        <v>2253</v>
      </c>
      <c r="D2214" s="215" t="s">
        <v>166</v>
      </c>
      <c r="E2214" s="216" t="s">
        <v>2254</v>
      </c>
      <c r="F2214" s="217" t="s">
        <v>2255</v>
      </c>
      <c r="G2214" s="218" t="s">
        <v>169</v>
      </c>
      <c r="H2214" s="219">
        <v>605.33299999999997</v>
      </c>
      <c r="I2214" s="220"/>
      <c r="J2214" s="221">
        <f>ROUND(I2214*H2214,2)</f>
        <v>0</v>
      </c>
      <c r="K2214" s="217" t="s">
        <v>170</v>
      </c>
      <c r="L2214" s="47"/>
      <c r="M2214" s="222" t="s">
        <v>19</v>
      </c>
      <c r="N2214" s="223" t="s">
        <v>48</v>
      </c>
      <c r="O2214" s="87"/>
      <c r="P2214" s="224">
        <f>O2214*H2214</f>
        <v>0</v>
      </c>
      <c r="Q2214" s="224">
        <v>0.00032000000000000003</v>
      </c>
      <c r="R2214" s="224">
        <f>Q2214*H2214</f>
        <v>0.19370656</v>
      </c>
      <c r="S2214" s="224">
        <v>0</v>
      </c>
      <c r="T2214" s="225">
        <f>S2214*H2214</f>
        <v>0</v>
      </c>
      <c r="U2214" s="41"/>
      <c r="V2214" s="41"/>
      <c r="W2214" s="41"/>
      <c r="X2214" s="41"/>
      <c r="Y2214" s="41"/>
      <c r="Z2214" s="41"/>
      <c r="AA2214" s="41"/>
      <c r="AB2214" s="41"/>
      <c r="AC2214" s="41"/>
      <c r="AD2214" s="41"/>
      <c r="AE2214" s="41"/>
      <c r="AR2214" s="226" t="s">
        <v>276</v>
      </c>
      <c r="AT2214" s="226" t="s">
        <v>166</v>
      </c>
      <c r="AU2214" s="226" t="s">
        <v>87</v>
      </c>
      <c r="AY2214" s="20" t="s">
        <v>164</v>
      </c>
      <c r="BE2214" s="227">
        <f>IF(N2214="základní",J2214,0)</f>
        <v>0</v>
      </c>
      <c r="BF2214" s="227">
        <f>IF(N2214="snížená",J2214,0)</f>
        <v>0</v>
      </c>
      <c r="BG2214" s="227">
        <f>IF(N2214="zákl. přenesená",J2214,0)</f>
        <v>0</v>
      </c>
      <c r="BH2214" s="227">
        <f>IF(N2214="sníž. přenesená",J2214,0)</f>
        <v>0</v>
      </c>
      <c r="BI2214" s="227">
        <f>IF(N2214="nulová",J2214,0)</f>
        <v>0</v>
      </c>
      <c r="BJ2214" s="20" t="s">
        <v>85</v>
      </c>
      <c r="BK2214" s="227">
        <f>ROUND(I2214*H2214,2)</f>
        <v>0</v>
      </c>
      <c r="BL2214" s="20" t="s">
        <v>276</v>
      </c>
      <c r="BM2214" s="226" t="s">
        <v>2256</v>
      </c>
    </row>
    <row r="2215" s="2" customFormat="1">
      <c r="A2215" s="41"/>
      <c r="B2215" s="42"/>
      <c r="C2215" s="43"/>
      <c r="D2215" s="228" t="s">
        <v>172</v>
      </c>
      <c r="E2215" s="43"/>
      <c r="F2215" s="229" t="s">
        <v>2257</v>
      </c>
      <c r="G2215" s="43"/>
      <c r="H2215" s="43"/>
      <c r="I2215" s="230"/>
      <c r="J2215" s="43"/>
      <c r="K2215" s="43"/>
      <c r="L2215" s="47"/>
      <c r="M2215" s="231"/>
      <c r="N2215" s="232"/>
      <c r="O2215" s="87"/>
      <c r="P2215" s="87"/>
      <c r="Q2215" s="87"/>
      <c r="R2215" s="87"/>
      <c r="S2215" s="87"/>
      <c r="T2215" s="88"/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T2215" s="20" t="s">
        <v>172</v>
      </c>
      <c r="AU2215" s="20" t="s">
        <v>87</v>
      </c>
    </row>
    <row r="2216" s="15" customFormat="1">
      <c r="A2216" s="15"/>
      <c r="B2216" s="256"/>
      <c r="C2216" s="257"/>
      <c r="D2216" s="235" t="s">
        <v>174</v>
      </c>
      <c r="E2216" s="258" t="s">
        <v>19</v>
      </c>
      <c r="F2216" s="259" t="s">
        <v>503</v>
      </c>
      <c r="G2216" s="257"/>
      <c r="H2216" s="258" t="s">
        <v>19</v>
      </c>
      <c r="I2216" s="260"/>
      <c r="J2216" s="257"/>
      <c r="K2216" s="257"/>
      <c r="L2216" s="261"/>
      <c r="M2216" s="262"/>
      <c r="N2216" s="263"/>
      <c r="O2216" s="263"/>
      <c r="P2216" s="263"/>
      <c r="Q2216" s="263"/>
      <c r="R2216" s="263"/>
      <c r="S2216" s="263"/>
      <c r="T2216" s="264"/>
      <c r="U2216" s="15"/>
      <c r="V2216" s="15"/>
      <c r="W2216" s="15"/>
      <c r="X2216" s="15"/>
      <c r="Y2216" s="15"/>
      <c r="Z2216" s="15"/>
      <c r="AA2216" s="15"/>
      <c r="AB2216" s="15"/>
      <c r="AC2216" s="15"/>
      <c r="AD2216" s="15"/>
      <c r="AE2216" s="15"/>
      <c r="AT2216" s="265" t="s">
        <v>174</v>
      </c>
      <c r="AU2216" s="265" t="s">
        <v>87</v>
      </c>
      <c r="AV2216" s="15" t="s">
        <v>85</v>
      </c>
      <c r="AW2216" s="15" t="s">
        <v>37</v>
      </c>
      <c r="AX2216" s="15" t="s">
        <v>77</v>
      </c>
      <c r="AY2216" s="265" t="s">
        <v>164</v>
      </c>
    </row>
    <row r="2217" s="13" customFormat="1">
      <c r="A2217" s="13"/>
      <c r="B2217" s="233"/>
      <c r="C2217" s="234"/>
      <c r="D2217" s="235" t="s">
        <v>174</v>
      </c>
      <c r="E2217" s="236" t="s">
        <v>19</v>
      </c>
      <c r="F2217" s="237" t="s">
        <v>2258</v>
      </c>
      <c r="G2217" s="234"/>
      <c r="H2217" s="238">
        <v>176.75999999999999</v>
      </c>
      <c r="I2217" s="239"/>
      <c r="J2217" s="234"/>
      <c r="K2217" s="234"/>
      <c r="L2217" s="240"/>
      <c r="M2217" s="241"/>
      <c r="N2217" s="242"/>
      <c r="O2217" s="242"/>
      <c r="P2217" s="242"/>
      <c r="Q2217" s="242"/>
      <c r="R2217" s="242"/>
      <c r="S2217" s="242"/>
      <c r="T2217" s="24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T2217" s="244" t="s">
        <v>174</v>
      </c>
      <c r="AU2217" s="244" t="s">
        <v>87</v>
      </c>
      <c r="AV2217" s="13" t="s">
        <v>87</v>
      </c>
      <c r="AW2217" s="13" t="s">
        <v>37</v>
      </c>
      <c r="AX2217" s="13" t="s">
        <v>77</v>
      </c>
      <c r="AY2217" s="244" t="s">
        <v>164</v>
      </c>
    </row>
    <row r="2218" s="13" customFormat="1">
      <c r="A2218" s="13"/>
      <c r="B2218" s="233"/>
      <c r="C2218" s="234"/>
      <c r="D2218" s="235" t="s">
        <v>174</v>
      </c>
      <c r="E2218" s="236" t="s">
        <v>19</v>
      </c>
      <c r="F2218" s="237" t="s">
        <v>2259</v>
      </c>
      <c r="G2218" s="234"/>
      <c r="H2218" s="238">
        <v>73.950000000000003</v>
      </c>
      <c r="I2218" s="239"/>
      <c r="J2218" s="234"/>
      <c r="K2218" s="234"/>
      <c r="L2218" s="240"/>
      <c r="M2218" s="241"/>
      <c r="N2218" s="242"/>
      <c r="O2218" s="242"/>
      <c r="P2218" s="242"/>
      <c r="Q2218" s="242"/>
      <c r="R2218" s="242"/>
      <c r="S2218" s="242"/>
      <c r="T2218" s="24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T2218" s="244" t="s">
        <v>174</v>
      </c>
      <c r="AU2218" s="244" t="s">
        <v>87</v>
      </c>
      <c r="AV2218" s="13" t="s">
        <v>87</v>
      </c>
      <c r="AW2218" s="13" t="s">
        <v>37</v>
      </c>
      <c r="AX2218" s="13" t="s">
        <v>77</v>
      </c>
      <c r="AY2218" s="244" t="s">
        <v>164</v>
      </c>
    </row>
    <row r="2219" s="13" customFormat="1">
      <c r="A2219" s="13"/>
      <c r="B2219" s="233"/>
      <c r="C2219" s="234"/>
      <c r="D2219" s="235" t="s">
        <v>174</v>
      </c>
      <c r="E2219" s="236" t="s">
        <v>19</v>
      </c>
      <c r="F2219" s="237" t="s">
        <v>2260</v>
      </c>
      <c r="G2219" s="234"/>
      <c r="H2219" s="238">
        <v>160.43299999999999</v>
      </c>
      <c r="I2219" s="239"/>
      <c r="J2219" s="234"/>
      <c r="K2219" s="234"/>
      <c r="L2219" s="240"/>
      <c r="M2219" s="241"/>
      <c r="N2219" s="242"/>
      <c r="O2219" s="242"/>
      <c r="P2219" s="242"/>
      <c r="Q2219" s="242"/>
      <c r="R2219" s="242"/>
      <c r="S2219" s="242"/>
      <c r="T2219" s="24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T2219" s="244" t="s">
        <v>174</v>
      </c>
      <c r="AU2219" s="244" t="s">
        <v>87</v>
      </c>
      <c r="AV2219" s="13" t="s">
        <v>87</v>
      </c>
      <c r="AW2219" s="13" t="s">
        <v>37</v>
      </c>
      <c r="AX2219" s="13" t="s">
        <v>77</v>
      </c>
      <c r="AY2219" s="244" t="s">
        <v>164</v>
      </c>
    </row>
    <row r="2220" s="16" customFormat="1">
      <c r="A2220" s="16"/>
      <c r="B2220" s="277"/>
      <c r="C2220" s="278"/>
      <c r="D2220" s="235" t="s">
        <v>174</v>
      </c>
      <c r="E2220" s="279" t="s">
        <v>19</v>
      </c>
      <c r="F2220" s="280" t="s">
        <v>469</v>
      </c>
      <c r="G2220" s="278"/>
      <c r="H2220" s="281">
        <v>411.14299999999997</v>
      </c>
      <c r="I2220" s="282"/>
      <c r="J2220" s="278"/>
      <c r="K2220" s="278"/>
      <c r="L2220" s="283"/>
      <c r="M2220" s="284"/>
      <c r="N2220" s="285"/>
      <c r="O2220" s="285"/>
      <c r="P2220" s="285"/>
      <c r="Q2220" s="285"/>
      <c r="R2220" s="285"/>
      <c r="S2220" s="285"/>
      <c r="T2220" s="286"/>
      <c r="U2220" s="16"/>
      <c r="V2220" s="16"/>
      <c r="W2220" s="16"/>
      <c r="X2220" s="16"/>
      <c r="Y2220" s="16"/>
      <c r="Z2220" s="16"/>
      <c r="AA2220" s="16"/>
      <c r="AB2220" s="16"/>
      <c r="AC2220" s="16"/>
      <c r="AD2220" s="16"/>
      <c r="AE2220" s="16"/>
      <c r="AT2220" s="287" t="s">
        <v>174</v>
      </c>
      <c r="AU2220" s="287" t="s">
        <v>87</v>
      </c>
      <c r="AV2220" s="16" t="s">
        <v>105</v>
      </c>
      <c r="AW2220" s="16" t="s">
        <v>37</v>
      </c>
      <c r="AX2220" s="16" t="s">
        <v>77</v>
      </c>
      <c r="AY2220" s="287" t="s">
        <v>164</v>
      </c>
    </row>
    <row r="2221" s="15" customFormat="1">
      <c r="A2221" s="15"/>
      <c r="B2221" s="256"/>
      <c r="C2221" s="257"/>
      <c r="D2221" s="235" t="s">
        <v>174</v>
      </c>
      <c r="E2221" s="258" t="s">
        <v>19</v>
      </c>
      <c r="F2221" s="259" t="s">
        <v>2247</v>
      </c>
      <c r="G2221" s="257"/>
      <c r="H2221" s="258" t="s">
        <v>19</v>
      </c>
      <c r="I2221" s="260"/>
      <c r="J2221" s="257"/>
      <c r="K2221" s="257"/>
      <c r="L2221" s="261"/>
      <c r="M2221" s="262"/>
      <c r="N2221" s="263"/>
      <c r="O2221" s="263"/>
      <c r="P2221" s="263"/>
      <c r="Q2221" s="263"/>
      <c r="R2221" s="263"/>
      <c r="S2221" s="263"/>
      <c r="T2221" s="264"/>
      <c r="U2221" s="15"/>
      <c r="V2221" s="15"/>
      <c r="W2221" s="15"/>
      <c r="X2221" s="15"/>
      <c r="Y2221" s="15"/>
      <c r="Z2221" s="15"/>
      <c r="AA2221" s="15"/>
      <c r="AB2221" s="15"/>
      <c r="AC2221" s="15"/>
      <c r="AD2221" s="15"/>
      <c r="AE2221" s="15"/>
      <c r="AT2221" s="265" t="s">
        <v>174</v>
      </c>
      <c r="AU2221" s="265" t="s">
        <v>87</v>
      </c>
      <c r="AV2221" s="15" t="s">
        <v>85</v>
      </c>
      <c r="AW2221" s="15" t="s">
        <v>37</v>
      </c>
      <c r="AX2221" s="15" t="s">
        <v>77</v>
      </c>
      <c r="AY2221" s="265" t="s">
        <v>164</v>
      </c>
    </row>
    <row r="2222" s="13" customFormat="1">
      <c r="A2222" s="13"/>
      <c r="B2222" s="233"/>
      <c r="C2222" s="234"/>
      <c r="D2222" s="235" t="s">
        <v>174</v>
      </c>
      <c r="E2222" s="236" t="s">
        <v>19</v>
      </c>
      <c r="F2222" s="237" t="s">
        <v>2261</v>
      </c>
      <c r="G2222" s="234"/>
      <c r="H2222" s="238">
        <v>35.310000000000002</v>
      </c>
      <c r="I2222" s="239"/>
      <c r="J2222" s="234"/>
      <c r="K2222" s="234"/>
      <c r="L2222" s="240"/>
      <c r="M2222" s="241"/>
      <c r="N2222" s="242"/>
      <c r="O2222" s="242"/>
      <c r="P2222" s="242"/>
      <c r="Q2222" s="242"/>
      <c r="R2222" s="242"/>
      <c r="S2222" s="242"/>
      <c r="T2222" s="24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T2222" s="244" t="s">
        <v>174</v>
      </c>
      <c r="AU2222" s="244" t="s">
        <v>87</v>
      </c>
      <c r="AV2222" s="13" t="s">
        <v>87</v>
      </c>
      <c r="AW2222" s="13" t="s">
        <v>37</v>
      </c>
      <c r="AX2222" s="13" t="s">
        <v>77</v>
      </c>
      <c r="AY2222" s="244" t="s">
        <v>164</v>
      </c>
    </row>
    <row r="2223" s="13" customFormat="1">
      <c r="A2223" s="13"/>
      <c r="B2223" s="233"/>
      <c r="C2223" s="234"/>
      <c r="D2223" s="235" t="s">
        <v>174</v>
      </c>
      <c r="E2223" s="236" t="s">
        <v>19</v>
      </c>
      <c r="F2223" s="237" t="s">
        <v>2262</v>
      </c>
      <c r="G2223" s="234"/>
      <c r="H2223" s="238">
        <v>11.76</v>
      </c>
      <c r="I2223" s="239"/>
      <c r="J2223" s="234"/>
      <c r="K2223" s="234"/>
      <c r="L2223" s="240"/>
      <c r="M2223" s="241"/>
      <c r="N2223" s="242"/>
      <c r="O2223" s="242"/>
      <c r="P2223" s="242"/>
      <c r="Q2223" s="242"/>
      <c r="R2223" s="242"/>
      <c r="S2223" s="242"/>
      <c r="T2223" s="24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T2223" s="244" t="s">
        <v>174</v>
      </c>
      <c r="AU2223" s="244" t="s">
        <v>87</v>
      </c>
      <c r="AV2223" s="13" t="s">
        <v>87</v>
      </c>
      <c r="AW2223" s="13" t="s">
        <v>37</v>
      </c>
      <c r="AX2223" s="13" t="s">
        <v>77</v>
      </c>
      <c r="AY2223" s="244" t="s">
        <v>164</v>
      </c>
    </row>
    <row r="2224" s="13" customFormat="1">
      <c r="A2224" s="13"/>
      <c r="B2224" s="233"/>
      <c r="C2224" s="234"/>
      <c r="D2224" s="235" t="s">
        <v>174</v>
      </c>
      <c r="E2224" s="236" t="s">
        <v>19</v>
      </c>
      <c r="F2224" s="237" t="s">
        <v>2263</v>
      </c>
      <c r="G2224" s="234"/>
      <c r="H2224" s="238">
        <v>21.120000000000001</v>
      </c>
      <c r="I2224" s="239"/>
      <c r="J2224" s="234"/>
      <c r="K2224" s="234"/>
      <c r="L2224" s="240"/>
      <c r="M2224" s="241"/>
      <c r="N2224" s="242"/>
      <c r="O2224" s="242"/>
      <c r="P2224" s="242"/>
      <c r="Q2224" s="242"/>
      <c r="R2224" s="242"/>
      <c r="S2224" s="242"/>
      <c r="T2224" s="24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T2224" s="244" t="s">
        <v>174</v>
      </c>
      <c r="AU2224" s="244" t="s">
        <v>87</v>
      </c>
      <c r="AV2224" s="13" t="s">
        <v>87</v>
      </c>
      <c r="AW2224" s="13" t="s">
        <v>37</v>
      </c>
      <c r="AX2224" s="13" t="s">
        <v>77</v>
      </c>
      <c r="AY2224" s="244" t="s">
        <v>164</v>
      </c>
    </row>
    <row r="2225" s="16" customFormat="1">
      <c r="A2225" s="16"/>
      <c r="B2225" s="277"/>
      <c r="C2225" s="278"/>
      <c r="D2225" s="235" t="s">
        <v>174</v>
      </c>
      <c r="E2225" s="279" t="s">
        <v>19</v>
      </c>
      <c r="F2225" s="280" t="s">
        <v>469</v>
      </c>
      <c r="G2225" s="278"/>
      <c r="H2225" s="281">
        <v>68.189999999999998</v>
      </c>
      <c r="I2225" s="282"/>
      <c r="J2225" s="278"/>
      <c r="K2225" s="278"/>
      <c r="L2225" s="283"/>
      <c r="M2225" s="284"/>
      <c r="N2225" s="285"/>
      <c r="O2225" s="285"/>
      <c r="P2225" s="285"/>
      <c r="Q2225" s="285"/>
      <c r="R2225" s="285"/>
      <c r="S2225" s="285"/>
      <c r="T2225" s="286"/>
      <c r="U2225" s="16"/>
      <c r="V2225" s="16"/>
      <c r="W2225" s="16"/>
      <c r="X2225" s="16"/>
      <c r="Y2225" s="16"/>
      <c r="Z2225" s="16"/>
      <c r="AA2225" s="16"/>
      <c r="AB2225" s="16"/>
      <c r="AC2225" s="16"/>
      <c r="AD2225" s="16"/>
      <c r="AE2225" s="16"/>
      <c r="AT2225" s="287" t="s">
        <v>174</v>
      </c>
      <c r="AU2225" s="287" t="s">
        <v>87</v>
      </c>
      <c r="AV2225" s="16" t="s">
        <v>105</v>
      </c>
      <c r="AW2225" s="16" t="s">
        <v>37</v>
      </c>
      <c r="AX2225" s="16" t="s">
        <v>77</v>
      </c>
      <c r="AY2225" s="287" t="s">
        <v>164</v>
      </c>
    </row>
    <row r="2226" s="15" customFormat="1">
      <c r="A2226" s="15"/>
      <c r="B2226" s="256"/>
      <c r="C2226" s="257"/>
      <c r="D2226" s="235" t="s">
        <v>174</v>
      </c>
      <c r="E2226" s="258" t="s">
        <v>19</v>
      </c>
      <c r="F2226" s="259" t="s">
        <v>507</v>
      </c>
      <c r="G2226" s="257"/>
      <c r="H2226" s="258" t="s">
        <v>19</v>
      </c>
      <c r="I2226" s="260"/>
      <c r="J2226" s="257"/>
      <c r="K2226" s="257"/>
      <c r="L2226" s="261"/>
      <c r="M2226" s="262"/>
      <c r="N2226" s="263"/>
      <c r="O2226" s="263"/>
      <c r="P2226" s="263"/>
      <c r="Q2226" s="263"/>
      <c r="R2226" s="263"/>
      <c r="S2226" s="263"/>
      <c r="T2226" s="264"/>
      <c r="U2226" s="15"/>
      <c r="V2226" s="15"/>
      <c r="W2226" s="15"/>
      <c r="X2226" s="15"/>
      <c r="Y2226" s="15"/>
      <c r="Z2226" s="15"/>
      <c r="AA2226" s="15"/>
      <c r="AB2226" s="15"/>
      <c r="AC2226" s="15"/>
      <c r="AD2226" s="15"/>
      <c r="AE2226" s="15"/>
      <c r="AT2226" s="265" t="s">
        <v>174</v>
      </c>
      <c r="AU2226" s="265" t="s">
        <v>87</v>
      </c>
      <c r="AV2226" s="15" t="s">
        <v>85</v>
      </c>
      <c r="AW2226" s="15" t="s">
        <v>37</v>
      </c>
      <c r="AX2226" s="15" t="s">
        <v>77</v>
      </c>
      <c r="AY2226" s="265" t="s">
        <v>164</v>
      </c>
    </row>
    <row r="2227" s="13" customFormat="1">
      <c r="A2227" s="13"/>
      <c r="B2227" s="233"/>
      <c r="C2227" s="234"/>
      <c r="D2227" s="235" t="s">
        <v>174</v>
      </c>
      <c r="E2227" s="236" t="s">
        <v>19</v>
      </c>
      <c r="F2227" s="237" t="s">
        <v>2264</v>
      </c>
      <c r="G2227" s="234"/>
      <c r="H2227" s="238">
        <v>115.05</v>
      </c>
      <c r="I2227" s="239"/>
      <c r="J2227" s="234"/>
      <c r="K2227" s="234"/>
      <c r="L2227" s="240"/>
      <c r="M2227" s="241"/>
      <c r="N2227" s="242"/>
      <c r="O2227" s="242"/>
      <c r="P2227" s="242"/>
      <c r="Q2227" s="242"/>
      <c r="R2227" s="242"/>
      <c r="S2227" s="242"/>
      <c r="T2227" s="24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T2227" s="244" t="s">
        <v>174</v>
      </c>
      <c r="AU2227" s="244" t="s">
        <v>87</v>
      </c>
      <c r="AV2227" s="13" t="s">
        <v>87</v>
      </c>
      <c r="AW2227" s="13" t="s">
        <v>37</v>
      </c>
      <c r="AX2227" s="13" t="s">
        <v>77</v>
      </c>
      <c r="AY2227" s="244" t="s">
        <v>164</v>
      </c>
    </row>
    <row r="2228" s="16" customFormat="1">
      <c r="A2228" s="16"/>
      <c r="B2228" s="277"/>
      <c r="C2228" s="278"/>
      <c r="D2228" s="235" t="s">
        <v>174</v>
      </c>
      <c r="E2228" s="279" t="s">
        <v>19</v>
      </c>
      <c r="F2228" s="280" t="s">
        <v>469</v>
      </c>
      <c r="G2228" s="278"/>
      <c r="H2228" s="281">
        <v>115.05</v>
      </c>
      <c r="I2228" s="282"/>
      <c r="J2228" s="278"/>
      <c r="K2228" s="278"/>
      <c r="L2228" s="283"/>
      <c r="M2228" s="284"/>
      <c r="N2228" s="285"/>
      <c r="O2228" s="285"/>
      <c r="P2228" s="285"/>
      <c r="Q2228" s="285"/>
      <c r="R2228" s="285"/>
      <c r="S2228" s="285"/>
      <c r="T2228" s="286"/>
      <c r="U2228" s="16"/>
      <c r="V2228" s="16"/>
      <c r="W2228" s="16"/>
      <c r="X2228" s="16"/>
      <c r="Y2228" s="16"/>
      <c r="Z2228" s="16"/>
      <c r="AA2228" s="16"/>
      <c r="AB2228" s="16"/>
      <c r="AC2228" s="16"/>
      <c r="AD2228" s="16"/>
      <c r="AE2228" s="16"/>
      <c r="AT2228" s="287" t="s">
        <v>174</v>
      </c>
      <c r="AU2228" s="287" t="s">
        <v>87</v>
      </c>
      <c r="AV2228" s="16" t="s">
        <v>105</v>
      </c>
      <c r="AW2228" s="16" t="s">
        <v>37</v>
      </c>
      <c r="AX2228" s="16" t="s">
        <v>77</v>
      </c>
      <c r="AY2228" s="287" t="s">
        <v>164</v>
      </c>
    </row>
    <row r="2229" s="15" customFormat="1">
      <c r="A2229" s="15"/>
      <c r="B2229" s="256"/>
      <c r="C2229" s="257"/>
      <c r="D2229" s="235" t="s">
        <v>174</v>
      </c>
      <c r="E2229" s="258" t="s">
        <v>19</v>
      </c>
      <c r="F2229" s="259" t="s">
        <v>529</v>
      </c>
      <c r="G2229" s="257"/>
      <c r="H2229" s="258" t="s">
        <v>19</v>
      </c>
      <c r="I2229" s="260"/>
      <c r="J2229" s="257"/>
      <c r="K2229" s="257"/>
      <c r="L2229" s="261"/>
      <c r="M2229" s="262"/>
      <c r="N2229" s="263"/>
      <c r="O2229" s="263"/>
      <c r="P2229" s="263"/>
      <c r="Q2229" s="263"/>
      <c r="R2229" s="263"/>
      <c r="S2229" s="263"/>
      <c r="T2229" s="264"/>
      <c r="U2229" s="15"/>
      <c r="V2229" s="15"/>
      <c r="W2229" s="15"/>
      <c r="X2229" s="15"/>
      <c r="Y2229" s="15"/>
      <c r="Z2229" s="15"/>
      <c r="AA2229" s="15"/>
      <c r="AB2229" s="15"/>
      <c r="AC2229" s="15"/>
      <c r="AD2229" s="15"/>
      <c r="AE2229" s="15"/>
      <c r="AT2229" s="265" t="s">
        <v>174</v>
      </c>
      <c r="AU2229" s="265" t="s">
        <v>87</v>
      </c>
      <c r="AV2229" s="15" t="s">
        <v>85</v>
      </c>
      <c r="AW2229" s="15" t="s">
        <v>37</v>
      </c>
      <c r="AX2229" s="15" t="s">
        <v>77</v>
      </c>
      <c r="AY2229" s="265" t="s">
        <v>164</v>
      </c>
    </row>
    <row r="2230" s="13" customFormat="1">
      <c r="A2230" s="13"/>
      <c r="B2230" s="233"/>
      <c r="C2230" s="234"/>
      <c r="D2230" s="235" t="s">
        <v>174</v>
      </c>
      <c r="E2230" s="236" t="s">
        <v>19</v>
      </c>
      <c r="F2230" s="237" t="s">
        <v>2265</v>
      </c>
      <c r="G2230" s="234"/>
      <c r="H2230" s="238">
        <v>10.949999999999999</v>
      </c>
      <c r="I2230" s="239"/>
      <c r="J2230" s="234"/>
      <c r="K2230" s="234"/>
      <c r="L2230" s="240"/>
      <c r="M2230" s="241"/>
      <c r="N2230" s="242"/>
      <c r="O2230" s="242"/>
      <c r="P2230" s="242"/>
      <c r="Q2230" s="242"/>
      <c r="R2230" s="242"/>
      <c r="S2230" s="242"/>
      <c r="T2230" s="24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T2230" s="244" t="s">
        <v>174</v>
      </c>
      <c r="AU2230" s="244" t="s">
        <v>87</v>
      </c>
      <c r="AV2230" s="13" t="s">
        <v>87</v>
      </c>
      <c r="AW2230" s="13" t="s">
        <v>37</v>
      </c>
      <c r="AX2230" s="13" t="s">
        <v>77</v>
      </c>
      <c r="AY2230" s="244" t="s">
        <v>164</v>
      </c>
    </row>
    <row r="2231" s="16" customFormat="1">
      <c r="A2231" s="16"/>
      <c r="B2231" s="277"/>
      <c r="C2231" s="278"/>
      <c r="D2231" s="235" t="s">
        <v>174</v>
      </c>
      <c r="E2231" s="279" t="s">
        <v>19</v>
      </c>
      <c r="F2231" s="280" t="s">
        <v>469</v>
      </c>
      <c r="G2231" s="278"/>
      <c r="H2231" s="281">
        <v>10.949999999999999</v>
      </c>
      <c r="I2231" s="282"/>
      <c r="J2231" s="278"/>
      <c r="K2231" s="278"/>
      <c r="L2231" s="283"/>
      <c r="M2231" s="284"/>
      <c r="N2231" s="285"/>
      <c r="O2231" s="285"/>
      <c r="P2231" s="285"/>
      <c r="Q2231" s="285"/>
      <c r="R2231" s="285"/>
      <c r="S2231" s="285"/>
      <c r="T2231" s="286"/>
      <c r="U2231" s="16"/>
      <c r="V2231" s="16"/>
      <c r="W2231" s="16"/>
      <c r="X2231" s="16"/>
      <c r="Y2231" s="16"/>
      <c r="Z2231" s="16"/>
      <c r="AA2231" s="16"/>
      <c r="AB2231" s="16"/>
      <c r="AC2231" s="16"/>
      <c r="AD2231" s="16"/>
      <c r="AE2231" s="16"/>
      <c r="AT2231" s="287" t="s">
        <v>174</v>
      </c>
      <c r="AU2231" s="287" t="s">
        <v>87</v>
      </c>
      <c r="AV2231" s="16" t="s">
        <v>105</v>
      </c>
      <c r="AW2231" s="16" t="s">
        <v>37</v>
      </c>
      <c r="AX2231" s="16" t="s">
        <v>77</v>
      </c>
      <c r="AY2231" s="287" t="s">
        <v>164</v>
      </c>
    </row>
    <row r="2232" s="14" customFormat="1">
      <c r="A2232" s="14"/>
      <c r="B2232" s="245"/>
      <c r="C2232" s="246"/>
      <c r="D2232" s="235" t="s">
        <v>174</v>
      </c>
      <c r="E2232" s="247" t="s">
        <v>19</v>
      </c>
      <c r="F2232" s="248" t="s">
        <v>176</v>
      </c>
      <c r="G2232" s="246"/>
      <c r="H2232" s="249">
        <v>605.33299999999997</v>
      </c>
      <c r="I2232" s="250"/>
      <c r="J2232" s="246"/>
      <c r="K2232" s="246"/>
      <c r="L2232" s="251"/>
      <c r="M2232" s="252"/>
      <c r="N2232" s="253"/>
      <c r="O2232" s="253"/>
      <c r="P2232" s="253"/>
      <c r="Q2232" s="253"/>
      <c r="R2232" s="253"/>
      <c r="S2232" s="253"/>
      <c r="T2232" s="254"/>
      <c r="U2232" s="14"/>
      <c r="V2232" s="14"/>
      <c r="W2232" s="14"/>
      <c r="X2232" s="14"/>
      <c r="Y2232" s="14"/>
      <c r="Z2232" s="14"/>
      <c r="AA2232" s="14"/>
      <c r="AB2232" s="14"/>
      <c r="AC2232" s="14"/>
      <c r="AD2232" s="14"/>
      <c r="AE2232" s="14"/>
      <c r="AT2232" s="255" t="s">
        <v>174</v>
      </c>
      <c r="AU2232" s="255" t="s">
        <v>87</v>
      </c>
      <c r="AV2232" s="14" t="s">
        <v>108</v>
      </c>
      <c r="AW2232" s="14" t="s">
        <v>37</v>
      </c>
      <c r="AX2232" s="14" t="s">
        <v>85</v>
      </c>
      <c r="AY2232" s="255" t="s">
        <v>164</v>
      </c>
    </row>
    <row r="2233" s="2" customFormat="1" ht="37.8" customHeight="1">
      <c r="A2233" s="41"/>
      <c r="B2233" s="42"/>
      <c r="C2233" s="215" t="s">
        <v>2266</v>
      </c>
      <c r="D2233" s="215" t="s">
        <v>166</v>
      </c>
      <c r="E2233" s="216" t="s">
        <v>2267</v>
      </c>
      <c r="F2233" s="217" t="s">
        <v>2268</v>
      </c>
      <c r="G2233" s="218" t="s">
        <v>169</v>
      </c>
      <c r="H2233" s="219">
        <v>605.33299999999997</v>
      </c>
      <c r="I2233" s="220"/>
      <c r="J2233" s="221">
        <f>ROUND(I2233*H2233,2)</f>
        <v>0</v>
      </c>
      <c r="K2233" s="217" t="s">
        <v>170</v>
      </c>
      <c r="L2233" s="47"/>
      <c r="M2233" s="222" t="s">
        <v>19</v>
      </c>
      <c r="N2233" s="223" t="s">
        <v>48</v>
      </c>
      <c r="O2233" s="87"/>
      <c r="P2233" s="224">
        <f>O2233*H2233</f>
        <v>0</v>
      </c>
      <c r="Q2233" s="224">
        <v>0</v>
      </c>
      <c r="R2233" s="224">
        <f>Q2233*H2233</f>
        <v>0</v>
      </c>
      <c r="S2233" s="224">
        <v>0</v>
      </c>
      <c r="T2233" s="225">
        <f>S2233*H2233</f>
        <v>0</v>
      </c>
      <c r="U2233" s="41"/>
      <c r="V2233" s="41"/>
      <c r="W2233" s="41"/>
      <c r="X2233" s="41"/>
      <c r="Y2233" s="41"/>
      <c r="Z2233" s="41"/>
      <c r="AA2233" s="41"/>
      <c r="AB2233" s="41"/>
      <c r="AC2233" s="41"/>
      <c r="AD2233" s="41"/>
      <c r="AE2233" s="41"/>
      <c r="AR2233" s="226" t="s">
        <v>276</v>
      </c>
      <c r="AT2233" s="226" t="s">
        <v>166</v>
      </c>
      <c r="AU2233" s="226" t="s">
        <v>87</v>
      </c>
      <c r="AY2233" s="20" t="s">
        <v>164</v>
      </c>
      <c r="BE2233" s="227">
        <f>IF(N2233="základní",J2233,0)</f>
        <v>0</v>
      </c>
      <c r="BF2233" s="227">
        <f>IF(N2233="snížená",J2233,0)</f>
        <v>0</v>
      </c>
      <c r="BG2233" s="227">
        <f>IF(N2233="zákl. přenesená",J2233,0)</f>
        <v>0</v>
      </c>
      <c r="BH2233" s="227">
        <f>IF(N2233="sníž. přenesená",J2233,0)</f>
        <v>0</v>
      </c>
      <c r="BI2233" s="227">
        <f>IF(N2233="nulová",J2233,0)</f>
        <v>0</v>
      </c>
      <c r="BJ2233" s="20" t="s">
        <v>85</v>
      </c>
      <c r="BK2233" s="227">
        <f>ROUND(I2233*H2233,2)</f>
        <v>0</v>
      </c>
      <c r="BL2233" s="20" t="s">
        <v>276</v>
      </c>
      <c r="BM2233" s="226" t="s">
        <v>2269</v>
      </c>
    </row>
    <row r="2234" s="2" customFormat="1">
      <c r="A2234" s="41"/>
      <c r="B2234" s="42"/>
      <c r="C2234" s="43"/>
      <c r="D2234" s="228" t="s">
        <v>172</v>
      </c>
      <c r="E2234" s="43"/>
      <c r="F2234" s="229" t="s">
        <v>2270</v>
      </c>
      <c r="G2234" s="43"/>
      <c r="H2234" s="43"/>
      <c r="I2234" s="230"/>
      <c r="J2234" s="43"/>
      <c r="K2234" s="43"/>
      <c r="L2234" s="47"/>
      <c r="M2234" s="231"/>
      <c r="N2234" s="232"/>
      <c r="O2234" s="87"/>
      <c r="P2234" s="87"/>
      <c r="Q2234" s="87"/>
      <c r="R2234" s="87"/>
      <c r="S2234" s="87"/>
      <c r="T2234" s="88"/>
      <c r="U2234" s="41"/>
      <c r="V2234" s="41"/>
      <c r="W2234" s="41"/>
      <c r="X2234" s="41"/>
      <c r="Y2234" s="41"/>
      <c r="Z2234" s="41"/>
      <c r="AA2234" s="41"/>
      <c r="AB2234" s="41"/>
      <c r="AC2234" s="41"/>
      <c r="AD2234" s="41"/>
      <c r="AE2234" s="41"/>
      <c r="AT2234" s="20" t="s">
        <v>172</v>
      </c>
      <c r="AU2234" s="20" t="s">
        <v>87</v>
      </c>
    </row>
    <row r="2235" s="15" customFormat="1">
      <c r="A2235" s="15"/>
      <c r="B2235" s="256"/>
      <c r="C2235" s="257"/>
      <c r="D2235" s="235" t="s">
        <v>174</v>
      </c>
      <c r="E2235" s="258" t="s">
        <v>19</v>
      </c>
      <c r="F2235" s="259" t="s">
        <v>503</v>
      </c>
      <c r="G2235" s="257"/>
      <c r="H2235" s="258" t="s">
        <v>19</v>
      </c>
      <c r="I2235" s="260"/>
      <c r="J2235" s="257"/>
      <c r="K2235" s="257"/>
      <c r="L2235" s="261"/>
      <c r="M2235" s="262"/>
      <c r="N2235" s="263"/>
      <c r="O2235" s="263"/>
      <c r="P2235" s="263"/>
      <c r="Q2235" s="263"/>
      <c r="R2235" s="263"/>
      <c r="S2235" s="263"/>
      <c r="T2235" s="264"/>
      <c r="U2235" s="15"/>
      <c r="V2235" s="15"/>
      <c r="W2235" s="15"/>
      <c r="X2235" s="15"/>
      <c r="Y2235" s="15"/>
      <c r="Z2235" s="15"/>
      <c r="AA2235" s="15"/>
      <c r="AB2235" s="15"/>
      <c r="AC2235" s="15"/>
      <c r="AD2235" s="15"/>
      <c r="AE2235" s="15"/>
      <c r="AT2235" s="265" t="s">
        <v>174</v>
      </c>
      <c r="AU2235" s="265" t="s">
        <v>87</v>
      </c>
      <c r="AV2235" s="15" t="s">
        <v>85</v>
      </c>
      <c r="AW2235" s="15" t="s">
        <v>37</v>
      </c>
      <c r="AX2235" s="15" t="s">
        <v>77</v>
      </c>
      <c r="AY2235" s="265" t="s">
        <v>164</v>
      </c>
    </row>
    <row r="2236" s="13" customFormat="1">
      <c r="A2236" s="13"/>
      <c r="B2236" s="233"/>
      <c r="C2236" s="234"/>
      <c r="D2236" s="235" t="s">
        <v>174</v>
      </c>
      <c r="E2236" s="236" t="s">
        <v>19</v>
      </c>
      <c r="F2236" s="237" t="s">
        <v>2258</v>
      </c>
      <c r="G2236" s="234"/>
      <c r="H2236" s="238">
        <v>176.75999999999999</v>
      </c>
      <c r="I2236" s="239"/>
      <c r="J2236" s="234"/>
      <c r="K2236" s="234"/>
      <c r="L2236" s="240"/>
      <c r="M2236" s="241"/>
      <c r="N2236" s="242"/>
      <c r="O2236" s="242"/>
      <c r="P2236" s="242"/>
      <c r="Q2236" s="242"/>
      <c r="R2236" s="242"/>
      <c r="S2236" s="242"/>
      <c r="T2236" s="24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T2236" s="244" t="s">
        <v>174</v>
      </c>
      <c r="AU2236" s="244" t="s">
        <v>87</v>
      </c>
      <c r="AV2236" s="13" t="s">
        <v>87</v>
      </c>
      <c r="AW2236" s="13" t="s">
        <v>37</v>
      </c>
      <c r="AX2236" s="13" t="s">
        <v>77</v>
      </c>
      <c r="AY2236" s="244" t="s">
        <v>164</v>
      </c>
    </row>
    <row r="2237" s="13" customFormat="1">
      <c r="A2237" s="13"/>
      <c r="B2237" s="233"/>
      <c r="C2237" s="234"/>
      <c r="D2237" s="235" t="s">
        <v>174</v>
      </c>
      <c r="E2237" s="236" t="s">
        <v>19</v>
      </c>
      <c r="F2237" s="237" t="s">
        <v>2259</v>
      </c>
      <c r="G2237" s="234"/>
      <c r="H2237" s="238">
        <v>73.950000000000003</v>
      </c>
      <c r="I2237" s="239"/>
      <c r="J2237" s="234"/>
      <c r="K2237" s="234"/>
      <c r="L2237" s="240"/>
      <c r="M2237" s="241"/>
      <c r="N2237" s="242"/>
      <c r="O2237" s="242"/>
      <c r="P2237" s="242"/>
      <c r="Q2237" s="242"/>
      <c r="R2237" s="242"/>
      <c r="S2237" s="242"/>
      <c r="T2237" s="24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T2237" s="244" t="s">
        <v>174</v>
      </c>
      <c r="AU2237" s="244" t="s">
        <v>87</v>
      </c>
      <c r="AV2237" s="13" t="s">
        <v>87</v>
      </c>
      <c r="AW2237" s="13" t="s">
        <v>37</v>
      </c>
      <c r="AX2237" s="13" t="s">
        <v>77</v>
      </c>
      <c r="AY2237" s="244" t="s">
        <v>164</v>
      </c>
    </row>
    <row r="2238" s="13" customFormat="1">
      <c r="A2238" s="13"/>
      <c r="B2238" s="233"/>
      <c r="C2238" s="234"/>
      <c r="D2238" s="235" t="s">
        <v>174</v>
      </c>
      <c r="E2238" s="236" t="s">
        <v>19</v>
      </c>
      <c r="F2238" s="237" t="s">
        <v>2260</v>
      </c>
      <c r="G2238" s="234"/>
      <c r="H2238" s="238">
        <v>160.43299999999999</v>
      </c>
      <c r="I2238" s="239"/>
      <c r="J2238" s="234"/>
      <c r="K2238" s="234"/>
      <c r="L2238" s="240"/>
      <c r="M2238" s="241"/>
      <c r="N2238" s="242"/>
      <c r="O2238" s="242"/>
      <c r="P2238" s="242"/>
      <c r="Q2238" s="242"/>
      <c r="R2238" s="242"/>
      <c r="S2238" s="242"/>
      <c r="T2238" s="24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T2238" s="244" t="s">
        <v>174</v>
      </c>
      <c r="AU2238" s="244" t="s">
        <v>87</v>
      </c>
      <c r="AV2238" s="13" t="s">
        <v>87</v>
      </c>
      <c r="AW2238" s="13" t="s">
        <v>37</v>
      </c>
      <c r="AX2238" s="13" t="s">
        <v>77</v>
      </c>
      <c r="AY2238" s="244" t="s">
        <v>164</v>
      </c>
    </row>
    <row r="2239" s="16" customFormat="1">
      <c r="A2239" s="16"/>
      <c r="B2239" s="277"/>
      <c r="C2239" s="278"/>
      <c r="D2239" s="235" t="s">
        <v>174</v>
      </c>
      <c r="E2239" s="279" t="s">
        <v>19</v>
      </c>
      <c r="F2239" s="280" t="s">
        <v>469</v>
      </c>
      <c r="G2239" s="278"/>
      <c r="H2239" s="281">
        <v>411.14299999999997</v>
      </c>
      <c r="I2239" s="282"/>
      <c r="J2239" s="278"/>
      <c r="K2239" s="278"/>
      <c r="L2239" s="283"/>
      <c r="M2239" s="284"/>
      <c r="N2239" s="285"/>
      <c r="O2239" s="285"/>
      <c r="P2239" s="285"/>
      <c r="Q2239" s="285"/>
      <c r="R2239" s="285"/>
      <c r="S2239" s="285"/>
      <c r="T2239" s="286"/>
      <c r="U2239" s="16"/>
      <c r="V2239" s="16"/>
      <c r="W2239" s="16"/>
      <c r="X2239" s="16"/>
      <c r="Y2239" s="16"/>
      <c r="Z2239" s="16"/>
      <c r="AA2239" s="16"/>
      <c r="AB2239" s="16"/>
      <c r="AC2239" s="16"/>
      <c r="AD2239" s="16"/>
      <c r="AE2239" s="16"/>
      <c r="AT2239" s="287" t="s">
        <v>174</v>
      </c>
      <c r="AU2239" s="287" t="s">
        <v>87</v>
      </c>
      <c r="AV2239" s="16" t="s">
        <v>105</v>
      </c>
      <c r="AW2239" s="16" t="s">
        <v>37</v>
      </c>
      <c r="AX2239" s="16" t="s">
        <v>77</v>
      </c>
      <c r="AY2239" s="287" t="s">
        <v>164</v>
      </c>
    </row>
    <row r="2240" s="15" customFormat="1">
      <c r="A2240" s="15"/>
      <c r="B2240" s="256"/>
      <c r="C2240" s="257"/>
      <c r="D2240" s="235" t="s">
        <v>174</v>
      </c>
      <c r="E2240" s="258" t="s">
        <v>19</v>
      </c>
      <c r="F2240" s="259" t="s">
        <v>2247</v>
      </c>
      <c r="G2240" s="257"/>
      <c r="H2240" s="258" t="s">
        <v>19</v>
      </c>
      <c r="I2240" s="260"/>
      <c r="J2240" s="257"/>
      <c r="K2240" s="257"/>
      <c r="L2240" s="261"/>
      <c r="M2240" s="262"/>
      <c r="N2240" s="263"/>
      <c r="O2240" s="263"/>
      <c r="P2240" s="263"/>
      <c r="Q2240" s="263"/>
      <c r="R2240" s="263"/>
      <c r="S2240" s="263"/>
      <c r="T2240" s="264"/>
      <c r="U2240" s="15"/>
      <c r="V2240" s="15"/>
      <c r="W2240" s="15"/>
      <c r="X2240" s="15"/>
      <c r="Y2240" s="15"/>
      <c r="Z2240" s="15"/>
      <c r="AA2240" s="15"/>
      <c r="AB2240" s="15"/>
      <c r="AC2240" s="15"/>
      <c r="AD2240" s="15"/>
      <c r="AE2240" s="15"/>
      <c r="AT2240" s="265" t="s">
        <v>174</v>
      </c>
      <c r="AU2240" s="265" t="s">
        <v>87</v>
      </c>
      <c r="AV2240" s="15" t="s">
        <v>85</v>
      </c>
      <c r="AW2240" s="15" t="s">
        <v>37</v>
      </c>
      <c r="AX2240" s="15" t="s">
        <v>77</v>
      </c>
      <c r="AY2240" s="265" t="s">
        <v>164</v>
      </c>
    </row>
    <row r="2241" s="13" customFormat="1">
      <c r="A2241" s="13"/>
      <c r="B2241" s="233"/>
      <c r="C2241" s="234"/>
      <c r="D2241" s="235" t="s">
        <v>174</v>
      </c>
      <c r="E2241" s="236" t="s">
        <v>19</v>
      </c>
      <c r="F2241" s="237" t="s">
        <v>2261</v>
      </c>
      <c r="G2241" s="234"/>
      <c r="H2241" s="238">
        <v>35.310000000000002</v>
      </c>
      <c r="I2241" s="239"/>
      <c r="J2241" s="234"/>
      <c r="K2241" s="234"/>
      <c r="L2241" s="240"/>
      <c r="M2241" s="241"/>
      <c r="N2241" s="242"/>
      <c r="O2241" s="242"/>
      <c r="P2241" s="242"/>
      <c r="Q2241" s="242"/>
      <c r="R2241" s="242"/>
      <c r="S2241" s="242"/>
      <c r="T2241" s="24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T2241" s="244" t="s">
        <v>174</v>
      </c>
      <c r="AU2241" s="244" t="s">
        <v>87</v>
      </c>
      <c r="AV2241" s="13" t="s">
        <v>87</v>
      </c>
      <c r="AW2241" s="13" t="s">
        <v>37</v>
      </c>
      <c r="AX2241" s="13" t="s">
        <v>77</v>
      </c>
      <c r="AY2241" s="244" t="s">
        <v>164</v>
      </c>
    </row>
    <row r="2242" s="13" customFormat="1">
      <c r="A2242" s="13"/>
      <c r="B2242" s="233"/>
      <c r="C2242" s="234"/>
      <c r="D2242" s="235" t="s">
        <v>174</v>
      </c>
      <c r="E2242" s="236" t="s">
        <v>19</v>
      </c>
      <c r="F2242" s="237" t="s">
        <v>2262</v>
      </c>
      <c r="G2242" s="234"/>
      <c r="H2242" s="238">
        <v>11.76</v>
      </c>
      <c r="I2242" s="239"/>
      <c r="J2242" s="234"/>
      <c r="K2242" s="234"/>
      <c r="L2242" s="240"/>
      <c r="M2242" s="241"/>
      <c r="N2242" s="242"/>
      <c r="O2242" s="242"/>
      <c r="P2242" s="242"/>
      <c r="Q2242" s="242"/>
      <c r="R2242" s="242"/>
      <c r="S2242" s="242"/>
      <c r="T2242" s="24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T2242" s="244" t="s">
        <v>174</v>
      </c>
      <c r="AU2242" s="244" t="s">
        <v>87</v>
      </c>
      <c r="AV2242" s="13" t="s">
        <v>87</v>
      </c>
      <c r="AW2242" s="13" t="s">
        <v>37</v>
      </c>
      <c r="AX2242" s="13" t="s">
        <v>77</v>
      </c>
      <c r="AY2242" s="244" t="s">
        <v>164</v>
      </c>
    </row>
    <row r="2243" s="13" customFormat="1">
      <c r="A2243" s="13"/>
      <c r="B2243" s="233"/>
      <c r="C2243" s="234"/>
      <c r="D2243" s="235" t="s">
        <v>174</v>
      </c>
      <c r="E2243" s="236" t="s">
        <v>19</v>
      </c>
      <c r="F2243" s="237" t="s">
        <v>2263</v>
      </c>
      <c r="G2243" s="234"/>
      <c r="H2243" s="238">
        <v>21.120000000000001</v>
      </c>
      <c r="I2243" s="239"/>
      <c r="J2243" s="234"/>
      <c r="K2243" s="234"/>
      <c r="L2243" s="240"/>
      <c r="M2243" s="241"/>
      <c r="N2243" s="242"/>
      <c r="O2243" s="242"/>
      <c r="P2243" s="242"/>
      <c r="Q2243" s="242"/>
      <c r="R2243" s="242"/>
      <c r="S2243" s="242"/>
      <c r="T2243" s="24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T2243" s="244" t="s">
        <v>174</v>
      </c>
      <c r="AU2243" s="244" t="s">
        <v>87</v>
      </c>
      <c r="AV2243" s="13" t="s">
        <v>87</v>
      </c>
      <c r="AW2243" s="13" t="s">
        <v>37</v>
      </c>
      <c r="AX2243" s="13" t="s">
        <v>77</v>
      </c>
      <c r="AY2243" s="244" t="s">
        <v>164</v>
      </c>
    </row>
    <row r="2244" s="16" customFormat="1">
      <c r="A2244" s="16"/>
      <c r="B2244" s="277"/>
      <c r="C2244" s="278"/>
      <c r="D2244" s="235" t="s">
        <v>174</v>
      </c>
      <c r="E2244" s="279" t="s">
        <v>19</v>
      </c>
      <c r="F2244" s="280" t="s">
        <v>469</v>
      </c>
      <c r="G2244" s="278"/>
      <c r="H2244" s="281">
        <v>68.189999999999998</v>
      </c>
      <c r="I2244" s="282"/>
      <c r="J2244" s="278"/>
      <c r="K2244" s="278"/>
      <c r="L2244" s="283"/>
      <c r="M2244" s="284"/>
      <c r="N2244" s="285"/>
      <c r="O2244" s="285"/>
      <c r="P2244" s="285"/>
      <c r="Q2244" s="285"/>
      <c r="R2244" s="285"/>
      <c r="S2244" s="285"/>
      <c r="T2244" s="286"/>
      <c r="U2244" s="16"/>
      <c r="V2244" s="16"/>
      <c r="W2244" s="16"/>
      <c r="X2244" s="16"/>
      <c r="Y2244" s="16"/>
      <c r="Z2244" s="16"/>
      <c r="AA2244" s="16"/>
      <c r="AB2244" s="16"/>
      <c r="AC2244" s="16"/>
      <c r="AD2244" s="16"/>
      <c r="AE2244" s="16"/>
      <c r="AT2244" s="287" t="s">
        <v>174</v>
      </c>
      <c r="AU2244" s="287" t="s">
        <v>87</v>
      </c>
      <c r="AV2244" s="16" t="s">
        <v>105</v>
      </c>
      <c r="AW2244" s="16" t="s">
        <v>37</v>
      </c>
      <c r="AX2244" s="16" t="s">
        <v>77</v>
      </c>
      <c r="AY2244" s="287" t="s">
        <v>164</v>
      </c>
    </row>
    <row r="2245" s="15" customFormat="1">
      <c r="A2245" s="15"/>
      <c r="B2245" s="256"/>
      <c r="C2245" s="257"/>
      <c r="D2245" s="235" t="s">
        <v>174</v>
      </c>
      <c r="E2245" s="258" t="s">
        <v>19</v>
      </c>
      <c r="F2245" s="259" t="s">
        <v>507</v>
      </c>
      <c r="G2245" s="257"/>
      <c r="H2245" s="258" t="s">
        <v>19</v>
      </c>
      <c r="I2245" s="260"/>
      <c r="J2245" s="257"/>
      <c r="K2245" s="257"/>
      <c r="L2245" s="261"/>
      <c r="M2245" s="262"/>
      <c r="N2245" s="263"/>
      <c r="O2245" s="263"/>
      <c r="P2245" s="263"/>
      <c r="Q2245" s="263"/>
      <c r="R2245" s="263"/>
      <c r="S2245" s="263"/>
      <c r="T2245" s="264"/>
      <c r="U2245" s="15"/>
      <c r="V2245" s="15"/>
      <c r="W2245" s="15"/>
      <c r="X2245" s="15"/>
      <c r="Y2245" s="15"/>
      <c r="Z2245" s="15"/>
      <c r="AA2245" s="15"/>
      <c r="AB2245" s="15"/>
      <c r="AC2245" s="15"/>
      <c r="AD2245" s="15"/>
      <c r="AE2245" s="15"/>
      <c r="AT2245" s="265" t="s">
        <v>174</v>
      </c>
      <c r="AU2245" s="265" t="s">
        <v>87</v>
      </c>
      <c r="AV2245" s="15" t="s">
        <v>85</v>
      </c>
      <c r="AW2245" s="15" t="s">
        <v>37</v>
      </c>
      <c r="AX2245" s="15" t="s">
        <v>77</v>
      </c>
      <c r="AY2245" s="265" t="s">
        <v>164</v>
      </c>
    </row>
    <row r="2246" s="13" customFormat="1">
      <c r="A2246" s="13"/>
      <c r="B2246" s="233"/>
      <c r="C2246" s="234"/>
      <c r="D2246" s="235" t="s">
        <v>174</v>
      </c>
      <c r="E2246" s="236" t="s">
        <v>19</v>
      </c>
      <c r="F2246" s="237" t="s">
        <v>2264</v>
      </c>
      <c r="G2246" s="234"/>
      <c r="H2246" s="238">
        <v>115.05</v>
      </c>
      <c r="I2246" s="239"/>
      <c r="J2246" s="234"/>
      <c r="K2246" s="234"/>
      <c r="L2246" s="240"/>
      <c r="M2246" s="241"/>
      <c r="N2246" s="242"/>
      <c r="O2246" s="242"/>
      <c r="P2246" s="242"/>
      <c r="Q2246" s="242"/>
      <c r="R2246" s="242"/>
      <c r="S2246" s="242"/>
      <c r="T2246" s="24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T2246" s="244" t="s">
        <v>174</v>
      </c>
      <c r="AU2246" s="244" t="s">
        <v>87</v>
      </c>
      <c r="AV2246" s="13" t="s">
        <v>87</v>
      </c>
      <c r="AW2246" s="13" t="s">
        <v>37</v>
      </c>
      <c r="AX2246" s="13" t="s">
        <v>77</v>
      </c>
      <c r="AY2246" s="244" t="s">
        <v>164</v>
      </c>
    </row>
    <row r="2247" s="16" customFormat="1">
      <c r="A2247" s="16"/>
      <c r="B2247" s="277"/>
      <c r="C2247" s="278"/>
      <c r="D2247" s="235" t="s">
        <v>174</v>
      </c>
      <c r="E2247" s="279" t="s">
        <v>19</v>
      </c>
      <c r="F2247" s="280" t="s">
        <v>469</v>
      </c>
      <c r="G2247" s="278"/>
      <c r="H2247" s="281">
        <v>115.05</v>
      </c>
      <c r="I2247" s="282"/>
      <c r="J2247" s="278"/>
      <c r="K2247" s="278"/>
      <c r="L2247" s="283"/>
      <c r="M2247" s="284"/>
      <c r="N2247" s="285"/>
      <c r="O2247" s="285"/>
      <c r="P2247" s="285"/>
      <c r="Q2247" s="285"/>
      <c r="R2247" s="285"/>
      <c r="S2247" s="285"/>
      <c r="T2247" s="286"/>
      <c r="U2247" s="16"/>
      <c r="V2247" s="16"/>
      <c r="W2247" s="16"/>
      <c r="X2247" s="16"/>
      <c r="Y2247" s="16"/>
      <c r="Z2247" s="16"/>
      <c r="AA2247" s="16"/>
      <c r="AB2247" s="16"/>
      <c r="AC2247" s="16"/>
      <c r="AD2247" s="16"/>
      <c r="AE2247" s="16"/>
      <c r="AT2247" s="287" t="s">
        <v>174</v>
      </c>
      <c r="AU2247" s="287" t="s">
        <v>87</v>
      </c>
      <c r="AV2247" s="16" t="s">
        <v>105</v>
      </c>
      <c r="AW2247" s="16" t="s">
        <v>37</v>
      </c>
      <c r="AX2247" s="16" t="s">
        <v>77</v>
      </c>
      <c r="AY2247" s="287" t="s">
        <v>164</v>
      </c>
    </row>
    <row r="2248" s="15" customFormat="1">
      <c r="A2248" s="15"/>
      <c r="B2248" s="256"/>
      <c r="C2248" s="257"/>
      <c r="D2248" s="235" t="s">
        <v>174</v>
      </c>
      <c r="E2248" s="258" t="s">
        <v>19</v>
      </c>
      <c r="F2248" s="259" t="s">
        <v>529</v>
      </c>
      <c r="G2248" s="257"/>
      <c r="H2248" s="258" t="s">
        <v>19</v>
      </c>
      <c r="I2248" s="260"/>
      <c r="J2248" s="257"/>
      <c r="K2248" s="257"/>
      <c r="L2248" s="261"/>
      <c r="M2248" s="262"/>
      <c r="N2248" s="263"/>
      <c r="O2248" s="263"/>
      <c r="P2248" s="263"/>
      <c r="Q2248" s="263"/>
      <c r="R2248" s="263"/>
      <c r="S2248" s="263"/>
      <c r="T2248" s="264"/>
      <c r="U2248" s="15"/>
      <c r="V2248" s="15"/>
      <c r="W2248" s="15"/>
      <c r="X2248" s="15"/>
      <c r="Y2248" s="15"/>
      <c r="Z2248" s="15"/>
      <c r="AA2248" s="15"/>
      <c r="AB2248" s="15"/>
      <c r="AC2248" s="15"/>
      <c r="AD2248" s="15"/>
      <c r="AE2248" s="15"/>
      <c r="AT2248" s="265" t="s">
        <v>174</v>
      </c>
      <c r="AU2248" s="265" t="s">
        <v>87</v>
      </c>
      <c r="AV2248" s="15" t="s">
        <v>85</v>
      </c>
      <c r="AW2248" s="15" t="s">
        <v>37</v>
      </c>
      <c r="AX2248" s="15" t="s">
        <v>77</v>
      </c>
      <c r="AY2248" s="265" t="s">
        <v>164</v>
      </c>
    </row>
    <row r="2249" s="13" customFormat="1">
      <c r="A2249" s="13"/>
      <c r="B2249" s="233"/>
      <c r="C2249" s="234"/>
      <c r="D2249" s="235" t="s">
        <v>174</v>
      </c>
      <c r="E2249" s="236" t="s">
        <v>19</v>
      </c>
      <c r="F2249" s="237" t="s">
        <v>2265</v>
      </c>
      <c r="G2249" s="234"/>
      <c r="H2249" s="238">
        <v>10.949999999999999</v>
      </c>
      <c r="I2249" s="239"/>
      <c r="J2249" s="234"/>
      <c r="K2249" s="234"/>
      <c r="L2249" s="240"/>
      <c r="M2249" s="241"/>
      <c r="N2249" s="242"/>
      <c r="O2249" s="242"/>
      <c r="P2249" s="242"/>
      <c r="Q2249" s="242"/>
      <c r="R2249" s="242"/>
      <c r="S2249" s="242"/>
      <c r="T2249" s="24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44" t="s">
        <v>174</v>
      </c>
      <c r="AU2249" s="244" t="s">
        <v>87</v>
      </c>
      <c r="AV2249" s="13" t="s">
        <v>87</v>
      </c>
      <c r="AW2249" s="13" t="s">
        <v>37</v>
      </c>
      <c r="AX2249" s="13" t="s">
        <v>77</v>
      </c>
      <c r="AY2249" s="244" t="s">
        <v>164</v>
      </c>
    </row>
    <row r="2250" s="16" customFormat="1">
      <c r="A2250" s="16"/>
      <c r="B2250" s="277"/>
      <c r="C2250" s="278"/>
      <c r="D2250" s="235" t="s">
        <v>174</v>
      </c>
      <c r="E2250" s="279" t="s">
        <v>19</v>
      </c>
      <c r="F2250" s="280" t="s">
        <v>469</v>
      </c>
      <c r="G2250" s="278"/>
      <c r="H2250" s="281">
        <v>10.949999999999999</v>
      </c>
      <c r="I2250" s="282"/>
      <c r="J2250" s="278"/>
      <c r="K2250" s="278"/>
      <c r="L2250" s="283"/>
      <c r="M2250" s="284"/>
      <c r="N2250" s="285"/>
      <c r="O2250" s="285"/>
      <c r="P2250" s="285"/>
      <c r="Q2250" s="285"/>
      <c r="R2250" s="285"/>
      <c r="S2250" s="285"/>
      <c r="T2250" s="286"/>
      <c r="U2250" s="16"/>
      <c r="V2250" s="16"/>
      <c r="W2250" s="16"/>
      <c r="X2250" s="16"/>
      <c r="Y2250" s="16"/>
      <c r="Z2250" s="16"/>
      <c r="AA2250" s="16"/>
      <c r="AB2250" s="16"/>
      <c r="AC2250" s="16"/>
      <c r="AD2250" s="16"/>
      <c r="AE2250" s="16"/>
      <c r="AT2250" s="287" t="s">
        <v>174</v>
      </c>
      <c r="AU2250" s="287" t="s">
        <v>87</v>
      </c>
      <c r="AV2250" s="16" t="s">
        <v>105</v>
      </c>
      <c r="AW2250" s="16" t="s">
        <v>37</v>
      </c>
      <c r="AX2250" s="16" t="s">
        <v>77</v>
      </c>
      <c r="AY2250" s="287" t="s">
        <v>164</v>
      </c>
    </row>
    <row r="2251" s="14" customFormat="1">
      <c r="A2251" s="14"/>
      <c r="B2251" s="245"/>
      <c r="C2251" s="246"/>
      <c r="D2251" s="235" t="s">
        <v>174</v>
      </c>
      <c r="E2251" s="247" t="s">
        <v>19</v>
      </c>
      <c r="F2251" s="248" t="s">
        <v>176</v>
      </c>
      <c r="G2251" s="246"/>
      <c r="H2251" s="249">
        <v>605.33299999999997</v>
      </c>
      <c r="I2251" s="250"/>
      <c r="J2251" s="246"/>
      <c r="K2251" s="246"/>
      <c r="L2251" s="251"/>
      <c r="M2251" s="252"/>
      <c r="N2251" s="253"/>
      <c r="O2251" s="253"/>
      <c r="P2251" s="253"/>
      <c r="Q2251" s="253"/>
      <c r="R2251" s="253"/>
      <c r="S2251" s="253"/>
      <c r="T2251" s="254"/>
      <c r="U2251" s="14"/>
      <c r="V2251" s="14"/>
      <c r="W2251" s="14"/>
      <c r="X2251" s="14"/>
      <c r="Y2251" s="14"/>
      <c r="Z2251" s="14"/>
      <c r="AA2251" s="14"/>
      <c r="AB2251" s="14"/>
      <c r="AC2251" s="14"/>
      <c r="AD2251" s="14"/>
      <c r="AE2251" s="14"/>
      <c r="AT2251" s="255" t="s">
        <v>174</v>
      </c>
      <c r="AU2251" s="255" t="s">
        <v>87</v>
      </c>
      <c r="AV2251" s="14" t="s">
        <v>108</v>
      </c>
      <c r="AW2251" s="14" t="s">
        <v>37</v>
      </c>
      <c r="AX2251" s="14" t="s">
        <v>85</v>
      </c>
      <c r="AY2251" s="255" t="s">
        <v>164</v>
      </c>
    </row>
    <row r="2252" s="2" customFormat="1" ht="37.8" customHeight="1">
      <c r="A2252" s="41"/>
      <c r="B2252" s="42"/>
      <c r="C2252" s="215" t="s">
        <v>2271</v>
      </c>
      <c r="D2252" s="215" t="s">
        <v>166</v>
      </c>
      <c r="E2252" s="216" t="s">
        <v>2272</v>
      </c>
      <c r="F2252" s="217" t="s">
        <v>2273</v>
      </c>
      <c r="G2252" s="218" t="s">
        <v>169</v>
      </c>
      <c r="H2252" s="219">
        <v>68.189999999999998</v>
      </c>
      <c r="I2252" s="220"/>
      <c r="J2252" s="221">
        <f>ROUND(I2252*H2252,2)</f>
        <v>0</v>
      </c>
      <c r="K2252" s="217" t="s">
        <v>170</v>
      </c>
      <c r="L2252" s="47"/>
      <c r="M2252" s="222" t="s">
        <v>19</v>
      </c>
      <c r="N2252" s="223" t="s">
        <v>48</v>
      </c>
      <c r="O2252" s="87"/>
      <c r="P2252" s="224">
        <f>O2252*H2252</f>
        <v>0</v>
      </c>
      <c r="Q2252" s="224">
        <v>0.00020000000000000001</v>
      </c>
      <c r="R2252" s="224">
        <f>Q2252*H2252</f>
        <v>0.013638000000000001</v>
      </c>
      <c r="S2252" s="224">
        <v>0</v>
      </c>
      <c r="T2252" s="225">
        <f>S2252*H2252</f>
        <v>0</v>
      </c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41"/>
      <c r="AE2252" s="41"/>
      <c r="AR2252" s="226" t="s">
        <v>276</v>
      </c>
      <c r="AT2252" s="226" t="s">
        <v>166</v>
      </c>
      <c r="AU2252" s="226" t="s">
        <v>87</v>
      </c>
      <c r="AY2252" s="20" t="s">
        <v>164</v>
      </c>
      <c r="BE2252" s="227">
        <f>IF(N2252="základní",J2252,0)</f>
        <v>0</v>
      </c>
      <c r="BF2252" s="227">
        <f>IF(N2252="snížená",J2252,0)</f>
        <v>0</v>
      </c>
      <c r="BG2252" s="227">
        <f>IF(N2252="zákl. přenesená",J2252,0)</f>
        <v>0</v>
      </c>
      <c r="BH2252" s="227">
        <f>IF(N2252="sníž. přenesená",J2252,0)</f>
        <v>0</v>
      </c>
      <c r="BI2252" s="227">
        <f>IF(N2252="nulová",J2252,0)</f>
        <v>0</v>
      </c>
      <c r="BJ2252" s="20" t="s">
        <v>85</v>
      </c>
      <c r="BK2252" s="227">
        <f>ROUND(I2252*H2252,2)</f>
        <v>0</v>
      </c>
      <c r="BL2252" s="20" t="s">
        <v>276</v>
      </c>
      <c r="BM2252" s="226" t="s">
        <v>2274</v>
      </c>
    </row>
    <row r="2253" s="2" customFormat="1">
      <c r="A2253" s="41"/>
      <c r="B2253" s="42"/>
      <c r="C2253" s="43"/>
      <c r="D2253" s="228" t="s">
        <v>172</v>
      </c>
      <c r="E2253" s="43"/>
      <c r="F2253" s="229" t="s">
        <v>2275</v>
      </c>
      <c r="G2253" s="43"/>
      <c r="H2253" s="43"/>
      <c r="I2253" s="230"/>
      <c r="J2253" s="43"/>
      <c r="K2253" s="43"/>
      <c r="L2253" s="47"/>
      <c r="M2253" s="231"/>
      <c r="N2253" s="232"/>
      <c r="O2253" s="87"/>
      <c r="P2253" s="87"/>
      <c r="Q2253" s="87"/>
      <c r="R2253" s="87"/>
      <c r="S2253" s="87"/>
      <c r="T2253" s="88"/>
      <c r="U2253" s="41"/>
      <c r="V2253" s="41"/>
      <c r="W2253" s="41"/>
      <c r="X2253" s="41"/>
      <c r="Y2253" s="41"/>
      <c r="Z2253" s="41"/>
      <c r="AA2253" s="41"/>
      <c r="AB2253" s="41"/>
      <c r="AC2253" s="41"/>
      <c r="AD2253" s="41"/>
      <c r="AE2253" s="41"/>
      <c r="AT2253" s="20" t="s">
        <v>172</v>
      </c>
      <c r="AU2253" s="20" t="s">
        <v>87</v>
      </c>
    </row>
    <row r="2254" s="15" customFormat="1">
      <c r="A2254" s="15"/>
      <c r="B2254" s="256"/>
      <c r="C2254" s="257"/>
      <c r="D2254" s="235" t="s">
        <v>174</v>
      </c>
      <c r="E2254" s="258" t="s">
        <v>19</v>
      </c>
      <c r="F2254" s="259" t="s">
        <v>2247</v>
      </c>
      <c r="G2254" s="257"/>
      <c r="H2254" s="258" t="s">
        <v>19</v>
      </c>
      <c r="I2254" s="260"/>
      <c r="J2254" s="257"/>
      <c r="K2254" s="257"/>
      <c r="L2254" s="261"/>
      <c r="M2254" s="262"/>
      <c r="N2254" s="263"/>
      <c r="O2254" s="263"/>
      <c r="P2254" s="263"/>
      <c r="Q2254" s="263"/>
      <c r="R2254" s="263"/>
      <c r="S2254" s="263"/>
      <c r="T2254" s="264"/>
      <c r="U2254" s="15"/>
      <c r="V2254" s="15"/>
      <c r="W2254" s="15"/>
      <c r="X2254" s="15"/>
      <c r="Y2254" s="15"/>
      <c r="Z2254" s="15"/>
      <c r="AA2254" s="15"/>
      <c r="AB2254" s="15"/>
      <c r="AC2254" s="15"/>
      <c r="AD2254" s="15"/>
      <c r="AE2254" s="15"/>
      <c r="AT2254" s="265" t="s">
        <v>174</v>
      </c>
      <c r="AU2254" s="265" t="s">
        <v>87</v>
      </c>
      <c r="AV2254" s="15" t="s">
        <v>85</v>
      </c>
      <c r="AW2254" s="15" t="s">
        <v>37</v>
      </c>
      <c r="AX2254" s="15" t="s">
        <v>77</v>
      </c>
      <c r="AY2254" s="265" t="s">
        <v>164</v>
      </c>
    </row>
    <row r="2255" s="13" customFormat="1">
      <c r="A2255" s="13"/>
      <c r="B2255" s="233"/>
      <c r="C2255" s="234"/>
      <c r="D2255" s="235" t="s">
        <v>174</v>
      </c>
      <c r="E2255" s="236" t="s">
        <v>19</v>
      </c>
      <c r="F2255" s="237" t="s">
        <v>2261</v>
      </c>
      <c r="G2255" s="234"/>
      <c r="H2255" s="238">
        <v>35.310000000000002</v>
      </c>
      <c r="I2255" s="239"/>
      <c r="J2255" s="234"/>
      <c r="K2255" s="234"/>
      <c r="L2255" s="240"/>
      <c r="M2255" s="241"/>
      <c r="N2255" s="242"/>
      <c r="O2255" s="242"/>
      <c r="P2255" s="242"/>
      <c r="Q2255" s="242"/>
      <c r="R2255" s="242"/>
      <c r="S2255" s="242"/>
      <c r="T2255" s="24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T2255" s="244" t="s">
        <v>174</v>
      </c>
      <c r="AU2255" s="244" t="s">
        <v>87</v>
      </c>
      <c r="AV2255" s="13" t="s">
        <v>87</v>
      </c>
      <c r="AW2255" s="13" t="s">
        <v>37</v>
      </c>
      <c r="AX2255" s="13" t="s">
        <v>77</v>
      </c>
      <c r="AY2255" s="244" t="s">
        <v>164</v>
      </c>
    </row>
    <row r="2256" s="13" customFormat="1">
      <c r="A2256" s="13"/>
      <c r="B2256" s="233"/>
      <c r="C2256" s="234"/>
      <c r="D2256" s="235" t="s">
        <v>174</v>
      </c>
      <c r="E2256" s="236" t="s">
        <v>19</v>
      </c>
      <c r="F2256" s="237" t="s">
        <v>2262</v>
      </c>
      <c r="G2256" s="234"/>
      <c r="H2256" s="238">
        <v>11.76</v>
      </c>
      <c r="I2256" s="239"/>
      <c r="J2256" s="234"/>
      <c r="K2256" s="234"/>
      <c r="L2256" s="240"/>
      <c r="M2256" s="241"/>
      <c r="N2256" s="242"/>
      <c r="O2256" s="242"/>
      <c r="P2256" s="242"/>
      <c r="Q2256" s="242"/>
      <c r="R2256" s="242"/>
      <c r="S2256" s="242"/>
      <c r="T2256" s="24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T2256" s="244" t="s">
        <v>174</v>
      </c>
      <c r="AU2256" s="244" t="s">
        <v>87</v>
      </c>
      <c r="AV2256" s="13" t="s">
        <v>87</v>
      </c>
      <c r="AW2256" s="13" t="s">
        <v>37</v>
      </c>
      <c r="AX2256" s="13" t="s">
        <v>77</v>
      </c>
      <c r="AY2256" s="244" t="s">
        <v>164</v>
      </c>
    </row>
    <row r="2257" s="13" customFormat="1">
      <c r="A2257" s="13"/>
      <c r="B2257" s="233"/>
      <c r="C2257" s="234"/>
      <c r="D2257" s="235" t="s">
        <v>174</v>
      </c>
      <c r="E2257" s="236" t="s">
        <v>19</v>
      </c>
      <c r="F2257" s="237" t="s">
        <v>2263</v>
      </c>
      <c r="G2257" s="234"/>
      <c r="H2257" s="238">
        <v>21.120000000000001</v>
      </c>
      <c r="I2257" s="239"/>
      <c r="J2257" s="234"/>
      <c r="K2257" s="234"/>
      <c r="L2257" s="240"/>
      <c r="M2257" s="241"/>
      <c r="N2257" s="242"/>
      <c r="O2257" s="242"/>
      <c r="P2257" s="242"/>
      <c r="Q2257" s="242"/>
      <c r="R2257" s="242"/>
      <c r="S2257" s="242"/>
      <c r="T2257" s="24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T2257" s="244" t="s">
        <v>174</v>
      </c>
      <c r="AU2257" s="244" t="s">
        <v>87</v>
      </c>
      <c r="AV2257" s="13" t="s">
        <v>87</v>
      </c>
      <c r="AW2257" s="13" t="s">
        <v>37</v>
      </c>
      <c r="AX2257" s="13" t="s">
        <v>77</v>
      </c>
      <c r="AY2257" s="244" t="s">
        <v>164</v>
      </c>
    </row>
    <row r="2258" s="14" customFormat="1">
      <c r="A2258" s="14"/>
      <c r="B2258" s="245"/>
      <c r="C2258" s="246"/>
      <c r="D2258" s="235" t="s">
        <v>174</v>
      </c>
      <c r="E2258" s="247" t="s">
        <v>19</v>
      </c>
      <c r="F2258" s="248" t="s">
        <v>176</v>
      </c>
      <c r="G2258" s="246"/>
      <c r="H2258" s="249">
        <v>68.189999999999998</v>
      </c>
      <c r="I2258" s="250"/>
      <c r="J2258" s="246"/>
      <c r="K2258" s="246"/>
      <c r="L2258" s="251"/>
      <c r="M2258" s="252"/>
      <c r="N2258" s="253"/>
      <c r="O2258" s="253"/>
      <c r="P2258" s="253"/>
      <c r="Q2258" s="253"/>
      <c r="R2258" s="253"/>
      <c r="S2258" s="253"/>
      <c r="T2258" s="254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T2258" s="255" t="s">
        <v>174</v>
      </c>
      <c r="AU2258" s="255" t="s">
        <v>87</v>
      </c>
      <c r="AV2258" s="14" t="s">
        <v>108</v>
      </c>
      <c r="AW2258" s="14" t="s">
        <v>37</v>
      </c>
      <c r="AX2258" s="14" t="s">
        <v>85</v>
      </c>
      <c r="AY2258" s="255" t="s">
        <v>164</v>
      </c>
    </row>
    <row r="2259" s="2" customFormat="1" ht="37.8" customHeight="1">
      <c r="A2259" s="41"/>
      <c r="B2259" s="42"/>
      <c r="C2259" s="215" t="s">
        <v>2276</v>
      </c>
      <c r="D2259" s="215" t="s">
        <v>166</v>
      </c>
      <c r="E2259" s="216" t="s">
        <v>2277</v>
      </c>
      <c r="F2259" s="217" t="s">
        <v>2278</v>
      </c>
      <c r="G2259" s="218" t="s">
        <v>169</v>
      </c>
      <c r="H2259" s="219">
        <v>350.01999999999998</v>
      </c>
      <c r="I2259" s="220"/>
      <c r="J2259" s="221">
        <f>ROUND(I2259*H2259,2)</f>
        <v>0</v>
      </c>
      <c r="K2259" s="217" t="s">
        <v>170</v>
      </c>
      <c r="L2259" s="47"/>
      <c r="M2259" s="222" t="s">
        <v>19</v>
      </c>
      <c r="N2259" s="223" t="s">
        <v>48</v>
      </c>
      <c r="O2259" s="87"/>
      <c r="P2259" s="224">
        <f>O2259*H2259</f>
        <v>0</v>
      </c>
      <c r="Q2259" s="224">
        <v>0.00011</v>
      </c>
      <c r="R2259" s="224">
        <f>Q2259*H2259</f>
        <v>0.0385022</v>
      </c>
      <c r="S2259" s="224">
        <v>0</v>
      </c>
      <c r="T2259" s="225">
        <f>S2259*H2259</f>
        <v>0</v>
      </c>
      <c r="U2259" s="41"/>
      <c r="V2259" s="41"/>
      <c r="W2259" s="41"/>
      <c r="X2259" s="41"/>
      <c r="Y2259" s="41"/>
      <c r="Z2259" s="41"/>
      <c r="AA2259" s="41"/>
      <c r="AB2259" s="41"/>
      <c r="AC2259" s="41"/>
      <c r="AD2259" s="41"/>
      <c r="AE2259" s="41"/>
      <c r="AR2259" s="226" t="s">
        <v>276</v>
      </c>
      <c r="AT2259" s="226" t="s">
        <v>166</v>
      </c>
      <c r="AU2259" s="226" t="s">
        <v>87</v>
      </c>
      <c r="AY2259" s="20" t="s">
        <v>164</v>
      </c>
      <c r="BE2259" s="227">
        <f>IF(N2259="základní",J2259,0)</f>
        <v>0</v>
      </c>
      <c r="BF2259" s="227">
        <f>IF(N2259="snížená",J2259,0)</f>
        <v>0</v>
      </c>
      <c r="BG2259" s="227">
        <f>IF(N2259="zákl. přenesená",J2259,0)</f>
        <v>0</v>
      </c>
      <c r="BH2259" s="227">
        <f>IF(N2259="sníž. přenesená",J2259,0)</f>
        <v>0</v>
      </c>
      <c r="BI2259" s="227">
        <f>IF(N2259="nulová",J2259,0)</f>
        <v>0</v>
      </c>
      <c r="BJ2259" s="20" t="s">
        <v>85</v>
      </c>
      <c r="BK2259" s="227">
        <f>ROUND(I2259*H2259,2)</f>
        <v>0</v>
      </c>
      <c r="BL2259" s="20" t="s">
        <v>276</v>
      </c>
      <c r="BM2259" s="226" t="s">
        <v>2279</v>
      </c>
    </row>
    <row r="2260" s="2" customFormat="1">
      <c r="A2260" s="41"/>
      <c r="B2260" s="42"/>
      <c r="C2260" s="43"/>
      <c r="D2260" s="228" t="s">
        <v>172</v>
      </c>
      <c r="E2260" s="43"/>
      <c r="F2260" s="229" t="s">
        <v>2280</v>
      </c>
      <c r="G2260" s="43"/>
      <c r="H2260" s="43"/>
      <c r="I2260" s="230"/>
      <c r="J2260" s="43"/>
      <c r="K2260" s="43"/>
      <c r="L2260" s="47"/>
      <c r="M2260" s="231"/>
      <c r="N2260" s="232"/>
      <c r="O2260" s="87"/>
      <c r="P2260" s="87"/>
      <c r="Q2260" s="87"/>
      <c r="R2260" s="87"/>
      <c r="S2260" s="87"/>
      <c r="T2260" s="88"/>
      <c r="U2260" s="41"/>
      <c r="V2260" s="41"/>
      <c r="W2260" s="41"/>
      <c r="X2260" s="41"/>
      <c r="Y2260" s="41"/>
      <c r="Z2260" s="41"/>
      <c r="AA2260" s="41"/>
      <c r="AB2260" s="41"/>
      <c r="AC2260" s="41"/>
      <c r="AD2260" s="41"/>
      <c r="AE2260" s="41"/>
      <c r="AT2260" s="20" t="s">
        <v>172</v>
      </c>
      <c r="AU2260" s="20" t="s">
        <v>87</v>
      </c>
    </row>
    <row r="2261" s="15" customFormat="1">
      <c r="A2261" s="15"/>
      <c r="B2261" s="256"/>
      <c r="C2261" s="257"/>
      <c r="D2261" s="235" t="s">
        <v>174</v>
      </c>
      <c r="E2261" s="258" t="s">
        <v>19</v>
      </c>
      <c r="F2261" s="259" t="s">
        <v>424</v>
      </c>
      <c r="G2261" s="257"/>
      <c r="H2261" s="258" t="s">
        <v>19</v>
      </c>
      <c r="I2261" s="260"/>
      <c r="J2261" s="257"/>
      <c r="K2261" s="257"/>
      <c r="L2261" s="261"/>
      <c r="M2261" s="262"/>
      <c r="N2261" s="263"/>
      <c r="O2261" s="263"/>
      <c r="P2261" s="263"/>
      <c r="Q2261" s="263"/>
      <c r="R2261" s="263"/>
      <c r="S2261" s="263"/>
      <c r="T2261" s="264"/>
      <c r="U2261" s="15"/>
      <c r="V2261" s="15"/>
      <c r="W2261" s="15"/>
      <c r="X2261" s="15"/>
      <c r="Y2261" s="15"/>
      <c r="Z2261" s="15"/>
      <c r="AA2261" s="15"/>
      <c r="AB2261" s="15"/>
      <c r="AC2261" s="15"/>
      <c r="AD2261" s="15"/>
      <c r="AE2261" s="15"/>
      <c r="AT2261" s="265" t="s">
        <v>174</v>
      </c>
      <c r="AU2261" s="265" t="s">
        <v>87</v>
      </c>
      <c r="AV2261" s="15" t="s">
        <v>85</v>
      </c>
      <c r="AW2261" s="15" t="s">
        <v>37</v>
      </c>
      <c r="AX2261" s="15" t="s">
        <v>77</v>
      </c>
      <c r="AY2261" s="265" t="s">
        <v>164</v>
      </c>
    </row>
    <row r="2262" s="13" customFormat="1">
      <c r="A2262" s="13"/>
      <c r="B2262" s="233"/>
      <c r="C2262" s="234"/>
      <c r="D2262" s="235" t="s">
        <v>174</v>
      </c>
      <c r="E2262" s="236" t="s">
        <v>19</v>
      </c>
      <c r="F2262" s="237" t="s">
        <v>425</v>
      </c>
      <c r="G2262" s="234"/>
      <c r="H2262" s="238">
        <v>38.240000000000002</v>
      </c>
      <c r="I2262" s="239"/>
      <c r="J2262" s="234"/>
      <c r="K2262" s="234"/>
      <c r="L2262" s="240"/>
      <c r="M2262" s="241"/>
      <c r="N2262" s="242"/>
      <c r="O2262" s="242"/>
      <c r="P2262" s="242"/>
      <c r="Q2262" s="242"/>
      <c r="R2262" s="242"/>
      <c r="S2262" s="242"/>
      <c r="T2262" s="24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T2262" s="244" t="s">
        <v>174</v>
      </c>
      <c r="AU2262" s="244" t="s">
        <v>87</v>
      </c>
      <c r="AV2262" s="13" t="s">
        <v>87</v>
      </c>
      <c r="AW2262" s="13" t="s">
        <v>37</v>
      </c>
      <c r="AX2262" s="13" t="s">
        <v>77</v>
      </c>
      <c r="AY2262" s="244" t="s">
        <v>164</v>
      </c>
    </row>
    <row r="2263" s="13" customFormat="1">
      <c r="A2263" s="13"/>
      <c r="B2263" s="233"/>
      <c r="C2263" s="234"/>
      <c r="D2263" s="235" t="s">
        <v>174</v>
      </c>
      <c r="E2263" s="236" t="s">
        <v>19</v>
      </c>
      <c r="F2263" s="237" t="s">
        <v>426</v>
      </c>
      <c r="G2263" s="234"/>
      <c r="H2263" s="238">
        <v>30.140000000000001</v>
      </c>
      <c r="I2263" s="239"/>
      <c r="J2263" s="234"/>
      <c r="K2263" s="234"/>
      <c r="L2263" s="240"/>
      <c r="M2263" s="241"/>
      <c r="N2263" s="242"/>
      <c r="O2263" s="242"/>
      <c r="P2263" s="242"/>
      <c r="Q2263" s="242"/>
      <c r="R2263" s="242"/>
      <c r="S2263" s="242"/>
      <c r="T2263" s="24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T2263" s="244" t="s">
        <v>174</v>
      </c>
      <c r="AU2263" s="244" t="s">
        <v>87</v>
      </c>
      <c r="AV2263" s="13" t="s">
        <v>87</v>
      </c>
      <c r="AW2263" s="13" t="s">
        <v>37</v>
      </c>
      <c r="AX2263" s="13" t="s">
        <v>77</v>
      </c>
      <c r="AY2263" s="244" t="s">
        <v>164</v>
      </c>
    </row>
    <row r="2264" s="13" customFormat="1">
      <c r="A2264" s="13"/>
      <c r="B2264" s="233"/>
      <c r="C2264" s="234"/>
      <c r="D2264" s="235" t="s">
        <v>174</v>
      </c>
      <c r="E2264" s="236" t="s">
        <v>19</v>
      </c>
      <c r="F2264" s="237" t="s">
        <v>427</v>
      </c>
      <c r="G2264" s="234"/>
      <c r="H2264" s="238">
        <v>9.0899999999999999</v>
      </c>
      <c r="I2264" s="239"/>
      <c r="J2264" s="234"/>
      <c r="K2264" s="234"/>
      <c r="L2264" s="240"/>
      <c r="M2264" s="241"/>
      <c r="N2264" s="242"/>
      <c r="O2264" s="242"/>
      <c r="P2264" s="242"/>
      <c r="Q2264" s="242"/>
      <c r="R2264" s="242"/>
      <c r="S2264" s="242"/>
      <c r="T2264" s="24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T2264" s="244" t="s">
        <v>174</v>
      </c>
      <c r="AU2264" s="244" t="s">
        <v>87</v>
      </c>
      <c r="AV2264" s="13" t="s">
        <v>87</v>
      </c>
      <c r="AW2264" s="13" t="s">
        <v>37</v>
      </c>
      <c r="AX2264" s="13" t="s">
        <v>77</v>
      </c>
      <c r="AY2264" s="244" t="s">
        <v>164</v>
      </c>
    </row>
    <row r="2265" s="13" customFormat="1">
      <c r="A2265" s="13"/>
      <c r="B2265" s="233"/>
      <c r="C2265" s="234"/>
      <c r="D2265" s="235" t="s">
        <v>174</v>
      </c>
      <c r="E2265" s="236" t="s">
        <v>19</v>
      </c>
      <c r="F2265" s="237" t="s">
        <v>428</v>
      </c>
      <c r="G2265" s="234"/>
      <c r="H2265" s="238">
        <v>12.9</v>
      </c>
      <c r="I2265" s="239"/>
      <c r="J2265" s="234"/>
      <c r="K2265" s="234"/>
      <c r="L2265" s="240"/>
      <c r="M2265" s="241"/>
      <c r="N2265" s="242"/>
      <c r="O2265" s="242"/>
      <c r="P2265" s="242"/>
      <c r="Q2265" s="242"/>
      <c r="R2265" s="242"/>
      <c r="S2265" s="242"/>
      <c r="T2265" s="24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  <c r="AE2265" s="13"/>
      <c r="AT2265" s="244" t="s">
        <v>174</v>
      </c>
      <c r="AU2265" s="244" t="s">
        <v>87</v>
      </c>
      <c r="AV2265" s="13" t="s">
        <v>87</v>
      </c>
      <c r="AW2265" s="13" t="s">
        <v>37</v>
      </c>
      <c r="AX2265" s="13" t="s">
        <v>77</v>
      </c>
      <c r="AY2265" s="244" t="s">
        <v>164</v>
      </c>
    </row>
    <row r="2266" s="13" customFormat="1">
      <c r="A2266" s="13"/>
      <c r="B2266" s="233"/>
      <c r="C2266" s="234"/>
      <c r="D2266" s="235" t="s">
        <v>174</v>
      </c>
      <c r="E2266" s="236" t="s">
        <v>19</v>
      </c>
      <c r="F2266" s="237" t="s">
        <v>429</v>
      </c>
      <c r="G2266" s="234"/>
      <c r="H2266" s="238">
        <v>32.149999999999999</v>
      </c>
      <c r="I2266" s="239"/>
      <c r="J2266" s="234"/>
      <c r="K2266" s="234"/>
      <c r="L2266" s="240"/>
      <c r="M2266" s="241"/>
      <c r="N2266" s="242"/>
      <c r="O2266" s="242"/>
      <c r="P2266" s="242"/>
      <c r="Q2266" s="242"/>
      <c r="R2266" s="242"/>
      <c r="S2266" s="242"/>
      <c r="T2266" s="24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T2266" s="244" t="s">
        <v>174</v>
      </c>
      <c r="AU2266" s="244" t="s">
        <v>87</v>
      </c>
      <c r="AV2266" s="13" t="s">
        <v>87</v>
      </c>
      <c r="AW2266" s="13" t="s">
        <v>37</v>
      </c>
      <c r="AX2266" s="13" t="s">
        <v>77</v>
      </c>
      <c r="AY2266" s="244" t="s">
        <v>164</v>
      </c>
    </row>
    <row r="2267" s="16" customFormat="1">
      <c r="A2267" s="16"/>
      <c r="B2267" s="277"/>
      <c r="C2267" s="278"/>
      <c r="D2267" s="235" t="s">
        <v>174</v>
      </c>
      <c r="E2267" s="279" t="s">
        <v>19</v>
      </c>
      <c r="F2267" s="280" t="s">
        <v>469</v>
      </c>
      <c r="G2267" s="278"/>
      <c r="H2267" s="281">
        <v>122.52000000000001</v>
      </c>
      <c r="I2267" s="282"/>
      <c r="J2267" s="278"/>
      <c r="K2267" s="278"/>
      <c r="L2267" s="283"/>
      <c r="M2267" s="284"/>
      <c r="N2267" s="285"/>
      <c r="O2267" s="285"/>
      <c r="P2267" s="285"/>
      <c r="Q2267" s="285"/>
      <c r="R2267" s="285"/>
      <c r="S2267" s="285"/>
      <c r="T2267" s="286"/>
      <c r="U2267" s="16"/>
      <c r="V2267" s="16"/>
      <c r="W2267" s="16"/>
      <c r="X2267" s="16"/>
      <c r="Y2267" s="16"/>
      <c r="Z2267" s="16"/>
      <c r="AA2267" s="16"/>
      <c r="AB2267" s="16"/>
      <c r="AC2267" s="16"/>
      <c r="AD2267" s="16"/>
      <c r="AE2267" s="16"/>
      <c r="AT2267" s="287" t="s">
        <v>174</v>
      </c>
      <c r="AU2267" s="287" t="s">
        <v>87</v>
      </c>
      <c r="AV2267" s="16" t="s">
        <v>105</v>
      </c>
      <c r="AW2267" s="16" t="s">
        <v>37</v>
      </c>
      <c r="AX2267" s="16" t="s">
        <v>77</v>
      </c>
      <c r="AY2267" s="287" t="s">
        <v>164</v>
      </c>
    </row>
    <row r="2268" s="15" customFormat="1">
      <c r="A2268" s="15"/>
      <c r="B2268" s="256"/>
      <c r="C2268" s="257"/>
      <c r="D2268" s="235" t="s">
        <v>174</v>
      </c>
      <c r="E2268" s="258" t="s">
        <v>19</v>
      </c>
      <c r="F2268" s="259" t="s">
        <v>470</v>
      </c>
      <c r="G2268" s="257"/>
      <c r="H2268" s="258" t="s">
        <v>19</v>
      </c>
      <c r="I2268" s="260"/>
      <c r="J2268" s="257"/>
      <c r="K2268" s="257"/>
      <c r="L2268" s="261"/>
      <c r="M2268" s="262"/>
      <c r="N2268" s="263"/>
      <c r="O2268" s="263"/>
      <c r="P2268" s="263"/>
      <c r="Q2268" s="263"/>
      <c r="R2268" s="263"/>
      <c r="S2268" s="263"/>
      <c r="T2268" s="264"/>
      <c r="U2268" s="15"/>
      <c r="V2268" s="15"/>
      <c r="W2268" s="15"/>
      <c r="X2268" s="15"/>
      <c r="Y2268" s="15"/>
      <c r="Z2268" s="15"/>
      <c r="AA2268" s="15"/>
      <c r="AB2268" s="15"/>
      <c r="AC2268" s="15"/>
      <c r="AD2268" s="15"/>
      <c r="AE2268" s="15"/>
      <c r="AT2268" s="265" t="s">
        <v>174</v>
      </c>
      <c r="AU2268" s="265" t="s">
        <v>87</v>
      </c>
      <c r="AV2268" s="15" t="s">
        <v>85</v>
      </c>
      <c r="AW2268" s="15" t="s">
        <v>37</v>
      </c>
      <c r="AX2268" s="15" t="s">
        <v>77</v>
      </c>
      <c r="AY2268" s="265" t="s">
        <v>164</v>
      </c>
    </row>
    <row r="2269" s="13" customFormat="1">
      <c r="A2269" s="13"/>
      <c r="B2269" s="233"/>
      <c r="C2269" s="234"/>
      <c r="D2269" s="235" t="s">
        <v>174</v>
      </c>
      <c r="E2269" s="236" t="s">
        <v>19</v>
      </c>
      <c r="F2269" s="237" t="s">
        <v>471</v>
      </c>
      <c r="G2269" s="234"/>
      <c r="H2269" s="238">
        <v>15.300000000000001</v>
      </c>
      <c r="I2269" s="239"/>
      <c r="J2269" s="234"/>
      <c r="K2269" s="234"/>
      <c r="L2269" s="240"/>
      <c r="M2269" s="241"/>
      <c r="N2269" s="242"/>
      <c r="O2269" s="242"/>
      <c r="P2269" s="242"/>
      <c r="Q2269" s="242"/>
      <c r="R2269" s="242"/>
      <c r="S2269" s="242"/>
      <c r="T2269" s="24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  <c r="AE2269" s="13"/>
      <c r="AT2269" s="244" t="s">
        <v>174</v>
      </c>
      <c r="AU2269" s="244" t="s">
        <v>87</v>
      </c>
      <c r="AV2269" s="13" t="s">
        <v>87</v>
      </c>
      <c r="AW2269" s="13" t="s">
        <v>37</v>
      </c>
      <c r="AX2269" s="13" t="s">
        <v>77</v>
      </c>
      <c r="AY2269" s="244" t="s">
        <v>164</v>
      </c>
    </row>
    <row r="2270" s="16" customFormat="1">
      <c r="A2270" s="16"/>
      <c r="B2270" s="277"/>
      <c r="C2270" s="278"/>
      <c r="D2270" s="235" t="s">
        <v>174</v>
      </c>
      <c r="E2270" s="279" t="s">
        <v>19</v>
      </c>
      <c r="F2270" s="280" t="s">
        <v>469</v>
      </c>
      <c r="G2270" s="278"/>
      <c r="H2270" s="281">
        <v>15.300000000000001</v>
      </c>
      <c r="I2270" s="282"/>
      <c r="J2270" s="278"/>
      <c r="K2270" s="278"/>
      <c r="L2270" s="283"/>
      <c r="M2270" s="284"/>
      <c r="N2270" s="285"/>
      <c r="O2270" s="285"/>
      <c r="P2270" s="285"/>
      <c r="Q2270" s="285"/>
      <c r="R2270" s="285"/>
      <c r="S2270" s="285"/>
      <c r="T2270" s="286"/>
      <c r="U2270" s="16"/>
      <c r="V2270" s="16"/>
      <c r="W2270" s="16"/>
      <c r="X2270" s="16"/>
      <c r="Y2270" s="16"/>
      <c r="Z2270" s="16"/>
      <c r="AA2270" s="16"/>
      <c r="AB2270" s="16"/>
      <c r="AC2270" s="16"/>
      <c r="AD2270" s="16"/>
      <c r="AE2270" s="16"/>
      <c r="AT2270" s="287" t="s">
        <v>174</v>
      </c>
      <c r="AU2270" s="287" t="s">
        <v>87</v>
      </c>
      <c r="AV2270" s="16" t="s">
        <v>105</v>
      </c>
      <c r="AW2270" s="16" t="s">
        <v>37</v>
      </c>
      <c r="AX2270" s="16" t="s">
        <v>77</v>
      </c>
      <c r="AY2270" s="287" t="s">
        <v>164</v>
      </c>
    </row>
    <row r="2271" s="15" customFormat="1">
      <c r="A2271" s="15"/>
      <c r="B2271" s="256"/>
      <c r="C2271" s="257"/>
      <c r="D2271" s="235" t="s">
        <v>174</v>
      </c>
      <c r="E2271" s="258" t="s">
        <v>19</v>
      </c>
      <c r="F2271" s="259" t="s">
        <v>472</v>
      </c>
      <c r="G2271" s="257"/>
      <c r="H2271" s="258" t="s">
        <v>19</v>
      </c>
      <c r="I2271" s="260"/>
      <c r="J2271" s="257"/>
      <c r="K2271" s="257"/>
      <c r="L2271" s="261"/>
      <c r="M2271" s="262"/>
      <c r="N2271" s="263"/>
      <c r="O2271" s="263"/>
      <c r="P2271" s="263"/>
      <c r="Q2271" s="263"/>
      <c r="R2271" s="263"/>
      <c r="S2271" s="263"/>
      <c r="T2271" s="264"/>
      <c r="U2271" s="15"/>
      <c r="V2271" s="15"/>
      <c r="W2271" s="15"/>
      <c r="X2271" s="15"/>
      <c r="Y2271" s="15"/>
      <c r="Z2271" s="15"/>
      <c r="AA2271" s="15"/>
      <c r="AB2271" s="15"/>
      <c r="AC2271" s="15"/>
      <c r="AD2271" s="15"/>
      <c r="AE2271" s="15"/>
      <c r="AT2271" s="265" t="s">
        <v>174</v>
      </c>
      <c r="AU2271" s="265" t="s">
        <v>87</v>
      </c>
      <c r="AV2271" s="15" t="s">
        <v>85</v>
      </c>
      <c r="AW2271" s="15" t="s">
        <v>37</v>
      </c>
      <c r="AX2271" s="15" t="s">
        <v>77</v>
      </c>
      <c r="AY2271" s="265" t="s">
        <v>164</v>
      </c>
    </row>
    <row r="2272" s="13" customFormat="1">
      <c r="A2272" s="13"/>
      <c r="B2272" s="233"/>
      <c r="C2272" s="234"/>
      <c r="D2272" s="235" t="s">
        <v>174</v>
      </c>
      <c r="E2272" s="236" t="s">
        <v>19</v>
      </c>
      <c r="F2272" s="237" t="s">
        <v>473</v>
      </c>
      <c r="G2272" s="234"/>
      <c r="H2272" s="238">
        <v>12</v>
      </c>
      <c r="I2272" s="239"/>
      <c r="J2272" s="234"/>
      <c r="K2272" s="234"/>
      <c r="L2272" s="240"/>
      <c r="M2272" s="241"/>
      <c r="N2272" s="242"/>
      <c r="O2272" s="242"/>
      <c r="P2272" s="242"/>
      <c r="Q2272" s="242"/>
      <c r="R2272" s="242"/>
      <c r="S2272" s="242"/>
      <c r="T2272" s="24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44" t="s">
        <v>174</v>
      </c>
      <c r="AU2272" s="244" t="s">
        <v>87</v>
      </c>
      <c r="AV2272" s="13" t="s">
        <v>87</v>
      </c>
      <c r="AW2272" s="13" t="s">
        <v>37</v>
      </c>
      <c r="AX2272" s="13" t="s">
        <v>77</v>
      </c>
      <c r="AY2272" s="244" t="s">
        <v>164</v>
      </c>
    </row>
    <row r="2273" s="16" customFormat="1">
      <c r="A2273" s="16"/>
      <c r="B2273" s="277"/>
      <c r="C2273" s="278"/>
      <c r="D2273" s="235" t="s">
        <v>174</v>
      </c>
      <c r="E2273" s="279" t="s">
        <v>19</v>
      </c>
      <c r="F2273" s="280" t="s">
        <v>469</v>
      </c>
      <c r="G2273" s="278"/>
      <c r="H2273" s="281">
        <v>12</v>
      </c>
      <c r="I2273" s="282"/>
      <c r="J2273" s="278"/>
      <c r="K2273" s="278"/>
      <c r="L2273" s="283"/>
      <c r="M2273" s="284"/>
      <c r="N2273" s="285"/>
      <c r="O2273" s="285"/>
      <c r="P2273" s="285"/>
      <c r="Q2273" s="285"/>
      <c r="R2273" s="285"/>
      <c r="S2273" s="285"/>
      <c r="T2273" s="286"/>
      <c r="U2273" s="16"/>
      <c r="V2273" s="16"/>
      <c r="W2273" s="16"/>
      <c r="X2273" s="16"/>
      <c r="Y2273" s="16"/>
      <c r="Z2273" s="16"/>
      <c r="AA2273" s="16"/>
      <c r="AB2273" s="16"/>
      <c r="AC2273" s="16"/>
      <c r="AD2273" s="16"/>
      <c r="AE2273" s="16"/>
      <c r="AT2273" s="287" t="s">
        <v>174</v>
      </c>
      <c r="AU2273" s="287" t="s">
        <v>87</v>
      </c>
      <c r="AV2273" s="16" t="s">
        <v>105</v>
      </c>
      <c r="AW2273" s="16" t="s">
        <v>37</v>
      </c>
      <c r="AX2273" s="16" t="s">
        <v>77</v>
      </c>
      <c r="AY2273" s="287" t="s">
        <v>164</v>
      </c>
    </row>
    <row r="2274" s="15" customFormat="1">
      <c r="A2274" s="15"/>
      <c r="B2274" s="256"/>
      <c r="C2274" s="257"/>
      <c r="D2274" s="235" t="s">
        <v>174</v>
      </c>
      <c r="E2274" s="258" t="s">
        <v>19</v>
      </c>
      <c r="F2274" s="259" t="s">
        <v>450</v>
      </c>
      <c r="G2274" s="257"/>
      <c r="H2274" s="258" t="s">
        <v>19</v>
      </c>
      <c r="I2274" s="260"/>
      <c r="J2274" s="257"/>
      <c r="K2274" s="257"/>
      <c r="L2274" s="261"/>
      <c r="M2274" s="262"/>
      <c r="N2274" s="263"/>
      <c r="O2274" s="263"/>
      <c r="P2274" s="263"/>
      <c r="Q2274" s="263"/>
      <c r="R2274" s="263"/>
      <c r="S2274" s="263"/>
      <c r="T2274" s="264"/>
      <c r="U2274" s="15"/>
      <c r="V2274" s="15"/>
      <c r="W2274" s="15"/>
      <c r="X2274" s="15"/>
      <c r="Y2274" s="15"/>
      <c r="Z2274" s="15"/>
      <c r="AA2274" s="15"/>
      <c r="AB2274" s="15"/>
      <c r="AC2274" s="15"/>
      <c r="AD2274" s="15"/>
      <c r="AE2274" s="15"/>
      <c r="AT2274" s="265" t="s">
        <v>174</v>
      </c>
      <c r="AU2274" s="265" t="s">
        <v>87</v>
      </c>
      <c r="AV2274" s="15" t="s">
        <v>85</v>
      </c>
      <c r="AW2274" s="15" t="s">
        <v>37</v>
      </c>
      <c r="AX2274" s="15" t="s">
        <v>77</v>
      </c>
      <c r="AY2274" s="265" t="s">
        <v>164</v>
      </c>
    </row>
    <row r="2275" s="13" customFormat="1">
      <c r="A2275" s="13"/>
      <c r="B2275" s="233"/>
      <c r="C2275" s="234"/>
      <c r="D2275" s="235" t="s">
        <v>174</v>
      </c>
      <c r="E2275" s="236" t="s">
        <v>19</v>
      </c>
      <c r="F2275" s="237" t="s">
        <v>451</v>
      </c>
      <c r="G2275" s="234"/>
      <c r="H2275" s="238">
        <v>200.19999999999999</v>
      </c>
      <c r="I2275" s="239"/>
      <c r="J2275" s="234"/>
      <c r="K2275" s="234"/>
      <c r="L2275" s="240"/>
      <c r="M2275" s="241"/>
      <c r="N2275" s="242"/>
      <c r="O2275" s="242"/>
      <c r="P2275" s="242"/>
      <c r="Q2275" s="242"/>
      <c r="R2275" s="242"/>
      <c r="S2275" s="242"/>
      <c r="T2275" s="24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  <c r="AE2275" s="13"/>
      <c r="AT2275" s="244" t="s">
        <v>174</v>
      </c>
      <c r="AU2275" s="244" t="s">
        <v>87</v>
      </c>
      <c r="AV2275" s="13" t="s">
        <v>87</v>
      </c>
      <c r="AW2275" s="13" t="s">
        <v>37</v>
      </c>
      <c r="AX2275" s="13" t="s">
        <v>77</v>
      </c>
      <c r="AY2275" s="244" t="s">
        <v>164</v>
      </c>
    </row>
    <row r="2276" s="16" customFormat="1">
      <c r="A2276" s="16"/>
      <c r="B2276" s="277"/>
      <c r="C2276" s="278"/>
      <c r="D2276" s="235" t="s">
        <v>174</v>
      </c>
      <c r="E2276" s="279" t="s">
        <v>19</v>
      </c>
      <c r="F2276" s="280" t="s">
        <v>469</v>
      </c>
      <c r="G2276" s="278"/>
      <c r="H2276" s="281">
        <v>200.19999999999999</v>
      </c>
      <c r="I2276" s="282"/>
      <c r="J2276" s="278"/>
      <c r="K2276" s="278"/>
      <c r="L2276" s="283"/>
      <c r="M2276" s="284"/>
      <c r="N2276" s="285"/>
      <c r="O2276" s="285"/>
      <c r="P2276" s="285"/>
      <c r="Q2276" s="285"/>
      <c r="R2276" s="285"/>
      <c r="S2276" s="285"/>
      <c r="T2276" s="286"/>
      <c r="U2276" s="16"/>
      <c r="V2276" s="16"/>
      <c r="W2276" s="16"/>
      <c r="X2276" s="16"/>
      <c r="Y2276" s="16"/>
      <c r="Z2276" s="16"/>
      <c r="AA2276" s="16"/>
      <c r="AB2276" s="16"/>
      <c r="AC2276" s="16"/>
      <c r="AD2276" s="16"/>
      <c r="AE2276" s="16"/>
      <c r="AT2276" s="287" t="s">
        <v>174</v>
      </c>
      <c r="AU2276" s="287" t="s">
        <v>87</v>
      </c>
      <c r="AV2276" s="16" t="s">
        <v>105</v>
      </c>
      <c r="AW2276" s="16" t="s">
        <v>37</v>
      </c>
      <c r="AX2276" s="16" t="s">
        <v>77</v>
      </c>
      <c r="AY2276" s="287" t="s">
        <v>164</v>
      </c>
    </row>
    <row r="2277" s="14" customFormat="1">
      <c r="A2277" s="14"/>
      <c r="B2277" s="245"/>
      <c r="C2277" s="246"/>
      <c r="D2277" s="235" t="s">
        <v>174</v>
      </c>
      <c r="E2277" s="247" t="s">
        <v>19</v>
      </c>
      <c r="F2277" s="248" t="s">
        <v>176</v>
      </c>
      <c r="G2277" s="246"/>
      <c r="H2277" s="249">
        <v>350.01999999999998</v>
      </c>
      <c r="I2277" s="250"/>
      <c r="J2277" s="246"/>
      <c r="K2277" s="246"/>
      <c r="L2277" s="251"/>
      <c r="M2277" s="252"/>
      <c r="N2277" s="253"/>
      <c r="O2277" s="253"/>
      <c r="P2277" s="253"/>
      <c r="Q2277" s="253"/>
      <c r="R2277" s="253"/>
      <c r="S2277" s="253"/>
      <c r="T2277" s="254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T2277" s="255" t="s">
        <v>174</v>
      </c>
      <c r="AU2277" s="255" t="s">
        <v>87</v>
      </c>
      <c r="AV2277" s="14" t="s">
        <v>108</v>
      </c>
      <c r="AW2277" s="14" t="s">
        <v>37</v>
      </c>
      <c r="AX2277" s="14" t="s">
        <v>85</v>
      </c>
      <c r="AY2277" s="255" t="s">
        <v>164</v>
      </c>
    </row>
    <row r="2278" s="2" customFormat="1" ht="37.8" customHeight="1">
      <c r="A2278" s="41"/>
      <c r="B2278" s="42"/>
      <c r="C2278" s="215" t="s">
        <v>2281</v>
      </c>
      <c r="D2278" s="215" t="s">
        <v>166</v>
      </c>
      <c r="E2278" s="216" t="s">
        <v>2282</v>
      </c>
      <c r="F2278" s="217" t="s">
        <v>2283</v>
      </c>
      <c r="G2278" s="218" t="s">
        <v>169</v>
      </c>
      <c r="H2278" s="219">
        <v>350.01999999999998</v>
      </c>
      <c r="I2278" s="220"/>
      <c r="J2278" s="221">
        <f>ROUND(I2278*H2278,2)</f>
        <v>0</v>
      </c>
      <c r="K2278" s="217" t="s">
        <v>170</v>
      </c>
      <c r="L2278" s="47"/>
      <c r="M2278" s="222" t="s">
        <v>19</v>
      </c>
      <c r="N2278" s="223" t="s">
        <v>48</v>
      </c>
      <c r="O2278" s="87"/>
      <c r="P2278" s="224">
        <f>O2278*H2278</f>
        <v>0</v>
      </c>
      <c r="Q2278" s="224">
        <v>0.00072000000000000005</v>
      </c>
      <c r="R2278" s="224">
        <f>Q2278*H2278</f>
        <v>0.25201440000000003</v>
      </c>
      <c r="S2278" s="224">
        <v>0</v>
      </c>
      <c r="T2278" s="225">
        <f>S2278*H2278</f>
        <v>0</v>
      </c>
      <c r="U2278" s="41"/>
      <c r="V2278" s="41"/>
      <c r="W2278" s="41"/>
      <c r="X2278" s="41"/>
      <c r="Y2278" s="41"/>
      <c r="Z2278" s="41"/>
      <c r="AA2278" s="41"/>
      <c r="AB2278" s="41"/>
      <c r="AC2278" s="41"/>
      <c r="AD2278" s="41"/>
      <c r="AE2278" s="41"/>
      <c r="AR2278" s="226" t="s">
        <v>276</v>
      </c>
      <c r="AT2278" s="226" t="s">
        <v>166</v>
      </c>
      <c r="AU2278" s="226" t="s">
        <v>87</v>
      </c>
      <c r="AY2278" s="20" t="s">
        <v>164</v>
      </c>
      <c r="BE2278" s="227">
        <f>IF(N2278="základní",J2278,0)</f>
        <v>0</v>
      </c>
      <c r="BF2278" s="227">
        <f>IF(N2278="snížená",J2278,0)</f>
        <v>0</v>
      </c>
      <c r="BG2278" s="227">
        <f>IF(N2278="zákl. přenesená",J2278,0)</f>
        <v>0</v>
      </c>
      <c r="BH2278" s="227">
        <f>IF(N2278="sníž. přenesená",J2278,0)</f>
        <v>0</v>
      </c>
      <c r="BI2278" s="227">
        <f>IF(N2278="nulová",J2278,0)</f>
        <v>0</v>
      </c>
      <c r="BJ2278" s="20" t="s">
        <v>85</v>
      </c>
      <c r="BK2278" s="227">
        <f>ROUND(I2278*H2278,2)</f>
        <v>0</v>
      </c>
      <c r="BL2278" s="20" t="s">
        <v>276</v>
      </c>
      <c r="BM2278" s="226" t="s">
        <v>2284</v>
      </c>
    </row>
    <row r="2279" s="2" customFormat="1">
      <c r="A2279" s="41"/>
      <c r="B2279" s="42"/>
      <c r="C2279" s="43"/>
      <c r="D2279" s="228" t="s">
        <v>172</v>
      </c>
      <c r="E2279" s="43"/>
      <c r="F2279" s="229" t="s">
        <v>2285</v>
      </c>
      <c r="G2279" s="43"/>
      <c r="H2279" s="43"/>
      <c r="I2279" s="230"/>
      <c r="J2279" s="43"/>
      <c r="K2279" s="43"/>
      <c r="L2279" s="47"/>
      <c r="M2279" s="231"/>
      <c r="N2279" s="232"/>
      <c r="O2279" s="87"/>
      <c r="P2279" s="87"/>
      <c r="Q2279" s="87"/>
      <c r="R2279" s="87"/>
      <c r="S2279" s="87"/>
      <c r="T2279" s="88"/>
      <c r="U2279" s="41"/>
      <c r="V2279" s="41"/>
      <c r="W2279" s="41"/>
      <c r="X2279" s="41"/>
      <c r="Y2279" s="41"/>
      <c r="Z2279" s="41"/>
      <c r="AA2279" s="41"/>
      <c r="AB2279" s="41"/>
      <c r="AC2279" s="41"/>
      <c r="AD2279" s="41"/>
      <c r="AE2279" s="41"/>
      <c r="AT2279" s="20" t="s">
        <v>172</v>
      </c>
      <c r="AU2279" s="20" t="s">
        <v>87</v>
      </c>
    </row>
    <row r="2280" s="15" customFormat="1">
      <c r="A2280" s="15"/>
      <c r="B2280" s="256"/>
      <c r="C2280" s="257"/>
      <c r="D2280" s="235" t="s">
        <v>174</v>
      </c>
      <c r="E2280" s="258" t="s">
        <v>19</v>
      </c>
      <c r="F2280" s="259" t="s">
        <v>424</v>
      </c>
      <c r="G2280" s="257"/>
      <c r="H2280" s="258" t="s">
        <v>19</v>
      </c>
      <c r="I2280" s="260"/>
      <c r="J2280" s="257"/>
      <c r="K2280" s="257"/>
      <c r="L2280" s="261"/>
      <c r="M2280" s="262"/>
      <c r="N2280" s="263"/>
      <c r="O2280" s="263"/>
      <c r="P2280" s="263"/>
      <c r="Q2280" s="263"/>
      <c r="R2280" s="263"/>
      <c r="S2280" s="263"/>
      <c r="T2280" s="264"/>
      <c r="U2280" s="15"/>
      <c r="V2280" s="15"/>
      <c r="W2280" s="15"/>
      <c r="X2280" s="15"/>
      <c r="Y2280" s="15"/>
      <c r="Z2280" s="15"/>
      <c r="AA2280" s="15"/>
      <c r="AB2280" s="15"/>
      <c r="AC2280" s="15"/>
      <c r="AD2280" s="15"/>
      <c r="AE2280" s="15"/>
      <c r="AT2280" s="265" t="s">
        <v>174</v>
      </c>
      <c r="AU2280" s="265" t="s">
        <v>87</v>
      </c>
      <c r="AV2280" s="15" t="s">
        <v>85</v>
      </c>
      <c r="AW2280" s="15" t="s">
        <v>37</v>
      </c>
      <c r="AX2280" s="15" t="s">
        <v>77</v>
      </c>
      <c r="AY2280" s="265" t="s">
        <v>164</v>
      </c>
    </row>
    <row r="2281" s="13" customFormat="1">
      <c r="A2281" s="13"/>
      <c r="B2281" s="233"/>
      <c r="C2281" s="234"/>
      <c r="D2281" s="235" t="s">
        <v>174</v>
      </c>
      <c r="E2281" s="236" t="s">
        <v>19</v>
      </c>
      <c r="F2281" s="237" t="s">
        <v>425</v>
      </c>
      <c r="G2281" s="234"/>
      <c r="H2281" s="238">
        <v>38.240000000000002</v>
      </c>
      <c r="I2281" s="239"/>
      <c r="J2281" s="234"/>
      <c r="K2281" s="234"/>
      <c r="L2281" s="240"/>
      <c r="M2281" s="241"/>
      <c r="N2281" s="242"/>
      <c r="O2281" s="242"/>
      <c r="P2281" s="242"/>
      <c r="Q2281" s="242"/>
      <c r="R2281" s="242"/>
      <c r="S2281" s="242"/>
      <c r="T2281" s="24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T2281" s="244" t="s">
        <v>174</v>
      </c>
      <c r="AU2281" s="244" t="s">
        <v>87</v>
      </c>
      <c r="AV2281" s="13" t="s">
        <v>87</v>
      </c>
      <c r="AW2281" s="13" t="s">
        <v>37</v>
      </c>
      <c r="AX2281" s="13" t="s">
        <v>77</v>
      </c>
      <c r="AY2281" s="244" t="s">
        <v>164</v>
      </c>
    </row>
    <row r="2282" s="13" customFormat="1">
      <c r="A2282" s="13"/>
      <c r="B2282" s="233"/>
      <c r="C2282" s="234"/>
      <c r="D2282" s="235" t="s">
        <v>174</v>
      </c>
      <c r="E2282" s="236" t="s">
        <v>19</v>
      </c>
      <c r="F2282" s="237" t="s">
        <v>426</v>
      </c>
      <c r="G2282" s="234"/>
      <c r="H2282" s="238">
        <v>30.140000000000001</v>
      </c>
      <c r="I2282" s="239"/>
      <c r="J2282" s="234"/>
      <c r="K2282" s="234"/>
      <c r="L2282" s="240"/>
      <c r="M2282" s="241"/>
      <c r="N2282" s="242"/>
      <c r="O2282" s="242"/>
      <c r="P2282" s="242"/>
      <c r="Q2282" s="242"/>
      <c r="R2282" s="242"/>
      <c r="S2282" s="242"/>
      <c r="T2282" s="24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T2282" s="244" t="s">
        <v>174</v>
      </c>
      <c r="AU2282" s="244" t="s">
        <v>87</v>
      </c>
      <c r="AV2282" s="13" t="s">
        <v>87</v>
      </c>
      <c r="AW2282" s="13" t="s">
        <v>37</v>
      </c>
      <c r="AX2282" s="13" t="s">
        <v>77</v>
      </c>
      <c r="AY2282" s="244" t="s">
        <v>164</v>
      </c>
    </row>
    <row r="2283" s="13" customFormat="1">
      <c r="A2283" s="13"/>
      <c r="B2283" s="233"/>
      <c r="C2283" s="234"/>
      <c r="D2283" s="235" t="s">
        <v>174</v>
      </c>
      <c r="E2283" s="236" t="s">
        <v>19</v>
      </c>
      <c r="F2283" s="237" t="s">
        <v>427</v>
      </c>
      <c r="G2283" s="234"/>
      <c r="H2283" s="238">
        <v>9.0899999999999999</v>
      </c>
      <c r="I2283" s="239"/>
      <c r="J2283" s="234"/>
      <c r="K2283" s="234"/>
      <c r="L2283" s="240"/>
      <c r="M2283" s="241"/>
      <c r="N2283" s="242"/>
      <c r="O2283" s="242"/>
      <c r="P2283" s="242"/>
      <c r="Q2283" s="242"/>
      <c r="R2283" s="242"/>
      <c r="S2283" s="242"/>
      <c r="T2283" s="24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  <c r="AE2283" s="13"/>
      <c r="AT2283" s="244" t="s">
        <v>174</v>
      </c>
      <c r="AU2283" s="244" t="s">
        <v>87</v>
      </c>
      <c r="AV2283" s="13" t="s">
        <v>87</v>
      </c>
      <c r="AW2283" s="13" t="s">
        <v>37</v>
      </c>
      <c r="AX2283" s="13" t="s">
        <v>77</v>
      </c>
      <c r="AY2283" s="244" t="s">
        <v>164</v>
      </c>
    </row>
    <row r="2284" s="13" customFormat="1">
      <c r="A2284" s="13"/>
      <c r="B2284" s="233"/>
      <c r="C2284" s="234"/>
      <c r="D2284" s="235" t="s">
        <v>174</v>
      </c>
      <c r="E2284" s="236" t="s">
        <v>19</v>
      </c>
      <c r="F2284" s="237" t="s">
        <v>428</v>
      </c>
      <c r="G2284" s="234"/>
      <c r="H2284" s="238">
        <v>12.9</v>
      </c>
      <c r="I2284" s="239"/>
      <c r="J2284" s="234"/>
      <c r="K2284" s="234"/>
      <c r="L2284" s="240"/>
      <c r="M2284" s="241"/>
      <c r="N2284" s="242"/>
      <c r="O2284" s="242"/>
      <c r="P2284" s="242"/>
      <c r="Q2284" s="242"/>
      <c r="R2284" s="242"/>
      <c r="S2284" s="242"/>
      <c r="T2284" s="24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T2284" s="244" t="s">
        <v>174</v>
      </c>
      <c r="AU2284" s="244" t="s">
        <v>87</v>
      </c>
      <c r="AV2284" s="13" t="s">
        <v>87</v>
      </c>
      <c r="AW2284" s="13" t="s">
        <v>37</v>
      </c>
      <c r="AX2284" s="13" t="s">
        <v>77</v>
      </c>
      <c r="AY2284" s="244" t="s">
        <v>164</v>
      </c>
    </row>
    <row r="2285" s="13" customFormat="1">
      <c r="A2285" s="13"/>
      <c r="B2285" s="233"/>
      <c r="C2285" s="234"/>
      <c r="D2285" s="235" t="s">
        <v>174</v>
      </c>
      <c r="E2285" s="236" t="s">
        <v>19</v>
      </c>
      <c r="F2285" s="237" t="s">
        <v>429</v>
      </c>
      <c r="G2285" s="234"/>
      <c r="H2285" s="238">
        <v>32.149999999999999</v>
      </c>
      <c r="I2285" s="239"/>
      <c r="J2285" s="234"/>
      <c r="K2285" s="234"/>
      <c r="L2285" s="240"/>
      <c r="M2285" s="241"/>
      <c r="N2285" s="242"/>
      <c r="O2285" s="242"/>
      <c r="P2285" s="242"/>
      <c r="Q2285" s="242"/>
      <c r="R2285" s="242"/>
      <c r="S2285" s="242"/>
      <c r="T2285" s="24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T2285" s="244" t="s">
        <v>174</v>
      </c>
      <c r="AU2285" s="244" t="s">
        <v>87</v>
      </c>
      <c r="AV2285" s="13" t="s">
        <v>87</v>
      </c>
      <c r="AW2285" s="13" t="s">
        <v>37</v>
      </c>
      <c r="AX2285" s="13" t="s">
        <v>77</v>
      </c>
      <c r="AY2285" s="244" t="s">
        <v>164</v>
      </c>
    </row>
    <row r="2286" s="16" customFormat="1">
      <c r="A2286" s="16"/>
      <c r="B2286" s="277"/>
      <c r="C2286" s="278"/>
      <c r="D2286" s="235" t="s">
        <v>174</v>
      </c>
      <c r="E2286" s="279" t="s">
        <v>19</v>
      </c>
      <c r="F2286" s="280" t="s">
        <v>469</v>
      </c>
      <c r="G2286" s="278"/>
      <c r="H2286" s="281">
        <v>122.52000000000001</v>
      </c>
      <c r="I2286" s="282"/>
      <c r="J2286" s="278"/>
      <c r="K2286" s="278"/>
      <c r="L2286" s="283"/>
      <c r="M2286" s="284"/>
      <c r="N2286" s="285"/>
      <c r="O2286" s="285"/>
      <c r="P2286" s="285"/>
      <c r="Q2286" s="285"/>
      <c r="R2286" s="285"/>
      <c r="S2286" s="285"/>
      <c r="T2286" s="286"/>
      <c r="U2286" s="16"/>
      <c r="V2286" s="16"/>
      <c r="W2286" s="16"/>
      <c r="X2286" s="16"/>
      <c r="Y2286" s="16"/>
      <c r="Z2286" s="16"/>
      <c r="AA2286" s="16"/>
      <c r="AB2286" s="16"/>
      <c r="AC2286" s="16"/>
      <c r="AD2286" s="16"/>
      <c r="AE2286" s="16"/>
      <c r="AT2286" s="287" t="s">
        <v>174</v>
      </c>
      <c r="AU2286" s="287" t="s">
        <v>87</v>
      </c>
      <c r="AV2286" s="16" t="s">
        <v>105</v>
      </c>
      <c r="AW2286" s="16" t="s">
        <v>37</v>
      </c>
      <c r="AX2286" s="16" t="s">
        <v>77</v>
      </c>
      <c r="AY2286" s="287" t="s">
        <v>164</v>
      </c>
    </row>
    <row r="2287" s="15" customFormat="1">
      <c r="A2287" s="15"/>
      <c r="B2287" s="256"/>
      <c r="C2287" s="257"/>
      <c r="D2287" s="235" t="s">
        <v>174</v>
      </c>
      <c r="E2287" s="258" t="s">
        <v>19</v>
      </c>
      <c r="F2287" s="259" t="s">
        <v>470</v>
      </c>
      <c r="G2287" s="257"/>
      <c r="H2287" s="258" t="s">
        <v>19</v>
      </c>
      <c r="I2287" s="260"/>
      <c r="J2287" s="257"/>
      <c r="K2287" s="257"/>
      <c r="L2287" s="261"/>
      <c r="M2287" s="262"/>
      <c r="N2287" s="263"/>
      <c r="O2287" s="263"/>
      <c r="P2287" s="263"/>
      <c r="Q2287" s="263"/>
      <c r="R2287" s="263"/>
      <c r="S2287" s="263"/>
      <c r="T2287" s="264"/>
      <c r="U2287" s="15"/>
      <c r="V2287" s="15"/>
      <c r="W2287" s="15"/>
      <c r="X2287" s="15"/>
      <c r="Y2287" s="15"/>
      <c r="Z2287" s="15"/>
      <c r="AA2287" s="15"/>
      <c r="AB2287" s="15"/>
      <c r="AC2287" s="15"/>
      <c r="AD2287" s="15"/>
      <c r="AE2287" s="15"/>
      <c r="AT2287" s="265" t="s">
        <v>174</v>
      </c>
      <c r="AU2287" s="265" t="s">
        <v>87</v>
      </c>
      <c r="AV2287" s="15" t="s">
        <v>85</v>
      </c>
      <c r="AW2287" s="15" t="s">
        <v>37</v>
      </c>
      <c r="AX2287" s="15" t="s">
        <v>77</v>
      </c>
      <c r="AY2287" s="265" t="s">
        <v>164</v>
      </c>
    </row>
    <row r="2288" s="13" customFormat="1">
      <c r="A2288" s="13"/>
      <c r="B2288" s="233"/>
      <c r="C2288" s="234"/>
      <c r="D2288" s="235" t="s">
        <v>174</v>
      </c>
      <c r="E2288" s="236" t="s">
        <v>19</v>
      </c>
      <c r="F2288" s="237" t="s">
        <v>471</v>
      </c>
      <c r="G2288" s="234"/>
      <c r="H2288" s="238">
        <v>15.300000000000001</v>
      </c>
      <c r="I2288" s="239"/>
      <c r="J2288" s="234"/>
      <c r="K2288" s="234"/>
      <c r="L2288" s="240"/>
      <c r="M2288" s="241"/>
      <c r="N2288" s="242"/>
      <c r="O2288" s="242"/>
      <c r="P2288" s="242"/>
      <c r="Q2288" s="242"/>
      <c r="R2288" s="242"/>
      <c r="S2288" s="242"/>
      <c r="T2288" s="24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T2288" s="244" t="s">
        <v>174</v>
      </c>
      <c r="AU2288" s="244" t="s">
        <v>87</v>
      </c>
      <c r="AV2288" s="13" t="s">
        <v>87</v>
      </c>
      <c r="AW2288" s="13" t="s">
        <v>37</v>
      </c>
      <c r="AX2288" s="13" t="s">
        <v>77</v>
      </c>
      <c r="AY2288" s="244" t="s">
        <v>164</v>
      </c>
    </row>
    <row r="2289" s="16" customFormat="1">
      <c r="A2289" s="16"/>
      <c r="B2289" s="277"/>
      <c r="C2289" s="278"/>
      <c r="D2289" s="235" t="s">
        <v>174</v>
      </c>
      <c r="E2289" s="279" t="s">
        <v>19</v>
      </c>
      <c r="F2289" s="280" t="s">
        <v>469</v>
      </c>
      <c r="G2289" s="278"/>
      <c r="H2289" s="281">
        <v>15.300000000000001</v>
      </c>
      <c r="I2289" s="282"/>
      <c r="J2289" s="278"/>
      <c r="K2289" s="278"/>
      <c r="L2289" s="283"/>
      <c r="M2289" s="284"/>
      <c r="N2289" s="285"/>
      <c r="O2289" s="285"/>
      <c r="P2289" s="285"/>
      <c r="Q2289" s="285"/>
      <c r="R2289" s="285"/>
      <c r="S2289" s="285"/>
      <c r="T2289" s="286"/>
      <c r="U2289" s="16"/>
      <c r="V2289" s="16"/>
      <c r="W2289" s="16"/>
      <c r="X2289" s="16"/>
      <c r="Y2289" s="16"/>
      <c r="Z2289" s="16"/>
      <c r="AA2289" s="16"/>
      <c r="AB2289" s="16"/>
      <c r="AC2289" s="16"/>
      <c r="AD2289" s="16"/>
      <c r="AE2289" s="16"/>
      <c r="AT2289" s="287" t="s">
        <v>174</v>
      </c>
      <c r="AU2289" s="287" t="s">
        <v>87</v>
      </c>
      <c r="AV2289" s="16" t="s">
        <v>105</v>
      </c>
      <c r="AW2289" s="16" t="s">
        <v>37</v>
      </c>
      <c r="AX2289" s="16" t="s">
        <v>77</v>
      </c>
      <c r="AY2289" s="287" t="s">
        <v>164</v>
      </c>
    </row>
    <row r="2290" s="15" customFormat="1">
      <c r="A2290" s="15"/>
      <c r="B2290" s="256"/>
      <c r="C2290" s="257"/>
      <c r="D2290" s="235" t="s">
        <v>174</v>
      </c>
      <c r="E2290" s="258" t="s">
        <v>19</v>
      </c>
      <c r="F2290" s="259" t="s">
        <v>472</v>
      </c>
      <c r="G2290" s="257"/>
      <c r="H2290" s="258" t="s">
        <v>19</v>
      </c>
      <c r="I2290" s="260"/>
      <c r="J2290" s="257"/>
      <c r="K2290" s="257"/>
      <c r="L2290" s="261"/>
      <c r="M2290" s="262"/>
      <c r="N2290" s="263"/>
      <c r="O2290" s="263"/>
      <c r="P2290" s="263"/>
      <c r="Q2290" s="263"/>
      <c r="R2290" s="263"/>
      <c r="S2290" s="263"/>
      <c r="T2290" s="264"/>
      <c r="U2290" s="15"/>
      <c r="V2290" s="15"/>
      <c r="W2290" s="15"/>
      <c r="X2290" s="15"/>
      <c r="Y2290" s="15"/>
      <c r="Z2290" s="15"/>
      <c r="AA2290" s="15"/>
      <c r="AB2290" s="15"/>
      <c r="AC2290" s="15"/>
      <c r="AD2290" s="15"/>
      <c r="AE2290" s="15"/>
      <c r="AT2290" s="265" t="s">
        <v>174</v>
      </c>
      <c r="AU2290" s="265" t="s">
        <v>87</v>
      </c>
      <c r="AV2290" s="15" t="s">
        <v>85</v>
      </c>
      <c r="AW2290" s="15" t="s">
        <v>37</v>
      </c>
      <c r="AX2290" s="15" t="s">
        <v>77</v>
      </c>
      <c r="AY2290" s="265" t="s">
        <v>164</v>
      </c>
    </row>
    <row r="2291" s="13" customFormat="1">
      <c r="A2291" s="13"/>
      <c r="B2291" s="233"/>
      <c r="C2291" s="234"/>
      <c r="D2291" s="235" t="s">
        <v>174</v>
      </c>
      <c r="E2291" s="236" t="s">
        <v>19</v>
      </c>
      <c r="F2291" s="237" t="s">
        <v>473</v>
      </c>
      <c r="G2291" s="234"/>
      <c r="H2291" s="238">
        <v>12</v>
      </c>
      <c r="I2291" s="239"/>
      <c r="J2291" s="234"/>
      <c r="K2291" s="234"/>
      <c r="L2291" s="240"/>
      <c r="M2291" s="241"/>
      <c r="N2291" s="242"/>
      <c r="O2291" s="242"/>
      <c r="P2291" s="242"/>
      <c r="Q2291" s="242"/>
      <c r="R2291" s="242"/>
      <c r="S2291" s="242"/>
      <c r="T2291" s="24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  <c r="AE2291" s="13"/>
      <c r="AT2291" s="244" t="s">
        <v>174</v>
      </c>
      <c r="AU2291" s="244" t="s">
        <v>87</v>
      </c>
      <c r="AV2291" s="13" t="s">
        <v>87</v>
      </c>
      <c r="AW2291" s="13" t="s">
        <v>37</v>
      </c>
      <c r="AX2291" s="13" t="s">
        <v>77</v>
      </c>
      <c r="AY2291" s="244" t="s">
        <v>164</v>
      </c>
    </row>
    <row r="2292" s="16" customFormat="1">
      <c r="A2292" s="16"/>
      <c r="B2292" s="277"/>
      <c r="C2292" s="278"/>
      <c r="D2292" s="235" t="s">
        <v>174</v>
      </c>
      <c r="E2292" s="279" t="s">
        <v>19</v>
      </c>
      <c r="F2292" s="280" t="s">
        <v>469</v>
      </c>
      <c r="G2292" s="278"/>
      <c r="H2292" s="281">
        <v>12</v>
      </c>
      <c r="I2292" s="282"/>
      <c r="J2292" s="278"/>
      <c r="K2292" s="278"/>
      <c r="L2292" s="283"/>
      <c r="M2292" s="284"/>
      <c r="N2292" s="285"/>
      <c r="O2292" s="285"/>
      <c r="P2292" s="285"/>
      <c r="Q2292" s="285"/>
      <c r="R2292" s="285"/>
      <c r="S2292" s="285"/>
      <c r="T2292" s="286"/>
      <c r="U2292" s="16"/>
      <c r="V2292" s="16"/>
      <c r="W2292" s="16"/>
      <c r="X2292" s="16"/>
      <c r="Y2292" s="16"/>
      <c r="Z2292" s="16"/>
      <c r="AA2292" s="16"/>
      <c r="AB2292" s="16"/>
      <c r="AC2292" s="16"/>
      <c r="AD2292" s="16"/>
      <c r="AE2292" s="16"/>
      <c r="AT2292" s="287" t="s">
        <v>174</v>
      </c>
      <c r="AU2292" s="287" t="s">
        <v>87</v>
      </c>
      <c r="AV2292" s="16" t="s">
        <v>105</v>
      </c>
      <c r="AW2292" s="16" t="s">
        <v>37</v>
      </c>
      <c r="AX2292" s="16" t="s">
        <v>77</v>
      </c>
      <c r="AY2292" s="287" t="s">
        <v>164</v>
      </c>
    </row>
    <row r="2293" s="15" customFormat="1">
      <c r="A2293" s="15"/>
      <c r="B2293" s="256"/>
      <c r="C2293" s="257"/>
      <c r="D2293" s="235" t="s">
        <v>174</v>
      </c>
      <c r="E2293" s="258" t="s">
        <v>19</v>
      </c>
      <c r="F2293" s="259" t="s">
        <v>450</v>
      </c>
      <c r="G2293" s="257"/>
      <c r="H2293" s="258" t="s">
        <v>19</v>
      </c>
      <c r="I2293" s="260"/>
      <c r="J2293" s="257"/>
      <c r="K2293" s="257"/>
      <c r="L2293" s="261"/>
      <c r="M2293" s="262"/>
      <c r="N2293" s="263"/>
      <c r="O2293" s="263"/>
      <c r="P2293" s="263"/>
      <c r="Q2293" s="263"/>
      <c r="R2293" s="263"/>
      <c r="S2293" s="263"/>
      <c r="T2293" s="264"/>
      <c r="U2293" s="15"/>
      <c r="V2293" s="15"/>
      <c r="W2293" s="15"/>
      <c r="X2293" s="15"/>
      <c r="Y2293" s="15"/>
      <c r="Z2293" s="15"/>
      <c r="AA2293" s="15"/>
      <c r="AB2293" s="15"/>
      <c r="AC2293" s="15"/>
      <c r="AD2293" s="15"/>
      <c r="AE2293" s="15"/>
      <c r="AT2293" s="265" t="s">
        <v>174</v>
      </c>
      <c r="AU2293" s="265" t="s">
        <v>87</v>
      </c>
      <c r="AV2293" s="15" t="s">
        <v>85</v>
      </c>
      <c r="AW2293" s="15" t="s">
        <v>37</v>
      </c>
      <c r="AX2293" s="15" t="s">
        <v>77</v>
      </c>
      <c r="AY2293" s="265" t="s">
        <v>164</v>
      </c>
    </row>
    <row r="2294" s="13" customFormat="1">
      <c r="A2294" s="13"/>
      <c r="B2294" s="233"/>
      <c r="C2294" s="234"/>
      <c r="D2294" s="235" t="s">
        <v>174</v>
      </c>
      <c r="E2294" s="236" t="s">
        <v>19</v>
      </c>
      <c r="F2294" s="237" t="s">
        <v>451</v>
      </c>
      <c r="G2294" s="234"/>
      <c r="H2294" s="238">
        <v>200.19999999999999</v>
      </c>
      <c r="I2294" s="239"/>
      <c r="J2294" s="234"/>
      <c r="K2294" s="234"/>
      <c r="L2294" s="240"/>
      <c r="M2294" s="241"/>
      <c r="N2294" s="242"/>
      <c r="O2294" s="242"/>
      <c r="P2294" s="242"/>
      <c r="Q2294" s="242"/>
      <c r="R2294" s="242"/>
      <c r="S2294" s="242"/>
      <c r="T2294" s="24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T2294" s="244" t="s">
        <v>174</v>
      </c>
      <c r="AU2294" s="244" t="s">
        <v>87</v>
      </c>
      <c r="AV2294" s="13" t="s">
        <v>87</v>
      </c>
      <c r="AW2294" s="13" t="s">
        <v>37</v>
      </c>
      <c r="AX2294" s="13" t="s">
        <v>77</v>
      </c>
      <c r="AY2294" s="244" t="s">
        <v>164</v>
      </c>
    </row>
    <row r="2295" s="16" customFormat="1">
      <c r="A2295" s="16"/>
      <c r="B2295" s="277"/>
      <c r="C2295" s="278"/>
      <c r="D2295" s="235" t="s">
        <v>174</v>
      </c>
      <c r="E2295" s="279" t="s">
        <v>19</v>
      </c>
      <c r="F2295" s="280" t="s">
        <v>469</v>
      </c>
      <c r="G2295" s="278"/>
      <c r="H2295" s="281">
        <v>200.19999999999999</v>
      </c>
      <c r="I2295" s="282"/>
      <c r="J2295" s="278"/>
      <c r="K2295" s="278"/>
      <c r="L2295" s="283"/>
      <c r="M2295" s="284"/>
      <c r="N2295" s="285"/>
      <c r="O2295" s="285"/>
      <c r="P2295" s="285"/>
      <c r="Q2295" s="285"/>
      <c r="R2295" s="285"/>
      <c r="S2295" s="285"/>
      <c r="T2295" s="286"/>
      <c r="U2295" s="16"/>
      <c r="V2295" s="16"/>
      <c r="W2295" s="16"/>
      <c r="X2295" s="16"/>
      <c r="Y2295" s="16"/>
      <c r="Z2295" s="16"/>
      <c r="AA2295" s="16"/>
      <c r="AB2295" s="16"/>
      <c r="AC2295" s="16"/>
      <c r="AD2295" s="16"/>
      <c r="AE2295" s="16"/>
      <c r="AT2295" s="287" t="s">
        <v>174</v>
      </c>
      <c r="AU2295" s="287" t="s">
        <v>87</v>
      </c>
      <c r="AV2295" s="16" t="s">
        <v>105</v>
      </c>
      <c r="AW2295" s="16" t="s">
        <v>37</v>
      </c>
      <c r="AX2295" s="16" t="s">
        <v>77</v>
      </c>
      <c r="AY2295" s="287" t="s">
        <v>164</v>
      </c>
    </row>
    <row r="2296" s="14" customFormat="1">
      <c r="A2296" s="14"/>
      <c r="B2296" s="245"/>
      <c r="C2296" s="246"/>
      <c r="D2296" s="235" t="s">
        <v>174</v>
      </c>
      <c r="E2296" s="247" t="s">
        <v>19</v>
      </c>
      <c r="F2296" s="248" t="s">
        <v>176</v>
      </c>
      <c r="G2296" s="246"/>
      <c r="H2296" s="249">
        <v>350.01999999999998</v>
      </c>
      <c r="I2296" s="250"/>
      <c r="J2296" s="246"/>
      <c r="K2296" s="246"/>
      <c r="L2296" s="251"/>
      <c r="M2296" s="252"/>
      <c r="N2296" s="253"/>
      <c r="O2296" s="253"/>
      <c r="P2296" s="253"/>
      <c r="Q2296" s="253"/>
      <c r="R2296" s="253"/>
      <c r="S2296" s="253"/>
      <c r="T2296" s="254"/>
      <c r="U2296" s="14"/>
      <c r="V2296" s="14"/>
      <c r="W2296" s="14"/>
      <c r="X2296" s="14"/>
      <c r="Y2296" s="14"/>
      <c r="Z2296" s="14"/>
      <c r="AA2296" s="14"/>
      <c r="AB2296" s="14"/>
      <c r="AC2296" s="14"/>
      <c r="AD2296" s="14"/>
      <c r="AE2296" s="14"/>
      <c r="AT2296" s="255" t="s">
        <v>174</v>
      </c>
      <c r="AU2296" s="255" t="s">
        <v>87</v>
      </c>
      <c r="AV2296" s="14" t="s">
        <v>108</v>
      </c>
      <c r="AW2296" s="14" t="s">
        <v>37</v>
      </c>
      <c r="AX2296" s="14" t="s">
        <v>85</v>
      </c>
      <c r="AY2296" s="255" t="s">
        <v>164</v>
      </c>
    </row>
    <row r="2297" s="2" customFormat="1" ht="37.8" customHeight="1">
      <c r="A2297" s="41"/>
      <c r="B2297" s="42"/>
      <c r="C2297" s="215" t="s">
        <v>2286</v>
      </c>
      <c r="D2297" s="215" t="s">
        <v>166</v>
      </c>
      <c r="E2297" s="216" t="s">
        <v>2287</v>
      </c>
      <c r="F2297" s="217" t="s">
        <v>2288</v>
      </c>
      <c r="G2297" s="218" t="s">
        <v>169</v>
      </c>
      <c r="H2297" s="219">
        <v>350.01999999999998</v>
      </c>
      <c r="I2297" s="220"/>
      <c r="J2297" s="221">
        <f>ROUND(I2297*H2297,2)</f>
        <v>0</v>
      </c>
      <c r="K2297" s="217" t="s">
        <v>170</v>
      </c>
      <c r="L2297" s="47"/>
      <c r="M2297" s="222" t="s">
        <v>19</v>
      </c>
      <c r="N2297" s="223" t="s">
        <v>48</v>
      </c>
      <c r="O2297" s="87"/>
      <c r="P2297" s="224">
        <f>O2297*H2297</f>
        <v>0</v>
      </c>
      <c r="Q2297" s="224">
        <v>1.0000000000000001E-05</v>
      </c>
      <c r="R2297" s="224">
        <f>Q2297*H2297</f>
        <v>0.0035002000000000002</v>
      </c>
      <c r="S2297" s="224">
        <v>0</v>
      </c>
      <c r="T2297" s="225">
        <f>S2297*H2297</f>
        <v>0</v>
      </c>
      <c r="U2297" s="41"/>
      <c r="V2297" s="41"/>
      <c r="W2297" s="41"/>
      <c r="X2297" s="41"/>
      <c r="Y2297" s="41"/>
      <c r="Z2297" s="41"/>
      <c r="AA2297" s="41"/>
      <c r="AB2297" s="41"/>
      <c r="AC2297" s="41"/>
      <c r="AD2297" s="41"/>
      <c r="AE2297" s="41"/>
      <c r="AR2297" s="226" t="s">
        <v>276</v>
      </c>
      <c r="AT2297" s="226" t="s">
        <v>166</v>
      </c>
      <c r="AU2297" s="226" t="s">
        <v>87</v>
      </c>
      <c r="AY2297" s="20" t="s">
        <v>164</v>
      </c>
      <c r="BE2297" s="227">
        <f>IF(N2297="základní",J2297,0)</f>
        <v>0</v>
      </c>
      <c r="BF2297" s="227">
        <f>IF(N2297="snížená",J2297,0)</f>
        <v>0</v>
      </c>
      <c r="BG2297" s="227">
        <f>IF(N2297="zákl. přenesená",J2297,0)</f>
        <v>0</v>
      </c>
      <c r="BH2297" s="227">
        <f>IF(N2297="sníž. přenesená",J2297,0)</f>
        <v>0</v>
      </c>
      <c r="BI2297" s="227">
        <f>IF(N2297="nulová",J2297,0)</f>
        <v>0</v>
      </c>
      <c r="BJ2297" s="20" t="s">
        <v>85</v>
      </c>
      <c r="BK2297" s="227">
        <f>ROUND(I2297*H2297,2)</f>
        <v>0</v>
      </c>
      <c r="BL2297" s="20" t="s">
        <v>276</v>
      </c>
      <c r="BM2297" s="226" t="s">
        <v>2289</v>
      </c>
    </row>
    <row r="2298" s="2" customFormat="1">
      <c r="A2298" s="41"/>
      <c r="B2298" s="42"/>
      <c r="C2298" s="43"/>
      <c r="D2298" s="228" t="s">
        <v>172</v>
      </c>
      <c r="E2298" s="43"/>
      <c r="F2298" s="229" t="s">
        <v>2290</v>
      </c>
      <c r="G2298" s="43"/>
      <c r="H2298" s="43"/>
      <c r="I2298" s="230"/>
      <c r="J2298" s="43"/>
      <c r="K2298" s="43"/>
      <c r="L2298" s="47"/>
      <c r="M2298" s="231"/>
      <c r="N2298" s="232"/>
      <c r="O2298" s="87"/>
      <c r="P2298" s="87"/>
      <c r="Q2298" s="87"/>
      <c r="R2298" s="87"/>
      <c r="S2298" s="87"/>
      <c r="T2298" s="88"/>
      <c r="U2298" s="41"/>
      <c r="V2298" s="41"/>
      <c r="W2298" s="41"/>
      <c r="X2298" s="41"/>
      <c r="Y2298" s="41"/>
      <c r="Z2298" s="41"/>
      <c r="AA2298" s="41"/>
      <c r="AB2298" s="41"/>
      <c r="AC2298" s="41"/>
      <c r="AD2298" s="41"/>
      <c r="AE2298" s="41"/>
      <c r="AT2298" s="20" t="s">
        <v>172</v>
      </c>
      <c r="AU2298" s="20" t="s">
        <v>87</v>
      </c>
    </row>
    <row r="2299" s="15" customFormat="1">
      <c r="A2299" s="15"/>
      <c r="B2299" s="256"/>
      <c r="C2299" s="257"/>
      <c r="D2299" s="235" t="s">
        <v>174</v>
      </c>
      <c r="E2299" s="258" t="s">
        <v>19</v>
      </c>
      <c r="F2299" s="259" t="s">
        <v>424</v>
      </c>
      <c r="G2299" s="257"/>
      <c r="H2299" s="258" t="s">
        <v>19</v>
      </c>
      <c r="I2299" s="260"/>
      <c r="J2299" s="257"/>
      <c r="K2299" s="257"/>
      <c r="L2299" s="261"/>
      <c r="M2299" s="262"/>
      <c r="N2299" s="263"/>
      <c r="O2299" s="263"/>
      <c r="P2299" s="263"/>
      <c r="Q2299" s="263"/>
      <c r="R2299" s="263"/>
      <c r="S2299" s="263"/>
      <c r="T2299" s="264"/>
      <c r="U2299" s="15"/>
      <c r="V2299" s="15"/>
      <c r="W2299" s="15"/>
      <c r="X2299" s="15"/>
      <c r="Y2299" s="15"/>
      <c r="Z2299" s="15"/>
      <c r="AA2299" s="15"/>
      <c r="AB2299" s="15"/>
      <c r="AC2299" s="15"/>
      <c r="AD2299" s="15"/>
      <c r="AE2299" s="15"/>
      <c r="AT2299" s="265" t="s">
        <v>174</v>
      </c>
      <c r="AU2299" s="265" t="s">
        <v>87</v>
      </c>
      <c r="AV2299" s="15" t="s">
        <v>85</v>
      </c>
      <c r="AW2299" s="15" t="s">
        <v>37</v>
      </c>
      <c r="AX2299" s="15" t="s">
        <v>77</v>
      </c>
      <c r="AY2299" s="265" t="s">
        <v>164</v>
      </c>
    </row>
    <row r="2300" s="13" customFormat="1">
      <c r="A2300" s="13"/>
      <c r="B2300" s="233"/>
      <c r="C2300" s="234"/>
      <c r="D2300" s="235" t="s">
        <v>174</v>
      </c>
      <c r="E2300" s="236" t="s">
        <v>19</v>
      </c>
      <c r="F2300" s="237" t="s">
        <v>425</v>
      </c>
      <c r="G2300" s="234"/>
      <c r="H2300" s="238">
        <v>38.240000000000002</v>
      </c>
      <c r="I2300" s="239"/>
      <c r="J2300" s="234"/>
      <c r="K2300" s="234"/>
      <c r="L2300" s="240"/>
      <c r="M2300" s="241"/>
      <c r="N2300" s="242"/>
      <c r="O2300" s="242"/>
      <c r="P2300" s="242"/>
      <c r="Q2300" s="242"/>
      <c r="R2300" s="242"/>
      <c r="S2300" s="242"/>
      <c r="T2300" s="24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T2300" s="244" t="s">
        <v>174</v>
      </c>
      <c r="AU2300" s="244" t="s">
        <v>87</v>
      </c>
      <c r="AV2300" s="13" t="s">
        <v>87</v>
      </c>
      <c r="AW2300" s="13" t="s">
        <v>37</v>
      </c>
      <c r="AX2300" s="13" t="s">
        <v>77</v>
      </c>
      <c r="AY2300" s="244" t="s">
        <v>164</v>
      </c>
    </row>
    <row r="2301" s="13" customFormat="1">
      <c r="A2301" s="13"/>
      <c r="B2301" s="233"/>
      <c r="C2301" s="234"/>
      <c r="D2301" s="235" t="s">
        <v>174</v>
      </c>
      <c r="E2301" s="236" t="s">
        <v>19</v>
      </c>
      <c r="F2301" s="237" t="s">
        <v>426</v>
      </c>
      <c r="G2301" s="234"/>
      <c r="H2301" s="238">
        <v>30.140000000000001</v>
      </c>
      <c r="I2301" s="239"/>
      <c r="J2301" s="234"/>
      <c r="K2301" s="234"/>
      <c r="L2301" s="240"/>
      <c r="M2301" s="241"/>
      <c r="N2301" s="242"/>
      <c r="O2301" s="242"/>
      <c r="P2301" s="242"/>
      <c r="Q2301" s="242"/>
      <c r="R2301" s="242"/>
      <c r="S2301" s="242"/>
      <c r="T2301" s="24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T2301" s="244" t="s">
        <v>174</v>
      </c>
      <c r="AU2301" s="244" t="s">
        <v>87</v>
      </c>
      <c r="AV2301" s="13" t="s">
        <v>87</v>
      </c>
      <c r="AW2301" s="13" t="s">
        <v>37</v>
      </c>
      <c r="AX2301" s="13" t="s">
        <v>77</v>
      </c>
      <c r="AY2301" s="244" t="s">
        <v>164</v>
      </c>
    </row>
    <row r="2302" s="13" customFormat="1">
      <c r="A2302" s="13"/>
      <c r="B2302" s="233"/>
      <c r="C2302" s="234"/>
      <c r="D2302" s="235" t="s">
        <v>174</v>
      </c>
      <c r="E2302" s="236" t="s">
        <v>19</v>
      </c>
      <c r="F2302" s="237" t="s">
        <v>427</v>
      </c>
      <c r="G2302" s="234"/>
      <c r="H2302" s="238">
        <v>9.0899999999999999</v>
      </c>
      <c r="I2302" s="239"/>
      <c r="J2302" s="234"/>
      <c r="K2302" s="234"/>
      <c r="L2302" s="240"/>
      <c r="M2302" s="241"/>
      <c r="N2302" s="242"/>
      <c r="O2302" s="242"/>
      <c r="P2302" s="242"/>
      <c r="Q2302" s="242"/>
      <c r="R2302" s="242"/>
      <c r="S2302" s="242"/>
      <c r="T2302" s="24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T2302" s="244" t="s">
        <v>174</v>
      </c>
      <c r="AU2302" s="244" t="s">
        <v>87</v>
      </c>
      <c r="AV2302" s="13" t="s">
        <v>87</v>
      </c>
      <c r="AW2302" s="13" t="s">
        <v>37</v>
      </c>
      <c r="AX2302" s="13" t="s">
        <v>77</v>
      </c>
      <c r="AY2302" s="244" t="s">
        <v>164</v>
      </c>
    </row>
    <row r="2303" s="13" customFormat="1">
      <c r="A2303" s="13"/>
      <c r="B2303" s="233"/>
      <c r="C2303" s="234"/>
      <c r="D2303" s="235" t="s">
        <v>174</v>
      </c>
      <c r="E2303" s="236" t="s">
        <v>19</v>
      </c>
      <c r="F2303" s="237" t="s">
        <v>428</v>
      </c>
      <c r="G2303" s="234"/>
      <c r="H2303" s="238">
        <v>12.9</v>
      </c>
      <c r="I2303" s="239"/>
      <c r="J2303" s="234"/>
      <c r="K2303" s="234"/>
      <c r="L2303" s="240"/>
      <c r="M2303" s="241"/>
      <c r="N2303" s="242"/>
      <c r="O2303" s="242"/>
      <c r="P2303" s="242"/>
      <c r="Q2303" s="242"/>
      <c r="R2303" s="242"/>
      <c r="S2303" s="242"/>
      <c r="T2303" s="24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T2303" s="244" t="s">
        <v>174</v>
      </c>
      <c r="AU2303" s="244" t="s">
        <v>87</v>
      </c>
      <c r="AV2303" s="13" t="s">
        <v>87</v>
      </c>
      <c r="AW2303" s="13" t="s">
        <v>37</v>
      </c>
      <c r="AX2303" s="13" t="s">
        <v>77</v>
      </c>
      <c r="AY2303" s="244" t="s">
        <v>164</v>
      </c>
    </row>
    <row r="2304" s="13" customFormat="1">
      <c r="A2304" s="13"/>
      <c r="B2304" s="233"/>
      <c r="C2304" s="234"/>
      <c r="D2304" s="235" t="s">
        <v>174</v>
      </c>
      <c r="E2304" s="236" t="s">
        <v>19</v>
      </c>
      <c r="F2304" s="237" t="s">
        <v>429</v>
      </c>
      <c r="G2304" s="234"/>
      <c r="H2304" s="238">
        <v>32.149999999999999</v>
      </c>
      <c r="I2304" s="239"/>
      <c r="J2304" s="234"/>
      <c r="K2304" s="234"/>
      <c r="L2304" s="240"/>
      <c r="M2304" s="241"/>
      <c r="N2304" s="242"/>
      <c r="O2304" s="242"/>
      <c r="P2304" s="242"/>
      <c r="Q2304" s="242"/>
      <c r="R2304" s="242"/>
      <c r="S2304" s="242"/>
      <c r="T2304" s="24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T2304" s="244" t="s">
        <v>174</v>
      </c>
      <c r="AU2304" s="244" t="s">
        <v>87</v>
      </c>
      <c r="AV2304" s="13" t="s">
        <v>87</v>
      </c>
      <c r="AW2304" s="13" t="s">
        <v>37</v>
      </c>
      <c r="AX2304" s="13" t="s">
        <v>77</v>
      </c>
      <c r="AY2304" s="244" t="s">
        <v>164</v>
      </c>
    </row>
    <row r="2305" s="16" customFormat="1">
      <c r="A2305" s="16"/>
      <c r="B2305" s="277"/>
      <c r="C2305" s="278"/>
      <c r="D2305" s="235" t="s">
        <v>174</v>
      </c>
      <c r="E2305" s="279" t="s">
        <v>19</v>
      </c>
      <c r="F2305" s="280" t="s">
        <v>469</v>
      </c>
      <c r="G2305" s="278"/>
      <c r="H2305" s="281">
        <v>122.52000000000001</v>
      </c>
      <c r="I2305" s="282"/>
      <c r="J2305" s="278"/>
      <c r="K2305" s="278"/>
      <c r="L2305" s="283"/>
      <c r="M2305" s="284"/>
      <c r="N2305" s="285"/>
      <c r="O2305" s="285"/>
      <c r="P2305" s="285"/>
      <c r="Q2305" s="285"/>
      <c r="R2305" s="285"/>
      <c r="S2305" s="285"/>
      <c r="T2305" s="286"/>
      <c r="U2305" s="16"/>
      <c r="V2305" s="16"/>
      <c r="W2305" s="16"/>
      <c r="X2305" s="16"/>
      <c r="Y2305" s="16"/>
      <c r="Z2305" s="16"/>
      <c r="AA2305" s="16"/>
      <c r="AB2305" s="16"/>
      <c r="AC2305" s="16"/>
      <c r="AD2305" s="16"/>
      <c r="AE2305" s="16"/>
      <c r="AT2305" s="287" t="s">
        <v>174</v>
      </c>
      <c r="AU2305" s="287" t="s">
        <v>87</v>
      </c>
      <c r="AV2305" s="16" t="s">
        <v>105</v>
      </c>
      <c r="AW2305" s="16" t="s">
        <v>37</v>
      </c>
      <c r="AX2305" s="16" t="s">
        <v>77</v>
      </c>
      <c r="AY2305" s="287" t="s">
        <v>164</v>
      </c>
    </row>
    <row r="2306" s="15" customFormat="1">
      <c r="A2306" s="15"/>
      <c r="B2306" s="256"/>
      <c r="C2306" s="257"/>
      <c r="D2306" s="235" t="s">
        <v>174</v>
      </c>
      <c r="E2306" s="258" t="s">
        <v>19</v>
      </c>
      <c r="F2306" s="259" t="s">
        <v>470</v>
      </c>
      <c r="G2306" s="257"/>
      <c r="H2306" s="258" t="s">
        <v>19</v>
      </c>
      <c r="I2306" s="260"/>
      <c r="J2306" s="257"/>
      <c r="K2306" s="257"/>
      <c r="L2306" s="261"/>
      <c r="M2306" s="262"/>
      <c r="N2306" s="263"/>
      <c r="O2306" s="263"/>
      <c r="P2306" s="263"/>
      <c r="Q2306" s="263"/>
      <c r="R2306" s="263"/>
      <c r="S2306" s="263"/>
      <c r="T2306" s="264"/>
      <c r="U2306" s="15"/>
      <c r="V2306" s="15"/>
      <c r="W2306" s="15"/>
      <c r="X2306" s="15"/>
      <c r="Y2306" s="15"/>
      <c r="Z2306" s="15"/>
      <c r="AA2306" s="15"/>
      <c r="AB2306" s="15"/>
      <c r="AC2306" s="15"/>
      <c r="AD2306" s="15"/>
      <c r="AE2306" s="15"/>
      <c r="AT2306" s="265" t="s">
        <v>174</v>
      </c>
      <c r="AU2306" s="265" t="s">
        <v>87</v>
      </c>
      <c r="AV2306" s="15" t="s">
        <v>85</v>
      </c>
      <c r="AW2306" s="15" t="s">
        <v>37</v>
      </c>
      <c r="AX2306" s="15" t="s">
        <v>77</v>
      </c>
      <c r="AY2306" s="265" t="s">
        <v>164</v>
      </c>
    </row>
    <row r="2307" s="13" customFormat="1">
      <c r="A2307" s="13"/>
      <c r="B2307" s="233"/>
      <c r="C2307" s="234"/>
      <c r="D2307" s="235" t="s">
        <v>174</v>
      </c>
      <c r="E2307" s="236" t="s">
        <v>19</v>
      </c>
      <c r="F2307" s="237" t="s">
        <v>471</v>
      </c>
      <c r="G2307" s="234"/>
      <c r="H2307" s="238">
        <v>15.300000000000001</v>
      </c>
      <c r="I2307" s="239"/>
      <c r="J2307" s="234"/>
      <c r="K2307" s="234"/>
      <c r="L2307" s="240"/>
      <c r="M2307" s="241"/>
      <c r="N2307" s="242"/>
      <c r="O2307" s="242"/>
      <c r="P2307" s="242"/>
      <c r="Q2307" s="242"/>
      <c r="R2307" s="242"/>
      <c r="S2307" s="242"/>
      <c r="T2307" s="24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T2307" s="244" t="s">
        <v>174</v>
      </c>
      <c r="AU2307" s="244" t="s">
        <v>87</v>
      </c>
      <c r="AV2307" s="13" t="s">
        <v>87</v>
      </c>
      <c r="AW2307" s="13" t="s">
        <v>37</v>
      </c>
      <c r="AX2307" s="13" t="s">
        <v>77</v>
      </c>
      <c r="AY2307" s="244" t="s">
        <v>164</v>
      </c>
    </row>
    <row r="2308" s="16" customFormat="1">
      <c r="A2308" s="16"/>
      <c r="B2308" s="277"/>
      <c r="C2308" s="278"/>
      <c r="D2308" s="235" t="s">
        <v>174</v>
      </c>
      <c r="E2308" s="279" t="s">
        <v>19</v>
      </c>
      <c r="F2308" s="280" t="s">
        <v>469</v>
      </c>
      <c r="G2308" s="278"/>
      <c r="H2308" s="281">
        <v>15.300000000000001</v>
      </c>
      <c r="I2308" s="282"/>
      <c r="J2308" s="278"/>
      <c r="K2308" s="278"/>
      <c r="L2308" s="283"/>
      <c r="M2308" s="284"/>
      <c r="N2308" s="285"/>
      <c r="O2308" s="285"/>
      <c r="P2308" s="285"/>
      <c r="Q2308" s="285"/>
      <c r="R2308" s="285"/>
      <c r="S2308" s="285"/>
      <c r="T2308" s="286"/>
      <c r="U2308" s="16"/>
      <c r="V2308" s="16"/>
      <c r="W2308" s="16"/>
      <c r="X2308" s="16"/>
      <c r="Y2308" s="16"/>
      <c r="Z2308" s="16"/>
      <c r="AA2308" s="16"/>
      <c r="AB2308" s="16"/>
      <c r="AC2308" s="16"/>
      <c r="AD2308" s="16"/>
      <c r="AE2308" s="16"/>
      <c r="AT2308" s="287" t="s">
        <v>174</v>
      </c>
      <c r="AU2308" s="287" t="s">
        <v>87</v>
      </c>
      <c r="AV2308" s="16" t="s">
        <v>105</v>
      </c>
      <c r="AW2308" s="16" t="s">
        <v>37</v>
      </c>
      <c r="AX2308" s="16" t="s">
        <v>77</v>
      </c>
      <c r="AY2308" s="287" t="s">
        <v>164</v>
      </c>
    </row>
    <row r="2309" s="15" customFormat="1">
      <c r="A2309" s="15"/>
      <c r="B2309" s="256"/>
      <c r="C2309" s="257"/>
      <c r="D2309" s="235" t="s">
        <v>174</v>
      </c>
      <c r="E2309" s="258" t="s">
        <v>19</v>
      </c>
      <c r="F2309" s="259" t="s">
        <v>472</v>
      </c>
      <c r="G2309" s="257"/>
      <c r="H2309" s="258" t="s">
        <v>19</v>
      </c>
      <c r="I2309" s="260"/>
      <c r="J2309" s="257"/>
      <c r="K2309" s="257"/>
      <c r="L2309" s="261"/>
      <c r="M2309" s="262"/>
      <c r="N2309" s="263"/>
      <c r="O2309" s="263"/>
      <c r="P2309" s="263"/>
      <c r="Q2309" s="263"/>
      <c r="R2309" s="263"/>
      <c r="S2309" s="263"/>
      <c r="T2309" s="264"/>
      <c r="U2309" s="15"/>
      <c r="V2309" s="15"/>
      <c r="W2309" s="15"/>
      <c r="X2309" s="15"/>
      <c r="Y2309" s="15"/>
      <c r="Z2309" s="15"/>
      <c r="AA2309" s="15"/>
      <c r="AB2309" s="15"/>
      <c r="AC2309" s="15"/>
      <c r="AD2309" s="15"/>
      <c r="AE2309" s="15"/>
      <c r="AT2309" s="265" t="s">
        <v>174</v>
      </c>
      <c r="AU2309" s="265" t="s">
        <v>87</v>
      </c>
      <c r="AV2309" s="15" t="s">
        <v>85</v>
      </c>
      <c r="AW2309" s="15" t="s">
        <v>37</v>
      </c>
      <c r="AX2309" s="15" t="s">
        <v>77</v>
      </c>
      <c r="AY2309" s="265" t="s">
        <v>164</v>
      </c>
    </row>
    <row r="2310" s="13" customFormat="1">
      <c r="A2310" s="13"/>
      <c r="B2310" s="233"/>
      <c r="C2310" s="234"/>
      <c r="D2310" s="235" t="s">
        <v>174</v>
      </c>
      <c r="E2310" s="236" t="s">
        <v>19</v>
      </c>
      <c r="F2310" s="237" t="s">
        <v>473</v>
      </c>
      <c r="G2310" s="234"/>
      <c r="H2310" s="238">
        <v>12</v>
      </c>
      <c r="I2310" s="239"/>
      <c r="J2310" s="234"/>
      <c r="K2310" s="234"/>
      <c r="L2310" s="240"/>
      <c r="M2310" s="241"/>
      <c r="N2310" s="242"/>
      <c r="O2310" s="242"/>
      <c r="P2310" s="242"/>
      <c r="Q2310" s="242"/>
      <c r="R2310" s="242"/>
      <c r="S2310" s="242"/>
      <c r="T2310" s="24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T2310" s="244" t="s">
        <v>174</v>
      </c>
      <c r="AU2310" s="244" t="s">
        <v>87</v>
      </c>
      <c r="AV2310" s="13" t="s">
        <v>87</v>
      </c>
      <c r="AW2310" s="13" t="s">
        <v>37</v>
      </c>
      <c r="AX2310" s="13" t="s">
        <v>77</v>
      </c>
      <c r="AY2310" s="244" t="s">
        <v>164</v>
      </c>
    </row>
    <row r="2311" s="16" customFormat="1">
      <c r="A2311" s="16"/>
      <c r="B2311" s="277"/>
      <c r="C2311" s="278"/>
      <c r="D2311" s="235" t="s">
        <v>174</v>
      </c>
      <c r="E2311" s="279" t="s">
        <v>19</v>
      </c>
      <c r="F2311" s="280" t="s">
        <v>469</v>
      </c>
      <c r="G2311" s="278"/>
      <c r="H2311" s="281">
        <v>12</v>
      </c>
      <c r="I2311" s="282"/>
      <c r="J2311" s="278"/>
      <c r="K2311" s="278"/>
      <c r="L2311" s="283"/>
      <c r="M2311" s="284"/>
      <c r="N2311" s="285"/>
      <c r="O2311" s="285"/>
      <c r="P2311" s="285"/>
      <c r="Q2311" s="285"/>
      <c r="R2311" s="285"/>
      <c r="S2311" s="285"/>
      <c r="T2311" s="286"/>
      <c r="U2311" s="16"/>
      <c r="V2311" s="16"/>
      <c r="W2311" s="16"/>
      <c r="X2311" s="16"/>
      <c r="Y2311" s="16"/>
      <c r="Z2311" s="16"/>
      <c r="AA2311" s="16"/>
      <c r="AB2311" s="16"/>
      <c r="AC2311" s="16"/>
      <c r="AD2311" s="16"/>
      <c r="AE2311" s="16"/>
      <c r="AT2311" s="287" t="s">
        <v>174</v>
      </c>
      <c r="AU2311" s="287" t="s">
        <v>87</v>
      </c>
      <c r="AV2311" s="16" t="s">
        <v>105</v>
      </c>
      <c r="AW2311" s="16" t="s">
        <v>37</v>
      </c>
      <c r="AX2311" s="16" t="s">
        <v>77</v>
      </c>
      <c r="AY2311" s="287" t="s">
        <v>164</v>
      </c>
    </row>
    <row r="2312" s="15" customFormat="1">
      <c r="A2312" s="15"/>
      <c r="B2312" s="256"/>
      <c r="C2312" s="257"/>
      <c r="D2312" s="235" t="s">
        <v>174</v>
      </c>
      <c r="E2312" s="258" t="s">
        <v>19</v>
      </c>
      <c r="F2312" s="259" t="s">
        <v>450</v>
      </c>
      <c r="G2312" s="257"/>
      <c r="H2312" s="258" t="s">
        <v>19</v>
      </c>
      <c r="I2312" s="260"/>
      <c r="J2312" s="257"/>
      <c r="K2312" s="257"/>
      <c r="L2312" s="261"/>
      <c r="M2312" s="262"/>
      <c r="N2312" s="263"/>
      <c r="O2312" s="263"/>
      <c r="P2312" s="263"/>
      <c r="Q2312" s="263"/>
      <c r="R2312" s="263"/>
      <c r="S2312" s="263"/>
      <c r="T2312" s="264"/>
      <c r="U2312" s="15"/>
      <c r="V2312" s="15"/>
      <c r="W2312" s="15"/>
      <c r="X2312" s="15"/>
      <c r="Y2312" s="15"/>
      <c r="Z2312" s="15"/>
      <c r="AA2312" s="15"/>
      <c r="AB2312" s="15"/>
      <c r="AC2312" s="15"/>
      <c r="AD2312" s="15"/>
      <c r="AE2312" s="15"/>
      <c r="AT2312" s="265" t="s">
        <v>174</v>
      </c>
      <c r="AU2312" s="265" t="s">
        <v>87</v>
      </c>
      <c r="AV2312" s="15" t="s">
        <v>85</v>
      </c>
      <c r="AW2312" s="15" t="s">
        <v>37</v>
      </c>
      <c r="AX2312" s="15" t="s">
        <v>77</v>
      </c>
      <c r="AY2312" s="265" t="s">
        <v>164</v>
      </c>
    </row>
    <row r="2313" s="13" customFormat="1">
      <c r="A2313" s="13"/>
      <c r="B2313" s="233"/>
      <c r="C2313" s="234"/>
      <c r="D2313" s="235" t="s">
        <v>174</v>
      </c>
      <c r="E2313" s="236" t="s">
        <v>19</v>
      </c>
      <c r="F2313" s="237" t="s">
        <v>451</v>
      </c>
      <c r="G2313" s="234"/>
      <c r="H2313" s="238">
        <v>200.19999999999999</v>
      </c>
      <c r="I2313" s="239"/>
      <c r="J2313" s="234"/>
      <c r="K2313" s="234"/>
      <c r="L2313" s="240"/>
      <c r="M2313" s="241"/>
      <c r="N2313" s="242"/>
      <c r="O2313" s="242"/>
      <c r="P2313" s="242"/>
      <c r="Q2313" s="242"/>
      <c r="R2313" s="242"/>
      <c r="S2313" s="242"/>
      <c r="T2313" s="24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T2313" s="244" t="s">
        <v>174</v>
      </c>
      <c r="AU2313" s="244" t="s">
        <v>87</v>
      </c>
      <c r="AV2313" s="13" t="s">
        <v>87</v>
      </c>
      <c r="AW2313" s="13" t="s">
        <v>37</v>
      </c>
      <c r="AX2313" s="13" t="s">
        <v>77</v>
      </c>
      <c r="AY2313" s="244" t="s">
        <v>164</v>
      </c>
    </row>
    <row r="2314" s="16" customFormat="1">
      <c r="A2314" s="16"/>
      <c r="B2314" s="277"/>
      <c r="C2314" s="278"/>
      <c r="D2314" s="235" t="s">
        <v>174</v>
      </c>
      <c r="E2314" s="279" t="s">
        <v>19</v>
      </c>
      <c r="F2314" s="280" t="s">
        <v>469</v>
      </c>
      <c r="G2314" s="278"/>
      <c r="H2314" s="281">
        <v>200.19999999999999</v>
      </c>
      <c r="I2314" s="282"/>
      <c r="J2314" s="278"/>
      <c r="K2314" s="278"/>
      <c r="L2314" s="283"/>
      <c r="M2314" s="284"/>
      <c r="N2314" s="285"/>
      <c r="O2314" s="285"/>
      <c r="P2314" s="285"/>
      <c r="Q2314" s="285"/>
      <c r="R2314" s="285"/>
      <c r="S2314" s="285"/>
      <c r="T2314" s="286"/>
      <c r="U2314" s="16"/>
      <c r="V2314" s="16"/>
      <c r="W2314" s="16"/>
      <c r="X2314" s="16"/>
      <c r="Y2314" s="16"/>
      <c r="Z2314" s="16"/>
      <c r="AA2314" s="16"/>
      <c r="AB2314" s="16"/>
      <c r="AC2314" s="16"/>
      <c r="AD2314" s="16"/>
      <c r="AE2314" s="16"/>
      <c r="AT2314" s="287" t="s">
        <v>174</v>
      </c>
      <c r="AU2314" s="287" t="s">
        <v>87</v>
      </c>
      <c r="AV2314" s="16" t="s">
        <v>105</v>
      </c>
      <c r="AW2314" s="16" t="s">
        <v>37</v>
      </c>
      <c r="AX2314" s="16" t="s">
        <v>77</v>
      </c>
      <c r="AY2314" s="287" t="s">
        <v>164</v>
      </c>
    </row>
    <row r="2315" s="14" customFormat="1">
      <c r="A2315" s="14"/>
      <c r="B2315" s="245"/>
      <c r="C2315" s="246"/>
      <c r="D2315" s="235" t="s">
        <v>174</v>
      </c>
      <c r="E2315" s="247" t="s">
        <v>19</v>
      </c>
      <c r="F2315" s="248" t="s">
        <v>176</v>
      </c>
      <c r="G2315" s="246"/>
      <c r="H2315" s="249">
        <v>350.01999999999998</v>
      </c>
      <c r="I2315" s="250"/>
      <c r="J2315" s="246"/>
      <c r="K2315" s="246"/>
      <c r="L2315" s="251"/>
      <c r="M2315" s="252"/>
      <c r="N2315" s="253"/>
      <c r="O2315" s="253"/>
      <c r="P2315" s="253"/>
      <c r="Q2315" s="253"/>
      <c r="R2315" s="253"/>
      <c r="S2315" s="253"/>
      <c r="T2315" s="254"/>
      <c r="U2315" s="14"/>
      <c r="V2315" s="14"/>
      <c r="W2315" s="14"/>
      <c r="X2315" s="14"/>
      <c r="Y2315" s="14"/>
      <c r="Z2315" s="14"/>
      <c r="AA2315" s="14"/>
      <c r="AB2315" s="14"/>
      <c r="AC2315" s="14"/>
      <c r="AD2315" s="14"/>
      <c r="AE2315" s="14"/>
      <c r="AT2315" s="255" t="s">
        <v>174</v>
      </c>
      <c r="AU2315" s="255" t="s">
        <v>87</v>
      </c>
      <c r="AV2315" s="14" t="s">
        <v>108</v>
      </c>
      <c r="AW2315" s="14" t="s">
        <v>37</v>
      </c>
      <c r="AX2315" s="14" t="s">
        <v>85</v>
      </c>
      <c r="AY2315" s="255" t="s">
        <v>164</v>
      </c>
    </row>
    <row r="2316" s="12" customFormat="1" ht="25.92" customHeight="1">
      <c r="A2316" s="12"/>
      <c r="B2316" s="199"/>
      <c r="C2316" s="200"/>
      <c r="D2316" s="201" t="s">
        <v>76</v>
      </c>
      <c r="E2316" s="202" t="s">
        <v>2291</v>
      </c>
      <c r="F2316" s="202" t="s">
        <v>2292</v>
      </c>
      <c r="G2316" s="200"/>
      <c r="H2316" s="200"/>
      <c r="I2316" s="203"/>
      <c r="J2316" s="204">
        <f>BK2316</f>
        <v>0</v>
      </c>
      <c r="K2316" s="200"/>
      <c r="L2316" s="205"/>
      <c r="M2316" s="206"/>
      <c r="N2316" s="207"/>
      <c r="O2316" s="207"/>
      <c r="P2316" s="208">
        <f>SUM(P2317:P2441)</f>
        <v>0</v>
      </c>
      <c r="Q2316" s="207"/>
      <c r="R2316" s="208">
        <f>SUM(R2317:R2441)</f>
        <v>0</v>
      </c>
      <c r="S2316" s="207"/>
      <c r="T2316" s="209">
        <f>SUM(T2317:T2441)</f>
        <v>0</v>
      </c>
      <c r="U2316" s="12"/>
      <c r="V2316" s="12"/>
      <c r="W2316" s="12"/>
      <c r="X2316" s="12"/>
      <c r="Y2316" s="12"/>
      <c r="Z2316" s="12"/>
      <c r="AA2316" s="12"/>
      <c r="AB2316" s="12"/>
      <c r="AC2316" s="12"/>
      <c r="AD2316" s="12"/>
      <c r="AE2316" s="12"/>
      <c r="AR2316" s="210" t="s">
        <v>108</v>
      </c>
      <c r="AT2316" s="211" t="s">
        <v>76</v>
      </c>
      <c r="AU2316" s="211" t="s">
        <v>77</v>
      </c>
      <c r="AY2316" s="210" t="s">
        <v>164</v>
      </c>
      <c r="BK2316" s="212">
        <f>SUM(BK2317:BK2441)</f>
        <v>0</v>
      </c>
    </row>
    <row r="2317" s="2" customFormat="1" ht="62.7" customHeight="1">
      <c r="A2317" s="41"/>
      <c r="B2317" s="42"/>
      <c r="C2317" s="215" t="s">
        <v>2293</v>
      </c>
      <c r="D2317" s="215" t="s">
        <v>166</v>
      </c>
      <c r="E2317" s="216" t="s">
        <v>2294</v>
      </c>
      <c r="F2317" s="217" t="s">
        <v>2295</v>
      </c>
      <c r="G2317" s="218" t="s">
        <v>272</v>
      </c>
      <c r="H2317" s="219">
        <v>1</v>
      </c>
      <c r="I2317" s="220"/>
      <c r="J2317" s="221">
        <f>ROUND(I2317*H2317,2)</f>
        <v>0</v>
      </c>
      <c r="K2317" s="217" t="s">
        <v>19</v>
      </c>
      <c r="L2317" s="47"/>
      <c r="M2317" s="222" t="s">
        <v>19</v>
      </c>
      <c r="N2317" s="223" t="s">
        <v>48</v>
      </c>
      <c r="O2317" s="87"/>
      <c r="P2317" s="224">
        <f>O2317*H2317</f>
        <v>0</v>
      </c>
      <c r="Q2317" s="224">
        <v>0</v>
      </c>
      <c r="R2317" s="224">
        <f>Q2317*H2317</f>
        <v>0</v>
      </c>
      <c r="S2317" s="224">
        <v>0</v>
      </c>
      <c r="T2317" s="225">
        <f>S2317*H2317</f>
        <v>0</v>
      </c>
      <c r="U2317" s="41"/>
      <c r="V2317" s="41"/>
      <c r="W2317" s="41"/>
      <c r="X2317" s="41"/>
      <c r="Y2317" s="41"/>
      <c r="Z2317" s="41"/>
      <c r="AA2317" s="41"/>
      <c r="AB2317" s="41"/>
      <c r="AC2317" s="41"/>
      <c r="AD2317" s="41"/>
      <c r="AE2317" s="41"/>
      <c r="AR2317" s="226" t="s">
        <v>276</v>
      </c>
      <c r="AT2317" s="226" t="s">
        <v>166</v>
      </c>
      <c r="AU2317" s="226" t="s">
        <v>85</v>
      </c>
      <c r="AY2317" s="20" t="s">
        <v>164</v>
      </c>
      <c r="BE2317" s="227">
        <f>IF(N2317="základní",J2317,0)</f>
        <v>0</v>
      </c>
      <c r="BF2317" s="227">
        <f>IF(N2317="snížená",J2317,0)</f>
        <v>0</v>
      </c>
      <c r="BG2317" s="227">
        <f>IF(N2317="zákl. přenesená",J2317,0)</f>
        <v>0</v>
      </c>
      <c r="BH2317" s="227">
        <f>IF(N2317="sníž. přenesená",J2317,0)</f>
        <v>0</v>
      </c>
      <c r="BI2317" s="227">
        <f>IF(N2317="nulová",J2317,0)</f>
        <v>0</v>
      </c>
      <c r="BJ2317" s="20" t="s">
        <v>85</v>
      </c>
      <c r="BK2317" s="227">
        <f>ROUND(I2317*H2317,2)</f>
        <v>0</v>
      </c>
      <c r="BL2317" s="20" t="s">
        <v>276</v>
      </c>
      <c r="BM2317" s="226" t="s">
        <v>2296</v>
      </c>
    </row>
    <row r="2318" s="2" customFormat="1">
      <c r="A2318" s="41"/>
      <c r="B2318" s="42"/>
      <c r="C2318" s="43"/>
      <c r="D2318" s="235" t="s">
        <v>274</v>
      </c>
      <c r="E2318" s="43"/>
      <c r="F2318" s="266" t="s">
        <v>2297</v>
      </c>
      <c r="G2318" s="43"/>
      <c r="H2318" s="43"/>
      <c r="I2318" s="230"/>
      <c r="J2318" s="43"/>
      <c r="K2318" s="43"/>
      <c r="L2318" s="47"/>
      <c r="M2318" s="231"/>
      <c r="N2318" s="232"/>
      <c r="O2318" s="87"/>
      <c r="P2318" s="87"/>
      <c r="Q2318" s="87"/>
      <c r="R2318" s="87"/>
      <c r="S2318" s="87"/>
      <c r="T2318" s="88"/>
      <c r="U2318" s="41"/>
      <c r="V2318" s="41"/>
      <c r="W2318" s="41"/>
      <c r="X2318" s="41"/>
      <c r="Y2318" s="41"/>
      <c r="Z2318" s="41"/>
      <c r="AA2318" s="41"/>
      <c r="AB2318" s="41"/>
      <c r="AC2318" s="41"/>
      <c r="AD2318" s="41"/>
      <c r="AE2318" s="41"/>
      <c r="AT2318" s="20" t="s">
        <v>274</v>
      </c>
      <c r="AU2318" s="20" t="s">
        <v>85</v>
      </c>
    </row>
    <row r="2319" s="13" customFormat="1">
      <c r="A2319" s="13"/>
      <c r="B2319" s="233"/>
      <c r="C2319" s="234"/>
      <c r="D2319" s="235" t="s">
        <v>174</v>
      </c>
      <c r="E2319" s="236" t="s">
        <v>19</v>
      </c>
      <c r="F2319" s="237" t="s">
        <v>85</v>
      </c>
      <c r="G2319" s="234"/>
      <c r="H2319" s="238">
        <v>1</v>
      </c>
      <c r="I2319" s="239"/>
      <c r="J2319" s="234"/>
      <c r="K2319" s="234"/>
      <c r="L2319" s="240"/>
      <c r="M2319" s="241"/>
      <c r="N2319" s="242"/>
      <c r="O2319" s="242"/>
      <c r="P2319" s="242"/>
      <c r="Q2319" s="242"/>
      <c r="R2319" s="242"/>
      <c r="S2319" s="242"/>
      <c r="T2319" s="24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T2319" s="244" t="s">
        <v>174</v>
      </c>
      <c r="AU2319" s="244" t="s">
        <v>85</v>
      </c>
      <c r="AV2319" s="13" t="s">
        <v>87</v>
      </c>
      <c r="AW2319" s="13" t="s">
        <v>37</v>
      </c>
      <c r="AX2319" s="13" t="s">
        <v>77</v>
      </c>
      <c r="AY2319" s="244" t="s">
        <v>164</v>
      </c>
    </row>
    <row r="2320" s="14" customFormat="1">
      <c r="A2320" s="14"/>
      <c r="B2320" s="245"/>
      <c r="C2320" s="246"/>
      <c r="D2320" s="235" t="s">
        <v>174</v>
      </c>
      <c r="E2320" s="247" t="s">
        <v>19</v>
      </c>
      <c r="F2320" s="248" t="s">
        <v>176</v>
      </c>
      <c r="G2320" s="246"/>
      <c r="H2320" s="249">
        <v>1</v>
      </c>
      <c r="I2320" s="250"/>
      <c r="J2320" s="246"/>
      <c r="K2320" s="246"/>
      <c r="L2320" s="251"/>
      <c r="M2320" s="252"/>
      <c r="N2320" s="253"/>
      <c r="O2320" s="253"/>
      <c r="P2320" s="253"/>
      <c r="Q2320" s="253"/>
      <c r="R2320" s="253"/>
      <c r="S2320" s="253"/>
      <c r="T2320" s="254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T2320" s="255" t="s">
        <v>174</v>
      </c>
      <c r="AU2320" s="255" t="s">
        <v>85</v>
      </c>
      <c r="AV2320" s="14" t="s">
        <v>108</v>
      </c>
      <c r="AW2320" s="14" t="s">
        <v>37</v>
      </c>
      <c r="AX2320" s="14" t="s">
        <v>85</v>
      </c>
      <c r="AY2320" s="255" t="s">
        <v>164</v>
      </c>
    </row>
    <row r="2321" s="2" customFormat="1" ht="55.5" customHeight="1">
      <c r="A2321" s="41"/>
      <c r="B2321" s="42"/>
      <c r="C2321" s="215" t="s">
        <v>2298</v>
      </c>
      <c r="D2321" s="215" t="s">
        <v>166</v>
      </c>
      <c r="E2321" s="216" t="s">
        <v>2299</v>
      </c>
      <c r="F2321" s="217" t="s">
        <v>2300</v>
      </c>
      <c r="G2321" s="218" t="s">
        <v>272</v>
      </c>
      <c r="H2321" s="219">
        <v>1</v>
      </c>
      <c r="I2321" s="220"/>
      <c r="J2321" s="221">
        <f>ROUND(I2321*H2321,2)</f>
        <v>0</v>
      </c>
      <c r="K2321" s="217" t="s">
        <v>19</v>
      </c>
      <c r="L2321" s="47"/>
      <c r="M2321" s="222" t="s">
        <v>19</v>
      </c>
      <c r="N2321" s="223" t="s">
        <v>48</v>
      </c>
      <c r="O2321" s="87"/>
      <c r="P2321" s="224">
        <f>O2321*H2321</f>
        <v>0</v>
      </c>
      <c r="Q2321" s="224">
        <v>0</v>
      </c>
      <c r="R2321" s="224">
        <f>Q2321*H2321</f>
        <v>0</v>
      </c>
      <c r="S2321" s="224">
        <v>0</v>
      </c>
      <c r="T2321" s="225">
        <f>S2321*H2321</f>
        <v>0</v>
      </c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41"/>
      <c r="AE2321" s="41"/>
      <c r="AR2321" s="226" t="s">
        <v>276</v>
      </c>
      <c r="AT2321" s="226" t="s">
        <v>166</v>
      </c>
      <c r="AU2321" s="226" t="s">
        <v>85</v>
      </c>
      <c r="AY2321" s="20" t="s">
        <v>164</v>
      </c>
      <c r="BE2321" s="227">
        <f>IF(N2321="základní",J2321,0)</f>
        <v>0</v>
      </c>
      <c r="BF2321" s="227">
        <f>IF(N2321="snížená",J2321,0)</f>
        <v>0</v>
      </c>
      <c r="BG2321" s="227">
        <f>IF(N2321="zákl. přenesená",J2321,0)</f>
        <v>0</v>
      </c>
      <c r="BH2321" s="227">
        <f>IF(N2321="sníž. přenesená",J2321,0)</f>
        <v>0</v>
      </c>
      <c r="BI2321" s="227">
        <f>IF(N2321="nulová",J2321,0)</f>
        <v>0</v>
      </c>
      <c r="BJ2321" s="20" t="s">
        <v>85</v>
      </c>
      <c r="BK2321" s="227">
        <f>ROUND(I2321*H2321,2)</f>
        <v>0</v>
      </c>
      <c r="BL2321" s="20" t="s">
        <v>276</v>
      </c>
      <c r="BM2321" s="226" t="s">
        <v>2301</v>
      </c>
    </row>
    <row r="2322" s="2" customFormat="1">
      <c r="A2322" s="41"/>
      <c r="B2322" s="42"/>
      <c r="C2322" s="43"/>
      <c r="D2322" s="235" t="s">
        <v>274</v>
      </c>
      <c r="E2322" s="43"/>
      <c r="F2322" s="266" t="s">
        <v>2302</v>
      </c>
      <c r="G2322" s="43"/>
      <c r="H2322" s="43"/>
      <c r="I2322" s="230"/>
      <c r="J2322" s="43"/>
      <c r="K2322" s="43"/>
      <c r="L2322" s="47"/>
      <c r="M2322" s="231"/>
      <c r="N2322" s="232"/>
      <c r="O2322" s="87"/>
      <c r="P2322" s="87"/>
      <c r="Q2322" s="87"/>
      <c r="R2322" s="87"/>
      <c r="S2322" s="87"/>
      <c r="T2322" s="88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41"/>
      <c r="AE2322" s="41"/>
      <c r="AT2322" s="20" t="s">
        <v>274</v>
      </c>
      <c r="AU2322" s="20" t="s">
        <v>85</v>
      </c>
    </row>
    <row r="2323" s="13" customFormat="1">
      <c r="A2323" s="13"/>
      <c r="B2323" s="233"/>
      <c r="C2323" s="234"/>
      <c r="D2323" s="235" t="s">
        <v>174</v>
      </c>
      <c r="E2323" s="236" t="s">
        <v>19</v>
      </c>
      <c r="F2323" s="237" t="s">
        <v>85</v>
      </c>
      <c r="G2323" s="234"/>
      <c r="H2323" s="238">
        <v>1</v>
      </c>
      <c r="I2323" s="239"/>
      <c r="J2323" s="234"/>
      <c r="K2323" s="234"/>
      <c r="L2323" s="240"/>
      <c r="M2323" s="241"/>
      <c r="N2323" s="242"/>
      <c r="O2323" s="242"/>
      <c r="P2323" s="242"/>
      <c r="Q2323" s="242"/>
      <c r="R2323" s="242"/>
      <c r="S2323" s="242"/>
      <c r="T2323" s="24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T2323" s="244" t="s">
        <v>174</v>
      </c>
      <c r="AU2323" s="244" t="s">
        <v>85</v>
      </c>
      <c r="AV2323" s="13" t="s">
        <v>87</v>
      </c>
      <c r="AW2323" s="13" t="s">
        <v>37</v>
      </c>
      <c r="AX2323" s="13" t="s">
        <v>77</v>
      </c>
      <c r="AY2323" s="244" t="s">
        <v>164</v>
      </c>
    </row>
    <row r="2324" s="14" customFormat="1">
      <c r="A2324" s="14"/>
      <c r="B2324" s="245"/>
      <c r="C2324" s="246"/>
      <c r="D2324" s="235" t="s">
        <v>174</v>
      </c>
      <c r="E2324" s="247" t="s">
        <v>19</v>
      </c>
      <c r="F2324" s="248" t="s">
        <v>176</v>
      </c>
      <c r="G2324" s="246"/>
      <c r="H2324" s="249">
        <v>1</v>
      </c>
      <c r="I2324" s="250"/>
      <c r="J2324" s="246"/>
      <c r="K2324" s="246"/>
      <c r="L2324" s="251"/>
      <c r="M2324" s="252"/>
      <c r="N2324" s="253"/>
      <c r="O2324" s="253"/>
      <c r="P2324" s="253"/>
      <c r="Q2324" s="253"/>
      <c r="R2324" s="253"/>
      <c r="S2324" s="253"/>
      <c r="T2324" s="254"/>
      <c r="U2324" s="14"/>
      <c r="V2324" s="14"/>
      <c r="W2324" s="14"/>
      <c r="X2324" s="14"/>
      <c r="Y2324" s="14"/>
      <c r="Z2324" s="14"/>
      <c r="AA2324" s="14"/>
      <c r="AB2324" s="14"/>
      <c r="AC2324" s="14"/>
      <c r="AD2324" s="14"/>
      <c r="AE2324" s="14"/>
      <c r="AT2324" s="255" t="s">
        <v>174</v>
      </c>
      <c r="AU2324" s="255" t="s">
        <v>85</v>
      </c>
      <c r="AV2324" s="14" t="s">
        <v>108</v>
      </c>
      <c r="AW2324" s="14" t="s">
        <v>37</v>
      </c>
      <c r="AX2324" s="14" t="s">
        <v>85</v>
      </c>
      <c r="AY2324" s="255" t="s">
        <v>164</v>
      </c>
    </row>
    <row r="2325" s="2" customFormat="1" ht="49.05" customHeight="1">
      <c r="A2325" s="41"/>
      <c r="B2325" s="42"/>
      <c r="C2325" s="215" t="s">
        <v>2303</v>
      </c>
      <c r="D2325" s="215" t="s">
        <v>166</v>
      </c>
      <c r="E2325" s="216" t="s">
        <v>2304</v>
      </c>
      <c r="F2325" s="217" t="s">
        <v>2305</v>
      </c>
      <c r="G2325" s="218" t="s">
        <v>179</v>
      </c>
      <c r="H2325" s="219">
        <v>58.5</v>
      </c>
      <c r="I2325" s="220"/>
      <c r="J2325" s="221">
        <f>ROUND(I2325*H2325,2)</f>
        <v>0</v>
      </c>
      <c r="K2325" s="217" t="s">
        <v>19</v>
      </c>
      <c r="L2325" s="47"/>
      <c r="M2325" s="222" t="s">
        <v>19</v>
      </c>
      <c r="N2325" s="223" t="s">
        <v>48</v>
      </c>
      <c r="O2325" s="87"/>
      <c r="P2325" s="224">
        <f>O2325*H2325</f>
        <v>0</v>
      </c>
      <c r="Q2325" s="224">
        <v>0</v>
      </c>
      <c r="R2325" s="224">
        <f>Q2325*H2325</f>
        <v>0</v>
      </c>
      <c r="S2325" s="224">
        <v>0</v>
      </c>
      <c r="T2325" s="225">
        <f>S2325*H2325</f>
        <v>0</v>
      </c>
      <c r="U2325" s="41"/>
      <c r="V2325" s="41"/>
      <c r="W2325" s="41"/>
      <c r="X2325" s="41"/>
      <c r="Y2325" s="41"/>
      <c r="Z2325" s="41"/>
      <c r="AA2325" s="41"/>
      <c r="AB2325" s="41"/>
      <c r="AC2325" s="41"/>
      <c r="AD2325" s="41"/>
      <c r="AE2325" s="41"/>
      <c r="AR2325" s="226" t="s">
        <v>276</v>
      </c>
      <c r="AT2325" s="226" t="s">
        <v>166</v>
      </c>
      <c r="AU2325" s="226" t="s">
        <v>85</v>
      </c>
      <c r="AY2325" s="20" t="s">
        <v>164</v>
      </c>
      <c r="BE2325" s="227">
        <f>IF(N2325="základní",J2325,0)</f>
        <v>0</v>
      </c>
      <c r="BF2325" s="227">
        <f>IF(N2325="snížená",J2325,0)</f>
        <v>0</v>
      </c>
      <c r="BG2325" s="227">
        <f>IF(N2325="zákl. přenesená",J2325,0)</f>
        <v>0</v>
      </c>
      <c r="BH2325" s="227">
        <f>IF(N2325="sníž. přenesená",J2325,0)</f>
        <v>0</v>
      </c>
      <c r="BI2325" s="227">
        <f>IF(N2325="nulová",J2325,0)</f>
        <v>0</v>
      </c>
      <c r="BJ2325" s="20" t="s">
        <v>85</v>
      </c>
      <c r="BK2325" s="227">
        <f>ROUND(I2325*H2325,2)</f>
        <v>0</v>
      </c>
      <c r="BL2325" s="20" t="s">
        <v>276</v>
      </c>
      <c r="BM2325" s="226" t="s">
        <v>2306</v>
      </c>
    </row>
    <row r="2326" s="2" customFormat="1">
      <c r="A2326" s="41"/>
      <c r="B2326" s="42"/>
      <c r="C2326" s="43"/>
      <c r="D2326" s="235" t="s">
        <v>274</v>
      </c>
      <c r="E2326" s="43"/>
      <c r="F2326" s="266" t="s">
        <v>2307</v>
      </c>
      <c r="G2326" s="43"/>
      <c r="H2326" s="43"/>
      <c r="I2326" s="230"/>
      <c r="J2326" s="43"/>
      <c r="K2326" s="43"/>
      <c r="L2326" s="47"/>
      <c r="M2326" s="231"/>
      <c r="N2326" s="232"/>
      <c r="O2326" s="87"/>
      <c r="P2326" s="87"/>
      <c r="Q2326" s="87"/>
      <c r="R2326" s="87"/>
      <c r="S2326" s="87"/>
      <c r="T2326" s="88"/>
      <c r="U2326" s="41"/>
      <c r="V2326" s="41"/>
      <c r="W2326" s="41"/>
      <c r="X2326" s="41"/>
      <c r="Y2326" s="41"/>
      <c r="Z2326" s="41"/>
      <c r="AA2326" s="41"/>
      <c r="AB2326" s="41"/>
      <c r="AC2326" s="41"/>
      <c r="AD2326" s="41"/>
      <c r="AE2326" s="41"/>
      <c r="AT2326" s="20" t="s">
        <v>274</v>
      </c>
      <c r="AU2326" s="20" t="s">
        <v>85</v>
      </c>
    </row>
    <row r="2327" s="13" customFormat="1">
      <c r="A2327" s="13"/>
      <c r="B2327" s="233"/>
      <c r="C2327" s="234"/>
      <c r="D2327" s="235" t="s">
        <v>174</v>
      </c>
      <c r="E2327" s="236" t="s">
        <v>19</v>
      </c>
      <c r="F2327" s="237" t="s">
        <v>2308</v>
      </c>
      <c r="G2327" s="234"/>
      <c r="H2327" s="238">
        <v>58.5</v>
      </c>
      <c r="I2327" s="239"/>
      <c r="J2327" s="234"/>
      <c r="K2327" s="234"/>
      <c r="L2327" s="240"/>
      <c r="M2327" s="241"/>
      <c r="N2327" s="242"/>
      <c r="O2327" s="242"/>
      <c r="P2327" s="242"/>
      <c r="Q2327" s="242"/>
      <c r="R2327" s="242"/>
      <c r="S2327" s="242"/>
      <c r="T2327" s="24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T2327" s="244" t="s">
        <v>174</v>
      </c>
      <c r="AU2327" s="244" t="s">
        <v>85</v>
      </c>
      <c r="AV2327" s="13" t="s">
        <v>87</v>
      </c>
      <c r="AW2327" s="13" t="s">
        <v>37</v>
      </c>
      <c r="AX2327" s="13" t="s">
        <v>77</v>
      </c>
      <c r="AY2327" s="244" t="s">
        <v>164</v>
      </c>
    </row>
    <row r="2328" s="14" customFormat="1">
      <c r="A2328" s="14"/>
      <c r="B2328" s="245"/>
      <c r="C2328" s="246"/>
      <c r="D2328" s="235" t="s">
        <v>174</v>
      </c>
      <c r="E2328" s="247" t="s">
        <v>19</v>
      </c>
      <c r="F2328" s="248" t="s">
        <v>176</v>
      </c>
      <c r="G2328" s="246"/>
      <c r="H2328" s="249">
        <v>58.5</v>
      </c>
      <c r="I2328" s="250"/>
      <c r="J2328" s="246"/>
      <c r="K2328" s="246"/>
      <c r="L2328" s="251"/>
      <c r="M2328" s="252"/>
      <c r="N2328" s="253"/>
      <c r="O2328" s="253"/>
      <c r="P2328" s="253"/>
      <c r="Q2328" s="253"/>
      <c r="R2328" s="253"/>
      <c r="S2328" s="253"/>
      <c r="T2328" s="254"/>
      <c r="U2328" s="14"/>
      <c r="V2328" s="14"/>
      <c r="W2328" s="14"/>
      <c r="X2328" s="14"/>
      <c r="Y2328" s="14"/>
      <c r="Z2328" s="14"/>
      <c r="AA2328" s="14"/>
      <c r="AB2328" s="14"/>
      <c r="AC2328" s="14"/>
      <c r="AD2328" s="14"/>
      <c r="AE2328" s="14"/>
      <c r="AT2328" s="255" t="s">
        <v>174</v>
      </c>
      <c r="AU2328" s="255" t="s">
        <v>85</v>
      </c>
      <c r="AV2328" s="14" t="s">
        <v>108</v>
      </c>
      <c r="AW2328" s="14" t="s">
        <v>37</v>
      </c>
      <c r="AX2328" s="14" t="s">
        <v>85</v>
      </c>
      <c r="AY2328" s="255" t="s">
        <v>164</v>
      </c>
    </row>
    <row r="2329" s="2" customFormat="1" ht="49.05" customHeight="1">
      <c r="A2329" s="41"/>
      <c r="B2329" s="42"/>
      <c r="C2329" s="215" t="s">
        <v>2309</v>
      </c>
      <c r="D2329" s="215" t="s">
        <v>166</v>
      </c>
      <c r="E2329" s="216" t="s">
        <v>2310</v>
      </c>
      <c r="F2329" s="217" t="s">
        <v>2311</v>
      </c>
      <c r="G2329" s="218" t="s">
        <v>169</v>
      </c>
      <c r="H2329" s="219">
        <v>100</v>
      </c>
      <c r="I2329" s="220"/>
      <c r="J2329" s="221">
        <f>ROUND(I2329*H2329,2)</f>
        <v>0</v>
      </c>
      <c r="K2329" s="217" t="s">
        <v>19</v>
      </c>
      <c r="L2329" s="47"/>
      <c r="M2329" s="222" t="s">
        <v>19</v>
      </c>
      <c r="N2329" s="223" t="s">
        <v>48</v>
      </c>
      <c r="O2329" s="87"/>
      <c r="P2329" s="224">
        <f>O2329*H2329</f>
        <v>0</v>
      </c>
      <c r="Q2329" s="224">
        <v>0</v>
      </c>
      <c r="R2329" s="224">
        <f>Q2329*H2329</f>
        <v>0</v>
      </c>
      <c r="S2329" s="224">
        <v>0</v>
      </c>
      <c r="T2329" s="225">
        <f>S2329*H2329</f>
        <v>0</v>
      </c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/>
      <c r="AE2329" s="41"/>
      <c r="AR2329" s="226" t="s">
        <v>276</v>
      </c>
      <c r="AT2329" s="226" t="s">
        <v>166</v>
      </c>
      <c r="AU2329" s="226" t="s">
        <v>85</v>
      </c>
      <c r="AY2329" s="20" t="s">
        <v>164</v>
      </c>
      <c r="BE2329" s="227">
        <f>IF(N2329="základní",J2329,0)</f>
        <v>0</v>
      </c>
      <c r="BF2329" s="227">
        <f>IF(N2329="snížená",J2329,0)</f>
        <v>0</v>
      </c>
      <c r="BG2329" s="227">
        <f>IF(N2329="zákl. přenesená",J2329,0)</f>
        <v>0</v>
      </c>
      <c r="BH2329" s="227">
        <f>IF(N2329="sníž. přenesená",J2329,0)</f>
        <v>0</v>
      </c>
      <c r="BI2329" s="227">
        <f>IF(N2329="nulová",J2329,0)</f>
        <v>0</v>
      </c>
      <c r="BJ2329" s="20" t="s">
        <v>85</v>
      </c>
      <c r="BK2329" s="227">
        <f>ROUND(I2329*H2329,2)</f>
        <v>0</v>
      </c>
      <c r="BL2329" s="20" t="s">
        <v>276</v>
      </c>
      <c r="BM2329" s="226" t="s">
        <v>2312</v>
      </c>
    </row>
    <row r="2330" s="2" customFormat="1">
      <c r="A2330" s="41"/>
      <c r="B2330" s="42"/>
      <c r="C2330" s="43"/>
      <c r="D2330" s="235" t="s">
        <v>274</v>
      </c>
      <c r="E2330" s="43"/>
      <c r="F2330" s="266" t="s">
        <v>2313</v>
      </c>
      <c r="G2330" s="43"/>
      <c r="H2330" s="43"/>
      <c r="I2330" s="230"/>
      <c r="J2330" s="43"/>
      <c r="K2330" s="43"/>
      <c r="L2330" s="47"/>
      <c r="M2330" s="231"/>
      <c r="N2330" s="232"/>
      <c r="O2330" s="87"/>
      <c r="P2330" s="87"/>
      <c r="Q2330" s="87"/>
      <c r="R2330" s="87"/>
      <c r="S2330" s="87"/>
      <c r="T2330" s="88"/>
      <c r="U2330" s="41"/>
      <c r="V2330" s="41"/>
      <c r="W2330" s="41"/>
      <c r="X2330" s="41"/>
      <c r="Y2330" s="41"/>
      <c r="Z2330" s="41"/>
      <c r="AA2330" s="41"/>
      <c r="AB2330" s="41"/>
      <c r="AC2330" s="41"/>
      <c r="AD2330" s="41"/>
      <c r="AE2330" s="41"/>
      <c r="AT2330" s="20" t="s">
        <v>274</v>
      </c>
      <c r="AU2330" s="20" t="s">
        <v>85</v>
      </c>
    </row>
    <row r="2331" s="13" customFormat="1">
      <c r="A2331" s="13"/>
      <c r="B2331" s="233"/>
      <c r="C2331" s="234"/>
      <c r="D2331" s="235" t="s">
        <v>174</v>
      </c>
      <c r="E2331" s="236" t="s">
        <v>19</v>
      </c>
      <c r="F2331" s="237" t="s">
        <v>2314</v>
      </c>
      <c r="G2331" s="234"/>
      <c r="H2331" s="238">
        <v>100</v>
      </c>
      <c r="I2331" s="239"/>
      <c r="J2331" s="234"/>
      <c r="K2331" s="234"/>
      <c r="L2331" s="240"/>
      <c r="M2331" s="241"/>
      <c r="N2331" s="242"/>
      <c r="O2331" s="242"/>
      <c r="P2331" s="242"/>
      <c r="Q2331" s="242"/>
      <c r="R2331" s="242"/>
      <c r="S2331" s="242"/>
      <c r="T2331" s="24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T2331" s="244" t="s">
        <v>174</v>
      </c>
      <c r="AU2331" s="244" t="s">
        <v>85</v>
      </c>
      <c r="AV2331" s="13" t="s">
        <v>87</v>
      </c>
      <c r="AW2331" s="13" t="s">
        <v>37</v>
      </c>
      <c r="AX2331" s="13" t="s">
        <v>77</v>
      </c>
      <c r="AY2331" s="244" t="s">
        <v>164</v>
      </c>
    </row>
    <row r="2332" s="14" customFormat="1">
      <c r="A2332" s="14"/>
      <c r="B2332" s="245"/>
      <c r="C2332" s="246"/>
      <c r="D2332" s="235" t="s">
        <v>174</v>
      </c>
      <c r="E2332" s="247" t="s">
        <v>19</v>
      </c>
      <c r="F2332" s="248" t="s">
        <v>176</v>
      </c>
      <c r="G2332" s="246"/>
      <c r="H2332" s="249">
        <v>100</v>
      </c>
      <c r="I2332" s="250"/>
      <c r="J2332" s="246"/>
      <c r="K2332" s="246"/>
      <c r="L2332" s="251"/>
      <c r="M2332" s="252"/>
      <c r="N2332" s="253"/>
      <c r="O2332" s="253"/>
      <c r="P2332" s="253"/>
      <c r="Q2332" s="253"/>
      <c r="R2332" s="253"/>
      <c r="S2332" s="253"/>
      <c r="T2332" s="254"/>
      <c r="U2332" s="14"/>
      <c r="V2332" s="14"/>
      <c r="W2332" s="14"/>
      <c r="X2332" s="14"/>
      <c r="Y2332" s="14"/>
      <c r="Z2332" s="14"/>
      <c r="AA2332" s="14"/>
      <c r="AB2332" s="14"/>
      <c r="AC2332" s="14"/>
      <c r="AD2332" s="14"/>
      <c r="AE2332" s="14"/>
      <c r="AT2332" s="255" t="s">
        <v>174</v>
      </c>
      <c r="AU2332" s="255" t="s">
        <v>85</v>
      </c>
      <c r="AV2332" s="14" t="s">
        <v>108</v>
      </c>
      <c r="AW2332" s="14" t="s">
        <v>37</v>
      </c>
      <c r="AX2332" s="14" t="s">
        <v>85</v>
      </c>
      <c r="AY2332" s="255" t="s">
        <v>164</v>
      </c>
    </row>
    <row r="2333" s="2" customFormat="1" ht="62.7" customHeight="1">
      <c r="A2333" s="41"/>
      <c r="B2333" s="42"/>
      <c r="C2333" s="215" t="s">
        <v>2315</v>
      </c>
      <c r="D2333" s="215" t="s">
        <v>166</v>
      </c>
      <c r="E2333" s="216" t="s">
        <v>2316</v>
      </c>
      <c r="F2333" s="217" t="s">
        <v>2317</v>
      </c>
      <c r="G2333" s="218" t="s">
        <v>169</v>
      </c>
      <c r="H2333" s="219">
        <v>228</v>
      </c>
      <c r="I2333" s="220"/>
      <c r="J2333" s="221">
        <f>ROUND(I2333*H2333,2)</f>
        <v>0</v>
      </c>
      <c r="K2333" s="217" t="s">
        <v>19</v>
      </c>
      <c r="L2333" s="47"/>
      <c r="M2333" s="222" t="s">
        <v>19</v>
      </c>
      <c r="N2333" s="223" t="s">
        <v>48</v>
      </c>
      <c r="O2333" s="87"/>
      <c r="P2333" s="224">
        <f>O2333*H2333</f>
        <v>0</v>
      </c>
      <c r="Q2333" s="224">
        <v>0</v>
      </c>
      <c r="R2333" s="224">
        <f>Q2333*H2333</f>
        <v>0</v>
      </c>
      <c r="S2333" s="224">
        <v>0</v>
      </c>
      <c r="T2333" s="225">
        <f>S2333*H2333</f>
        <v>0</v>
      </c>
      <c r="U2333" s="41"/>
      <c r="V2333" s="41"/>
      <c r="W2333" s="41"/>
      <c r="X2333" s="41"/>
      <c r="Y2333" s="41"/>
      <c r="Z2333" s="41"/>
      <c r="AA2333" s="41"/>
      <c r="AB2333" s="41"/>
      <c r="AC2333" s="41"/>
      <c r="AD2333" s="41"/>
      <c r="AE2333" s="41"/>
      <c r="AR2333" s="226" t="s">
        <v>276</v>
      </c>
      <c r="AT2333" s="226" t="s">
        <v>166</v>
      </c>
      <c r="AU2333" s="226" t="s">
        <v>85</v>
      </c>
      <c r="AY2333" s="20" t="s">
        <v>164</v>
      </c>
      <c r="BE2333" s="227">
        <f>IF(N2333="základní",J2333,0)</f>
        <v>0</v>
      </c>
      <c r="BF2333" s="227">
        <f>IF(N2333="snížená",J2333,0)</f>
        <v>0</v>
      </c>
      <c r="BG2333" s="227">
        <f>IF(N2333="zákl. přenesená",J2333,0)</f>
        <v>0</v>
      </c>
      <c r="BH2333" s="227">
        <f>IF(N2333="sníž. přenesená",J2333,0)</f>
        <v>0</v>
      </c>
      <c r="BI2333" s="227">
        <f>IF(N2333="nulová",J2333,0)</f>
        <v>0</v>
      </c>
      <c r="BJ2333" s="20" t="s">
        <v>85</v>
      </c>
      <c r="BK2333" s="227">
        <f>ROUND(I2333*H2333,2)</f>
        <v>0</v>
      </c>
      <c r="BL2333" s="20" t="s">
        <v>276</v>
      </c>
      <c r="BM2333" s="226" t="s">
        <v>2318</v>
      </c>
    </row>
    <row r="2334" s="2" customFormat="1">
      <c r="A2334" s="41"/>
      <c r="B2334" s="42"/>
      <c r="C2334" s="43"/>
      <c r="D2334" s="235" t="s">
        <v>274</v>
      </c>
      <c r="E2334" s="43"/>
      <c r="F2334" s="266" t="s">
        <v>2319</v>
      </c>
      <c r="G2334" s="43"/>
      <c r="H2334" s="43"/>
      <c r="I2334" s="230"/>
      <c r="J2334" s="43"/>
      <c r="K2334" s="43"/>
      <c r="L2334" s="47"/>
      <c r="M2334" s="231"/>
      <c r="N2334" s="232"/>
      <c r="O2334" s="87"/>
      <c r="P2334" s="87"/>
      <c r="Q2334" s="87"/>
      <c r="R2334" s="87"/>
      <c r="S2334" s="87"/>
      <c r="T2334" s="88"/>
      <c r="U2334" s="41"/>
      <c r="V2334" s="41"/>
      <c r="W2334" s="41"/>
      <c r="X2334" s="41"/>
      <c r="Y2334" s="41"/>
      <c r="Z2334" s="41"/>
      <c r="AA2334" s="41"/>
      <c r="AB2334" s="41"/>
      <c r="AC2334" s="41"/>
      <c r="AD2334" s="41"/>
      <c r="AE2334" s="41"/>
      <c r="AT2334" s="20" t="s">
        <v>274</v>
      </c>
      <c r="AU2334" s="20" t="s">
        <v>85</v>
      </c>
    </row>
    <row r="2335" s="13" customFormat="1">
      <c r="A2335" s="13"/>
      <c r="B2335" s="233"/>
      <c r="C2335" s="234"/>
      <c r="D2335" s="235" t="s">
        <v>174</v>
      </c>
      <c r="E2335" s="236" t="s">
        <v>19</v>
      </c>
      <c r="F2335" s="237" t="s">
        <v>2320</v>
      </c>
      <c r="G2335" s="234"/>
      <c r="H2335" s="238">
        <v>228</v>
      </c>
      <c r="I2335" s="239"/>
      <c r="J2335" s="234"/>
      <c r="K2335" s="234"/>
      <c r="L2335" s="240"/>
      <c r="M2335" s="241"/>
      <c r="N2335" s="242"/>
      <c r="O2335" s="242"/>
      <c r="P2335" s="242"/>
      <c r="Q2335" s="242"/>
      <c r="R2335" s="242"/>
      <c r="S2335" s="242"/>
      <c r="T2335" s="24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T2335" s="244" t="s">
        <v>174</v>
      </c>
      <c r="AU2335" s="244" t="s">
        <v>85</v>
      </c>
      <c r="AV2335" s="13" t="s">
        <v>87</v>
      </c>
      <c r="AW2335" s="13" t="s">
        <v>37</v>
      </c>
      <c r="AX2335" s="13" t="s">
        <v>77</v>
      </c>
      <c r="AY2335" s="244" t="s">
        <v>164</v>
      </c>
    </row>
    <row r="2336" s="14" customFormat="1">
      <c r="A2336" s="14"/>
      <c r="B2336" s="245"/>
      <c r="C2336" s="246"/>
      <c r="D2336" s="235" t="s">
        <v>174</v>
      </c>
      <c r="E2336" s="247" t="s">
        <v>19</v>
      </c>
      <c r="F2336" s="248" t="s">
        <v>176</v>
      </c>
      <c r="G2336" s="246"/>
      <c r="H2336" s="249">
        <v>228</v>
      </c>
      <c r="I2336" s="250"/>
      <c r="J2336" s="246"/>
      <c r="K2336" s="246"/>
      <c r="L2336" s="251"/>
      <c r="M2336" s="252"/>
      <c r="N2336" s="253"/>
      <c r="O2336" s="253"/>
      <c r="P2336" s="253"/>
      <c r="Q2336" s="253"/>
      <c r="R2336" s="253"/>
      <c r="S2336" s="253"/>
      <c r="T2336" s="254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T2336" s="255" t="s">
        <v>174</v>
      </c>
      <c r="AU2336" s="255" t="s">
        <v>85</v>
      </c>
      <c r="AV2336" s="14" t="s">
        <v>108</v>
      </c>
      <c r="AW2336" s="14" t="s">
        <v>37</v>
      </c>
      <c r="AX2336" s="14" t="s">
        <v>85</v>
      </c>
      <c r="AY2336" s="255" t="s">
        <v>164</v>
      </c>
    </row>
    <row r="2337" s="2" customFormat="1" ht="55.5" customHeight="1">
      <c r="A2337" s="41"/>
      <c r="B2337" s="42"/>
      <c r="C2337" s="215" t="s">
        <v>2321</v>
      </c>
      <c r="D2337" s="215" t="s">
        <v>166</v>
      </c>
      <c r="E2337" s="216" t="s">
        <v>2322</v>
      </c>
      <c r="F2337" s="217" t="s">
        <v>2323</v>
      </c>
      <c r="G2337" s="218" t="s">
        <v>169</v>
      </c>
      <c r="H2337" s="219">
        <v>88</v>
      </c>
      <c r="I2337" s="220"/>
      <c r="J2337" s="221">
        <f>ROUND(I2337*H2337,2)</f>
        <v>0</v>
      </c>
      <c r="K2337" s="217" t="s">
        <v>19</v>
      </c>
      <c r="L2337" s="47"/>
      <c r="M2337" s="222" t="s">
        <v>19</v>
      </c>
      <c r="N2337" s="223" t="s">
        <v>48</v>
      </c>
      <c r="O2337" s="87"/>
      <c r="P2337" s="224">
        <f>O2337*H2337</f>
        <v>0</v>
      </c>
      <c r="Q2337" s="224">
        <v>0</v>
      </c>
      <c r="R2337" s="224">
        <f>Q2337*H2337</f>
        <v>0</v>
      </c>
      <c r="S2337" s="224">
        <v>0</v>
      </c>
      <c r="T2337" s="225">
        <f>S2337*H2337</f>
        <v>0</v>
      </c>
      <c r="U2337" s="41"/>
      <c r="V2337" s="41"/>
      <c r="W2337" s="41"/>
      <c r="X2337" s="41"/>
      <c r="Y2337" s="41"/>
      <c r="Z2337" s="41"/>
      <c r="AA2337" s="41"/>
      <c r="AB2337" s="41"/>
      <c r="AC2337" s="41"/>
      <c r="AD2337" s="41"/>
      <c r="AE2337" s="41"/>
      <c r="AR2337" s="226" t="s">
        <v>276</v>
      </c>
      <c r="AT2337" s="226" t="s">
        <v>166</v>
      </c>
      <c r="AU2337" s="226" t="s">
        <v>85</v>
      </c>
      <c r="AY2337" s="20" t="s">
        <v>164</v>
      </c>
      <c r="BE2337" s="227">
        <f>IF(N2337="základní",J2337,0)</f>
        <v>0</v>
      </c>
      <c r="BF2337" s="227">
        <f>IF(N2337="snížená",J2337,0)</f>
        <v>0</v>
      </c>
      <c r="BG2337" s="227">
        <f>IF(N2337="zákl. přenesená",J2337,0)</f>
        <v>0</v>
      </c>
      <c r="BH2337" s="227">
        <f>IF(N2337="sníž. přenesená",J2337,0)</f>
        <v>0</v>
      </c>
      <c r="BI2337" s="227">
        <f>IF(N2337="nulová",J2337,0)</f>
        <v>0</v>
      </c>
      <c r="BJ2337" s="20" t="s">
        <v>85</v>
      </c>
      <c r="BK2337" s="227">
        <f>ROUND(I2337*H2337,2)</f>
        <v>0</v>
      </c>
      <c r="BL2337" s="20" t="s">
        <v>276</v>
      </c>
      <c r="BM2337" s="226" t="s">
        <v>2324</v>
      </c>
    </row>
    <row r="2338" s="2" customFormat="1">
      <c r="A2338" s="41"/>
      <c r="B2338" s="42"/>
      <c r="C2338" s="43"/>
      <c r="D2338" s="235" t="s">
        <v>274</v>
      </c>
      <c r="E2338" s="43"/>
      <c r="F2338" s="266" t="s">
        <v>2325</v>
      </c>
      <c r="G2338" s="43"/>
      <c r="H2338" s="43"/>
      <c r="I2338" s="230"/>
      <c r="J2338" s="43"/>
      <c r="K2338" s="43"/>
      <c r="L2338" s="47"/>
      <c r="M2338" s="231"/>
      <c r="N2338" s="232"/>
      <c r="O2338" s="87"/>
      <c r="P2338" s="87"/>
      <c r="Q2338" s="87"/>
      <c r="R2338" s="87"/>
      <c r="S2338" s="87"/>
      <c r="T2338" s="88"/>
      <c r="U2338" s="41"/>
      <c r="V2338" s="41"/>
      <c r="W2338" s="41"/>
      <c r="X2338" s="41"/>
      <c r="Y2338" s="41"/>
      <c r="Z2338" s="41"/>
      <c r="AA2338" s="41"/>
      <c r="AB2338" s="41"/>
      <c r="AC2338" s="41"/>
      <c r="AD2338" s="41"/>
      <c r="AE2338" s="41"/>
      <c r="AT2338" s="20" t="s">
        <v>274</v>
      </c>
      <c r="AU2338" s="20" t="s">
        <v>85</v>
      </c>
    </row>
    <row r="2339" s="13" customFormat="1">
      <c r="A2339" s="13"/>
      <c r="B2339" s="233"/>
      <c r="C2339" s="234"/>
      <c r="D2339" s="235" t="s">
        <v>174</v>
      </c>
      <c r="E2339" s="236" t="s">
        <v>19</v>
      </c>
      <c r="F2339" s="237" t="s">
        <v>2326</v>
      </c>
      <c r="G2339" s="234"/>
      <c r="H2339" s="238">
        <v>88</v>
      </c>
      <c r="I2339" s="239"/>
      <c r="J2339" s="234"/>
      <c r="K2339" s="234"/>
      <c r="L2339" s="240"/>
      <c r="M2339" s="241"/>
      <c r="N2339" s="242"/>
      <c r="O2339" s="242"/>
      <c r="P2339" s="242"/>
      <c r="Q2339" s="242"/>
      <c r="R2339" s="242"/>
      <c r="S2339" s="242"/>
      <c r="T2339" s="24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  <c r="AE2339" s="13"/>
      <c r="AT2339" s="244" t="s">
        <v>174</v>
      </c>
      <c r="AU2339" s="244" t="s">
        <v>85</v>
      </c>
      <c r="AV2339" s="13" t="s">
        <v>87</v>
      </c>
      <c r="AW2339" s="13" t="s">
        <v>37</v>
      </c>
      <c r="AX2339" s="13" t="s">
        <v>77</v>
      </c>
      <c r="AY2339" s="244" t="s">
        <v>164</v>
      </c>
    </row>
    <row r="2340" s="14" customFormat="1">
      <c r="A2340" s="14"/>
      <c r="B2340" s="245"/>
      <c r="C2340" s="246"/>
      <c r="D2340" s="235" t="s">
        <v>174</v>
      </c>
      <c r="E2340" s="247" t="s">
        <v>19</v>
      </c>
      <c r="F2340" s="248" t="s">
        <v>176</v>
      </c>
      <c r="G2340" s="246"/>
      <c r="H2340" s="249">
        <v>88</v>
      </c>
      <c r="I2340" s="250"/>
      <c r="J2340" s="246"/>
      <c r="K2340" s="246"/>
      <c r="L2340" s="251"/>
      <c r="M2340" s="252"/>
      <c r="N2340" s="253"/>
      <c r="O2340" s="253"/>
      <c r="P2340" s="253"/>
      <c r="Q2340" s="253"/>
      <c r="R2340" s="253"/>
      <c r="S2340" s="253"/>
      <c r="T2340" s="254"/>
      <c r="U2340" s="14"/>
      <c r="V2340" s="14"/>
      <c r="W2340" s="14"/>
      <c r="X2340" s="14"/>
      <c r="Y2340" s="14"/>
      <c r="Z2340" s="14"/>
      <c r="AA2340" s="14"/>
      <c r="AB2340" s="14"/>
      <c r="AC2340" s="14"/>
      <c r="AD2340" s="14"/>
      <c r="AE2340" s="14"/>
      <c r="AT2340" s="255" t="s">
        <v>174</v>
      </c>
      <c r="AU2340" s="255" t="s">
        <v>85</v>
      </c>
      <c r="AV2340" s="14" t="s">
        <v>108</v>
      </c>
      <c r="AW2340" s="14" t="s">
        <v>37</v>
      </c>
      <c r="AX2340" s="14" t="s">
        <v>85</v>
      </c>
      <c r="AY2340" s="255" t="s">
        <v>164</v>
      </c>
    </row>
    <row r="2341" s="2" customFormat="1" ht="49.05" customHeight="1">
      <c r="A2341" s="41"/>
      <c r="B2341" s="42"/>
      <c r="C2341" s="215" t="s">
        <v>2327</v>
      </c>
      <c r="D2341" s="215" t="s">
        <v>166</v>
      </c>
      <c r="E2341" s="216" t="s">
        <v>2328</v>
      </c>
      <c r="F2341" s="217" t="s">
        <v>2329</v>
      </c>
      <c r="G2341" s="218" t="s">
        <v>272</v>
      </c>
      <c r="H2341" s="219">
        <v>1</v>
      </c>
      <c r="I2341" s="220"/>
      <c r="J2341" s="221">
        <f>ROUND(I2341*H2341,2)</f>
        <v>0</v>
      </c>
      <c r="K2341" s="217" t="s">
        <v>19</v>
      </c>
      <c r="L2341" s="47"/>
      <c r="M2341" s="222" t="s">
        <v>19</v>
      </c>
      <c r="N2341" s="223" t="s">
        <v>48</v>
      </c>
      <c r="O2341" s="87"/>
      <c r="P2341" s="224">
        <f>O2341*H2341</f>
        <v>0</v>
      </c>
      <c r="Q2341" s="224">
        <v>0</v>
      </c>
      <c r="R2341" s="224">
        <f>Q2341*H2341</f>
        <v>0</v>
      </c>
      <c r="S2341" s="224">
        <v>0</v>
      </c>
      <c r="T2341" s="225">
        <f>S2341*H2341</f>
        <v>0</v>
      </c>
      <c r="U2341" s="41"/>
      <c r="V2341" s="41"/>
      <c r="W2341" s="41"/>
      <c r="X2341" s="41"/>
      <c r="Y2341" s="41"/>
      <c r="Z2341" s="41"/>
      <c r="AA2341" s="41"/>
      <c r="AB2341" s="41"/>
      <c r="AC2341" s="41"/>
      <c r="AD2341" s="41"/>
      <c r="AE2341" s="41"/>
      <c r="AR2341" s="226" t="s">
        <v>276</v>
      </c>
      <c r="AT2341" s="226" t="s">
        <v>166</v>
      </c>
      <c r="AU2341" s="226" t="s">
        <v>85</v>
      </c>
      <c r="AY2341" s="20" t="s">
        <v>164</v>
      </c>
      <c r="BE2341" s="227">
        <f>IF(N2341="základní",J2341,0)</f>
        <v>0</v>
      </c>
      <c r="BF2341" s="227">
        <f>IF(N2341="snížená",J2341,0)</f>
        <v>0</v>
      </c>
      <c r="BG2341" s="227">
        <f>IF(N2341="zákl. přenesená",J2341,0)</f>
        <v>0</v>
      </c>
      <c r="BH2341" s="227">
        <f>IF(N2341="sníž. přenesená",J2341,0)</f>
        <v>0</v>
      </c>
      <c r="BI2341" s="227">
        <f>IF(N2341="nulová",J2341,0)</f>
        <v>0</v>
      </c>
      <c r="BJ2341" s="20" t="s">
        <v>85</v>
      </c>
      <c r="BK2341" s="227">
        <f>ROUND(I2341*H2341,2)</f>
        <v>0</v>
      </c>
      <c r="BL2341" s="20" t="s">
        <v>276</v>
      </c>
      <c r="BM2341" s="226" t="s">
        <v>2330</v>
      </c>
    </row>
    <row r="2342" s="2" customFormat="1">
      <c r="A2342" s="41"/>
      <c r="B2342" s="42"/>
      <c r="C2342" s="43"/>
      <c r="D2342" s="235" t="s">
        <v>274</v>
      </c>
      <c r="E2342" s="43"/>
      <c r="F2342" s="266" t="s">
        <v>2331</v>
      </c>
      <c r="G2342" s="43"/>
      <c r="H2342" s="43"/>
      <c r="I2342" s="230"/>
      <c r="J2342" s="43"/>
      <c r="K2342" s="43"/>
      <c r="L2342" s="47"/>
      <c r="M2342" s="231"/>
      <c r="N2342" s="232"/>
      <c r="O2342" s="87"/>
      <c r="P2342" s="87"/>
      <c r="Q2342" s="87"/>
      <c r="R2342" s="87"/>
      <c r="S2342" s="87"/>
      <c r="T2342" s="88"/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41"/>
      <c r="AE2342" s="41"/>
      <c r="AT2342" s="20" t="s">
        <v>274</v>
      </c>
      <c r="AU2342" s="20" t="s">
        <v>85</v>
      </c>
    </row>
    <row r="2343" s="13" customFormat="1">
      <c r="A2343" s="13"/>
      <c r="B2343" s="233"/>
      <c r="C2343" s="234"/>
      <c r="D2343" s="235" t="s">
        <v>174</v>
      </c>
      <c r="E2343" s="236" t="s">
        <v>19</v>
      </c>
      <c r="F2343" s="237" t="s">
        <v>85</v>
      </c>
      <c r="G2343" s="234"/>
      <c r="H2343" s="238">
        <v>1</v>
      </c>
      <c r="I2343" s="239"/>
      <c r="J2343" s="234"/>
      <c r="K2343" s="234"/>
      <c r="L2343" s="240"/>
      <c r="M2343" s="241"/>
      <c r="N2343" s="242"/>
      <c r="O2343" s="242"/>
      <c r="P2343" s="242"/>
      <c r="Q2343" s="242"/>
      <c r="R2343" s="242"/>
      <c r="S2343" s="242"/>
      <c r="T2343" s="24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T2343" s="244" t="s">
        <v>174</v>
      </c>
      <c r="AU2343" s="244" t="s">
        <v>85</v>
      </c>
      <c r="AV2343" s="13" t="s">
        <v>87</v>
      </c>
      <c r="AW2343" s="13" t="s">
        <v>37</v>
      </c>
      <c r="AX2343" s="13" t="s">
        <v>77</v>
      </c>
      <c r="AY2343" s="244" t="s">
        <v>164</v>
      </c>
    </row>
    <row r="2344" s="14" customFormat="1">
      <c r="A2344" s="14"/>
      <c r="B2344" s="245"/>
      <c r="C2344" s="246"/>
      <c r="D2344" s="235" t="s">
        <v>174</v>
      </c>
      <c r="E2344" s="247" t="s">
        <v>19</v>
      </c>
      <c r="F2344" s="248" t="s">
        <v>176</v>
      </c>
      <c r="G2344" s="246"/>
      <c r="H2344" s="249">
        <v>1</v>
      </c>
      <c r="I2344" s="250"/>
      <c r="J2344" s="246"/>
      <c r="K2344" s="246"/>
      <c r="L2344" s="251"/>
      <c r="M2344" s="252"/>
      <c r="N2344" s="253"/>
      <c r="O2344" s="253"/>
      <c r="P2344" s="253"/>
      <c r="Q2344" s="253"/>
      <c r="R2344" s="253"/>
      <c r="S2344" s="253"/>
      <c r="T2344" s="254"/>
      <c r="U2344" s="14"/>
      <c r="V2344" s="14"/>
      <c r="W2344" s="14"/>
      <c r="X2344" s="14"/>
      <c r="Y2344" s="14"/>
      <c r="Z2344" s="14"/>
      <c r="AA2344" s="14"/>
      <c r="AB2344" s="14"/>
      <c r="AC2344" s="14"/>
      <c r="AD2344" s="14"/>
      <c r="AE2344" s="14"/>
      <c r="AT2344" s="255" t="s">
        <v>174</v>
      </c>
      <c r="AU2344" s="255" t="s">
        <v>85</v>
      </c>
      <c r="AV2344" s="14" t="s">
        <v>108</v>
      </c>
      <c r="AW2344" s="14" t="s">
        <v>37</v>
      </c>
      <c r="AX2344" s="14" t="s">
        <v>85</v>
      </c>
      <c r="AY2344" s="255" t="s">
        <v>164</v>
      </c>
    </row>
    <row r="2345" s="2" customFormat="1" ht="76.35" customHeight="1">
      <c r="A2345" s="41"/>
      <c r="B2345" s="42"/>
      <c r="C2345" s="215" t="s">
        <v>2332</v>
      </c>
      <c r="D2345" s="215" t="s">
        <v>166</v>
      </c>
      <c r="E2345" s="216" t="s">
        <v>2333</v>
      </c>
      <c r="F2345" s="217" t="s">
        <v>2334</v>
      </c>
      <c r="G2345" s="218" t="s">
        <v>272</v>
      </c>
      <c r="H2345" s="219">
        <v>1</v>
      </c>
      <c r="I2345" s="220"/>
      <c r="J2345" s="221">
        <f>ROUND(I2345*H2345,2)</f>
        <v>0</v>
      </c>
      <c r="K2345" s="217" t="s">
        <v>19</v>
      </c>
      <c r="L2345" s="47"/>
      <c r="M2345" s="222" t="s">
        <v>19</v>
      </c>
      <c r="N2345" s="223" t="s">
        <v>48</v>
      </c>
      <c r="O2345" s="87"/>
      <c r="P2345" s="224">
        <f>O2345*H2345</f>
        <v>0</v>
      </c>
      <c r="Q2345" s="224">
        <v>0</v>
      </c>
      <c r="R2345" s="224">
        <f>Q2345*H2345</f>
        <v>0</v>
      </c>
      <c r="S2345" s="224">
        <v>0</v>
      </c>
      <c r="T2345" s="225">
        <f>S2345*H2345</f>
        <v>0</v>
      </c>
      <c r="U2345" s="41"/>
      <c r="V2345" s="41"/>
      <c r="W2345" s="41"/>
      <c r="X2345" s="41"/>
      <c r="Y2345" s="41"/>
      <c r="Z2345" s="41"/>
      <c r="AA2345" s="41"/>
      <c r="AB2345" s="41"/>
      <c r="AC2345" s="41"/>
      <c r="AD2345" s="41"/>
      <c r="AE2345" s="41"/>
      <c r="AR2345" s="226" t="s">
        <v>276</v>
      </c>
      <c r="AT2345" s="226" t="s">
        <v>166</v>
      </c>
      <c r="AU2345" s="226" t="s">
        <v>85</v>
      </c>
      <c r="AY2345" s="20" t="s">
        <v>164</v>
      </c>
      <c r="BE2345" s="227">
        <f>IF(N2345="základní",J2345,0)</f>
        <v>0</v>
      </c>
      <c r="BF2345" s="227">
        <f>IF(N2345="snížená",J2345,0)</f>
        <v>0</v>
      </c>
      <c r="BG2345" s="227">
        <f>IF(N2345="zákl. přenesená",J2345,0)</f>
        <v>0</v>
      </c>
      <c r="BH2345" s="227">
        <f>IF(N2345="sníž. přenesená",J2345,0)</f>
        <v>0</v>
      </c>
      <c r="BI2345" s="227">
        <f>IF(N2345="nulová",J2345,0)</f>
        <v>0</v>
      </c>
      <c r="BJ2345" s="20" t="s">
        <v>85</v>
      </c>
      <c r="BK2345" s="227">
        <f>ROUND(I2345*H2345,2)</f>
        <v>0</v>
      </c>
      <c r="BL2345" s="20" t="s">
        <v>276</v>
      </c>
      <c r="BM2345" s="226" t="s">
        <v>2335</v>
      </c>
    </row>
    <row r="2346" s="2" customFormat="1">
      <c r="A2346" s="41"/>
      <c r="B2346" s="42"/>
      <c r="C2346" s="43"/>
      <c r="D2346" s="235" t="s">
        <v>274</v>
      </c>
      <c r="E2346" s="43"/>
      <c r="F2346" s="266" t="s">
        <v>2336</v>
      </c>
      <c r="G2346" s="43"/>
      <c r="H2346" s="43"/>
      <c r="I2346" s="230"/>
      <c r="J2346" s="43"/>
      <c r="K2346" s="43"/>
      <c r="L2346" s="47"/>
      <c r="M2346" s="231"/>
      <c r="N2346" s="232"/>
      <c r="O2346" s="87"/>
      <c r="P2346" s="87"/>
      <c r="Q2346" s="87"/>
      <c r="R2346" s="87"/>
      <c r="S2346" s="87"/>
      <c r="T2346" s="88"/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T2346" s="20" t="s">
        <v>274</v>
      </c>
      <c r="AU2346" s="20" t="s">
        <v>85</v>
      </c>
    </row>
    <row r="2347" s="13" customFormat="1">
      <c r="A2347" s="13"/>
      <c r="B2347" s="233"/>
      <c r="C2347" s="234"/>
      <c r="D2347" s="235" t="s">
        <v>174</v>
      </c>
      <c r="E2347" s="236" t="s">
        <v>19</v>
      </c>
      <c r="F2347" s="237" t="s">
        <v>85</v>
      </c>
      <c r="G2347" s="234"/>
      <c r="H2347" s="238">
        <v>1</v>
      </c>
      <c r="I2347" s="239"/>
      <c r="J2347" s="234"/>
      <c r="K2347" s="234"/>
      <c r="L2347" s="240"/>
      <c r="M2347" s="241"/>
      <c r="N2347" s="242"/>
      <c r="O2347" s="242"/>
      <c r="P2347" s="242"/>
      <c r="Q2347" s="242"/>
      <c r="R2347" s="242"/>
      <c r="S2347" s="242"/>
      <c r="T2347" s="24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  <c r="AE2347" s="13"/>
      <c r="AT2347" s="244" t="s">
        <v>174</v>
      </c>
      <c r="AU2347" s="244" t="s">
        <v>85</v>
      </c>
      <c r="AV2347" s="13" t="s">
        <v>87</v>
      </c>
      <c r="AW2347" s="13" t="s">
        <v>37</v>
      </c>
      <c r="AX2347" s="13" t="s">
        <v>77</v>
      </c>
      <c r="AY2347" s="244" t="s">
        <v>164</v>
      </c>
    </row>
    <row r="2348" s="14" customFormat="1">
      <c r="A2348" s="14"/>
      <c r="B2348" s="245"/>
      <c r="C2348" s="246"/>
      <c r="D2348" s="235" t="s">
        <v>174</v>
      </c>
      <c r="E2348" s="247" t="s">
        <v>19</v>
      </c>
      <c r="F2348" s="248" t="s">
        <v>176</v>
      </c>
      <c r="G2348" s="246"/>
      <c r="H2348" s="249">
        <v>1</v>
      </c>
      <c r="I2348" s="250"/>
      <c r="J2348" s="246"/>
      <c r="K2348" s="246"/>
      <c r="L2348" s="251"/>
      <c r="M2348" s="252"/>
      <c r="N2348" s="253"/>
      <c r="O2348" s="253"/>
      <c r="P2348" s="253"/>
      <c r="Q2348" s="253"/>
      <c r="R2348" s="253"/>
      <c r="S2348" s="253"/>
      <c r="T2348" s="254"/>
      <c r="U2348" s="14"/>
      <c r="V2348" s="14"/>
      <c r="W2348" s="14"/>
      <c r="X2348" s="14"/>
      <c r="Y2348" s="14"/>
      <c r="Z2348" s="14"/>
      <c r="AA2348" s="14"/>
      <c r="AB2348" s="14"/>
      <c r="AC2348" s="14"/>
      <c r="AD2348" s="14"/>
      <c r="AE2348" s="14"/>
      <c r="AT2348" s="255" t="s">
        <v>174</v>
      </c>
      <c r="AU2348" s="255" t="s">
        <v>85</v>
      </c>
      <c r="AV2348" s="14" t="s">
        <v>108</v>
      </c>
      <c r="AW2348" s="14" t="s">
        <v>37</v>
      </c>
      <c r="AX2348" s="14" t="s">
        <v>85</v>
      </c>
      <c r="AY2348" s="255" t="s">
        <v>164</v>
      </c>
    </row>
    <row r="2349" s="2" customFormat="1" ht="62.7" customHeight="1">
      <c r="A2349" s="41"/>
      <c r="B2349" s="42"/>
      <c r="C2349" s="215" t="s">
        <v>2337</v>
      </c>
      <c r="D2349" s="215" t="s">
        <v>166</v>
      </c>
      <c r="E2349" s="216" t="s">
        <v>2338</v>
      </c>
      <c r="F2349" s="217" t="s">
        <v>2339</v>
      </c>
      <c r="G2349" s="218" t="s">
        <v>279</v>
      </c>
      <c r="H2349" s="219">
        <v>1</v>
      </c>
      <c r="I2349" s="220"/>
      <c r="J2349" s="221">
        <f>ROUND(I2349*H2349,2)</f>
        <v>0</v>
      </c>
      <c r="K2349" s="217" t="s">
        <v>19</v>
      </c>
      <c r="L2349" s="47"/>
      <c r="M2349" s="222" t="s">
        <v>19</v>
      </c>
      <c r="N2349" s="223" t="s">
        <v>48</v>
      </c>
      <c r="O2349" s="87"/>
      <c r="P2349" s="224">
        <f>O2349*H2349</f>
        <v>0</v>
      </c>
      <c r="Q2349" s="224">
        <v>0</v>
      </c>
      <c r="R2349" s="224">
        <f>Q2349*H2349</f>
        <v>0</v>
      </c>
      <c r="S2349" s="224">
        <v>0</v>
      </c>
      <c r="T2349" s="225">
        <f>S2349*H2349</f>
        <v>0</v>
      </c>
      <c r="U2349" s="41"/>
      <c r="V2349" s="41"/>
      <c r="W2349" s="41"/>
      <c r="X2349" s="41"/>
      <c r="Y2349" s="41"/>
      <c r="Z2349" s="41"/>
      <c r="AA2349" s="41"/>
      <c r="AB2349" s="41"/>
      <c r="AC2349" s="41"/>
      <c r="AD2349" s="41"/>
      <c r="AE2349" s="41"/>
      <c r="AR2349" s="226" t="s">
        <v>276</v>
      </c>
      <c r="AT2349" s="226" t="s">
        <v>166</v>
      </c>
      <c r="AU2349" s="226" t="s">
        <v>85</v>
      </c>
      <c r="AY2349" s="20" t="s">
        <v>164</v>
      </c>
      <c r="BE2349" s="227">
        <f>IF(N2349="základní",J2349,0)</f>
        <v>0</v>
      </c>
      <c r="BF2349" s="227">
        <f>IF(N2349="snížená",J2349,0)</f>
        <v>0</v>
      </c>
      <c r="BG2349" s="227">
        <f>IF(N2349="zákl. přenesená",J2349,0)</f>
        <v>0</v>
      </c>
      <c r="BH2349" s="227">
        <f>IF(N2349="sníž. přenesená",J2349,0)</f>
        <v>0</v>
      </c>
      <c r="BI2349" s="227">
        <f>IF(N2349="nulová",J2349,0)</f>
        <v>0</v>
      </c>
      <c r="BJ2349" s="20" t="s">
        <v>85</v>
      </c>
      <c r="BK2349" s="227">
        <f>ROUND(I2349*H2349,2)</f>
        <v>0</v>
      </c>
      <c r="BL2349" s="20" t="s">
        <v>276</v>
      </c>
      <c r="BM2349" s="226" t="s">
        <v>2340</v>
      </c>
    </row>
    <row r="2350" s="2" customFormat="1">
      <c r="A2350" s="41"/>
      <c r="B2350" s="42"/>
      <c r="C2350" s="43"/>
      <c r="D2350" s="235" t="s">
        <v>274</v>
      </c>
      <c r="E2350" s="43"/>
      <c r="F2350" s="266" t="s">
        <v>2341</v>
      </c>
      <c r="G2350" s="43"/>
      <c r="H2350" s="43"/>
      <c r="I2350" s="230"/>
      <c r="J2350" s="43"/>
      <c r="K2350" s="43"/>
      <c r="L2350" s="47"/>
      <c r="M2350" s="231"/>
      <c r="N2350" s="232"/>
      <c r="O2350" s="87"/>
      <c r="P2350" s="87"/>
      <c r="Q2350" s="87"/>
      <c r="R2350" s="87"/>
      <c r="S2350" s="87"/>
      <c r="T2350" s="88"/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T2350" s="20" t="s">
        <v>274</v>
      </c>
      <c r="AU2350" s="20" t="s">
        <v>85</v>
      </c>
    </row>
    <row r="2351" s="13" customFormat="1">
      <c r="A2351" s="13"/>
      <c r="B2351" s="233"/>
      <c r="C2351" s="234"/>
      <c r="D2351" s="235" t="s">
        <v>174</v>
      </c>
      <c r="E2351" s="236" t="s">
        <v>19</v>
      </c>
      <c r="F2351" s="237" t="s">
        <v>85</v>
      </c>
      <c r="G2351" s="234"/>
      <c r="H2351" s="238">
        <v>1</v>
      </c>
      <c r="I2351" s="239"/>
      <c r="J2351" s="234"/>
      <c r="K2351" s="234"/>
      <c r="L2351" s="240"/>
      <c r="M2351" s="241"/>
      <c r="N2351" s="242"/>
      <c r="O2351" s="242"/>
      <c r="P2351" s="242"/>
      <c r="Q2351" s="242"/>
      <c r="R2351" s="242"/>
      <c r="S2351" s="242"/>
      <c r="T2351" s="24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  <c r="AE2351" s="13"/>
      <c r="AT2351" s="244" t="s">
        <v>174</v>
      </c>
      <c r="AU2351" s="244" t="s">
        <v>85</v>
      </c>
      <c r="AV2351" s="13" t="s">
        <v>87</v>
      </c>
      <c r="AW2351" s="13" t="s">
        <v>37</v>
      </c>
      <c r="AX2351" s="13" t="s">
        <v>77</v>
      </c>
      <c r="AY2351" s="244" t="s">
        <v>164</v>
      </c>
    </row>
    <row r="2352" s="14" customFormat="1">
      <c r="A2352" s="14"/>
      <c r="B2352" s="245"/>
      <c r="C2352" s="246"/>
      <c r="D2352" s="235" t="s">
        <v>174</v>
      </c>
      <c r="E2352" s="247" t="s">
        <v>19</v>
      </c>
      <c r="F2352" s="248" t="s">
        <v>176</v>
      </c>
      <c r="G2352" s="246"/>
      <c r="H2352" s="249">
        <v>1</v>
      </c>
      <c r="I2352" s="250"/>
      <c r="J2352" s="246"/>
      <c r="K2352" s="246"/>
      <c r="L2352" s="251"/>
      <c r="M2352" s="252"/>
      <c r="N2352" s="253"/>
      <c r="O2352" s="253"/>
      <c r="P2352" s="253"/>
      <c r="Q2352" s="253"/>
      <c r="R2352" s="253"/>
      <c r="S2352" s="253"/>
      <c r="T2352" s="254"/>
      <c r="U2352" s="14"/>
      <c r="V2352" s="14"/>
      <c r="W2352" s="14"/>
      <c r="X2352" s="14"/>
      <c r="Y2352" s="14"/>
      <c r="Z2352" s="14"/>
      <c r="AA2352" s="14"/>
      <c r="AB2352" s="14"/>
      <c r="AC2352" s="14"/>
      <c r="AD2352" s="14"/>
      <c r="AE2352" s="14"/>
      <c r="AT2352" s="255" t="s">
        <v>174</v>
      </c>
      <c r="AU2352" s="255" t="s">
        <v>85</v>
      </c>
      <c r="AV2352" s="14" t="s">
        <v>108</v>
      </c>
      <c r="AW2352" s="14" t="s">
        <v>37</v>
      </c>
      <c r="AX2352" s="14" t="s">
        <v>85</v>
      </c>
      <c r="AY2352" s="255" t="s">
        <v>164</v>
      </c>
    </row>
    <row r="2353" s="2" customFormat="1" ht="66.75" customHeight="1">
      <c r="A2353" s="41"/>
      <c r="B2353" s="42"/>
      <c r="C2353" s="215" t="s">
        <v>2342</v>
      </c>
      <c r="D2353" s="215" t="s">
        <v>166</v>
      </c>
      <c r="E2353" s="216" t="s">
        <v>2343</v>
      </c>
      <c r="F2353" s="217" t="s">
        <v>2344</v>
      </c>
      <c r="G2353" s="218" t="s">
        <v>279</v>
      </c>
      <c r="H2353" s="219">
        <v>1</v>
      </c>
      <c r="I2353" s="220"/>
      <c r="J2353" s="221">
        <f>ROUND(I2353*H2353,2)</f>
        <v>0</v>
      </c>
      <c r="K2353" s="217" t="s">
        <v>19</v>
      </c>
      <c r="L2353" s="47"/>
      <c r="M2353" s="222" t="s">
        <v>19</v>
      </c>
      <c r="N2353" s="223" t="s">
        <v>48</v>
      </c>
      <c r="O2353" s="87"/>
      <c r="P2353" s="224">
        <f>O2353*H2353</f>
        <v>0</v>
      </c>
      <c r="Q2353" s="224">
        <v>0</v>
      </c>
      <c r="R2353" s="224">
        <f>Q2353*H2353</f>
        <v>0</v>
      </c>
      <c r="S2353" s="224">
        <v>0</v>
      </c>
      <c r="T2353" s="225">
        <f>S2353*H2353</f>
        <v>0</v>
      </c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41"/>
      <c r="AE2353" s="41"/>
      <c r="AR2353" s="226" t="s">
        <v>276</v>
      </c>
      <c r="AT2353" s="226" t="s">
        <v>166</v>
      </c>
      <c r="AU2353" s="226" t="s">
        <v>85</v>
      </c>
      <c r="AY2353" s="20" t="s">
        <v>164</v>
      </c>
      <c r="BE2353" s="227">
        <f>IF(N2353="základní",J2353,0)</f>
        <v>0</v>
      </c>
      <c r="BF2353" s="227">
        <f>IF(N2353="snížená",J2353,0)</f>
        <v>0</v>
      </c>
      <c r="BG2353" s="227">
        <f>IF(N2353="zákl. přenesená",J2353,0)</f>
        <v>0</v>
      </c>
      <c r="BH2353" s="227">
        <f>IF(N2353="sníž. přenesená",J2353,0)</f>
        <v>0</v>
      </c>
      <c r="BI2353" s="227">
        <f>IF(N2353="nulová",J2353,0)</f>
        <v>0</v>
      </c>
      <c r="BJ2353" s="20" t="s">
        <v>85</v>
      </c>
      <c r="BK2353" s="227">
        <f>ROUND(I2353*H2353,2)</f>
        <v>0</v>
      </c>
      <c r="BL2353" s="20" t="s">
        <v>276</v>
      </c>
      <c r="BM2353" s="226" t="s">
        <v>2345</v>
      </c>
    </row>
    <row r="2354" s="2" customFormat="1">
      <c r="A2354" s="41"/>
      <c r="B2354" s="42"/>
      <c r="C2354" s="43"/>
      <c r="D2354" s="235" t="s">
        <v>274</v>
      </c>
      <c r="E2354" s="43"/>
      <c r="F2354" s="266" t="s">
        <v>2346</v>
      </c>
      <c r="G2354" s="43"/>
      <c r="H2354" s="43"/>
      <c r="I2354" s="230"/>
      <c r="J2354" s="43"/>
      <c r="K2354" s="43"/>
      <c r="L2354" s="47"/>
      <c r="M2354" s="231"/>
      <c r="N2354" s="232"/>
      <c r="O2354" s="87"/>
      <c r="P2354" s="87"/>
      <c r="Q2354" s="87"/>
      <c r="R2354" s="87"/>
      <c r="S2354" s="87"/>
      <c r="T2354" s="88"/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41"/>
      <c r="AE2354" s="41"/>
      <c r="AT2354" s="20" t="s">
        <v>274</v>
      </c>
      <c r="AU2354" s="20" t="s">
        <v>85</v>
      </c>
    </row>
    <row r="2355" s="13" customFormat="1">
      <c r="A2355" s="13"/>
      <c r="B2355" s="233"/>
      <c r="C2355" s="234"/>
      <c r="D2355" s="235" t="s">
        <v>174</v>
      </c>
      <c r="E2355" s="236" t="s">
        <v>19</v>
      </c>
      <c r="F2355" s="237" t="s">
        <v>85</v>
      </c>
      <c r="G2355" s="234"/>
      <c r="H2355" s="238">
        <v>1</v>
      </c>
      <c r="I2355" s="239"/>
      <c r="J2355" s="234"/>
      <c r="K2355" s="234"/>
      <c r="L2355" s="240"/>
      <c r="M2355" s="241"/>
      <c r="N2355" s="242"/>
      <c r="O2355" s="242"/>
      <c r="P2355" s="242"/>
      <c r="Q2355" s="242"/>
      <c r="R2355" s="242"/>
      <c r="S2355" s="242"/>
      <c r="T2355" s="24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T2355" s="244" t="s">
        <v>174</v>
      </c>
      <c r="AU2355" s="244" t="s">
        <v>85</v>
      </c>
      <c r="AV2355" s="13" t="s">
        <v>87</v>
      </c>
      <c r="AW2355" s="13" t="s">
        <v>37</v>
      </c>
      <c r="AX2355" s="13" t="s">
        <v>77</v>
      </c>
      <c r="AY2355" s="244" t="s">
        <v>164</v>
      </c>
    </row>
    <row r="2356" s="14" customFormat="1">
      <c r="A2356" s="14"/>
      <c r="B2356" s="245"/>
      <c r="C2356" s="246"/>
      <c r="D2356" s="235" t="s">
        <v>174</v>
      </c>
      <c r="E2356" s="247" t="s">
        <v>19</v>
      </c>
      <c r="F2356" s="248" t="s">
        <v>176</v>
      </c>
      <c r="G2356" s="246"/>
      <c r="H2356" s="249">
        <v>1</v>
      </c>
      <c r="I2356" s="250"/>
      <c r="J2356" s="246"/>
      <c r="K2356" s="246"/>
      <c r="L2356" s="251"/>
      <c r="M2356" s="252"/>
      <c r="N2356" s="253"/>
      <c r="O2356" s="253"/>
      <c r="P2356" s="253"/>
      <c r="Q2356" s="253"/>
      <c r="R2356" s="253"/>
      <c r="S2356" s="253"/>
      <c r="T2356" s="254"/>
      <c r="U2356" s="14"/>
      <c r="V2356" s="14"/>
      <c r="W2356" s="14"/>
      <c r="X2356" s="14"/>
      <c r="Y2356" s="14"/>
      <c r="Z2356" s="14"/>
      <c r="AA2356" s="14"/>
      <c r="AB2356" s="14"/>
      <c r="AC2356" s="14"/>
      <c r="AD2356" s="14"/>
      <c r="AE2356" s="14"/>
      <c r="AT2356" s="255" t="s">
        <v>174</v>
      </c>
      <c r="AU2356" s="255" t="s">
        <v>85</v>
      </c>
      <c r="AV2356" s="14" t="s">
        <v>108</v>
      </c>
      <c r="AW2356" s="14" t="s">
        <v>37</v>
      </c>
      <c r="AX2356" s="14" t="s">
        <v>85</v>
      </c>
      <c r="AY2356" s="255" t="s">
        <v>164</v>
      </c>
    </row>
    <row r="2357" s="2" customFormat="1" ht="49.05" customHeight="1">
      <c r="A2357" s="41"/>
      <c r="B2357" s="42"/>
      <c r="C2357" s="215" t="s">
        <v>2347</v>
      </c>
      <c r="D2357" s="215" t="s">
        <v>166</v>
      </c>
      <c r="E2357" s="216" t="s">
        <v>2348</v>
      </c>
      <c r="F2357" s="217" t="s">
        <v>2349</v>
      </c>
      <c r="G2357" s="218" t="s">
        <v>279</v>
      </c>
      <c r="H2357" s="219">
        <v>1</v>
      </c>
      <c r="I2357" s="220"/>
      <c r="J2357" s="221">
        <f>ROUND(I2357*H2357,2)</f>
        <v>0</v>
      </c>
      <c r="K2357" s="217" t="s">
        <v>19</v>
      </c>
      <c r="L2357" s="47"/>
      <c r="M2357" s="222" t="s">
        <v>19</v>
      </c>
      <c r="N2357" s="223" t="s">
        <v>48</v>
      </c>
      <c r="O2357" s="87"/>
      <c r="P2357" s="224">
        <f>O2357*H2357</f>
        <v>0</v>
      </c>
      <c r="Q2357" s="224">
        <v>0</v>
      </c>
      <c r="R2357" s="224">
        <f>Q2357*H2357</f>
        <v>0</v>
      </c>
      <c r="S2357" s="224">
        <v>0</v>
      </c>
      <c r="T2357" s="225">
        <f>S2357*H2357</f>
        <v>0</v>
      </c>
      <c r="U2357" s="41"/>
      <c r="V2357" s="41"/>
      <c r="W2357" s="41"/>
      <c r="X2357" s="41"/>
      <c r="Y2357" s="41"/>
      <c r="Z2357" s="41"/>
      <c r="AA2357" s="41"/>
      <c r="AB2357" s="41"/>
      <c r="AC2357" s="41"/>
      <c r="AD2357" s="41"/>
      <c r="AE2357" s="41"/>
      <c r="AR2357" s="226" t="s">
        <v>276</v>
      </c>
      <c r="AT2357" s="226" t="s">
        <v>166</v>
      </c>
      <c r="AU2357" s="226" t="s">
        <v>85</v>
      </c>
      <c r="AY2357" s="20" t="s">
        <v>164</v>
      </c>
      <c r="BE2357" s="227">
        <f>IF(N2357="základní",J2357,0)</f>
        <v>0</v>
      </c>
      <c r="BF2357" s="227">
        <f>IF(N2357="snížená",J2357,0)</f>
        <v>0</v>
      </c>
      <c r="BG2357" s="227">
        <f>IF(N2357="zákl. přenesená",J2357,0)</f>
        <v>0</v>
      </c>
      <c r="BH2357" s="227">
        <f>IF(N2357="sníž. přenesená",J2357,0)</f>
        <v>0</v>
      </c>
      <c r="BI2357" s="227">
        <f>IF(N2357="nulová",J2357,0)</f>
        <v>0</v>
      </c>
      <c r="BJ2357" s="20" t="s">
        <v>85</v>
      </c>
      <c r="BK2357" s="227">
        <f>ROUND(I2357*H2357,2)</f>
        <v>0</v>
      </c>
      <c r="BL2357" s="20" t="s">
        <v>276</v>
      </c>
      <c r="BM2357" s="226" t="s">
        <v>2350</v>
      </c>
    </row>
    <row r="2358" s="2" customFormat="1">
      <c r="A2358" s="41"/>
      <c r="B2358" s="42"/>
      <c r="C2358" s="43"/>
      <c r="D2358" s="235" t="s">
        <v>274</v>
      </c>
      <c r="E2358" s="43"/>
      <c r="F2358" s="266" t="s">
        <v>2351</v>
      </c>
      <c r="G2358" s="43"/>
      <c r="H2358" s="43"/>
      <c r="I2358" s="230"/>
      <c r="J2358" s="43"/>
      <c r="K2358" s="43"/>
      <c r="L2358" s="47"/>
      <c r="M2358" s="231"/>
      <c r="N2358" s="232"/>
      <c r="O2358" s="87"/>
      <c r="P2358" s="87"/>
      <c r="Q2358" s="87"/>
      <c r="R2358" s="87"/>
      <c r="S2358" s="87"/>
      <c r="T2358" s="88"/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T2358" s="20" t="s">
        <v>274</v>
      </c>
      <c r="AU2358" s="20" t="s">
        <v>85</v>
      </c>
    </row>
    <row r="2359" s="13" customFormat="1">
      <c r="A2359" s="13"/>
      <c r="B2359" s="233"/>
      <c r="C2359" s="234"/>
      <c r="D2359" s="235" t="s">
        <v>174</v>
      </c>
      <c r="E2359" s="236" t="s">
        <v>19</v>
      </c>
      <c r="F2359" s="237" t="s">
        <v>85</v>
      </c>
      <c r="G2359" s="234"/>
      <c r="H2359" s="238">
        <v>1</v>
      </c>
      <c r="I2359" s="239"/>
      <c r="J2359" s="234"/>
      <c r="K2359" s="234"/>
      <c r="L2359" s="240"/>
      <c r="M2359" s="241"/>
      <c r="N2359" s="242"/>
      <c r="O2359" s="242"/>
      <c r="P2359" s="242"/>
      <c r="Q2359" s="242"/>
      <c r="R2359" s="242"/>
      <c r="S2359" s="242"/>
      <c r="T2359" s="24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  <c r="AE2359" s="13"/>
      <c r="AT2359" s="244" t="s">
        <v>174</v>
      </c>
      <c r="AU2359" s="244" t="s">
        <v>85</v>
      </c>
      <c r="AV2359" s="13" t="s">
        <v>87</v>
      </c>
      <c r="AW2359" s="13" t="s">
        <v>37</v>
      </c>
      <c r="AX2359" s="13" t="s">
        <v>77</v>
      </c>
      <c r="AY2359" s="244" t="s">
        <v>164</v>
      </c>
    </row>
    <row r="2360" s="14" customFormat="1">
      <c r="A2360" s="14"/>
      <c r="B2360" s="245"/>
      <c r="C2360" s="246"/>
      <c r="D2360" s="235" t="s">
        <v>174</v>
      </c>
      <c r="E2360" s="247" t="s">
        <v>19</v>
      </c>
      <c r="F2360" s="248" t="s">
        <v>176</v>
      </c>
      <c r="G2360" s="246"/>
      <c r="H2360" s="249">
        <v>1</v>
      </c>
      <c r="I2360" s="250"/>
      <c r="J2360" s="246"/>
      <c r="K2360" s="246"/>
      <c r="L2360" s="251"/>
      <c r="M2360" s="252"/>
      <c r="N2360" s="253"/>
      <c r="O2360" s="253"/>
      <c r="P2360" s="253"/>
      <c r="Q2360" s="253"/>
      <c r="R2360" s="253"/>
      <c r="S2360" s="253"/>
      <c r="T2360" s="254"/>
      <c r="U2360" s="14"/>
      <c r="V2360" s="14"/>
      <c r="W2360" s="14"/>
      <c r="X2360" s="14"/>
      <c r="Y2360" s="14"/>
      <c r="Z2360" s="14"/>
      <c r="AA2360" s="14"/>
      <c r="AB2360" s="14"/>
      <c r="AC2360" s="14"/>
      <c r="AD2360" s="14"/>
      <c r="AE2360" s="14"/>
      <c r="AT2360" s="255" t="s">
        <v>174</v>
      </c>
      <c r="AU2360" s="255" t="s">
        <v>85</v>
      </c>
      <c r="AV2360" s="14" t="s">
        <v>108</v>
      </c>
      <c r="AW2360" s="14" t="s">
        <v>37</v>
      </c>
      <c r="AX2360" s="14" t="s">
        <v>85</v>
      </c>
      <c r="AY2360" s="255" t="s">
        <v>164</v>
      </c>
    </row>
    <row r="2361" s="2" customFormat="1" ht="49.05" customHeight="1">
      <c r="A2361" s="41"/>
      <c r="B2361" s="42"/>
      <c r="C2361" s="215" t="s">
        <v>2352</v>
      </c>
      <c r="D2361" s="215" t="s">
        <v>166</v>
      </c>
      <c r="E2361" s="216" t="s">
        <v>2353</v>
      </c>
      <c r="F2361" s="217" t="s">
        <v>2354</v>
      </c>
      <c r="G2361" s="218" t="s">
        <v>279</v>
      </c>
      <c r="H2361" s="219">
        <v>1</v>
      </c>
      <c r="I2361" s="220"/>
      <c r="J2361" s="221">
        <f>ROUND(I2361*H2361,2)</f>
        <v>0</v>
      </c>
      <c r="K2361" s="217" t="s">
        <v>19</v>
      </c>
      <c r="L2361" s="47"/>
      <c r="M2361" s="222" t="s">
        <v>19</v>
      </c>
      <c r="N2361" s="223" t="s">
        <v>48</v>
      </c>
      <c r="O2361" s="87"/>
      <c r="P2361" s="224">
        <f>O2361*H2361</f>
        <v>0</v>
      </c>
      <c r="Q2361" s="224">
        <v>0</v>
      </c>
      <c r="R2361" s="224">
        <f>Q2361*H2361</f>
        <v>0</v>
      </c>
      <c r="S2361" s="224">
        <v>0</v>
      </c>
      <c r="T2361" s="225">
        <f>S2361*H2361</f>
        <v>0</v>
      </c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41"/>
      <c r="AE2361" s="41"/>
      <c r="AR2361" s="226" t="s">
        <v>276</v>
      </c>
      <c r="AT2361" s="226" t="s">
        <v>166</v>
      </c>
      <c r="AU2361" s="226" t="s">
        <v>85</v>
      </c>
      <c r="AY2361" s="20" t="s">
        <v>164</v>
      </c>
      <c r="BE2361" s="227">
        <f>IF(N2361="základní",J2361,0)</f>
        <v>0</v>
      </c>
      <c r="BF2361" s="227">
        <f>IF(N2361="snížená",J2361,0)</f>
        <v>0</v>
      </c>
      <c r="BG2361" s="227">
        <f>IF(N2361="zákl. přenesená",J2361,0)</f>
        <v>0</v>
      </c>
      <c r="BH2361" s="227">
        <f>IF(N2361="sníž. přenesená",J2361,0)</f>
        <v>0</v>
      </c>
      <c r="BI2361" s="227">
        <f>IF(N2361="nulová",J2361,0)</f>
        <v>0</v>
      </c>
      <c r="BJ2361" s="20" t="s">
        <v>85</v>
      </c>
      <c r="BK2361" s="227">
        <f>ROUND(I2361*H2361,2)</f>
        <v>0</v>
      </c>
      <c r="BL2361" s="20" t="s">
        <v>276</v>
      </c>
      <c r="BM2361" s="226" t="s">
        <v>2355</v>
      </c>
    </row>
    <row r="2362" s="2" customFormat="1">
      <c r="A2362" s="41"/>
      <c r="B2362" s="42"/>
      <c r="C2362" s="43"/>
      <c r="D2362" s="235" t="s">
        <v>274</v>
      </c>
      <c r="E2362" s="43"/>
      <c r="F2362" s="288" t="s">
        <v>2356</v>
      </c>
      <c r="G2362" s="43"/>
      <c r="H2362" s="43"/>
      <c r="I2362" s="230"/>
      <c r="J2362" s="43"/>
      <c r="K2362" s="43"/>
      <c r="L2362" s="47"/>
      <c r="M2362" s="231"/>
      <c r="N2362" s="232"/>
      <c r="O2362" s="87"/>
      <c r="P2362" s="87"/>
      <c r="Q2362" s="87"/>
      <c r="R2362" s="87"/>
      <c r="S2362" s="87"/>
      <c r="T2362" s="88"/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41"/>
      <c r="AE2362" s="41"/>
      <c r="AT2362" s="20" t="s">
        <v>274</v>
      </c>
      <c r="AU2362" s="20" t="s">
        <v>85</v>
      </c>
    </row>
    <row r="2363" s="13" customFormat="1">
      <c r="A2363" s="13"/>
      <c r="B2363" s="233"/>
      <c r="C2363" s="234"/>
      <c r="D2363" s="235" t="s">
        <v>174</v>
      </c>
      <c r="E2363" s="236" t="s">
        <v>19</v>
      </c>
      <c r="F2363" s="237" t="s">
        <v>85</v>
      </c>
      <c r="G2363" s="234"/>
      <c r="H2363" s="238">
        <v>1</v>
      </c>
      <c r="I2363" s="239"/>
      <c r="J2363" s="234"/>
      <c r="K2363" s="234"/>
      <c r="L2363" s="240"/>
      <c r="M2363" s="241"/>
      <c r="N2363" s="242"/>
      <c r="O2363" s="242"/>
      <c r="P2363" s="242"/>
      <c r="Q2363" s="242"/>
      <c r="R2363" s="242"/>
      <c r="S2363" s="242"/>
      <c r="T2363" s="24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T2363" s="244" t="s">
        <v>174</v>
      </c>
      <c r="AU2363" s="244" t="s">
        <v>85</v>
      </c>
      <c r="AV2363" s="13" t="s">
        <v>87</v>
      </c>
      <c r="AW2363" s="13" t="s">
        <v>37</v>
      </c>
      <c r="AX2363" s="13" t="s">
        <v>77</v>
      </c>
      <c r="AY2363" s="244" t="s">
        <v>164</v>
      </c>
    </row>
    <row r="2364" s="14" customFormat="1">
      <c r="A2364" s="14"/>
      <c r="B2364" s="245"/>
      <c r="C2364" s="246"/>
      <c r="D2364" s="235" t="s">
        <v>174</v>
      </c>
      <c r="E2364" s="247" t="s">
        <v>19</v>
      </c>
      <c r="F2364" s="248" t="s">
        <v>176</v>
      </c>
      <c r="G2364" s="246"/>
      <c r="H2364" s="249">
        <v>1</v>
      </c>
      <c r="I2364" s="250"/>
      <c r="J2364" s="246"/>
      <c r="K2364" s="246"/>
      <c r="L2364" s="251"/>
      <c r="M2364" s="252"/>
      <c r="N2364" s="253"/>
      <c r="O2364" s="253"/>
      <c r="P2364" s="253"/>
      <c r="Q2364" s="253"/>
      <c r="R2364" s="253"/>
      <c r="S2364" s="253"/>
      <c r="T2364" s="254"/>
      <c r="U2364" s="14"/>
      <c r="V2364" s="14"/>
      <c r="W2364" s="14"/>
      <c r="X2364" s="14"/>
      <c r="Y2364" s="14"/>
      <c r="Z2364" s="14"/>
      <c r="AA2364" s="14"/>
      <c r="AB2364" s="14"/>
      <c r="AC2364" s="14"/>
      <c r="AD2364" s="14"/>
      <c r="AE2364" s="14"/>
      <c r="AT2364" s="255" t="s">
        <v>174</v>
      </c>
      <c r="AU2364" s="255" t="s">
        <v>85</v>
      </c>
      <c r="AV2364" s="14" t="s">
        <v>108</v>
      </c>
      <c r="AW2364" s="14" t="s">
        <v>37</v>
      </c>
      <c r="AX2364" s="14" t="s">
        <v>85</v>
      </c>
      <c r="AY2364" s="255" t="s">
        <v>164</v>
      </c>
    </row>
    <row r="2365" s="2" customFormat="1" ht="55.5" customHeight="1">
      <c r="A2365" s="41"/>
      <c r="B2365" s="42"/>
      <c r="C2365" s="215" t="s">
        <v>2357</v>
      </c>
      <c r="D2365" s="215" t="s">
        <v>166</v>
      </c>
      <c r="E2365" s="216" t="s">
        <v>2358</v>
      </c>
      <c r="F2365" s="217" t="s">
        <v>2359</v>
      </c>
      <c r="G2365" s="218" t="s">
        <v>279</v>
      </c>
      <c r="H2365" s="219">
        <v>1</v>
      </c>
      <c r="I2365" s="220"/>
      <c r="J2365" s="221">
        <f>ROUND(I2365*H2365,2)</f>
        <v>0</v>
      </c>
      <c r="K2365" s="217" t="s">
        <v>19</v>
      </c>
      <c r="L2365" s="47"/>
      <c r="M2365" s="222" t="s">
        <v>19</v>
      </c>
      <c r="N2365" s="223" t="s">
        <v>48</v>
      </c>
      <c r="O2365" s="87"/>
      <c r="P2365" s="224">
        <f>O2365*H2365</f>
        <v>0</v>
      </c>
      <c r="Q2365" s="224">
        <v>0</v>
      </c>
      <c r="R2365" s="224">
        <f>Q2365*H2365</f>
        <v>0</v>
      </c>
      <c r="S2365" s="224">
        <v>0</v>
      </c>
      <c r="T2365" s="225">
        <f>S2365*H2365</f>
        <v>0</v>
      </c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41"/>
      <c r="AE2365" s="41"/>
      <c r="AR2365" s="226" t="s">
        <v>276</v>
      </c>
      <c r="AT2365" s="226" t="s">
        <v>166</v>
      </c>
      <c r="AU2365" s="226" t="s">
        <v>85</v>
      </c>
      <c r="AY2365" s="20" t="s">
        <v>164</v>
      </c>
      <c r="BE2365" s="227">
        <f>IF(N2365="základní",J2365,0)</f>
        <v>0</v>
      </c>
      <c r="BF2365" s="227">
        <f>IF(N2365="snížená",J2365,0)</f>
        <v>0</v>
      </c>
      <c r="BG2365" s="227">
        <f>IF(N2365="zákl. přenesená",J2365,0)</f>
        <v>0</v>
      </c>
      <c r="BH2365" s="227">
        <f>IF(N2365="sníž. přenesená",J2365,0)</f>
        <v>0</v>
      </c>
      <c r="BI2365" s="227">
        <f>IF(N2365="nulová",J2365,0)</f>
        <v>0</v>
      </c>
      <c r="BJ2365" s="20" t="s">
        <v>85</v>
      </c>
      <c r="BK2365" s="227">
        <f>ROUND(I2365*H2365,2)</f>
        <v>0</v>
      </c>
      <c r="BL2365" s="20" t="s">
        <v>276</v>
      </c>
      <c r="BM2365" s="226" t="s">
        <v>2360</v>
      </c>
    </row>
    <row r="2366" s="2" customFormat="1">
      <c r="A2366" s="41"/>
      <c r="B2366" s="42"/>
      <c r="C2366" s="43"/>
      <c r="D2366" s="235" t="s">
        <v>274</v>
      </c>
      <c r="E2366" s="43"/>
      <c r="F2366" s="266" t="s">
        <v>2361</v>
      </c>
      <c r="G2366" s="43"/>
      <c r="H2366" s="43"/>
      <c r="I2366" s="230"/>
      <c r="J2366" s="43"/>
      <c r="K2366" s="43"/>
      <c r="L2366" s="47"/>
      <c r="M2366" s="231"/>
      <c r="N2366" s="232"/>
      <c r="O2366" s="87"/>
      <c r="P2366" s="87"/>
      <c r="Q2366" s="87"/>
      <c r="R2366" s="87"/>
      <c r="S2366" s="87"/>
      <c r="T2366" s="88"/>
      <c r="U2366" s="41"/>
      <c r="V2366" s="41"/>
      <c r="W2366" s="41"/>
      <c r="X2366" s="41"/>
      <c r="Y2366" s="41"/>
      <c r="Z2366" s="41"/>
      <c r="AA2366" s="41"/>
      <c r="AB2366" s="41"/>
      <c r="AC2366" s="41"/>
      <c r="AD2366" s="41"/>
      <c r="AE2366" s="41"/>
      <c r="AT2366" s="20" t="s">
        <v>274</v>
      </c>
      <c r="AU2366" s="20" t="s">
        <v>85</v>
      </c>
    </row>
    <row r="2367" s="13" customFormat="1">
      <c r="A2367" s="13"/>
      <c r="B2367" s="233"/>
      <c r="C2367" s="234"/>
      <c r="D2367" s="235" t="s">
        <v>174</v>
      </c>
      <c r="E2367" s="236" t="s">
        <v>19</v>
      </c>
      <c r="F2367" s="237" t="s">
        <v>85</v>
      </c>
      <c r="G2367" s="234"/>
      <c r="H2367" s="238">
        <v>1</v>
      </c>
      <c r="I2367" s="239"/>
      <c r="J2367" s="234"/>
      <c r="K2367" s="234"/>
      <c r="L2367" s="240"/>
      <c r="M2367" s="241"/>
      <c r="N2367" s="242"/>
      <c r="O2367" s="242"/>
      <c r="P2367" s="242"/>
      <c r="Q2367" s="242"/>
      <c r="R2367" s="242"/>
      <c r="S2367" s="242"/>
      <c r="T2367" s="24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T2367" s="244" t="s">
        <v>174</v>
      </c>
      <c r="AU2367" s="244" t="s">
        <v>85</v>
      </c>
      <c r="AV2367" s="13" t="s">
        <v>87</v>
      </c>
      <c r="AW2367" s="13" t="s">
        <v>37</v>
      </c>
      <c r="AX2367" s="13" t="s">
        <v>77</v>
      </c>
      <c r="AY2367" s="244" t="s">
        <v>164</v>
      </c>
    </row>
    <row r="2368" s="14" customFormat="1">
      <c r="A2368" s="14"/>
      <c r="B2368" s="245"/>
      <c r="C2368" s="246"/>
      <c r="D2368" s="235" t="s">
        <v>174</v>
      </c>
      <c r="E2368" s="247" t="s">
        <v>19</v>
      </c>
      <c r="F2368" s="248" t="s">
        <v>176</v>
      </c>
      <c r="G2368" s="246"/>
      <c r="H2368" s="249">
        <v>1</v>
      </c>
      <c r="I2368" s="250"/>
      <c r="J2368" s="246"/>
      <c r="K2368" s="246"/>
      <c r="L2368" s="251"/>
      <c r="M2368" s="252"/>
      <c r="N2368" s="253"/>
      <c r="O2368" s="253"/>
      <c r="P2368" s="253"/>
      <c r="Q2368" s="253"/>
      <c r="R2368" s="253"/>
      <c r="S2368" s="253"/>
      <c r="T2368" s="254"/>
      <c r="U2368" s="14"/>
      <c r="V2368" s="14"/>
      <c r="W2368" s="14"/>
      <c r="X2368" s="14"/>
      <c r="Y2368" s="14"/>
      <c r="Z2368" s="14"/>
      <c r="AA2368" s="14"/>
      <c r="AB2368" s="14"/>
      <c r="AC2368" s="14"/>
      <c r="AD2368" s="14"/>
      <c r="AE2368" s="14"/>
      <c r="AT2368" s="255" t="s">
        <v>174</v>
      </c>
      <c r="AU2368" s="255" t="s">
        <v>85</v>
      </c>
      <c r="AV2368" s="14" t="s">
        <v>108</v>
      </c>
      <c r="AW2368" s="14" t="s">
        <v>37</v>
      </c>
      <c r="AX2368" s="14" t="s">
        <v>85</v>
      </c>
      <c r="AY2368" s="255" t="s">
        <v>164</v>
      </c>
    </row>
    <row r="2369" s="2" customFormat="1" ht="55.5" customHeight="1">
      <c r="A2369" s="41"/>
      <c r="B2369" s="42"/>
      <c r="C2369" s="215" t="s">
        <v>2362</v>
      </c>
      <c r="D2369" s="215" t="s">
        <v>166</v>
      </c>
      <c r="E2369" s="216" t="s">
        <v>2363</v>
      </c>
      <c r="F2369" s="217" t="s">
        <v>2364</v>
      </c>
      <c r="G2369" s="218" t="s">
        <v>279</v>
      </c>
      <c r="H2369" s="219">
        <v>1</v>
      </c>
      <c r="I2369" s="220"/>
      <c r="J2369" s="221">
        <f>ROUND(I2369*H2369,2)</f>
        <v>0</v>
      </c>
      <c r="K2369" s="217" t="s">
        <v>19</v>
      </c>
      <c r="L2369" s="47"/>
      <c r="M2369" s="222" t="s">
        <v>19</v>
      </c>
      <c r="N2369" s="223" t="s">
        <v>48</v>
      </c>
      <c r="O2369" s="87"/>
      <c r="P2369" s="224">
        <f>O2369*H2369</f>
        <v>0</v>
      </c>
      <c r="Q2369" s="224">
        <v>0</v>
      </c>
      <c r="R2369" s="224">
        <f>Q2369*H2369</f>
        <v>0</v>
      </c>
      <c r="S2369" s="224">
        <v>0</v>
      </c>
      <c r="T2369" s="225">
        <f>S2369*H2369</f>
        <v>0</v>
      </c>
      <c r="U2369" s="41"/>
      <c r="V2369" s="41"/>
      <c r="W2369" s="41"/>
      <c r="X2369" s="41"/>
      <c r="Y2369" s="41"/>
      <c r="Z2369" s="41"/>
      <c r="AA2369" s="41"/>
      <c r="AB2369" s="41"/>
      <c r="AC2369" s="41"/>
      <c r="AD2369" s="41"/>
      <c r="AE2369" s="41"/>
      <c r="AR2369" s="226" t="s">
        <v>276</v>
      </c>
      <c r="AT2369" s="226" t="s">
        <v>166</v>
      </c>
      <c r="AU2369" s="226" t="s">
        <v>85</v>
      </c>
      <c r="AY2369" s="20" t="s">
        <v>164</v>
      </c>
      <c r="BE2369" s="227">
        <f>IF(N2369="základní",J2369,0)</f>
        <v>0</v>
      </c>
      <c r="BF2369" s="227">
        <f>IF(N2369="snížená",J2369,0)</f>
        <v>0</v>
      </c>
      <c r="BG2369" s="227">
        <f>IF(N2369="zákl. přenesená",J2369,0)</f>
        <v>0</v>
      </c>
      <c r="BH2369" s="227">
        <f>IF(N2369="sníž. přenesená",J2369,0)</f>
        <v>0</v>
      </c>
      <c r="BI2369" s="227">
        <f>IF(N2369="nulová",J2369,0)</f>
        <v>0</v>
      </c>
      <c r="BJ2369" s="20" t="s">
        <v>85</v>
      </c>
      <c r="BK2369" s="227">
        <f>ROUND(I2369*H2369,2)</f>
        <v>0</v>
      </c>
      <c r="BL2369" s="20" t="s">
        <v>276</v>
      </c>
      <c r="BM2369" s="226" t="s">
        <v>2365</v>
      </c>
    </row>
    <row r="2370" s="2" customFormat="1">
      <c r="A2370" s="41"/>
      <c r="B2370" s="42"/>
      <c r="C2370" s="43"/>
      <c r="D2370" s="235" t="s">
        <v>274</v>
      </c>
      <c r="E2370" s="43"/>
      <c r="F2370" s="288" t="s">
        <v>2366</v>
      </c>
      <c r="G2370" s="43"/>
      <c r="H2370" s="43"/>
      <c r="I2370" s="230"/>
      <c r="J2370" s="43"/>
      <c r="K2370" s="43"/>
      <c r="L2370" s="47"/>
      <c r="M2370" s="231"/>
      <c r="N2370" s="232"/>
      <c r="O2370" s="87"/>
      <c r="P2370" s="87"/>
      <c r="Q2370" s="87"/>
      <c r="R2370" s="87"/>
      <c r="S2370" s="87"/>
      <c r="T2370" s="88"/>
      <c r="U2370" s="41"/>
      <c r="V2370" s="41"/>
      <c r="W2370" s="41"/>
      <c r="X2370" s="41"/>
      <c r="Y2370" s="41"/>
      <c r="Z2370" s="41"/>
      <c r="AA2370" s="41"/>
      <c r="AB2370" s="41"/>
      <c r="AC2370" s="41"/>
      <c r="AD2370" s="41"/>
      <c r="AE2370" s="41"/>
      <c r="AT2370" s="20" t="s">
        <v>274</v>
      </c>
      <c r="AU2370" s="20" t="s">
        <v>85</v>
      </c>
    </row>
    <row r="2371" s="13" customFormat="1">
      <c r="A2371" s="13"/>
      <c r="B2371" s="233"/>
      <c r="C2371" s="234"/>
      <c r="D2371" s="235" t="s">
        <v>174</v>
      </c>
      <c r="E2371" s="236" t="s">
        <v>19</v>
      </c>
      <c r="F2371" s="237" t="s">
        <v>85</v>
      </c>
      <c r="G2371" s="234"/>
      <c r="H2371" s="238">
        <v>1</v>
      </c>
      <c r="I2371" s="239"/>
      <c r="J2371" s="234"/>
      <c r="K2371" s="234"/>
      <c r="L2371" s="240"/>
      <c r="M2371" s="241"/>
      <c r="N2371" s="242"/>
      <c r="O2371" s="242"/>
      <c r="P2371" s="242"/>
      <c r="Q2371" s="242"/>
      <c r="R2371" s="242"/>
      <c r="S2371" s="242"/>
      <c r="T2371" s="24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T2371" s="244" t="s">
        <v>174</v>
      </c>
      <c r="AU2371" s="244" t="s">
        <v>85</v>
      </c>
      <c r="AV2371" s="13" t="s">
        <v>87</v>
      </c>
      <c r="AW2371" s="13" t="s">
        <v>37</v>
      </c>
      <c r="AX2371" s="13" t="s">
        <v>77</v>
      </c>
      <c r="AY2371" s="244" t="s">
        <v>164</v>
      </c>
    </row>
    <row r="2372" s="14" customFormat="1">
      <c r="A2372" s="14"/>
      <c r="B2372" s="245"/>
      <c r="C2372" s="246"/>
      <c r="D2372" s="235" t="s">
        <v>174</v>
      </c>
      <c r="E2372" s="247" t="s">
        <v>19</v>
      </c>
      <c r="F2372" s="248" t="s">
        <v>176</v>
      </c>
      <c r="G2372" s="246"/>
      <c r="H2372" s="249">
        <v>1</v>
      </c>
      <c r="I2372" s="250"/>
      <c r="J2372" s="246"/>
      <c r="K2372" s="246"/>
      <c r="L2372" s="251"/>
      <c r="M2372" s="252"/>
      <c r="N2372" s="253"/>
      <c r="O2372" s="253"/>
      <c r="P2372" s="253"/>
      <c r="Q2372" s="253"/>
      <c r="R2372" s="253"/>
      <c r="S2372" s="253"/>
      <c r="T2372" s="254"/>
      <c r="U2372" s="14"/>
      <c r="V2372" s="14"/>
      <c r="W2372" s="14"/>
      <c r="X2372" s="14"/>
      <c r="Y2372" s="14"/>
      <c r="Z2372" s="14"/>
      <c r="AA2372" s="14"/>
      <c r="AB2372" s="14"/>
      <c r="AC2372" s="14"/>
      <c r="AD2372" s="14"/>
      <c r="AE2372" s="14"/>
      <c r="AT2372" s="255" t="s">
        <v>174</v>
      </c>
      <c r="AU2372" s="255" t="s">
        <v>85</v>
      </c>
      <c r="AV2372" s="14" t="s">
        <v>108</v>
      </c>
      <c r="AW2372" s="14" t="s">
        <v>37</v>
      </c>
      <c r="AX2372" s="14" t="s">
        <v>85</v>
      </c>
      <c r="AY2372" s="255" t="s">
        <v>164</v>
      </c>
    </row>
    <row r="2373" s="2" customFormat="1" ht="49.05" customHeight="1">
      <c r="A2373" s="41"/>
      <c r="B2373" s="42"/>
      <c r="C2373" s="215" t="s">
        <v>2367</v>
      </c>
      <c r="D2373" s="215" t="s">
        <v>166</v>
      </c>
      <c r="E2373" s="216" t="s">
        <v>2368</v>
      </c>
      <c r="F2373" s="217" t="s">
        <v>2369</v>
      </c>
      <c r="G2373" s="218" t="s">
        <v>279</v>
      </c>
      <c r="H2373" s="219">
        <v>1</v>
      </c>
      <c r="I2373" s="220"/>
      <c r="J2373" s="221">
        <f>ROUND(I2373*H2373,2)</f>
        <v>0</v>
      </c>
      <c r="K2373" s="217" t="s">
        <v>19</v>
      </c>
      <c r="L2373" s="47"/>
      <c r="M2373" s="222" t="s">
        <v>19</v>
      </c>
      <c r="N2373" s="223" t="s">
        <v>48</v>
      </c>
      <c r="O2373" s="87"/>
      <c r="P2373" s="224">
        <f>O2373*H2373</f>
        <v>0</v>
      </c>
      <c r="Q2373" s="224">
        <v>0</v>
      </c>
      <c r="R2373" s="224">
        <f>Q2373*H2373</f>
        <v>0</v>
      </c>
      <c r="S2373" s="224">
        <v>0</v>
      </c>
      <c r="T2373" s="225">
        <f>S2373*H2373</f>
        <v>0</v>
      </c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R2373" s="226" t="s">
        <v>276</v>
      </c>
      <c r="AT2373" s="226" t="s">
        <v>166</v>
      </c>
      <c r="AU2373" s="226" t="s">
        <v>85</v>
      </c>
      <c r="AY2373" s="20" t="s">
        <v>164</v>
      </c>
      <c r="BE2373" s="227">
        <f>IF(N2373="základní",J2373,0)</f>
        <v>0</v>
      </c>
      <c r="BF2373" s="227">
        <f>IF(N2373="snížená",J2373,0)</f>
        <v>0</v>
      </c>
      <c r="BG2373" s="227">
        <f>IF(N2373="zákl. přenesená",J2373,0)</f>
        <v>0</v>
      </c>
      <c r="BH2373" s="227">
        <f>IF(N2373="sníž. přenesená",J2373,0)</f>
        <v>0</v>
      </c>
      <c r="BI2373" s="227">
        <f>IF(N2373="nulová",J2373,0)</f>
        <v>0</v>
      </c>
      <c r="BJ2373" s="20" t="s">
        <v>85</v>
      </c>
      <c r="BK2373" s="227">
        <f>ROUND(I2373*H2373,2)</f>
        <v>0</v>
      </c>
      <c r="BL2373" s="20" t="s">
        <v>276</v>
      </c>
      <c r="BM2373" s="226" t="s">
        <v>2370</v>
      </c>
    </row>
    <row r="2374" s="2" customFormat="1">
      <c r="A2374" s="41"/>
      <c r="B2374" s="42"/>
      <c r="C2374" s="43"/>
      <c r="D2374" s="235" t="s">
        <v>274</v>
      </c>
      <c r="E2374" s="43"/>
      <c r="F2374" s="288" t="s">
        <v>2366</v>
      </c>
      <c r="G2374" s="43"/>
      <c r="H2374" s="43"/>
      <c r="I2374" s="230"/>
      <c r="J2374" s="43"/>
      <c r="K2374" s="43"/>
      <c r="L2374" s="47"/>
      <c r="M2374" s="231"/>
      <c r="N2374" s="232"/>
      <c r="O2374" s="87"/>
      <c r="P2374" s="87"/>
      <c r="Q2374" s="87"/>
      <c r="R2374" s="87"/>
      <c r="S2374" s="87"/>
      <c r="T2374" s="88"/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41"/>
      <c r="AE2374" s="41"/>
      <c r="AT2374" s="20" t="s">
        <v>274</v>
      </c>
      <c r="AU2374" s="20" t="s">
        <v>85</v>
      </c>
    </row>
    <row r="2375" s="13" customFormat="1">
      <c r="A2375" s="13"/>
      <c r="B2375" s="233"/>
      <c r="C2375" s="234"/>
      <c r="D2375" s="235" t="s">
        <v>174</v>
      </c>
      <c r="E2375" s="236" t="s">
        <v>19</v>
      </c>
      <c r="F2375" s="237" t="s">
        <v>85</v>
      </c>
      <c r="G2375" s="234"/>
      <c r="H2375" s="238">
        <v>1</v>
      </c>
      <c r="I2375" s="239"/>
      <c r="J2375" s="234"/>
      <c r="K2375" s="234"/>
      <c r="L2375" s="240"/>
      <c r="M2375" s="241"/>
      <c r="N2375" s="242"/>
      <c r="O2375" s="242"/>
      <c r="P2375" s="242"/>
      <c r="Q2375" s="242"/>
      <c r="R2375" s="242"/>
      <c r="S2375" s="242"/>
      <c r="T2375" s="24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  <c r="AE2375" s="13"/>
      <c r="AT2375" s="244" t="s">
        <v>174</v>
      </c>
      <c r="AU2375" s="244" t="s">
        <v>85</v>
      </c>
      <c r="AV2375" s="13" t="s">
        <v>87</v>
      </c>
      <c r="AW2375" s="13" t="s">
        <v>37</v>
      </c>
      <c r="AX2375" s="13" t="s">
        <v>77</v>
      </c>
      <c r="AY2375" s="244" t="s">
        <v>164</v>
      </c>
    </row>
    <row r="2376" s="14" customFormat="1">
      <c r="A2376" s="14"/>
      <c r="B2376" s="245"/>
      <c r="C2376" s="246"/>
      <c r="D2376" s="235" t="s">
        <v>174</v>
      </c>
      <c r="E2376" s="247" t="s">
        <v>19</v>
      </c>
      <c r="F2376" s="248" t="s">
        <v>176</v>
      </c>
      <c r="G2376" s="246"/>
      <c r="H2376" s="249">
        <v>1</v>
      </c>
      <c r="I2376" s="250"/>
      <c r="J2376" s="246"/>
      <c r="K2376" s="246"/>
      <c r="L2376" s="251"/>
      <c r="M2376" s="252"/>
      <c r="N2376" s="253"/>
      <c r="O2376" s="253"/>
      <c r="P2376" s="253"/>
      <c r="Q2376" s="253"/>
      <c r="R2376" s="253"/>
      <c r="S2376" s="253"/>
      <c r="T2376" s="254"/>
      <c r="U2376" s="14"/>
      <c r="V2376" s="14"/>
      <c r="W2376" s="14"/>
      <c r="X2376" s="14"/>
      <c r="Y2376" s="14"/>
      <c r="Z2376" s="14"/>
      <c r="AA2376" s="14"/>
      <c r="AB2376" s="14"/>
      <c r="AC2376" s="14"/>
      <c r="AD2376" s="14"/>
      <c r="AE2376" s="14"/>
      <c r="AT2376" s="255" t="s">
        <v>174</v>
      </c>
      <c r="AU2376" s="255" t="s">
        <v>85</v>
      </c>
      <c r="AV2376" s="14" t="s">
        <v>108</v>
      </c>
      <c r="AW2376" s="14" t="s">
        <v>37</v>
      </c>
      <c r="AX2376" s="14" t="s">
        <v>85</v>
      </c>
      <c r="AY2376" s="255" t="s">
        <v>164</v>
      </c>
    </row>
    <row r="2377" s="2" customFormat="1" ht="62.7" customHeight="1">
      <c r="A2377" s="41"/>
      <c r="B2377" s="42"/>
      <c r="C2377" s="215" t="s">
        <v>2371</v>
      </c>
      <c r="D2377" s="215" t="s">
        <v>166</v>
      </c>
      <c r="E2377" s="216" t="s">
        <v>2372</v>
      </c>
      <c r="F2377" s="217" t="s">
        <v>2373</v>
      </c>
      <c r="G2377" s="218" t="s">
        <v>272</v>
      </c>
      <c r="H2377" s="219">
        <v>1</v>
      </c>
      <c r="I2377" s="220"/>
      <c r="J2377" s="221">
        <f>ROUND(I2377*H2377,2)</f>
        <v>0</v>
      </c>
      <c r="K2377" s="217" t="s">
        <v>19</v>
      </c>
      <c r="L2377" s="47"/>
      <c r="M2377" s="222" t="s">
        <v>19</v>
      </c>
      <c r="N2377" s="223" t="s">
        <v>48</v>
      </c>
      <c r="O2377" s="87"/>
      <c r="P2377" s="224">
        <f>O2377*H2377</f>
        <v>0</v>
      </c>
      <c r="Q2377" s="224">
        <v>0</v>
      </c>
      <c r="R2377" s="224">
        <f>Q2377*H2377</f>
        <v>0</v>
      </c>
      <c r="S2377" s="224">
        <v>0</v>
      </c>
      <c r="T2377" s="225">
        <f>S2377*H2377</f>
        <v>0</v>
      </c>
      <c r="U2377" s="41"/>
      <c r="V2377" s="41"/>
      <c r="W2377" s="41"/>
      <c r="X2377" s="41"/>
      <c r="Y2377" s="41"/>
      <c r="Z2377" s="41"/>
      <c r="AA2377" s="41"/>
      <c r="AB2377" s="41"/>
      <c r="AC2377" s="41"/>
      <c r="AD2377" s="41"/>
      <c r="AE2377" s="41"/>
      <c r="AR2377" s="226" t="s">
        <v>276</v>
      </c>
      <c r="AT2377" s="226" t="s">
        <v>166</v>
      </c>
      <c r="AU2377" s="226" t="s">
        <v>85</v>
      </c>
      <c r="AY2377" s="20" t="s">
        <v>164</v>
      </c>
      <c r="BE2377" s="227">
        <f>IF(N2377="základní",J2377,0)</f>
        <v>0</v>
      </c>
      <c r="BF2377" s="227">
        <f>IF(N2377="snížená",J2377,0)</f>
        <v>0</v>
      </c>
      <c r="BG2377" s="227">
        <f>IF(N2377="zákl. přenesená",J2377,0)</f>
        <v>0</v>
      </c>
      <c r="BH2377" s="227">
        <f>IF(N2377="sníž. přenesená",J2377,0)</f>
        <v>0</v>
      </c>
      <c r="BI2377" s="227">
        <f>IF(N2377="nulová",J2377,0)</f>
        <v>0</v>
      </c>
      <c r="BJ2377" s="20" t="s">
        <v>85</v>
      </c>
      <c r="BK2377" s="227">
        <f>ROUND(I2377*H2377,2)</f>
        <v>0</v>
      </c>
      <c r="BL2377" s="20" t="s">
        <v>276</v>
      </c>
      <c r="BM2377" s="226" t="s">
        <v>2374</v>
      </c>
    </row>
    <row r="2378" s="2" customFormat="1">
      <c r="A2378" s="41"/>
      <c r="B2378" s="42"/>
      <c r="C2378" s="43"/>
      <c r="D2378" s="235" t="s">
        <v>274</v>
      </c>
      <c r="E2378" s="43"/>
      <c r="F2378" s="288" t="s">
        <v>2375</v>
      </c>
      <c r="G2378" s="43"/>
      <c r="H2378" s="43"/>
      <c r="I2378" s="230"/>
      <c r="J2378" s="43"/>
      <c r="K2378" s="43"/>
      <c r="L2378" s="47"/>
      <c r="M2378" s="231"/>
      <c r="N2378" s="232"/>
      <c r="O2378" s="87"/>
      <c r="P2378" s="87"/>
      <c r="Q2378" s="87"/>
      <c r="R2378" s="87"/>
      <c r="S2378" s="87"/>
      <c r="T2378" s="88"/>
      <c r="U2378" s="41"/>
      <c r="V2378" s="41"/>
      <c r="W2378" s="41"/>
      <c r="X2378" s="41"/>
      <c r="Y2378" s="41"/>
      <c r="Z2378" s="41"/>
      <c r="AA2378" s="41"/>
      <c r="AB2378" s="41"/>
      <c r="AC2378" s="41"/>
      <c r="AD2378" s="41"/>
      <c r="AE2378" s="41"/>
      <c r="AT2378" s="20" t="s">
        <v>274</v>
      </c>
      <c r="AU2378" s="20" t="s">
        <v>85</v>
      </c>
    </row>
    <row r="2379" s="13" customFormat="1">
      <c r="A2379" s="13"/>
      <c r="B2379" s="233"/>
      <c r="C2379" s="234"/>
      <c r="D2379" s="235" t="s">
        <v>174</v>
      </c>
      <c r="E2379" s="236" t="s">
        <v>19</v>
      </c>
      <c r="F2379" s="237" t="s">
        <v>85</v>
      </c>
      <c r="G2379" s="234"/>
      <c r="H2379" s="238">
        <v>1</v>
      </c>
      <c r="I2379" s="239"/>
      <c r="J2379" s="234"/>
      <c r="K2379" s="234"/>
      <c r="L2379" s="240"/>
      <c r="M2379" s="241"/>
      <c r="N2379" s="242"/>
      <c r="O2379" s="242"/>
      <c r="P2379" s="242"/>
      <c r="Q2379" s="242"/>
      <c r="R2379" s="242"/>
      <c r="S2379" s="242"/>
      <c r="T2379" s="24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T2379" s="244" t="s">
        <v>174</v>
      </c>
      <c r="AU2379" s="244" t="s">
        <v>85</v>
      </c>
      <c r="AV2379" s="13" t="s">
        <v>87</v>
      </c>
      <c r="AW2379" s="13" t="s">
        <v>37</v>
      </c>
      <c r="AX2379" s="13" t="s">
        <v>77</v>
      </c>
      <c r="AY2379" s="244" t="s">
        <v>164</v>
      </c>
    </row>
    <row r="2380" s="14" customFormat="1">
      <c r="A2380" s="14"/>
      <c r="B2380" s="245"/>
      <c r="C2380" s="246"/>
      <c r="D2380" s="235" t="s">
        <v>174</v>
      </c>
      <c r="E2380" s="247" t="s">
        <v>19</v>
      </c>
      <c r="F2380" s="248" t="s">
        <v>176</v>
      </c>
      <c r="G2380" s="246"/>
      <c r="H2380" s="249">
        <v>1</v>
      </c>
      <c r="I2380" s="250"/>
      <c r="J2380" s="246"/>
      <c r="K2380" s="246"/>
      <c r="L2380" s="251"/>
      <c r="M2380" s="252"/>
      <c r="N2380" s="253"/>
      <c r="O2380" s="253"/>
      <c r="P2380" s="253"/>
      <c r="Q2380" s="253"/>
      <c r="R2380" s="253"/>
      <c r="S2380" s="253"/>
      <c r="T2380" s="254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T2380" s="255" t="s">
        <v>174</v>
      </c>
      <c r="AU2380" s="255" t="s">
        <v>85</v>
      </c>
      <c r="AV2380" s="14" t="s">
        <v>108</v>
      </c>
      <c r="AW2380" s="14" t="s">
        <v>37</v>
      </c>
      <c r="AX2380" s="14" t="s">
        <v>85</v>
      </c>
      <c r="AY2380" s="255" t="s">
        <v>164</v>
      </c>
    </row>
    <row r="2381" s="2" customFormat="1" ht="49.05" customHeight="1">
      <c r="A2381" s="41"/>
      <c r="B2381" s="42"/>
      <c r="C2381" s="215" t="s">
        <v>2376</v>
      </c>
      <c r="D2381" s="215" t="s">
        <v>166</v>
      </c>
      <c r="E2381" s="216" t="s">
        <v>2377</v>
      </c>
      <c r="F2381" s="217" t="s">
        <v>2378</v>
      </c>
      <c r="G2381" s="218" t="s">
        <v>272</v>
      </c>
      <c r="H2381" s="219">
        <v>1</v>
      </c>
      <c r="I2381" s="220"/>
      <c r="J2381" s="221">
        <f>ROUND(I2381*H2381,2)</f>
        <v>0</v>
      </c>
      <c r="K2381" s="217" t="s">
        <v>19</v>
      </c>
      <c r="L2381" s="47"/>
      <c r="M2381" s="222" t="s">
        <v>19</v>
      </c>
      <c r="N2381" s="223" t="s">
        <v>48</v>
      </c>
      <c r="O2381" s="87"/>
      <c r="P2381" s="224">
        <f>O2381*H2381</f>
        <v>0</v>
      </c>
      <c r="Q2381" s="224">
        <v>0</v>
      </c>
      <c r="R2381" s="224">
        <f>Q2381*H2381</f>
        <v>0</v>
      </c>
      <c r="S2381" s="224">
        <v>0</v>
      </c>
      <c r="T2381" s="225">
        <f>S2381*H2381</f>
        <v>0</v>
      </c>
      <c r="U2381" s="41"/>
      <c r="V2381" s="41"/>
      <c r="W2381" s="41"/>
      <c r="X2381" s="41"/>
      <c r="Y2381" s="41"/>
      <c r="Z2381" s="41"/>
      <c r="AA2381" s="41"/>
      <c r="AB2381" s="41"/>
      <c r="AC2381" s="41"/>
      <c r="AD2381" s="41"/>
      <c r="AE2381" s="41"/>
      <c r="AR2381" s="226" t="s">
        <v>276</v>
      </c>
      <c r="AT2381" s="226" t="s">
        <v>166</v>
      </c>
      <c r="AU2381" s="226" t="s">
        <v>85</v>
      </c>
      <c r="AY2381" s="20" t="s">
        <v>164</v>
      </c>
      <c r="BE2381" s="227">
        <f>IF(N2381="základní",J2381,0)</f>
        <v>0</v>
      </c>
      <c r="BF2381" s="227">
        <f>IF(N2381="snížená",J2381,0)</f>
        <v>0</v>
      </c>
      <c r="BG2381" s="227">
        <f>IF(N2381="zákl. přenesená",J2381,0)</f>
        <v>0</v>
      </c>
      <c r="BH2381" s="227">
        <f>IF(N2381="sníž. přenesená",J2381,0)</f>
        <v>0</v>
      </c>
      <c r="BI2381" s="227">
        <f>IF(N2381="nulová",J2381,0)</f>
        <v>0</v>
      </c>
      <c r="BJ2381" s="20" t="s">
        <v>85</v>
      </c>
      <c r="BK2381" s="227">
        <f>ROUND(I2381*H2381,2)</f>
        <v>0</v>
      </c>
      <c r="BL2381" s="20" t="s">
        <v>276</v>
      </c>
      <c r="BM2381" s="226" t="s">
        <v>2379</v>
      </c>
    </row>
    <row r="2382" s="2" customFormat="1">
      <c r="A2382" s="41"/>
      <c r="B2382" s="42"/>
      <c r="C2382" s="43"/>
      <c r="D2382" s="235" t="s">
        <v>274</v>
      </c>
      <c r="E2382" s="43"/>
      <c r="F2382" s="266" t="s">
        <v>2380</v>
      </c>
      <c r="G2382" s="43"/>
      <c r="H2382" s="43"/>
      <c r="I2382" s="230"/>
      <c r="J2382" s="43"/>
      <c r="K2382" s="43"/>
      <c r="L2382" s="47"/>
      <c r="M2382" s="231"/>
      <c r="N2382" s="232"/>
      <c r="O2382" s="87"/>
      <c r="P2382" s="87"/>
      <c r="Q2382" s="87"/>
      <c r="R2382" s="87"/>
      <c r="S2382" s="87"/>
      <c r="T2382" s="88"/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41"/>
      <c r="AE2382" s="41"/>
      <c r="AT2382" s="20" t="s">
        <v>274</v>
      </c>
      <c r="AU2382" s="20" t="s">
        <v>85</v>
      </c>
    </row>
    <row r="2383" s="13" customFormat="1">
      <c r="A2383" s="13"/>
      <c r="B2383" s="233"/>
      <c r="C2383" s="234"/>
      <c r="D2383" s="235" t="s">
        <v>174</v>
      </c>
      <c r="E2383" s="236" t="s">
        <v>19</v>
      </c>
      <c r="F2383" s="237" t="s">
        <v>85</v>
      </c>
      <c r="G2383" s="234"/>
      <c r="H2383" s="238">
        <v>1</v>
      </c>
      <c r="I2383" s="239"/>
      <c r="J2383" s="234"/>
      <c r="K2383" s="234"/>
      <c r="L2383" s="240"/>
      <c r="M2383" s="241"/>
      <c r="N2383" s="242"/>
      <c r="O2383" s="242"/>
      <c r="P2383" s="242"/>
      <c r="Q2383" s="242"/>
      <c r="R2383" s="242"/>
      <c r="S2383" s="242"/>
      <c r="T2383" s="24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  <c r="AE2383" s="13"/>
      <c r="AT2383" s="244" t="s">
        <v>174</v>
      </c>
      <c r="AU2383" s="244" t="s">
        <v>85</v>
      </c>
      <c r="AV2383" s="13" t="s">
        <v>87</v>
      </c>
      <c r="AW2383" s="13" t="s">
        <v>37</v>
      </c>
      <c r="AX2383" s="13" t="s">
        <v>77</v>
      </c>
      <c r="AY2383" s="244" t="s">
        <v>164</v>
      </c>
    </row>
    <row r="2384" s="14" customFormat="1">
      <c r="A2384" s="14"/>
      <c r="B2384" s="245"/>
      <c r="C2384" s="246"/>
      <c r="D2384" s="235" t="s">
        <v>174</v>
      </c>
      <c r="E2384" s="247" t="s">
        <v>19</v>
      </c>
      <c r="F2384" s="248" t="s">
        <v>176</v>
      </c>
      <c r="G2384" s="246"/>
      <c r="H2384" s="249">
        <v>1</v>
      </c>
      <c r="I2384" s="250"/>
      <c r="J2384" s="246"/>
      <c r="K2384" s="246"/>
      <c r="L2384" s="251"/>
      <c r="M2384" s="252"/>
      <c r="N2384" s="253"/>
      <c r="O2384" s="253"/>
      <c r="P2384" s="253"/>
      <c r="Q2384" s="253"/>
      <c r="R2384" s="253"/>
      <c r="S2384" s="253"/>
      <c r="T2384" s="254"/>
      <c r="U2384" s="14"/>
      <c r="V2384" s="14"/>
      <c r="W2384" s="14"/>
      <c r="X2384" s="14"/>
      <c r="Y2384" s="14"/>
      <c r="Z2384" s="14"/>
      <c r="AA2384" s="14"/>
      <c r="AB2384" s="14"/>
      <c r="AC2384" s="14"/>
      <c r="AD2384" s="14"/>
      <c r="AE2384" s="14"/>
      <c r="AT2384" s="255" t="s">
        <v>174</v>
      </c>
      <c r="AU2384" s="255" t="s">
        <v>85</v>
      </c>
      <c r="AV2384" s="14" t="s">
        <v>108</v>
      </c>
      <c r="AW2384" s="14" t="s">
        <v>37</v>
      </c>
      <c r="AX2384" s="14" t="s">
        <v>85</v>
      </c>
      <c r="AY2384" s="255" t="s">
        <v>164</v>
      </c>
    </row>
    <row r="2385" s="2" customFormat="1" ht="49.05" customHeight="1">
      <c r="A2385" s="41"/>
      <c r="B2385" s="42"/>
      <c r="C2385" s="215" t="s">
        <v>2381</v>
      </c>
      <c r="D2385" s="215" t="s">
        <v>166</v>
      </c>
      <c r="E2385" s="216" t="s">
        <v>2382</v>
      </c>
      <c r="F2385" s="217" t="s">
        <v>2383</v>
      </c>
      <c r="G2385" s="218" t="s">
        <v>272</v>
      </c>
      <c r="H2385" s="219">
        <v>2</v>
      </c>
      <c r="I2385" s="220"/>
      <c r="J2385" s="221">
        <f>ROUND(I2385*H2385,2)</f>
        <v>0</v>
      </c>
      <c r="K2385" s="217" t="s">
        <v>19</v>
      </c>
      <c r="L2385" s="47"/>
      <c r="M2385" s="222" t="s">
        <v>19</v>
      </c>
      <c r="N2385" s="223" t="s">
        <v>48</v>
      </c>
      <c r="O2385" s="87"/>
      <c r="P2385" s="224">
        <f>O2385*H2385</f>
        <v>0</v>
      </c>
      <c r="Q2385" s="224">
        <v>0</v>
      </c>
      <c r="R2385" s="224">
        <f>Q2385*H2385</f>
        <v>0</v>
      </c>
      <c r="S2385" s="224">
        <v>0</v>
      </c>
      <c r="T2385" s="225">
        <f>S2385*H2385</f>
        <v>0</v>
      </c>
      <c r="U2385" s="41"/>
      <c r="V2385" s="41"/>
      <c r="W2385" s="41"/>
      <c r="X2385" s="41"/>
      <c r="Y2385" s="41"/>
      <c r="Z2385" s="41"/>
      <c r="AA2385" s="41"/>
      <c r="AB2385" s="41"/>
      <c r="AC2385" s="41"/>
      <c r="AD2385" s="41"/>
      <c r="AE2385" s="41"/>
      <c r="AR2385" s="226" t="s">
        <v>276</v>
      </c>
      <c r="AT2385" s="226" t="s">
        <v>166</v>
      </c>
      <c r="AU2385" s="226" t="s">
        <v>85</v>
      </c>
      <c r="AY2385" s="20" t="s">
        <v>164</v>
      </c>
      <c r="BE2385" s="227">
        <f>IF(N2385="základní",J2385,0)</f>
        <v>0</v>
      </c>
      <c r="BF2385" s="227">
        <f>IF(N2385="snížená",J2385,0)</f>
        <v>0</v>
      </c>
      <c r="BG2385" s="227">
        <f>IF(N2385="zákl. přenesená",J2385,0)</f>
        <v>0</v>
      </c>
      <c r="BH2385" s="227">
        <f>IF(N2385="sníž. přenesená",J2385,0)</f>
        <v>0</v>
      </c>
      <c r="BI2385" s="227">
        <f>IF(N2385="nulová",J2385,0)</f>
        <v>0</v>
      </c>
      <c r="BJ2385" s="20" t="s">
        <v>85</v>
      </c>
      <c r="BK2385" s="227">
        <f>ROUND(I2385*H2385,2)</f>
        <v>0</v>
      </c>
      <c r="BL2385" s="20" t="s">
        <v>276</v>
      </c>
      <c r="BM2385" s="226" t="s">
        <v>2384</v>
      </c>
    </row>
    <row r="2386" s="2" customFormat="1">
      <c r="A2386" s="41"/>
      <c r="B2386" s="42"/>
      <c r="C2386" s="43"/>
      <c r="D2386" s="235" t="s">
        <v>274</v>
      </c>
      <c r="E2386" s="43"/>
      <c r="F2386" s="266" t="s">
        <v>2385</v>
      </c>
      <c r="G2386" s="43"/>
      <c r="H2386" s="43"/>
      <c r="I2386" s="230"/>
      <c r="J2386" s="43"/>
      <c r="K2386" s="43"/>
      <c r="L2386" s="47"/>
      <c r="M2386" s="231"/>
      <c r="N2386" s="232"/>
      <c r="O2386" s="87"/>
      <c r="P2386" s="87"/>
      <c r="Q2386" s="87"/>
      <c r="R2386" s="87"/>
      <c r="S2386" s="87"/>
      <c r="T2386" s="88"/>
      <c r="U2386" s="41"/>
      <c r="V2386" s="41"/>
      <c r="W2386" s="41"/>
      <c r="X2386" s="41"/>
      <c r="Y2386" s="41"/>
      <c r="Z2386" s="41"/>
      <c r="AA2386" s="41"/>
      <c r="AB2386" s="41"/>
      <c r="AC2386" s="41"/>
      <c r="AD2386" s="41"/>
      <c r="AE2386" s="41"/>
      <c r="AT2386" s="20" t="s">
        <v>274</v>
      </c>
      <c r="AU2386" s="20" t="s">
        <v>85</v>
      </c>
    </row>
    <row r="2387" s="13" customFormat="1">
      <c r="A2387" s="13"/>
      <c r="B2387" s="233"/>
      <c r="C2387" s="234"/>
      <c r="D2387" s="235" t="s">
        <v>174</v>
      </c>
      <c r="E2387" s="236" t="s">
        <v>19</v>
      </c>
      <c r="F2387" s="237" t="s">
        <v>87</v>
      </c>
      <c r="G2387" s="234"/>
      <c r="H2387" s="238">
        <v>2</v>
      </c>
      <c r="I2387" s="239"/>
      <c r="J2387" s="234"/>
      <c r="K2387" s="234"/>
      <c r="L2387" s="240"/>
      <c r="M2387" s="241"/>
      <c r="N2387" s="242"/>
      <c r="O2387" s="242"/>
      <c r="P2387" s="242"/>
      <c r="Q2387" s="242"/>
      <c r="R2387" s="242"/>
      <c r="S2387" s="242"/>
      <c r="T2387" s="24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T2387" s="244" t="s">
        <v>174</v>
      </c>
      <c r="AU2387" s="244" t="s">
        <v>85</v>
      </c>
      <c r="AV2387" s="13" t="s">
        <v>87</v>
      </c>
      <c r="AW2387" s="13" t="s">
        <v>37</v>
      </c>
      <c r="AX2387" s="13" t="s">
        <v>77</v>
      </c>
      <c r="AY2387" s="244" t="s">
        <v>164</v>
      </c>
    </row>
    <row r="2388" s="14" customFormat="1">
      <c r="A2388" s="14"/>
      <c r="B2388" s="245"/>
      <c r="C2388" s="246"/>
      <c r="D2388" s="235" t="s">
        <v>174</v>
      </c>
      <c r="E2388" s="247" t="s">
        <v>19</v>
      </c>
      <c r="F2388" s="248" t="s">
        <v>176</v>
      </c>
      <c r="G2388" s="246"/>
      <c r="H2388" s="249">
        <v>2</v>
      </c>
      <c r="I2388" s="250"/>
      <c r="J2388" s="246"/>
      <c r="K2388" s="246"/>
      <c r="L2388" s="251"/>
      <c r="M2388" s="252"/>
      <c r="N2388" s="253"/>
      <c r="O2388" s="253"/>
      <c r="P2388" s="253"/>
      <c r="Q2388" s="253"/>
      <c r="R2388" s="253"/>
      <c r="S2388" s="253"/>
      <c r="T2388" s="254"/>
      <c r="U2388" s="14"/>
      <c r="V2388" s="14"/>
      <c r="W2388" s="14"/>
      <c r="X2388" s="14"/>
      <c r="Y2388" s="14"/>
      <c r="Z2388" s="14"/>
      <c r="AA2388" s="14"/>
      <c r="AB2388" s="14"/>
      <c r="AC2388" s="14"/>
      <c r="AD2388" s="14"/>
      <c r="AE2388" s="14"/>
      <c r="AT2388" s="255" t="s">
        <v>174</v>
      </c>
      <c r="AU2388" s="255" t="s">
        <v>85</v>
      </c>
      <c r="AV2388" s="14" t="s">
        <v>108</v>
      </c>
      <c r="AW2388" s="14" t="s">
        <v>37</v>
      </c>
      <c r="AX2388" s="14" t="s">
        <v>85</v>
      </c>
      <c r="AY2388" s="255" t="s">
        <v>164</v>
      </c>
    </row>
    <row r="2389" s="2" customFormat="1" ht="49.05" customHeight="1">
      <c r="A2389" s="41"/>
      <c r="B2389" s="42"/>
      <c r="C2389" s="215" t="s">
        <v>2386</v>
      </c>
      <c r="D2389" s="215" t="s">
        <v>166</v>
      </c>
      <c r="E2389" s="216" t="s">
        <v>2387</v>
      </c>
      <c r="F2389" s="217" t="s">
        <v>2388</v>
      </c>
      <c r="G2389" s="218" t="s">
        <v>279</v>
      </c>
      <c r="H2389" s="219">
        <v>1</v>
      </c>
      <c r="I2389" s="220"/>
      <c r="J2389" s="221">
        <f>ROUND(I2389*H2389,2)</f>
        <v>0</v>
      </c>
      <c r="K2389" s="217" t="s">
        <v>19</v>
      </c>
      <c r="L2389" s="47"/>
      <c r="M2389" s="222" t="s">
        <v>19</v>
      </c>
      <c r="N2389" s="223" t="s">
        <v>48</v>
      </c>
      <c r="O2389" s="87"/>
      <c r="P2389" s="224">
        <f>O2389*H2389</f>
        <v>0</v>
      </c>
      <c r="Q2389" s="224">
        <v>0</v>
      </c>
      <c r="R2389" s="224">
        <f>Q2389*H2389</f>
        <v>0</v>
      </c>
      <c r="S2389" s="224">
        <v>0</v>
      </c>
      <c r="T2389" s="225">
        <f>S2389*H2389</f>
        <v>0</v>
      </c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41"/>
      <c r="AE2389" s="41"/>
      <c r="AR2389" s="226" t="s">
        <v>276</v>
      </c>
      <c r="AT2389" s="226" t="s">
        <v>166</v>
      </c>
      <c r="AU2389" s="226" t="s">
        <v>85</v>
      </c>
      <c r="AY2389" s="20" t="s">
        <v>164</v>
      </c>
      <c r="BE2389" s="227">
        <f>IF(N2389="základní",J2389,0)</f>
        <v>0</v>
      </c>
      <c r="BF2389" s="227">
        <f>IF(N2389="snížená",J2389,0)</f>
        <v>0</v>
      </c>
      <c r="BG2389" s="227">
        <f>IF(N2389="zákl. přenesená",J2389,0)</f>
        <v>0</v>
      </c>
      <c r="BH2389" s="227">
        <f>IF(N2389="sníž. přenesená",J2389,0)</f>
        <v>0</v>
      </c>
      <c r="BI2389" s="227">
        <f>IF(N2389="nulová",J2389,0)</f>
        <v>0</v>
      </c>
      <c r="BJ2389" s="20" t="s">
        <v>85</v>
      </c>
      <c r="BK2389" s="227">
        <f>ROUND(I2389*H2389,2)</f>
        <v>0</v>
      </c>
      <c r="BL2389" s="20" t="s">
        <v>276</v>
      </c>
      <c r="BM2389" s="226" t="s">
        <v>2389</v>
      </c>
    </row>
    <row r="2390" s="2" customFormat="1">
      <c r="A2390" s="41"/>
      <c r="B2390" s="42"/>
      <c r="C2390" s="43"/>
      <c r="D2390" s="235" t="s">
        <v>274</v>
      </c>
      <c r="E2390" s="43"/>
      <c r="F2390" s="266" t="s">
        <v>2390</v>
      </c>
      <c r="G2390" s="43"/>
      <c r="H2390" s="43"/>
      <c r="I2390" s="230"/>
      <c r="J2390" s="43"/>
      <c r="K2390" s="43"/>
      <c r="L2390" s="47"/>
      <c r="M2390" s="231"/>
      <c r="N2390" s="232"/>
      <c r="O2390" s="87"/>
      <c r="P2390" s="87"/>
      <c r="Q2390" s="87"/>
      <c r="R2390" s="87"/>
      <c r="S2390" s="87"/>
      <c r="T2390" s="88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41"/>
      <c r="AE2390" s="41"/>
      <c r="AT2390" s="20" t="s">
        <v>274</v>
      </c>
      <c r="AU2390" s="20" t="s">
        <v>85</v>
      </c>
    </row>
    <row r="2391" s="13" customFormat="1">
      <c r="A2391" s="13"/>
      <c r="B2391" s="233"/>
      <c r="C2391" s="234"/>
      <c r="D2391" s="235" t="s">
        <v>174</v>
      </c>
      <c r="E2391" s="236" t="s">
        <v>19</v>
      </c>
      <c r="F2391" s="237" t="s">
        <v>85</v>
      </c>
      <c r="G2391" s="234"/>
      <c r="H2391" s="238">
        <v>1</v>
      </c>
      <c r="I2391" s="239"/>
      <c r="J2391" s="234"/>
      <c r="K2391" s="234"/>
      <c r="L2391" s="240"/>
      <c r="M2391" s="241"/>
      <c r="N2391" s="242"/>
      <c r="O2391" s="242"/>
      <c r="P2391" s="242"/>
      <c r="Q2391" s="242"/>
      <c r="R2391" s="242"/>
      <c r="S2391" s="242"/>
      <c r="T2391" s="24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T2391" s="244" t="s">
        <v>174</v>
      </c>
      <c r="AU2391" s="244" t="s">
        <v>85</v>
      </c>
      <c r="AV2391" s="13" t="s">
        <v>87</v>
      </c>
      <c r="AW2391" s="13" t="s">
        <v>37</v>
      </c>
      <c r="AX2391" s="13" t="s">
        <v>77</v>
      </c>
      <c r="AY2391" s="244" t="s">
        <v>164</v>
      </c>
    </row>
    <row r="2392" s="14" customFormat="1">
      <c r="A2392" s="14"/>
      <c r="B2392" s="245"/>
      <c r="C2392" s="246"/>
      <c r="D2392" s="235" t="s">
        <v>174</v>
      </c>
      <c r="E2392" s="247" t="s">
        <v>19</v>
      </c>
      <c r="F2392" s="248" t="s">
        <v>176</v>
      </c>
      <c r="G2392" s="246"/>
      <c r="H2392" s="249">
        <v>1</v>
      </c>
      <c r="I2392" s="250"/>
      <c r="J2392" s="246"/>
      <c r="K2392" s="246"/>
      <c r="L2392" s="251"/>
      <c r="M2392" s="252"/>
      <c r="N2392" s="253"/>
      <c r="O2392" s="253"/>
      <c r="P2392" s="253"/>
      <c r="Q2392" s="253"/>
      <c r="R2392" s="253"/>
      <c r="S2392" s="253"/>
      <c r="T2392" s="254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T2392" s="255" t="s">
        <v>174</v>
      </c>
      <c r="AU2392" s="255" t="s">
        <v>85</v>
      </c>
      <c r="AV2392" s="14" t="s">
        <v>108</v>
      </c>
      <c r="AW2392" s="14" t="s">
        <v>37</v>
      </c>
      <c r="AX2392" s="14" t="s">
        <v>85</v>
      </c>
      <c r="AY2392" s="255" t="s">
        <v>164</v>
      </c>
    </row>
    <row r="2393" s="2" customFormat="1" ht="49.05" customHeight="1">
      <c r="A2393" s="41"/>
      <c r="B2393" s="42"/>
      <c r="C2393" s="215" t="s">
        <v>2391</v>
      </c>
      <c r="D2393" s="215" t="s">
        <v>166</v>
      </c>
      <c r="E2393" s="216" t="s">
        <v>2392</v>
      </c>
      <c r="F2393" s="217" t="s">
        <v>2393</v>
      </c>
      <c r="G2393" s="218" t="s">
        <v>272</v>
      </c>
      <c r="H2393" s="219">
        <v>1</v>
      </c>
      <c r="I2393" s="220"/>
      <c r="J2393" s="221">
        <f>ROUND(I2393*H2393,2)</f>
        <v>0</v>
      </c>
      <c r="K2393" s="217" t="s">
        <v>19</v>
      </c>
      <c r="L2393" s="47"/>
      <c r="M2393" s="222" t="s">
        <v>19</v>
      </c>
      <c r="N2393" s="223" t="s">
        <v>48</v>
      </c>
      <c r="O2393" s="87"/>
      <c r="P2393" s="224">
        <f>O2393*H2393</f>
        <v>0</v>
      </c>
      <c r="Q2393" s="224">
        <v>0</v>
      </c>
      <c r="R2393" s="224">
        <f>Q2393*H2393</f>
        <v>0</v>
      </c>
      <c r="S2393" s="224">
        <v>0</v>
      </c>
      <c r="T2393" s="225">
        <f>S2393*H2393</f>
        <v>0</v>
      </c>
      <c r="U2393" s="41"/>
      <c r="V2393" s="41"/>
      <c r="W2393" s="41"/>
      <c r="X2393" s="41"/>
      <c r="Y2393" s="41"/>
      <c r="Z2393" s="41"/>
      <c r="AA2393" s="41"/>
      <c r="AB2393" s="41"/>
      <c r="AC2393" s="41"/>
      <c r="AD2393" s="41"/>
      <c r="AE2393" s="41"/>
      <c r="AR2393" s="226" t="s">
        <v>276</v>
      </c>
      <c r="AT2393" s="226" t="s">
        <v>166</v>
      </c>
      <c r="AU2393" s="226" t="s">
        <v>85</v>
      </c>
      <c r="AY2393" s="20" t="s">
        <v>164</v>
      </c>
      <c r="BE2393" s="227">
        <f>IF(N2393="základní",J2393,0)</f>
        <v>0</v>
      </c>
      <c r="BF2393" s="227">
        <f>IF(N2393="snížená",J2393,0)</f>
        <v>0</v>
      </c>
      <c r="BG2393" s="227">
        <f>IF(N2393="zákl. přenesená",J2393,0)</f>
        <v>0</v>
      </c>
      <c r="BH2393" s="227">
        <f>IF(N2393="sníž. přenesená",J2393,0)</f>
        <v>0</v>
      </c>
      <c r="BI2393" s="227">
        <f>IF(N2393="nulová",J2393,0)</f>
        <v>0</v>
      </c>
      <c r="BJ2393" s="20" t="s">
        <v>85</v>
      </c>
      <c r="BK2393" s="227">
        <f>ROUND(I2393*H2393,2)</f>
        <v>0</v>
      </c>
      <c r="BL2393" s="20" t="s">
        <v>276</v>
      </c>
      <c r="BM2393" s="226" t="s">
        <v>2394</v>
      </c>
    </row>
    <row r="2394" s="2" customFormat="1">
      <c r="A2394" s="41"/>
      <c r="B2394" s="42"/>
      <c r="C2394" s="43"/>
      <c r="D2394" s="235" t="s">
        <v>274</v>
      </c>
      <c r="E2394" s="43"/>
      <c r="F2394" s="288" t="s">
        <v>2395</v>
      </c>
      <c r="G2394" s="43"/>
      <c r="H2394" s="43"/>
      <c r="I2394" s="230"/>
      <c r="J2394" s="43"/>
      <c r="K2394" s="43"/>
      <c r="L2394" s="47"/>
      <c r="M2394" s="231"/>
      <c r="N2394" s="232"/>
      <c r="O2394" s="87"/>
      <c r="P2394" s="87"/>
      <c r="Q2394" s="87"/>
      <c r="R2394" s="87"/>
      <c r="S2394" s="87"/>
      <c r="T2394" s="88"/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T2394" s="20" t="s">
        <v>274</v>
      </c>
      <c r="AU2394" s="20" t="s">
        <v>85</v>
      </c>
    </row>
    <row r="2395" s="13" customFormat="1">
      <c r="A2395" s="13"/>
      <c r="B2395" s="233"/>
      <c r="C2395" s="234"/>
      <c r="D2395" s="235" t="s">
        <v>174</v>
      </c>
      <c r="E2395" s="236" t="s">
        <v>19</v>
      </c>
      <c r="F2395" s="237" t="s">
        <v>85</v>
      </c>
      <c r="G2395" s="234"/>
      <c r="H2395" s="238">
        <v>1</v>
      </c>
      <c r="I2395" s="239"/>
      <c r="J2395" s="234"/>
      <c r="K2395" s="234"/>
      <c r="L2395" s="240"/>
      <c r="M2395" s="241"/>
      <c r="N2395" s="242"/>
      <c r="O2395" s="242"/>
      <c r="P2395" s="242"/>
      <c r="Q2395" s="242"/>
      <c r="R2395" s="242"/>
      <c r="S2395" s="242"/>
      <c r="T2395" s="24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  <c r="AE2395" s="13"/>
      <c r="AT2395" s="244" t="s">
        <v>174</v>
      </c>
      <c r="AU2395" s="244" t="s">
        <v>85</v>
      </c>
      <c r="AV2395" s="13" t="s">
        <v>87</v>
      </c>
      <c r="AW2395" s="13" t="s">
        <v>37</v>
      </c>
      <c r="AX2395" s="13" t="s">
        <v>77</v>
      </c>
      <c r="AY2395" s="244" t="s">
        <v>164</v>
      </c>
    </row>
    <row r="2396" s="14" customFormat="1">
      <c r="A2396" s="14"/>
      <c r="B2396" s="245"/>
      <c r="C2396" s="246"/>
      <c r="D2396" s="235" t="s">
        <v>174</v>
      </c>
      <c r="E2396" s="247" t="s">
        <v>19</v>
      </c>
      <c r="F2396" s="248" t="s">
        <v>176</v>
      </c>
      <c r="G2396" s="246"/>
      <c r="H2396" s="249">
        <v>1</v>
      </c>
      <c r="I2396" s="250"/>
      <c r="J2396" s="246"/>
      <c r="K2396" s="246"/>
      <c r="L2396" s="251"/>
      <c r="M2396" s="252"/>
      <c r="N2396" s="253"/>
      <c r="O2396" s="253"/>
      <c r="P2396" s="253"/>
      <c r="Q2396" s="253"/>
      <c r="R2396" s="253"/>
      <c r="S2396" s="253"/>
      <c r="T2396" s="254"/>
      <c r="U2396" s="14"/>
      <c r="V2396" s="14"/>
      <c r="W2396" s="14"/>
      <c r="X2396" s="14"/>
      <c r="Y2396" s="14"/>
      <c r="Z2396" s="14"/>
      <c r="AA2396" s="14"/>
      <c r="AB2396" s="14"/>
      <c r="AC2396" s="14"/>
      <c r="AD2396" s="14"/>
      <c r="AE2396" s="14"/>
      <c r="AT2396" s="255" t="s">
        <v>174</v>
      </c>
      <c r="AU2396" s="255" t="s">
        <v>85</v>
      </c>
      <c r="AV2396" s="14" t="s">
        <v>108</v>
      </c>
      <c r="AW2396" s="14" t="s">
        <v>37</v>
      </c>
      <c r="AX2396" s="14" t="s">
        <v>85</v>
      </c>
      <c r="AY2396" s="255" t="s">
        <v>164</v>
      </c>
    </row>
    <row r="2397" s="2" customFormat="1" ht="49.05" customHeight="1">
      <c r="A2397" s="41"/>
      <c r="B2397" s="42"/>
      <c r="C2397" s="215" t="s">
        <v>2396</v>
      </c>
      <c r="D2397" s="215" t="s">
        <v>166</v>
      </c>
      <c r="E2397" s="216" t="s">
        <v>2397</v>
      </c>
      <c r="F2397" s="217" t="s">
        <v>2398</v>
      </c>
      <c r="G2397" s="218" t="s">
        <v>272</v>
      </c>
      <c r="H2397" s="219">
        <v>1</v>
      </c>
      <c r="I2397" s="220"/>
      <c r="J2397" s="221">
        <f>ROUND(I2397*H2397,2)</f>
        <v>0</v>
      </c>
      <c r="K2397" s="217" t="s">
        <v>19</v>
      </c>
      <c r="L2397" s="47"/>
      <c r="M2397" s="222" t="s">
        <v>19</v>
      </c>
      <c r="N2397" s="223" t="s">
        <v>48</v>
      </c>
      <c r="O2397" s="87"/>
      <c r="P2397" s="224">
        <f>O2397*H2397</f>
        <v>0</v>
      </c>
      <c r="Q2397" s="224">
        <v>0</v>
      </c>
      <c r="R2397" s="224">
        <f>Q2397*H2397</f>
        <v>0</v>
      </c>
      <c r="S2397" s="224">
        <v>0</v>
      </c>
      <c r="T2397" s="225">
        <f>S2397*H2397</f>
        <v>0</v>
      </c>
      <c r="U2397" s="41"/>
      <c r="V2397" s="41"/>
      <c r="W2397" s="41"/>
      <c r="X2397" s="41"/>
      <c r="Y2397" s="41"/>
      <c r="Z2397" s="41"/>
      <c r="AA2397" s="41"/>
      <c r="AB2397" s="41"/>
      <c r="AC2397" s="41"/>
      <c r="AD2397" s="41"/>
      <c r="AE2397" s="41"/>
      <c r="AR2397" s="226" t="s">
        <v>276</v>
      </c>
      <c r="AT2397" s="226" t="s">
        <v>166</v>
      </c>
      <c r="AU2397" s="226" t="s">
        <v>85</v>
      </c>
      <c r="AY2397" s="20" t="s">
        <v>164</v>
      </c>
      <c r="BE2397" s="227">
        <f>IF(N2397="základní",J2397,0)</f>
        <v>0</v>
      </c>
      <c r="BF2397" s="227">
        <f>IF(N2397="snížená",J2397,0)</f>
        <v>0</v>
      </c>
      <c r="BG2397" s="227">
        <f>IF(N2397="zákl. přenesená",J2397,0)</f>
        <v>0</v>
      </c>
      <c r="BH2397" s="227">
        <f>IF(N2397="sníž. přenesená",J2397,0)</f>
        <v>0</v>
      </c>
      <c r="BI2397" s="227">
        <f>IF(N2397="nulová",J2397,0)</f>
        <v>0</v>
      </c>
      <c r="BJ2397" s="20" t="s">
        <v>85</v>
      </c>
      <c r="BK2397" s="227">
        <f>ROUND(I2397*H2397,2)</f>
        <v>0</v>
      </c>
      <c r="BL2397" s="20" t="s">
        <v>276</v>
      </c>
      <c r="BM2397" s="226" t="s">
        <v>2399</v>
      </c>
    </row>
    <row r="2398" s="2" customFormat="1">
      <c r="A2398" s="41"/>
      <c r="B2398" s="42"/>
      <c r="C2398" s="43"/>
      <c r="D2398" s="235" t="s">
        <v>274</v>
      </c>
      <c r="E2398" s="43"/>
      <c r="F2398" s="266" t="s">
        <v>2400</v>
      </c>
      <c r="G2398" s="43"/>
      <c r="H2398" s="43"/>
      <c r="I2398" s="230"/>
      <c r="J2398" s="43"/>
      <c r="K2398" s="43"/>
      <c r="L2398" s="47"/>
      <c r="M2398" s="231"/>
      <c r="N2398" s="232"/>
      <c r="O2398" s="87"/>
      <c r="P2398" s="87"/>
      <c r="Q2398" s="87"/>
      <c r="R2398" s="87"/>
      <c r="S2398" s="87"/>
      <c r="T2398" s="88"/>
      <c r="U2398" s="41"/>
      <c r="V2398" s="41"/>
      <c r="W2398" s="41"/>
      <c r="X2398" s="41"/>
      <c r="Y2398" s="41"/>
      <c r="Z2398" s="41"/>
      <c r="AA2398" s="41"/>
      <c r="AB2398" s="41"/>
      <c r="AC2398" s="41"/>
      <c r="AD2398" s="41"/>
      <c r="AE2398" s="41"/>
      <c r="AT2398" s="20" t="s">
        <v>274</v>
      </c>
      <c r="AU2398" s="20" t="s">
        <v>85</v>
      </c>
    </row>
    <row r="2399" s="13" customFormat="1">
      <c r="A2399" s="13"/>
      <c r="B2399" s="233"/>
      <c r="C2399" s="234"/>
      <c r="D2399" s="235" t="s">
        <v>174</v>
      </c>
      <c r="E2399" s="236" t="s">
        <v>19</v>
      </c>
      <c r="F2399" s="237" t="s">
        <v>85</v>
      </c>
      <c r="G2399" s="234"/>
      <c r="H2399" s="238">
        <v>1</v>
      </c>
      <c r="I2399" s="239"/>
      <c r="J2399" s="234"/>
      <c r="K2399" s="234"/>
      <c r="L2399" s="240"/>
      <c r="M2399" s="241"/>
      <c r="N2399" s="242"/>
      <c r="O2399" s="242"/>
      <c r="P2399" s="242"/>
      <c r="Q2399" s="242"/>
      <c r="R2399" s="242"/>
      <c r="S2399" s="242"/>
      <c r="T2399" s="24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T2399" s="244" t="s">
        <v>174</v>
      </c>
      <c r="AU2399" s="244" t="s">
        <v>85</v>
      </c>
      <c r="AV2399" s="13" t="s">
        <v>87</v>
      </c>
      <c r="AW2399" s="13" t="s">
        <v>37</v>
      </c>
      <c r="AX2399" s="13" t="s">
        <v>77</v>
      </c>
      <c r="AY2399" s="244" t="s">
        <v>164</v>
      </c>
    </row>
    <row r="2400" s="14" customFormat="1">
      <c r="A2400" s="14"/>
      <c r="B2400" s="245"/>
      <c r="C2400" s="246"/>
      <c r="D2400" s="235" t="s">
        <v>174</v>
      </c>
      <c r="E2400" s="247" t="s">
        <v>19</v>
      </c>
      <c r="F2400" s="248" t="s">
        <v>176</v>
      </c>
      <c r="G2400" s="246"/>
      <c r="H2400" s="249">
        <v>1</v>
      </c>
      <c r="I2400" s="250"/>
      <c r="J2400" s="246"/>
      <c r="K2400" s="246"/>
      <c r="L2400" s="251"/>
      <c r="M2400" s="252"/>
      <c r="N2400" s="253"/>
      <c r="O2400" s="253"/>
      <c r="P2400" s="253"/>
      <c r="Q2400" s="253"/>
      <c r="R2400" s="253"/>
      <c r="S2400" s="253"/>
      <c r="T2400" s="254"/>
      <c r="U2400" s="14"/>
      <c r="V2400" s="14"/>
      <c r="W2400" s="14"/>
      <c r="X2400" s="14"/>
      <c r="Y2400" s="14"/>
      <c r="Z2400" s="14"/>
      <c r="AA2400" s="14"/>
      <c r="AB2400" s="14"/>
      <c r="AC2400" s="14"/>
      <c r="AD2400" s="14"/>
      <c r="AE2400" s="14"/>
      <c r="AT2400" s="255" t="s">
        <v>174</v>
      </c>
      <c r="AU2400" s="255" t="s">
        <v>85</v>
      </c>
      <c r="AV2400" s="14" t="s">
        <v>108</v>
      </c>
      <c r="AW2400" s="14" t="s">
        <v>37</v>
      </c>
      <c r="AX2400" s="14" t="s">
        <v>85</v>
      </c>
      <c r="AY2400" s="255" t="s">
        <v>164</v>
      </c>
    </row>
    <row r="2401" s="2" customFormat="1" ht="66.75" customHeight="1">
      <c r="A2401" s="41"/>
      <c r="B2401" s="42"/>
      <c r="C2401" s="215" t="s">
        <v>2401</v>
      </c>
      <c r="D2401" s="215" t="s">
        <v>166</v>
      </c>
      <c r="E2401" s="216" t="s">
        <v>2402</v>
      </c>
      <c r="F2401" s="217" t="s">
        <v>2403</v>
      </c>
      <c r="G2401" s="218" t="s">
        <v>279</v>
      </c>
      <c r="H2401" s="219">
        <v>1</v>
      </c>
      <c r="I2401" s="220"/>
      <c r="J2401" s="221">
        <f>ROUND(I2401*H2401,2)</f>
        <v>0</v>
      </c>
      <c r="K2401" s="217" t="s">
        <v>19</v>
      </c>
      <c r="L2401" s="47"/>
      <c r="M2401" s="222" t="s">
        <v>19</v>
      </c>
      <c r="N2401" s="223" t="s">
        <v>48</v>
      </c>
      <c r="O2401" s="87"/>
      <c r="P2401" s="224">
        <f>O2401*H2401</f>
        <v>0</v>
      </c>
      <c r="Q2401" s="224">
        <v>0</v>
      </c>
      <c r="R2401" s="224">
        <f>Q2401*H2401</f>
        <v>0</v>
      </c>
      <c r="S2401" s="224">
        <v>0</v>
      </c>
      <c r="T2401" s="225">
        <f>S2401*H2401</f>
        <v>0</v>
      </c>
      <c r="U2401" s="41"/>
      <c r="V2401" s="41"/>
      <c r="W2401" s="41"/>
      <c r="X2401" s="41"/>
      <c r="Y2401" s="41"/>
      <c r="Z2401" s="41"/>
      <c r="AA2401" s="41"/>
      <c r="AB2401" s="41"/>
      <c r="AC2401" s="41"/>
      <c r="AD2401" s="41"/>
      <c r="AE2401" s="41"/>
      <c r="AR2401" s="226" t="s">
        <v>276</v>
      </c>
      <c r="AT2401" s="226" t="s">
        <v>166</v>
      </c>
      <c r="AU2401" s="226" t="s">
        <v>85</v>
      </c>
      <c r="AY2401" s="20" t="s">
        <v>164</v>
      </c>
      <c r="BE2401" s="227">
        <f>IF(N2401="základní",J2401,0)</f>
        <v>0</v>
      </c>
      <c r="BF2401" s="227">
        <f>IF(N2401="snížená",J2401,0)</f>
        <v>0</v>
      </c>
      <c r="BG2401" s="227">
        <f>IF(N2401="zákl. přenesená",J2401,0)</f>
        <v>0</v>
      </c>
      <c r="BH2401" s="227">
        <f>IF(N2401="sníž. přenesená",J2401,0)</f>
        <v>0</v>
      </c>
      <c r="BI2401" s="227">
        <f>IF(N2401="nulová",J2401,0)</f>
        <v>0</v>
      </c>
      <c r="BJ2401" s="20" t="s">
        <v>85</v>
      </c>
      <c r="BK2401" s="227">
        <f>ROUND(I2401*H2401,2)</f>
        <v>0</v>
      </c>
      <c r="BL2401" s="20" t="s">
        <v>276</v>
      </c>
      <c r="BM2401" s="226" t="s">
        <v>2404</v>
      </c>
    </row>
    <row r="2402" s="2" customFormat="1">
      <c r="A2402" s="41"/>
      <c r="B2402" s="42"/>
      <c r="C2402" s="43"/>
      <c r="D2402" s="235" t="s">
        <v>274</v>
      </c>
      <c r="E2402" s="43"/>
      <c r="F2402" s="288" t="s">
        <v>2405</v>
      </c>
      <c r="G2402" s="43"/>
      <c r="H2402" s="43"/>
      <c r="I2402" s="230"/>
      <c r="J2402" s="43"/>
      <c r="K2402" s="43"/>
      <c r="L2402" s="47"/>
      <c r="M2402" s="231"/>
      <c r="N2402" s="232"/>
      <c r="O2402" s="87"/>
      <c r="P2402" s="87"/>
      <c r="Q2402" s="87"/>
      <c r="R2402" s="87"/>
      <c r="S2402" s="87"/>
      <c r="T2402" s="88"/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41"/>
      <c r="AE2402" s="41"/>
      <c r="AT2402" s="20" t="s">
        <v>274</v>
      </c>
      <c r="AU2402" s="20" t="s">
        <v>85</v>
      </c>
    </row>
    <row r="2403" s="13" customFormat="1">
      <c r="A2403" s="13"/>
      <c r="B2403" s="233"/>
      <c r="C2403" s="234"/>
      <c r="D2403" s="235" t="s">
        <v>174</v>
      </c>
      <c r="E2403" s="236" t="s">
        <v>19</v>
      </c>
      <c r="F2403" s="237" t="s">
        <v>85</v>
      </c>
      <c r="G2403" s="234"/>
      <c r="H2403" s="238">
        <v>1</v>
      </c>
      <c r="I2403" s="239"/>
      <c r="J2403" s="234"/>
      <c r="K2403" s="234"/>
      <c r="L2403" s="240"/>
      <c r="M2403" s="241"/>
      <c r="N2403" s="242"/>
      <c r="O2403" s="242"/>
      <c r="P2403" s="242"/>
      <c r="Q2403" s="242"/>
      <c r="R2403" s="242"/>
      <c r="S2403" s="242"/>
      <c r="T2403" s="24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T2403" s="244" t="s">
        <v>174</v>
      </c>
      <c r="AU2403" s="244" t="s">
        <v>85</v>
      </c>
      <c r="AV2403" s="13" t="s">
        <v>87</v>
      </c>
      <c r="AW2403" s="13" t="s">
        <v>37</v>
      </c>
      <c r="AX2403" s="13" t="s">
        <v>77</v>
      </c>
      <c r="AY2403" s="244" t="s">
        <v>164</v>
      </c>
    </row>
    <row r="2404" s="14" customFormat="1">
      <c r="A2404" s="14"/>
      <c r="B2404" s="245"/>
      <c r="C2404" s="246"/>
      <c r="D2404" s="235" t="s">
        <v>174</v>
      </c>
      <c r="E2404" s="247" t="s">
        <v>19</v>
      </c>
      <c r="F2404" s="248" t="s">
        <v>176</v>
      </c>
      <c r="G2404" s="246"/>
      <c r="H2404" s="249">
        <v>1</v>
      </c>
      <c r="I2404" s="250"/>
      <c r="J2404" s="246"/>
      <c r="K2404" s="246"/>
      <c r="L2404" s="251"/>
      <c r="M2404" s="252"/>
      <c r="N2404" s="253"/>
      <c r="O2404" s="253"/>
      <c r="P2404" s="253"/>
      <c r="Q2404" s="253"/>
      <c r="R2404" s="253"/>
      <c r="S2404" s="253"/>
      <c r="T2404" s="254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55" t="s">
        <v>174</v>
      </c>
      <c r="AU2404" s="255" t="s">
        <v>85</v>
      </c>
      <c r="AV2404" s="14" t="s">
        <v>108</v>
      </c>
      <c r="AW2404" s="14" t="s">
        <v>37</v>
      </c>
      <c r="AX2404" s="14" t="s">
        <v>85</v>
      </c>
      <c r="AY2404" s="255" t="s">
        <v>164</v>
      </c>
    </row>
    <row r="2405" s="2" customFormat="1" ht="55.5" customHeight="1">
      <c r="A2405" s="41"/>
      <c r="B2405" s="42"/>
      <c r="C2405" s="215" t="s">
        <v>2406</v>
      </c>
      <c r="D2405" s="215" t="s">
        <v>166</v>
      </c>
      <c r="E2405" s="216" t="s">
        <v>2407</v>
      </c>
      <c r="F2405" s="217" t="s">
        <v>2408</v>
      </c>
      <c r="G2405" s="218" t="s">
        <v>279</v>
      </c>
      <c r="H2405" s="219">
        <v>1</v>
      </c>
      <c r="I2405" s="220"/>
      <c r="J2405" s="221">
        <f>ROUND(I2405*H2405,2)</f>
        <v>0</v>
      </c>
      <c r="K2405" s="217" t="s">
        <v>19</v>
      </c>
      <c r="L2405" s="47"/>
      <c r="M2405" s="222" t="s">
        <v>19</v>
      </c>
      <c r="N2405" s="223" t="s">
        <v>48</v>
      </c>
      <c r="O2405" s="87"/>
      <c r="P2405" s="224">
        <f>O2405*H2405</f>
        <v>0</v>
      </c>
      <c r="Q2405" s="224">
        <v>0</v>
      </c>
      <c r="R2405" s="224">
        <f>Q2405*H2405</f>
        <v>0</v>
      </c>
      <c r="S2405" s="224">
        <v>0</v>
      </c>
      <c r="T2405" s="225">
        <f>S2405*H2405</f>
        <v>0</v>
      </c>
      <c r="U2405" s="41"/>
      <c r="V2405" s="41"/>
      <c r="W2405" s="41"/>
      <c r="X2405" s="41"/>
      <c r="Y2405" s="41"/>
      <c r="Z2405" s="41"/>
      <c r="AA2405" s="41"/>
      <c r="AB2405" s="41"/>
      <c r="AC2405" s="41"/>
      <c r="AD2405" s="41"/>
      <c r="AE2405" s="41"/>
      <c r="AR2405" s="226" t="s">
        <v>276</v>
      </c>
      <c r="AT2405" s="226" t="s">
        <v>166</v>
      </c>
      <c r="AU2405" s="226" t="s">
        <v>85</v>
      </c>
      <c r="AY2405" s="20" t="s">
        <v>164</v>
      </c>
      <c r="BE2405" s="227">
        <f>IF(N2405="základní",J2405,0)</f>
        <v>0</v>
      </c>
      <c r="BF2405" s="227">
        <f>IF(N2405="snížená",J2405,0)</f>
        <v>0</v>
      </c>
      <c r="BG2405" s="227">
        <f>IF(N2405="zákl. přenesená",J2405,0)</f>
        <v>0</v>
      </c>
      <c r="BH2405" s="227">
        <f>IF(N2405="sníž. přenesená",J2405,0)</f>
        <v>0</v>
      </c>
      <c r="BI2405" s="227">
        <f>IF(N2405="nulová",J2405,0)</f>
        <v>0</v>
      </c>
      <c r="BJ2405" s="20" t="s">
        <v>85</v>
      </c>
      <c r="BK2405" s="227">
        <f>ROUND(I2405*H2405,2)</f>
        <v>0</v>
      </c>
      <c r="BL2405" s="20" t="s">
        <v>276</v>
      </c>
      <c r="BM2405" s="226" t="s">
        <v>2409</v>
      </c>
    </row>
    <row r="2406" s="2" customFormat="1">
      <c r="A2406" s="41"/>
      <c r="B2406" s="42"/>
      <c r="C2406" s="43"/>
      <c r="D2406" s="235" t="s">
        <v>274</v>
      </c>
      <c r="E2406" s="43"/>
      <c r="F2406" s="288" t="s">
        <v>2410</v>
      </c>
      <c r="G2406" s="43"/>
      <c r="H2406" s="43"/>
      <c r="I2406" s="230"/>
      <c r="J2406" s="43"/>
      <c r="K2406" s="43"/>
      <c r="L2406" s="47"/>
      <c r="M2406" s="231"/>
      <c r="N2406" s="232"/>
      <c r="O2406" s="87"/>
      <c r="P2406" s="87"/>
      <c r="Q2406" s="87"/>
      <c r="R2406" s="87"/>
      <c r="S2406" s="87"/>
      <c r="T2406" s="88"/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41"/>
      <c r="AE2406" s="41"/>
      <c r="AT2406" s="20" t="s">
        <v>274</v>
      </c>
      <c r="AU2406" s="20" t="s">
        <v>85</v>
      </c>
    </row>
    <row r="2407" s="13" customFormat="1">
      <c r="A2407" s="13"/>
      <c r="B2407" s="233"/>
      <c r="C2407" s="234"/>
      <c r="D2407" s="235" t="s">
        <v>174</v>
      </c>
      <c r="E2407" s="236" t="s">
        <v>19</v>
      </c>
      <c r="F2407" s="237" t="s">
        <v>85</v>
      </c>
      <c r="G2407" s="234"/>
      <c r="H2407" s="238">
        <v>1</v>
      </c>
      <c r="I2407" s="239"/>
      <c r="J2407" s="234"/>
      <c r="K2407" s="234"/>
      <c r="L2407" s="240"/>
      <c r="M2407" s="241"/>
      <c r="N2407" s="242"/>
      <c r="O2407" s="242"/>
      <c r="P2407" s="242"/>
      <c r="Q2407" s="242"/>
      <c r="R2407" s="242"/>
      <c r="S2407" s="242"/>
      <c r="T2407" s="24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T2407" s="244" t="s">
        <v>174</v>
      </c>
      <c r="AU2407" s="244" t="s">
        <v>85</v>
      </c>
      <c r="AV2407" s="13" t="s">
        <v>87</v>
      </c>
      <c r="AW2407" s="13" t="s">
        <v>37</v>
      </c>
      <c r="AX2407" s="13" t="s">
        <v>77</v>
      </c>
      <c r="AY2407" s="244" t="s">
        <v>164</v>
      </c>
    </row>
    <row r="2408" s="14" customFormat="1">
      <c r="A2408" s="14"/>
      <c r="B2408" s="245"/>
      <c r="C2408" s="246"/>
      <c r="D2408" s="235" t="s">
        <v>174</v>
      </c>
      <c r="E2408" s="247" t="s">
        <v>19</v>
      </c>
      <c r="F2408" s="248" t="s">
        <v>176</v>
      </c>
      <c r="G2408" s="246"/>
      <c r="H2408" s="249">
        <v>1</v>
      </c>
      <c r="I2408" s="250"/>
      <c r="J2408" s="246"/>
      <c r="K2408" s="246"/>
      <c r="L2408" s="251"/>
      <c r="M2408" s="252"/>
      <c r="N2408" s="253"/>
      <c r="O2408" s="253"/>
      <c r="P2408" s="253"/>
      <c r="Q2408" s="253"/>
      <c r="R2408" s="253"/>
      <c r="S2408" s="253"/>
      <c r="T2408" s="254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T2408" s="255" t="s">
        <v>174</v>
      </c>
      <c r="AU2408" s="255" t="s">
        <v>85</v>
      </c>
      <c r="AV2408" s="14" t="s">
        <v>108</v>
      </c>
      <c r="AW2408" s="14" t="s">
        <v>37</v>
      </c>
      <c r="AX2408" s="14" t="s">
        <v>85</v>
      </c>
      <c r="AY2408" s="255" t="s">
        <v>164</v>
      </c>
    </row>
    <row r="2409" s="2" customFormat="1" ht="55.5" customHeight="1">
      <c r="A2409" s="41"/>
      <c r="B2409" s="42"/>
      <c r="C2409" s="215" t="s">
        <v>2411</v>
      </c>
      <c r="D2409" s="215" t="s">
        <v>166</v>
      </c>
      <c r="E2409" s="216" t="s">
        <v>2412</v>
      </c>
      <c r="F2409" s="217" t="s">
        <v>2413</v>
      </c>
      <c r="G2409" s="218" t="s">
        <v>359</v>
      </c>
      <c r="H2409" s="219">
        <v>87</v>
      </c>
      <c r="I2409" s="220"/>
      <c r="J2409" s="221">
        <f>ROUND(I2409*H2409,2)</f>
        <v>0</v>
      </c>
      <c r="K2409" s="217" t="s">
        <v>19</v>
      </c>
      <c r="L2409" s="47"/>
      <c r="M2409" s="222" t="s">
        <v>19</v>
      </c>
      <c r="N2409" s="223" t="s">
        <v>48</v>
      </c>
      <c r="O2409" s="87"/>
      <c r="P2409" s="224">
        <f>O2409*H2409</f>
        <v>0</v>
      </c>
      <c r="Q2409" s="224">
        <v>0</v>
      </c>
      <c r="R2409" s="224">
        <f>Q2409*H2409</f>
        <v>0</v>
      </c>
      <c r="S2409" s="224">
        <v>0</v>
      </c>
      <c r="T2409" s="225">
        <f>S2409*H2409</f>
        <v>0</v>
      </c>
      <c r="U2409" s="41"/>
      <c r="V2409" s="41"/>
      <c r="W2409" s="41"/>
      <c r="X2409" s="41"/>
      <c r="Y2409" s="41"/>
      <c r="Z2409" s="41"/>
      <c r="AA2409" s="41"/>
      <c r="AB2409" s="41"/>
      <c r="AC2409" s="41"/>
      <c r="AD2409" s="41"/>
      <c r="AE2409" s="41"/>
      <c r="AR2409" s="226" t="s">
        <v>276</v>
      </c>
      <c r="AT2409" s="226" t="s">
        <v>166</v>
      </c>
      <c r="AU2409" s="226" t="s">
        <v>85</v>
      </c>
      <c r="AY2409" s="20" t="s">
        <v>164</v>
      </c>
      <c r="BE2409" s="227">
        <f>IF(N2409="základní",J2409,0)</f>
        <v>0</v>
      </c>
      <c r="BF2409" s="227">
        <f>IF(N2409="snížená",J2409,0)</f>
        <v>0</v>
      </c>
      <c r="BG2409" s="227">
        <f>IF(N2409="zákl. přenesená",J2409,0)</f>
        <v>0</v>
      </c>
      <c r="BH2409" s="227">
        <f>IF(N2409="sníž. přenesená",J2409,0)</f>
        <v>0</v>
      </c>
      <c r="BI2409" s="227">
        <f>IF(N2409="nulová",J2409,0)</f>
        <v>0</v>
      </c>
      <c r="BJ2409" s="20" t="s">
        <v>85</v>
      </c>
      <c r="BK2409" s="227">
        <f>ROUND(I2409*H2409,2)</f>
        <v>0</v>
      </c>
      <c r="BL2409" s="20" t="s">
        <v>276</v>
      </c>
      <c r="BM2409" s="226" t="s">
        <v>2414</v>
      </c>
    </row>
    <row r="2410" s="2" customFormat="1">
      <c r="A2410" s="41"/>
      <c r="B2410" s="42"/>
      <c r="C2410" s="43"/>
      <c r="D2410" s="235" t="s">
        <v>274</v>
      </c>
      <c r="E2410" s="43"/>
      <c r="F2410" s="266" t="s">
        <v>2415</v>
      </c>
      <c r="G2410" s="43"/>
      <c r="H2410" s="43"/>
      <c r="I2410" s="230"/>
      <c r="J2410" s="43"/>
      <c r="K2410" s="43"/>
      <c r="L2410" s="47"/>
      <c r="M2410" s="231"/>
      <c r="N2410" s="232"/>
      <c r="O2410" s="87"/>
      <c r="P2410" s="87"/>
      <c r="Q2410" s="87"/>
      <c r="R2410" s="87"/>
      <c r="S2410" s="87"/>
      <c r="T2410" s="88"/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41"/>
      <c r="AE2410" s="41"/>
      <c r="AT2410" s="20" t="s">
        <v>274</v>
      </c>
      <c r="AU2410" s="20" t="s">
        <v>85</v>
      </c>
    </row>
    <row r="2411" s="13" customFormat="1">
      <c r="A2411" s="13"/>
      <c r="B2411" s="233"/>
      <c r="C2411" s="234"/>
      <c r="D2411" s="235" t="s">
        <v>174</v>
      </c>
      <c r="E2411" s="236" t="s">
        <v>19</v>
      </c>
      <c r="F2411" s="237" t="s">
        <v>2416</v>
      </c>
      <c r="G2411" s="234"/>
      <c r="H2411" s="238">
        <v>87</v>
      </c>
      <c r="I2411" s="239"/>
      <c r="J2411" s="234"/>
      <c r="K2411" s="234"/>
      <c r="L2411" s="240"/>
      <c r="M2411" s="241"/>
      <c r="N2411" s="242"/>
      <c r="O2411" s="242"/>
      <c r="P2411" s="242"/>
      <c r="Q2411" s="242"/>
      <c r="R2411" s="242"/>
      <c r="S2411" s="242"/>
      <c r="T2411" s="24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T2411" s="244" t="s">
        <v>174</v>
      </c>
      <c r="AU2411" s="244" t="s">
        <v>85</v>
      </c>
      <c r="AV2411" s="13" t="s">
        <v>87</v>
      </c>
      <c r="AW2411" s="13" t="s">
        <v>37</v>
      </c>
      <c r="AX2411" s="13" t="s">
        <v>77</v>
      </c>
      <c r="AY2411" s="244" t="s">
        <v>164</v>
      </c>
    </row>
    <row r="2412" s="14" customFormat="1">
      <c r="A2412" s="14"/>
      <c r="B2412" s="245"/>
      <c r="C2412" s="246"/>
      <c r="D2412" s="235" t="s">
        <v>174</v>
      </c>
      <c r="E2412" s="247" t="s">
        <v>19</v>
      </c>
      <c r="F2412" s="248" t="s">
        <v>176</v>
      </c>
      <c r="G2412" s="246"/>
      <c r="H2412" s="249">
        <v>87</v>
      </c>
      <c r="I2412" s="250"/>
      <c r="J2412" s="246"/>
      <c r="K2412" s="246"/>
      <c r="L2412" s="251"/>
      <c r="M2412" s="252"/>
      <c r="N2412" s="253"/>
      <c r="O2412" s="253"/>
      <c r="P2412" s="253"/>
      <c r="Q2412" s="253"/>
      <c r="R2412" s="253"/>
      <c r="S2412" s="253"/>
      <c r="T2412" s="254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T2412" s="255" t="s">
        <v>174</v>
      </c>
      <c r="AU2412" s="255" t="s">
        <v>85</v>
      </c>
      <c r="AV2412" s="14" t="s">
        <v>108</v>
      </c>
      <c r="AW2412" s="14" t="s">
        <v>37</v>
      </c>
      <c r="AX2412" s="14" t="s">
        <v>85</v>
      </c>
      <c r="AY2412" s="255" t="s">
        <v>164</v>
      </c>
    </row>
    <row r="2413" s="2" customFormat="1" ht="44.25" customHeight="1">
      <c r="A2413" s="41"/>
      <c r="B2413" s="42"/>
      <c r="C2413" s="215" t="s">
        <v>2417</v>
      </c>
      <c r="D2413" s="215" t="s">
        <v>166</v>
      </c>
      <c r="E2413" s="216" t="s">
        <v>2418</v>
      </c>
      <c r="F2413" s="217" t="s">
        <v>2419</v>
      </c>
      <c r="G2413" s="218" t="s">
        <v>279</v>
      </c>
      <c r="H2413" s="219">
        <v>1</v>
      </c>
      <c r="I2413" s="220"/>
      <c r="J2413" s="221">
        <f>ROUND(I2413*H2413,2)</f>
        <v>0</v>
      </c>
      <c r="K2413" s="217" t="s">
        <v>19</v>
      </c>
      <c r="L2413" s="47"/>
      <c r="M2413" s="222" t="s">
        <v>19</v>
      </c>
      <c r="N2413" s="223" t="s">
        <v>48</v>
      </c>
      <c r="O2413" s="87"/>
      <c r="P2413" s="224">
        <f>O2413*H2413</f>
        <v>0</v>
      </c>
      <c r="Q2413" s="224">
        <v>0</v>
      </c>
      <c r="R2413" s="224">
        <f>Q2413*H2413</f>
        <v>0</v>
      </c>
      <c r="S2413" s="224">
        <v>0</v>
      </c>
      <c r="T2413" s="225">
        <f>S2413*H2413</f>
        <v>0</v>
      </c>
      <c r="U2413" s="41"/>
      <c r="V2413" s="41"/>
      <c r="W2413" s="41"/>
      <c r="X2413" s="41"/>
      <c r="Y2413" s="41"/>
      <c r="Z2413" s="41"/>
      <c r="AA2413" s="41"/>
      <c r="AB2413" s="41"/>
      <c r="AC2413" s="41"/>
      <c r="AD2413" s="41"/>
      <c r="AE2413" s="41"/>
      <c r="AR2413" s="226" t="s">
        <v>276</v>
      </c>
      <c r="AT2413" s="226" t="s">
        <v>166</v>
      </c>
      <c r="AU2413" s="226" t="s">
        <v>85</v>
      </c>
      <c r="AY2413" s="20" t="s">
        <v>164</v>
      </c>
      <c r="BE2413" s="227">
        <f>IF(N2413="základní",J2413,0)</f>
        <v>0</v>
      </c>
      <c r="BF2413" s="227">
        <f>IF(N2413="snížená",J2413,0)</f>
        <v>0</v>
      </c>
      <c r="BG2413" s="227">
        <f>IF(N2413="zákl. přenesená",J2413,0)</f>
        <v>0</v>
      </c>
      <c r="BH2413" s="227">
        <f>IF(N2413="sníž. přenesená",J2413,0)</f>
        <v>0</v>
      </c>
      <c r="BI2413" s="227">
        <f>IF(N2413="nulová",J2413,0)</f>
        <v>0</v>
      </c>
      <c r="BJ2413" s="20" t="s">
        <v>85</v>
      </c>
      <c r="BK2413" s="227">
        <f>ROUND(I2413*H2413,2)</f>
        <v>0</v>
      </c>
      <c r="BL2413" s="20" t="s">
        <v>276</v>
      </c>
      <c r="BM2413" s="226" t="s">
        <v>2420</v>
      </c>
    </row>
    <row r="2414" s="2" customFormat="1">
      <c r="A2414" s="41"/>
      <c r="B2414" s="42"/>
      <c r="C2414" s="43"/>
      <c r="D2414" s="235" t="s">
        <v>274</v>
      </c>
      <c r="E2414" s="43"/>
      <c r="F2414" s="266" t="s">
        <v>2421</v>
      </c>
      <c r="G2414" s="43"/>
      <c r="H2414" s="43"/>
      <c r="I2414" s="230"/>
      <c r="J2414" s="43"/>
      <c r="K2414" s="43"/>
      <c r="L2414" s="47"/>
      <c r="M2414" s="231"/>
      <c r="N2414" s="232"/>
      <c r="O2414" s="87"/>
      <c r="P2414" s="87"/>
      <c r="Q2414" s="87"/>
      <c r="R2414" s="87"/>
      <c r="S2414" s="87"/>
      <c r="T2414" s="88"/>
      <c r="U2414" s="41"/>
      <c r="V2414" s="41"/>
      <c r="W2414" s="41"/>
      <c r="X2414" s="41"/>
      <c r="Y2414" s="41"/>
      <c r="Z2414" s="41"/>
      <c r="AA2414" s="41"/>
      <c r="AB2414" s="41"/>
      <c r="AC2414" s="41"/>
      <c r="AD2414" s="41"/>
      <c r="AE2414" s="41"/>
      <c r="AT2414" s="20" t="s">
        <v>274</v>
      </c>
      <c r="AU2414" s="20" t="s">
        <v>85</v>
      </c>
    </row>
    <row r="2415" s="13" customFormat="1">
      <c r="A2415" s="13"/>
      <c r="B2415" s="233"/>
      <c r="C2415" s="234"/>
      <c r="D2415" s="235" t="s">
        <v>174</v>
      </c>
      <c r="E2415" s="236" t="s">
        <v>19</v>
      </c>
      <c r="F2415" s="237" t="s">
        <v>85</v>
      </c>
      <c r="G2415" s="234"/>
      <c r="H2415" s="238">
        <v>1</v>
      </c>
      <c r="I2415" s="239"/>
      <c r="J2415" s="234"/>
      <c r="K2415" s="234"/>
      <c r="L2415" s="240"/>
      <c r="M2415" s="241"/>
      <c r="N2415" s="242"/>
      <c r="O2415" s="242"/>
      <c r="P2415" s="242"/>
      <c r="Q2415" s="242"/>
      <c r="R2415" s="242"/>
      <c r="S2415" s="242"/>
      <c r="T2415" s="24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T2415" s="244" t="s">
        <v>174</v>
      </c>
      <c r="AU2415" s="244" t="s">
        <v>85</v>
      </c>
      <c r="AV2415" s="13" t="s">
        <v>87</v>
      </c>
      <c r="AW2415" s="13" t="s">
        <v>37</v>
      </c>
      <c r="AX2415" s="13" t="s">
        <v>77</v>
      </c>
      <c r="AY2415" s="244" t="s">
        <v>164</v>
      </c>
    </row>
    <row r="2416" s="14" customFormat="1">
      <c r="A2416" s="14"/>
      <c r="B2416" s="245"/>
      <c r="C2416" s="246"/>
      <c r="D2416" s="235" t="s">
        <v>174</v>
      </c>
      <c r="E2416" s="247" t="s">
        <v>19</v>
      </c>
      <c r="F2416" s="248" t="s">
        <v>176</v>
      </c>
      <c r="G2416" s="246"/>
      <c r="H2416" s="249">
        <v>1</v>
      </c>
      <c r="I2416" s="250"/>
      <c r="J2416" s="246"/>
      <c r="K2416" s="246"/>
      <c r="L2416" s="251"/>
      <c r="M2416" s="252"/>
      <c r="N2416" s="253"/>
      <c r="O2416" s="253"/>
      <c r="P2416" s="253"/>
      <c r="Q2416" s="253"/>
      <c r="R2416" s="253"/>
      <c r="S2416" s="253"/>
      <c r="T2416" s="254"/>
      <c r="U2416" s="14"/>
      <c r="V2416" s="14"/>
      <c r="W2416" s="14"/>
      <c r="X2416" s="14"/>
      <c r="Y2416" s="14"/>
      <c r="Z2416" s="14"/>
      <c r="AA2416" s="14"/>
      <c r="AB2416" s="14"/>
      <c r="AC2416" s="14"/>
      <c r="AD2416" s="14"/>
      <c r="AE2416" s="14"/>
      <c r="AT2416" s="255" t="s">
        <v>174</v>
      </c>
      <c r="AU2416" s="255" t="s">
        <v>85</v>
      </c>
      <c r="AV2416" s="14" t="s">
        <v>108</v>
      </c>
      <c r="AW2416" s="14" t="s">
        <v>37</v>
      </c>
      <c r="AX2416" s="14" t="s">
        <v>85</v>
      </c>
      <c r="AY2416" s="255" t="s">
        <v>164</v>
      </c>
    </row>
    <row r="2417" s="2" customFormat="1" ht="49.05" customHeight="1">
      <c r="A2417" s="41"/>
      <c r="B2417" s="42"/>
      <c r="C2417" s="215" t="s">
        <v>2422</v>
      </c>
      <c r="D2417" s="215" t="s">
        <v>166</v>
      </c>
      <c r="E2417" s="216" t="s">
        <v>2423</v>
      </c>
      <c r="F2417" s="217" t="s">
        <v>2424</v>
      </c>
      <c r="G2417" s="218" t="s">
        <v>359</v>
      </c>
      <c r="H2417" s="219">
        <v>15</v>
      </c>
      <c r="I2417" s="220"/>
      <c r="J2417" s="221">
        <f>ROUND(I2417*H2417,2)</f>
        <v>0</v>
      </c>
      <c r="K2417" s="217" t="s">
        <v>19</v>
      </c>
      <c r="L2417" s="47"/>
      <c r="M2417" s="222" t="s">
        <v>19</v>
      </c>
      <c r="N2417" s="223" t="s">
        <v>48</v>
      </c>
      <c r="O2417" s="87"/>
      <c r="P2417" s="224">
        <f>O2417*H2417</f>
        <v>0</v>
      </c>
      <c r="Q2417" s="224">
        <v>0</v>
      </c>
      <c r="R2417" s="224">
        <f>Q2417*H2417</f>
        <v>0</v>
      </c>
      <c r="S2417" s="224">
        <v>0</v>
      </c>
      <c r="T2417" s="225">
        <f>S2417*H2417</f>
        <v>0</v>
      </c>
      <c r="U2417" s="41"/>
      <c r="V2417" s="41"/>
      <c r="W2417" s="41"/>
      <c r="X2417" s="41"/>
      <c r="Y2417" s="41"/>
      <c r="Z2417" s="41"/>
      <c r="AA2417" s="41"/>
      <c r="AB2417" s="41"/>
      <c r="AC2417" s="41"/>
      <c r="AD2417" s="41"/>
      <c r="AE2417" s="41"/>
      <c r="AR2417" s="226" t="s">
        <v>276</v>
      </c>
      <c r="AT2417" s="226" t="s">
        <v>166</v>
      </c>
      <c r="AU2417" s="226" t="s">
        <v>85</v>
      </c>
      <c r="AY2417" s="20" t="s">
        <v>164</v>
      </c>
      <c r="BE2417" s="227">
        <f>IF(N2417="základní",J2417,0)</f>
        <v>0</v>
      </c>
      <c r="BF2417" s="227">
        <f>IF(N2417="snížená",J2417,0)</f>
        <v>0</v>
      </c>
      <c r="BG2417" s="227">
        <f>IF(N2417="zákl. přenesená",J2417,0)</f>
        <v>0</v>
      </c>
      <c r="BH2417" s="227">
        <f>IF(N2417="sníž. přenesená",J2417,0)</f>
        <v>0</v>
      </c>
      <c r="BI2417" s="227">
        <f>IF(N2417="nulová",J2417,0)</f>
        <v>0</v>
      </c>
      <c r="BJ2417" s="20" t="s">
        <v>85</v>
      </c>
      <c r="BK2417" s="227">
        <f>ROUND(I2417*H2417,2)</f>
        <v>0</v>
      </c>
      <c r="BL2417" s="20" t="s">
        <v>276</v>
      </c>
      <c r="BM2417" s="226" t="s">
        <v>2425</v>
      </c>
    </row>
    <row r="2418" s="2" customFormat="1">
      <c r="A2418" s="41"/>
      <c r="B2418" s="42"/>
      <c r="C2418" s="43"/>
      <c r="D2418" s="235" t="s">
        <v>274</v>
      </c>
      <c r="E2418" s="43"/>
      <c r="F2418" s="266" t="s">
        <v>2426</v>
      </c>
      <c r="G2418" s="43"/>
      <c r="H2418" s="43"/>
      <c r="I2418" s="230"/>
      <c r="J2418" s="43"/>
      <c r="K2418" s="43"/>
      <c r="L2418" s="47"/>
      <c r="M2418" s="231"/>
      <c r="N2418" s="232"/>
      <c r="O2418" s="87"/>
      <c r="P2418" s="87"/>
      <c r="Q2418" s="87"/>
      <c r="R2418" s="87"/>
      <c r="S2418" s="87"/>
      <c r="T2418" s="88"/>
      <c r="U2418" s="41"/>
      <c r="V2418" s="41"/>
      <c r="W2418" s="41"/>
      <c r="X2418" s="41"/>
      <c r="Y2418" s="41"/>
      <c r="Z2418" s="41"/>
      <c r="AA2418" s="41"/>
      <c r="AB2418" s="41"/>
      <c r="AC2418" s="41"/>
      <c r="AD2418" s="41"/>
      <c r="AE2418" s="41"/>
      <c r="AT2418" s="20" t="s">
        <v>274</v>
      </c>
      <c r="AU2418" s="20" t="s">
        <v>85</v>
      </c>
    </row>
    <row r="2419" s="13" customFormat="1">
      <c r="A2419" s="13"/>
      <c r="B2419" s="233"/>
      <c r="C2419" s="234"/>
      <c r="D2419" s="235" t="s">
        <v>174</v>
      </c>
      <c r="E2419" s="236" t="s">
        <v>19</v>
      </c>
      <c r="F2419" s="237" t="s">
        <v>1504</v>
      </c>
      <c r="G2419" s="234"/>
      <c r="H2419" s="238">
        <v>15</v>
      </c>
      <c r="I2419" s="239"/>
      <c r="J2419" s="234"/>
      <c r="K2419" s="234"/>
      <c r="L2419" s="240"/>
      <c r="M2419" s="241"/>
      <c r="N2419" s="242"/>
      <c r="O2419" s="242"/>
      <c r="P2419" s="242"/>
      <c r="Q2419" s="242"/>
      <c r="R2419" s="242"/>
      <c r="S2419" s="242"/>
      <c r="T2419" s="24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T2419" s="244" t="s">
        <v>174</v>
      </c>
      <c r="AU2419" s="244" t="s">
        <v>85</v>
      </c>
      <c r="AV2419" s="13" t="s">
        <v>87</v>
      </c>
      <c r="AW2419" s="13" t="s">
        <v>37</v>
      </c>
      <c r="AX2419" s="13" t="s">
        <v>77</v>
      </c>
      <c r="AY2419" s="244" t="s">
        <v>164</v>
      </c>
    </row>
    <row r="2420" s="14" customFormat="1">
      <c r="A2420" s="14"/>
      <c r="B2420" s="245"/>
      <c r="C2420" s="246"/>
      <c r="D2420" s="235" t="s">
        <v>174</v>
      </c>
      <c r="E2420" s="247" t="s">
        <v>19</v>
      </c>
      <c r="F2420" s="248" t="s">
        <v>176</v>
      </c>
      <c r="G2420" s="246"/>
      <c r="H2420" s="249">
        <v>15</v>
      </c>
      <c r="I2420" s="250"/>
      <c r="J2420" s="246"/>
      <c r="K2420" s="246"/>
      <c r="L2420" s="251"/>
      <c r="M2420" s="252"/>
      <c r="N2420" s="253"/>
      <c r="O2420" s="253"/>
      <c r="P2420" s="253"/>
      <c r="Q2420" s="253"/>
      <c r="R2420" s="253"/>
      <c r="S2420" s="253"/>
      <c r="T2420" s="254"/>
      <c r="U2420" s="14"/>
      <c r="V2420" s="14"/>
      <c r="W2420" s="14"/>
      <c r="X2420" s="14"/>
      <c r="Y2420" s="14"/>
      <c r="Z2420" s="14"/>
      <c r="AA2420" s="14"/>
      <c r="AB2420" s="14"/>
      <c r="AC2420" s="14"/>
      <c r="AD2420" s="14"/>
      <c r="AE2420" s="14"/>
      <c r="AT2420" s="255" t="s">
        <v>174</v>
      </c>
      <c r="AU2420" s="255" t="s">
        <v>85</v>
      </c>
      <c r="AV2420" s="14" t="s">
        <v>108</v>
      </c>
      <c r="AW2420" s="14" t="s">
        <v>37</v>
      </c>
      <c r="AX2420" s="14" t="s">
        <v>85</v>
      </c>
      <c r="AY2420" s="255" t="s">
        <v>164</v>
      </c>
    </row>
    <row r="2421" s="2" customFormat="1" ht="55.5" customHeight="1">
      <c r="A2421" s="41"/>
      <c r="B2421" s="42"/>
      <c r="C2421" s="215" t="s">
        <v>2427</v>
      </c>
      <c r="D2421" s="215" t="s">
        <v>166</v>
      </c>
      <c r="E2421" s="216" t="s">
        <v>2428</v>
      </c>
      <c r="F2421" s="217" t="s">
        <v>2429</v>
      </c>
      <c r="G2421" s="218" t="s">
        <v>279</v>
      </c>
      <c r="H2421" s="219">
        <v>1</v>
      </c>
      <c r="I2421" s="220"/>
      <c r="J2421" s="221">
        <f>ROUND(I2421*H2421,2)</f>
        <v>0</v>
      </c>
      <c r="K2421" s="217" t="s">
        <v>19</v>
      </c>
      <c r="L2421" s="47"/>
      <c r="M2421" s="222" t="s">
        <v>19</v>
      </c>
      <c r="N2421" s="223" t="s">
        <v>48</v>
      </c>
      <c r="O2421" s="87"/>
      <c r="P2421" s="224">
        <f>O2421*H2421</f>
        <v>0</v>
      </c>
      <c r="Q2421" s="224">
        <v>0</v>
      </c>
      <c r="R2421" s="224">
        <f>Q2421*H2421</f>
        <v>0</v>
      </c>
      <c r="S2421" s="224">
        <v>0</v>
      </c>
      <c r="T2421" s="225">
        <f>S2421*H2421</f>
        <v>0</v>
      </c>
      <c r="U2421" s="41"/>
      <c r="V2421" s="41"/>
      <c r="W2421" s="41"/>
      <c r="X2421" s="41"/>
      <c r="Y2421" s="41"/>
      <c r="Z2421" s="41"/>
      <c r="AA2421" s="41"/>
      <c r="AB2421" s="41"/>
      <c r="AC2421" s="41"/>
      <c r="AD2421" s="41"/>
      <c r="AE2421" s="41"/>
      <c r="AR2421" s="226" t="s">
        <v>276</v>
      </c>
      <c r="AT2421" s="226" t="s">
        <v>166</v>
      </c>
      <c r="AU2421" s="226" t="s">
        <v>85</v>
      </c>
      <c r="AY2421" s="20" t="s">
        <v>164</v>
      </c>
      <c r="BE2421" s="227">
        <f>IF(N2421="základní",J2421,0)</f>
        <v>0</v>
      </c>
      <c r="BF2421" s="227">
        <f>IF(N2421="snížená",J2421,0)</f>
        <v>0</v>
      </c>
      <c r="BG2421" s="227">
        <f>IF(N2421="zákl. přenesená",J2421,0)</f>
        <v>0</v>
      </c>
      <c r="BH2421" s="227">
        <f>IF(N2421="sníž. přenesená",J2421,0)</f>
        <v>0</v>
      </c>
      <c r="BI2421" s="227">
        <f>IF(N2421="nulová",J2421,0)</f>
        <v>0</v>
      </c>
      <c r="BJ2421" s="20" t="s">
        <v>85</v>
      </c>
      <c r="BK2421" s="227">
        <f>ROUND(I2421*H2421,2)</f>
        <v>0</v>
      </c>
      <c r="BL2421" s="20" t="s">
        <v>276</v>
      </c>
      <c r="BM2421" s="226" t="s">
        <v>2430</v>
      </c>
    </row>
    <row r="2422" s="2" customFormat="1">
      <c r="A2422" s="41"/>
      <c r="B2422" s="42"/>
      <c r="C2422" s="43"/>
      <c r="D2422" s="235" t="s">
        <v>274</v>
      </c>
      <c r="E2422" s="43"/>
      <c r="F2422" s="266" t="s">
        <v>2431</v>
      </c>
      <c r="G2422" s="43"/>
      <c r="H2422" s="43"/>
      <c r="I2422" s="230"/>
      <c r="J2422" s="43"/>
      <c r="K2422" s="43"/>
      <c r="L2422" s="47"/>
      <c r="M2422" s="231"/>
      <c r="N2422" s="232"/>
      <c r="O2422" s="87"/>
      <c r="P2422" s="87"/>
      <c r="Q2422" s="87"/>
      <c r="R2422" s="87"/>
      <c r="S2422" s="87"/>
      <c r="T2422" s="88"/>
      <c r="U2422" s="41"/>
      <c r="V2422" s="41"/>
      <c r="W2422" s="41"/>
      <c r="X2422" s="41"/>
      <c r="Y2422" s="41"/>
      <c r="Z2422" s="41"/>
      <c r="AA2422" s="41"/>
      <c r="AB2422" s="41"/>
      <c r="AC2422" s="41"/>
      <c r="AD2422" s="41"/>
      <c r="AE2422" s="41"/>
      <c r="AT2422" s="20" t="s">
        <v>274</v>
      </c>
      <c r="AU2422" s="20" t="s">
        <v>85</v>
      </c>
    </row>
    <row r="2423" s="13" customFormat="1">
      <c r="A2423" s="13"/>
      <c r="B2423" s="233"/>
      <c r="C2423" s="234"/>
      <c r="D2423" s="235" t="s">
        <v>174</v>
      </c>
      <c r="E2423" s="236" t="s">
        <v>19</v>
      </c>
      <c r="F2423" s="237" t="s">
        <v>85</v>
      </c>
      <c r="G2423" s="234"/>
      <c r="H2423" s="238">
        <v>1</v>
      </c>
      <c r="I2423" s="239"/>
      <c r="J2423" s="234"/>
      <c r="K2423" s="234"/>
      <c r="L2423" s="240"/>
      <c r="M2423" s="241"/>
      <c r="N2423" s="242"/>
      <c r="O2423" s="242"/>
      <c r="P2423" s="242"/>
      <c r="Q2423" s="242"/>
      <c r="R2423" s="242"/>
      <c r="S2423" s="242"/>
      <c r="T2423" s="24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T2423" s="244" t="s">
        <v>174</v>
      </c>
      <c r="AU2423" s="244" t="s">
        <v>85</v>
      </c>
      <c r="AV2423" s="13" t="s">
        <v>87</v>
      </c>
      <c r="AW2423" s="13" t="s">
        <v>37</v>
      </c>
      <c r="AX2423" s="13" t="s">
        <v>77</v>
      </c>
      <c r="AY2423" s="244" t="s">
        <v>164</v>
      </c>
    </row>
    <row r="2424" s="14" customFormat="1">
      <c r="A2424" s="14"/>
      <c r="B2424" s="245"/>
      <c r="C2424" s="246"/>
      <c r="D2424" s="235" t="s">
        <v>174</v>
      </c>
      <c r="E2424" s="247" t="s">
        <v>19</v>
      </c>
      <c r="F2424" s="248" t="s">
        <v>176</v>
      </c>
      <c r="G2424" s="246"/>
      <c r="H2424" s="249">
        <v>1</v>
      </c>
      <c r="I2424" s="250"/>
      <c r="J2424" s="246"/>
      <c r="K2424" s="246"/>
      <c r="L2424" s="251"/>
      <c r="M2424" s="252"/>
      <c r="N2424" s="253"/>
      <c r="O2424" s="253"/>
      <c r="P2424" s="253"/>
      <c r="Q2424" s="253"/>
      <c r="R2424" s="253"/>
      <c r="S2424" s="253"/>
      <c r="T2424" s="254"/>
      <c r="U2424" s="14"/>
      <c r="V2424" s="14"/>
      <c r="W2424" s="14"/>
      <c r="X2424" s="14"/>
      <c r="Y2424" s="14"/>
      <c r="Z2424" s="14"/>
      <c r="AA2424" s="14"/>
      <c r="AB2424" s="14"/>
      <c r="AC2424" s="14"/>
      <c r="AD2424" s="14"/>
      <c r="AE2424" s="14"/>
      <c r="AT2424" s="255" t="s">
        <v>174</v>
      </c>
      <c r="AU2424" s="255" t="s">
        <v>85</v>
      </c>
      <c r="AV2424" s="14" t="s">
        <v>108</v>
      </c>
      <c r="AW2424" s="14" t="s">
        <v>37</v>
      </c>
      <c r="AX2424" s="14" t="s">
        <v>85</v>
      </c>
      <c r="AY2424" s="255" t="s">
        <v>164</v>
      </c>
    </row>
    <row r="2425" s="2" customFormat="1" ht="49.05" customHeight="1">
      <c r="A2425" s="41"/>
      <c r="B2425" s="42"/>
      <c r="C2425" s="215" t="s">
        <v>2432</v>
      </c>
      <c r="D2425" s="215" t="s">
        <v>166</v>
      </c>
      <c r="E2425" s="216" t="s">
        <v>2433</v>
      </c>
      <c r="F2425" s="217" t="s">
        <v>2434</v>
      </c>
      <c r="G2425" s="218" t="s">
        <v>272</v>
      </c>
      <c r="H2425" s="219">
        <v>5</v>
      </c>
      <c r="I2425" s="220"/>
      <c r="J2425" s="221">
        <f>ROUND(I2425*H2425,2)</f>
        <v>0</v>
      </c>
      <c r="K2425" s="217" t="s">
        <v>19</v>
      </c>
      <c r="L2425" s="47"/>
      <c r="M2425" s="222" t="s">
        <v>19</v>
      </c>
      <c r="N2425" s="223" t="s">
        <v>48</v>
      </c>
      <c r="O2425" s="87"/>
      <c r="P2425" s="224">
        <f>O2425*H2425</f>
        <v>0</v>
      </c>
      <c r="Q2425" s="224">
        <v>0</v>
      </c>
      <c r="R2425" s="224">
        <f>Q2425*H2425</f>
        <v>0</v>
      </c>
      <c r="S2425" s="224">
        <v>0</v>
      </c>
      <c r="T2425" s="225">
        <f>S2425*H2425</f>
        <v>0</v>
      </c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41"/>
      <c r="AE2425" s="41"/>
      <c r="AR2425" s="226" t="s">
        <v>276</v>
      </c>
      <c r="AT2425" s="226" t="s">
        <v>166</v>
      </c>
      <c r="AU2425" s="226" t="s">
        <v>85</v>
      </c>
      <c r="AY2425" s="20" t="s">
        <v>164</v>
      </c>
      <c r="BE2425" s="227">
        <f>IF(N2425="základní",J2425,0)</f>
        <v>0</v>
      </c>
      <c r="BF2425" s="227">
        <f>IF(N2425="snížená",J2425,0)</f>
        <v>0</v>
      </c>
      <c r="BG2425" s="227">
        <f>IF(N2425="zákl. přenesená",J2425,0)</f>
        <v>0</v>
      </c>
      <c r="BH2425" s="227">
        <f>IF(N2425="sníž. přenesená",J2425,0)</f>
        <v>0</v>
      </c>
      <c r="BI2425" s="227">
        <f>IF(N2425="nulová",J2425,0)</f>
        <v>0</v>
      </c>
      <c r="BJ2425" s="20" t="s">
        <v>85</v>
      </c>
      <c r="BK2425" s="227">
        <f>ROUND(I2425*H2425,2)</f>
        <v>0</v>
      </c>
      <c r="BL2425" s="20" t="s">
        <v>276</v>
      </c>
      <c r="BM2425" s="226" t="s">
        <v>2435</v>
      </c>
    </row>
    <row r="2426" s="2" customFormat="1">
      <c r="A2426" s="41"/>
      <c r="B2426" s="42"/>
      <c r="C2426" s="43"/>
      <c r="D2426" s="235" t="s">
        <v>274</v>
      </c>
      <c r="E2426" s="43"/>
      <c r="F2426" s="266" t="s">
        <v>2436</v>
      </c>
      <c r="G2426" s="43"/>
      <c r="H2426" s="43"/>
      <c r="I2426" s="230"/>
      <c r="J2426" s="43"/>
      <c r="K2426" s="43"/>
      <c r="L2426" s="47"/>
      <c r="M2426" s="231"/>
      <c r="N2426" s="232"/>
      <c r="O2426" s="87"/>
      <c r="P2426" s="87"/>
      <c r="Q2426" s="87"/>
      <c r="R2426" s="87"/>
      <c r="S2426" s="87"/>
      <c r="T2426" s="88"/>
      <c r="U2426" s="41"/>
      <c r="V2426" s="41"/>
      <c r="W2426" s="41"/>
      <c r="X2426" s="41"/>
      <c r="Y2426" s="41"/>
      <c r="Z2426" s="41"/>
      <c r="AA2426" s="41"/>
      <c r="AB2426" s="41"/>
      <c r="AC2426" s="41"/>
      <c r="AD2426" s="41"/>
      <c r="AE2426" s="41"/>
      <c r="AT2426" s="20" t="s">
        <v>274</v>
      </c>
      <c r="AU2426" s="20" t="s">
        <v>85</v>
      </c>
    </row>
    <row r="2427" s="13" customFormat="1">
      <c r="A2427" s="13"/>
      <c r="B2427" s="233"/>
      <c r="C2427" s="234"/>
      <c r="D2427" s="235" t="s">
        <v>174</v>
      </c>
      <c r="E2427" s="236" t="s">
        <v>19</v>
      </c>
      <c r="F2427" s="237" t="s">
        <v>198</v>
      </c>
      <c r="G2427" s="234"/>
      <c r="H2427" s="238">
        <v>5</v>
      </c>
      <c r="I2427" s="239"/>
      <c r="J2427" s="234"/>
      <c r="K2427" s="234"/>
      <c r="L2427" s="240"/>
      <c r="M2427" s="241"/>
      <c r="N2427" s="242"/>
      <c r="O2427" s="242"/>
      <c r="P2427" s="242"/>
      <c r="Q2427" s="242"/>
      <c r="R2427" s="242"/>
      <c r="S2427" s="242"/>
      <c r="T2427" s="24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T2427" s="244" t="s">
        <v>174</v>
      </c>
      <c r="AU2427" s="244" t="s">
        <v>85</v>
      </c>
      <c r="AV2427" s="13" t="s">
        <v>87</v>
      </c>
      <c r="AW2427" s="13" t="s">
        <v>37</v>
      </c>
      <c r="AX2427" s="13" t="s">
        <v>77</v>
      </c>
      <c r="AY2427" s="244" t="s">
        <v>164</v>
      </c>
    </row>
    <row r="2428" s="14" customFormat="1">
      <c r="A2428" s="14"/>
      <c r="B2428" s="245"/>
      <c r="C2428" s="246"/>
      <c r="D2428" s="235" t="s">
        <v>174</v>
      </c>
      <c r="E2428" s="247" t="s">
        <v>19</v>
      </c>
      <c r="F2428" s="248" t="s">
        <v>176</v>
      </c>
      <c r="G2428" s="246"/>
      <c r="H2428" s="249">
        <v>5</v>
      </c>
      <c r="I2428" s="250"/>
      <c r="J2428" s="246"/>
      <c r="K2428" s="246"/>
      <c r="L2428" s="251"/>
      <c r="M2428" s="252"/>
      <c r="N2428" s="253"/>
      <c r="O2428" s="253"/>
      <c r="P2428" s="253"/>
      <c r="Q2428" s="253"/>
      <c r="R2428" s="253"/>
      <c r="S2428" s="253"/>
      <c r="T2428" s="254"/>
      <c r="U2428" s="14"/>
      <c r="V2428" s="14"/>
      <c r="W2428" s="14"/>
      <c r="X2428" s="14"/>
      <c r="Y2428" s="14"/>
      <c r="Z2428" s="14"/>
      <c r="AA2428" s="14"/>
      <c r="AB2428" s="14"/>
      <c r="AC2428" s="14"/>
      <c r="AD2428" s="14"/>
      <c r="AE2428" s="14"/>
      <c r="AT2428" s="255" t="s">
        <v>174</v>
      </c>
      <c r="AU2428" s="255" t="s">
        <v>85</v>
      </c>
      <c r="AV2428" s="14" t="s">
        <v>108</v>
      </c>
      <c r="AW2428" s="14" t="s">
        <v>37</v>
      </c>
      <c r="AX2428" s="14" t="s">
        <v>85</v>
      </c>
      <c r="AY2428" s="255" t="s">
        <v>164</v>
      </c>
    </row>
    <row r="2429" s="2" customFormat="1" ht="49.05" customHeight="1">
      <c r="A2429" s="41"/>
      <c r="B2429" s="42"/>
      <c r="C2429" s="215" t="s">
        <v>2437</v>
      </c>
      <c r="D2429" s="215" t="s">
        <v>166</v>
      </c>
      <c r="E2429" s="216" t="s">
        <v>2438</v>
      </c>
      <c r="F2429" s="217" t="s">
        <v>2439</v>
      </c>
      <c r="G2429" s="218" t="s">
        <v>359</v>
      </c>
      <c r="H2429" s="219">
        <v>56</v>
      </c>
      <c r="I2429" s="220"/>
      <c r="J2429" s="221">
        <f>ROUND(I2429*H2429,2)</f>
        <v>0</v>
      </c>
      <c r="K2429" s="217" t="s">
        <v>19</v>
      </c>
      <c r="L2429" s="47"/>
      <c r="M2429" s="222" t="s">
        <v>19</v>
      </c>
      <c r="N2429" s="223" t="s">
        <v>48</v>
      </c>
      <c r="O2429" s="87"/>
      <c r="P2429" s="224">
        <f>O2429*H2429</f>
        <v>0</v>
      </c>
      <c r="Q2429" s="224">
        <v>0</v>
      </c>
      <c r="R2429" s="224">
        <f>Q2429*H2429</f>
        <v>0</v>
      </c>
      <c r="S2429" s="224">
        <v>0</v>
      </c>
      <c r="T2429" s="225">
        <f>S2429*H2429</f>
        <v>0</v>
      </c>
      <c r="U2429" s="41"/>
      <c r="V2429" s="41"/>
      <c r="W2429" s="41"/>
      <c r="X2429" s="41"/>
      <c r="Y2429" s="41"/>
      <c r="Z2429" s="41"/>
      <c r="AA2429" s="41"/>
      <c r="AB2429" s="41"/>
      <c r="AC2429" s="41"/>
      <c r="AD2429" s="41"/>
      <c r="AE2429" s="41"/>
      <c r="AR2429" s="226" t="s">
        <v>276</v>
      </c>
      <c r="AT2429" s="226" t="s">
        <v>166</v>
      </c>
      <c r="AU2429" s="226" t="s">
        <v>85</v>
      </c>
      <c r="AY2429" s="20" t="s">
        <v>164</v>
      </c>
      <c r="BE2429" s="227">
        <f>IF(N2429="základní",J2429,0)</f>
        <v>0</v>
      </c>
      <c r="BF2429" s="227">
        <f>IF(N2429="snížená",J2429,0)</f>
        <v>0</v>
      </c>
      <c r="BG2429" s="227">
        <f>IF(N2429="zákl. přenesená",J2429,0)</f>
        <v>0</v>
      </c>
      <c r="BH2429" s="227">
        <f>IF(N2429="sníž. přenesená",J2429,0)</f>
        <v>0</v>
      </c>
      <c r="BI2429" s="227">
        <f>IF(N2429="nulová",J2429,0)</f>
        <v>0</v>
      </c>
      <c r="BJ2429" s="20" t="s">
        <v>85</v>
      </c>
      <c r="BK2429" s="227">
        <f>ROUND(I2429*H2429,2)</f>
        <v>0</v>
      </c>
      <c r="BL2429" s="20" t="s">
        <v>276</v>
      </c>
      <c r="BM2429" s="226" t="s">
        <v>2440</v>
      </c>
    </row>
    <row r="2430" s="2" customFormat="1">
      <c r="A2430" s="41"/>
      <c r="B2430" s="42"/>
      <c r="C2430" s="43"/>
      <c r="D2430" s="235" t="s">
        <v>274</v>
      </c>
      <c r="E2430" s="43"/>
      <c r="F2430" s="266" t="s">
        <v>2441</v>
      </c>
      <c r="G2430" s="43"/>
      <c r="H2430" s="43"/>
      <c r="I2430" s="230"/>
      <c r="J2430" s="43"/>
      <c r="K2430" s="43"/>
      <c r="L2430" s="47"/>
      <c r="M2430" s="231"/>
      <c r="N2430" s="232"/>
      <c r="O2430" s="87"/>
      <c r="P2430" s="87"/>
      <c r="Q2430" s="87"/>
      <c r="R2430" s="87"/>
      <c r="S2430" s="87"/>
      <c r="T2430" s="88"/>
      <c r="U2430" s="41"/>
      <c r="V2430" s="41"/>
      <c r="W2430" s="41"/>
      <c r="X2430" s="41"/>
      <c r="Y2430" s="41"/>
      <c r="Z2430" s="41"/>
      <c r="AA2430" s="41"/>
      <c r="AB2430" s="41"/>
      <c r="AC2430" s="41"/>
      <c r="AD2430" s="41"/>
      <c r="AE2430" s="41"/>
      <c r="AT2430" s="20" t="s">
        <v>274</v>
      </c>
      <c r="AU2430" s="20" t="s">
        <v>85</v>
      </c>
    </row>
    <row r="2431" s="13" customFormat="1">
      <c r="A2431" s="13"/>
      <c r="B2431" s="233"/>
      <c r="C2431" s="234"/>
      <c r="D2431" s="235" t="s">
        <v>174</v>
      </c>
      <c r="E2431" s="236" t="s">
        <v>19</v>
      </c>
      <c r="F2431" s="237" t="s">
        <v>2442</v>
      </c>
      <c r="G2431" s="234"/>
      <c r="H2431" s="238">
        <v>56</v>
      </c>
      <c r="I2431" s="239"/>
      <c r="J2431" s="234"/>
      <c r="K2431" s="234"/>
      <c r="L2431" s="240"/>
      <c r="M2431" s="241"/>
      <c r="N2431" s="242"/>
      <c r="O2431" s="242"/>
      <c r="P2431" s="242"/>
      <c r="Q2431" s="242"/>
      <c r="R2431" s="242"/>
      <c r="S2431" s="242"/>
      <c r="T2431" s="24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T2431" s="244" t="s">
        <v>174</v>
      </c>
      <c r="AU2431" s="244" t="s">
        <v>85</v>
      </c>
      <c r="AV2431" s="13" t="s">
        <v>87</v>
      </c>
      <c r="AW2431" s="13" t="s">
        <v>37</v>
      </c>
      <c r="AX2431" s="13" t="s">
        <v>77</v>
      </c>
      <c r="AY2431" s="244" t="s">
        <v>164</v>
      </c>
    </row>
    <row r="2432" s="14" customFormat="1">
      <c r="A2432" s="14"/>
      <c r="B2432" s="245"/>
      <c r="C2432" s="246"/>
      <c r="D2432" s="235" t="s">
        <v>174</v>
      </c>
      <c r="E2432" s="247" t="s">
        <v>19</v>
      </c>
      <c r="F2432" s="248" t="s">
        <v>176</v>
      </c>
      <c r="G2432" s="246"/>
      <c r="H2432" s="249">
        <v>56</v>
      </c>
      <c r="I2432" s="250"/>
      <c r="J2432" s="246"/>
      <c r="K2432" s="246"/>
      <c r="L2432" s="251"/>
      <c r="M2432" s="252"/>
      <c r="N2432" s="253"/>
      <c r="O2432" s="253"/>
      <c r="P2432" s="253"/>
      <c r="Q2432" s="253"/>
      <c r="R2432" s="253"/>
      <c r="S2432" s="253"/>
      <c r="T2432" s="254"/>
      <c r="U2432" s="14"/>
      <c r="V2432" s="14"/>
      <c r="W2432" s="14"/>
      <c r="X2432" s="14"/>
      <c r="Y2432" s="14"/>
      <c r="Z2432" s="14"/>
      <c r="AA2432" s="14"/>
      <c r="AB2432" s="14"/>
      <c r="AC2432" s="14"/>
      <c r="AD2432" s="14"/>
      <c r="AE2432" s="14"/>
      <c r="AT2432" s="255" t="s">
        <v>174</v>
      </c>
      <c r="AU2432" s="255" t="s">
        <v>85</v>
      </c>
      <c r="AV2432" s="14" t="s">
        <v>108</v>
      </c>
      <c r="AW2432" s="14" t="s">
        <v>37</v>
      </c>
      <c r="AX2432" s="14" t="s">
        <v>85</v>
      </c>
      <c r="AY2432" s="255" t="s">
        <v>164</v>
      </c>
    </row>
    <row r="2433" s="2" customFormat="1" ht="49.05" customHeight="1">
      <c r="A2433" s="41"/>
      <c r="B2433" s="42"/>
      <c r="C2433" s="215" t="s">
        <v>2443</v>
      </c>
      <c r="D2433" s="215" t="s">
        <v>166</v>
      </c>
      <c r="E2433" s="216" t="s">
        <v>2444</v>
      </c>
      <c r="F2433" s="217" t="s">
        <v>2445</v>
      </c>
      <c r="G2433" s="218" t="s">
        <v>359</v>
      </c>
      <c r="H2433" s="219">
        <v>45.5</v>
      </c>
      <c r="I2433" s="220"/>
      <c r="J2433" s="221">
        <f>ROUND(I2433*H2433,2)</f>
        <v>0</v>
      </c>
      <c r="K2433" s="217" t="s">
        <v>19</v>
      </c>
      <c r="L2433" s="47"/>
      <c r="M2433" s="222" t="s">
        <v>19</v>
      </c>
      <c r="N2433" s="223" t="s">
        <v>48</v>
      </c>
      <c r="O2433" s="87"/>
      <c r="P2433" s="224">
        <f>O2433*H2433</f>
        <v>0</v>
      </c>
      <c r="Q2433" s="224">
        <v>0</v>
      </c>
      <c r="R2433" s="224">
        <f>Q2433*H2433</f>
        <v>0</v>
      </c>
      <c r="S2433" s="224">
        <v>0</v>
      </c>
      <c r="T2433" s="225">
        <f>S2433*H2433</f>
        <v>0</v>
      </c>
      <c r="U2433" s="41"/>
      <c r="V2433" s="41"/>
      <c r="W2433" s="41"/>
      <c r="X2433" s="41"/>
      <c r="Y2433" s="41"/>
      <c r="Z2433" s="41"/>
      <c r="AA2433" s="41"/>
      <c r="AB2433" s="41"/>
      <c r="AC2433" s="41"/>
      <c r="AD2433" s="41"/>
      <c r="AE2433" s="41"/>
      <c r="AR2433" s="226" t="s">
        <v>276</v>
      </c>
      <c r="AT2433" s="226" t="s">
        <v>166</v>
      </c>
      <c r="AU2433" s="226" t="s">
        <v>85</v>
      </c>
      <c r="AY2433" s="20" t="s">
        <v>164</v>
      </c>
      <c r="BE2433" s="227">
        <f>IF(N2433="základní",J2433,0)</f>
        <v>0</v>
      </c>
      <c r="BF2433" s="227">
        <f>IF(N2433="snížená",J2433,0)</f>
        <v>0</v>
      </c>
      <c r="BG2433" s="227">
        <f>IF(N2433="zákl. přenesená",J2433,0)</f>
        <v>0</v>
      </c>
      <c r="BH2433" s="227">
        <f>IF(N2433="sníž. přenesená",J2433,0)</f>
        <v>0</v>
      </c>
      <c r="BI2433" s="227">
        <f>IF(N2433="nulová",J2433,0)</f>
        <v>0</v>
      </c>
      <c r="BJ2433" s="20" t="s">
        <v>85</v>
      </c>
      <c r="BK2433" s="227">
        <f>ROUND(I2433*H2433,2)</f>
        <v>0</v>
      </c>
      <c r="BL2433" s="20" t="s">
        <v>276</v>
      </c>
      <c r="BM2433" s="226" t="s">
        <v>2446</v>
      </c>
    </row>
    <row r="2434" s="2" customFormat="1">
      <c r="A2434" s="41"/>
      <c r="B2434" s="42"/>
      <c r="C2434" s="43"/>
      <c r="D2434" s="235" t="s">
        <v>274</v>
      </c>
      <c r="E2434" s="43"/>
      <c r="F2434" s="266" t="s">
        <v>2447</v>
      </c>
      <c r="G2434" s="43"/>
      <c r="H2434" s="43"/>
      <c r="I2434" s="230"/>
      <c r="J2434" s="43"/>
      <c r="K2434" s="43"/>
      <c r="L2434" s="47"/>
      <c r="M2434" s="231"/>
      <c r="N2434" s="232"/>
      <c r="O2434" s="87"/>
      <c r="P2434" s="87"/>
      <c r="Q2434" s="87"/>
      <c r="R2434" s="87"/>
      <c r="S2434" s="87"/>
      <c r="T2434" s="88"/>
      <c r="U2434" s="41"/>
      <c r="V2434" s="41"/>
      <c r="W2434" s="41"/>
      <c r="X2434" s="41"/>
      <c r="Y2434" s="41"/>
      <c r="Z2434" s="41"/>
      <c r="AA2434" s="41"/>
      <c r="AB2434" s="41"/>
      <c r="AC2434" s="41"/>
      <c r="AD2434" s="41"/>
      <c r="AE2434" s="41"/>
      <c r="AT2434" s="20" t="s">
        <v>274</v>
      </c>
      <c r="AU2434" s="20" t="s">
        <v>85</v>
      </c>
    </row>
    <row r="2435" s="13" customFormat="1">
      <c r="A2435" s="13"/>
      <c r="B2435" s="233"/>
      <c r="C2435" s="234"/>
      <c r="D2435" s="235" t="s">
        <v>174</v>
      </c>
      <c r="E2435" s="236" t="s">
        <v>19</v>
      </c>
      <c r="F2435" s="237" t="s">
        <v>2448</v>
      </c>
      <c r="G2435" s="234"/>
      <c r="H2435" s="238">
        <v>45.5</v>
      </c>
      <c r="I2435" s="239"/>
      <c r="J2435" s="234"/>
      <c r="K2435" s="234"/>
      <c r="L2435" s="240"/>
      <c r="M2435" s="241"/>
      <c r="N2435" s="242"/>
      <c r="O2435" s="242"/>
      <c r="P2435" s="242"/>
      <c r="Q2435" s="242"/>
      <c r="R2435" s="242"/>
      <c r="S2435" s="242"/>
      <c r="T2435" s="24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T2435" s="244" t="s">
        <v>174</v>
      </c>
      <c r="AU2435" s="244" t="s">
        <v>85</v>
      </c>
      <c r="AV2435" s="13" t="s">
        <v>87</v>
      </c>
      <c r="AW2435" s="13" t="s">
        <v>37</v>
      </c>
      <c r="AX2435" s="13" t="s">
        <v>77</v>
      </c>
      <c r="AY2435" s="244" t="s">
        <v>164</v>
      </c>
    </row>
    <row r="2436" s="14" customFormat="1">
      <c r="A2436" s="14"/>
      <c r="B2436" s="245"/>
      <c r="C2436" s="246"/>
      <c r="D2436" s="235" t="s">
        <v>174</v>
      </c>
      <c r="E2436" s="247" t="s">
        <v>19</v>
      </c>
      <c r="F2436" s="248" t="s">
        <v>176</v>
      </c>
      <c r="G2436" s="246"/>
      <c r="H2436" s="249">
        <v>45.5</v>
      </c>
      <c r="I2436" s="250"/>
      <c r="J2436" s="246"/>
      <c r="K2436" s="246"/>
      <c r="L2436" s="251"/>
      <c r="M2436" s="252"/>
      <c r="N2436" s="253"/>
      <c r="O2436" s="253"/>
      <c r="P2436" s="253"/>
      <c r="Q2436" s="253"/>
      <c r="R2436" s="253"/>
      <c r="S2436" s="253"/>
      <c r="T2436" s="254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T2436" s="255" t="s">
        <v>174</v>
      </c>
      <c r="AU2436" s="255" t="s">
        <v>85</v>
      </c>
      <c r="AV2436" s="14" t="s">
        <v>108</v>
      </c>
      <c r="AW2436" s="14" t="s">
        <v>37</v>
      </c>
      <c r="AX2436" s="14" t="s">
        <v>85</v>
      </c>
      <c r="AY2436" s="255" t="s">
        <v>164</v>
      </c>
    </row>
    <row r="2437" s="2" customFormat="1" ht="44.25" customHeight="1">
      <c r="A2437" s="41"/>
      <c r="B2437" s="42"/>
      <c r="C2437" s="215" t="s">
        <v>2449</v>
      </c>
      <c r="D2437" s="215" t="s">
        <v>166</v>
      </c>
      <c r="E2437" s="216" t="s">
        <v>2450</v>
      </c>
      <c r="F2437" s="217" t="s">
        <v>2451</v>
      </c>
      <c r="G2437" s="218" t="s">
        <v>279</v>
      </c>
      <c r="H2437" s="219">
        <v>1</v>
      </c>
      <c r="I2437" s="220"/>
      <c r="J2437" s="221">
        <f>ROUND(I2437*H2437,2)</f>
        <v>0</v>
      </c>
      <c r="K2437" s="217" t="s">
        <v>19</v>
      </c>
      <c r="L2437" s="47"/>
      <c r="M2437" s="222" t="s">
        <v>19</v>
      </c>
      <c r="N2437" s="223" t="s">
        <v>48</v>
      </c>
      <c r="O2437" s="87"/>
      <c r="P2437" s="224">
        <f>O2437*H2437</f>
        <v>0</v>
      </c>
      <c r="Q2437" s="224">
        <v>0</v>
      </c>
      <c r="R2437" s="224">
        <f>Q2437*H2437</f>
        <v>0</v>
      </c>
      <c r="S2437" s="224">
        <v>0</v>
      </c>
      <c r="T2437" s="225">
        <f>S2437*H2437</f>
        <v>0</v>
      </c>
      <c r="U2437" s="41"/>
      <c r="V2437" s="41"/>
      <c r="W2437" s="41"/>
      <c r="X2437" s="41"/>
      <c r="Y2437" s="41"/>
      <c r="Z2437" s="41"/>
      <c r="AA2437" s="41"/>
      <c r="AB2437" s="41"/>
      <c r="AC2437" s="41"/>
      <c r="AD2437" s="41"/>
      <c r="AE2437" s="41"/>
      <c r="AR2437" s="226" t="s">
        <v>276</v>
      </c>
      <c r="AT2437" s="226" t="s">
        <v>166</v>
      </c>
      <c r="AU2437" s="226" t="s">
        <v>85</v>
      </c>
      <c r="AY2437" s="20" t="s">
        <v>164</v>
      </c>
      <c r="BE2437" s="227">
        <f>IF(N2437="základní",J2437,0)</f>
        <v>0</v>
      </c>
      <c r="BF2437" s="227">
        <f>IF(N2437="snížená",J2437,0)</f>
        <v>0</v>
      </c>
      <c r="BG2437" s="227">
        <f>IF(N2437="zákl. přenesená",J2437,0)</f>
        <v>0</v>
      </c>
      <c r="BH2437" s="227">
        <f>IF(N2437="sníž. přenesená",J2437,0)</f>
        <v>0</v>
      </c>
      <c r="BI2437" s="227">
        <f>IF(N2437="nulová",J2437,0)</f>
        <v>0</v>
      </c>
      <c r="BJ2437" s="20" t="s">
        <v>85</v>
      </c>
      <c r="BK2437" s="227">
        <f>ROUND(I2437*H2437,2)</f>
        <v>0</v>
      </c>
      <c r="BL2437" s="20" t="s">
        <v>276</v>
      </c>
      <c r="BM2437" s="226" t="s">
        <v>2452</v>
      </c>
    </row>
    <row r="2438" s="2" customFormat="1">
      <c r="A2438" s="41"/>
      <c r="B2438" s="42"/>
      <c r="C2438" s="43"/>
      <c r="D2438" s="235" t="s">
        <v>274</v>
      </c>
      <c r="E2438" s="43"/>
      <c r="F2438" s="288" t="s">
        <v>2453</v>
      </c>
      <c r="G2438" s="43"/>
      <c r="H2438" s="43"/>
      <c r="I2438" s="230"/>
      <c r="J2438" s="43"/>
      <c r="K2438" s="43"/>
      <c r="L2438" s="47"/>
      <c r="M2438" s="231"/>
      <c r="N2438" s="232"/>
      <c r="O2438" s="87"/>
      <c r="P2438" s="87"/>
      <c r="Q2438" s="87"/>
      <c r="R2438" s="87"/>
      <c r="S2438" s="87"/>
      <c r="T2438" s="88"/>
      <c r="U2438" s="41"/>
      <c r="V2438" s="41"/>
      <c r="W2438" s="41"/>
      <c r="X2438" s="41"/>
      <c r="Y2438" s="41"/>
      <c r="Z2438" s="41"/>
      <c r="AA2438" s="41"/>
      <c r="AB2438" s="41"/>
      <c r="AC2438" s="41"/>
      <c r="AD2438" s="41"/>
      <c r="AE2438" s="41"/>
      <c r="AT2438" s="20" t="s">
        <v>274</v>
      </c>
      <c r="AU2438" s="20" t="s">
        <v>85</v>
      </c>
    </row>
    <row r="2439" s="13" customFormat="1">
      <c r="A2439" s="13"/>
      <c r="B2439" s="233"/>
      <c r="C2439" s="234"/>
      <c r="D2439" s="235" t="s">
        <v>174</v>
      </c>
      <c r="E2439" s="236" t="s">
        <v>19</v>
      </c>
      <c r="F2439" s="237" t="s">
        <v>85</v>
      </c>
      <c r="G2439" s="234"/>
      <c r="H2439" s="238">
        <v>1</v>
      </c>
      <c r="I2439" s="239"/>
      <c r="J2439" s="234"/>
      <c r="K2439" s="234"/>
      <c r="L2439" s="240"/>
      <c r="M2439" s="241"/>
      <c r="N2439" s="242"/>
      <c r="O2439" s="242"/>
      <c r="P2439" s="242"/>
      <c r="Q2439" s="242"/>
      <c r="R2439" s="242"/>
      <c r="S2439" s="242"/>
      <c r="T2439" s="24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T2439" s="244" t="s">
        <v>174</v>
      </c>
      <c r="AU2439" s="244" t="s">
        <v>85</v>
      </c>
      <c r="AV2439" s="13" t="s">
        <v>87</v>
      </c>
      <c r="AW2439" s="13" t="s">
        <v>37</v>
      </c>
      <c r="AX2439" s="13" t="s">
        <v>77</v>
      </c>
      <c r="AY2439" s="244" t="s">
        <v>164</v>
      </c>
    </row>
    <row r="2440" s="14" customFormat="1">
      <c r="A2440" s="14"/>
      <c r="B2440" s="245"/>
      <c r="C2440" s="246"/>
      <c r="D2440" s="235" t="s">
        <v>174</v>
      </c>
      <c r="E2440" s="247" t="s">
        <v>19</v>
      </c>
      <c r="F2440" s="248" t="s">
        <v>176</v>
      </c>
      <c r="G2440" s="246"/>
      <c r="H2440" s="249">
        <v>1</v>
      </c>
      <c r="I2440" s="250"/>
      <c r="J2440" s="246"/>
      <c r="K2440" s="246"/>
      <c r="L2440" s="251"/>
      <c r="M2440" s="252"/>
      <c r="N2440" s="253"/>
      <c r="O2440" s="253"/>
      <c r="P2440" s="253"/>
      <c r="Q2440" s="253"/>
      <c r="R2440" s="253"/>
      <c r="S2440" s="253"/>
      <c r="T2440" s="254"/>
      <c r="U2440" s="14"/>
      <c r="V2440" s="14"/>
      <c r="W2440" s="14"/>
      <c r="X2440" s="14"/>
      <c r="Y2440" s="14"/>
      <c r="Z2440" s="14"/>
      <c r="AA2440" s="14"/>
      <c r="AB2440" s="14"/>
      <c r="AC2440" s="14"/>
      <c r="AD2440" s="14"/>
      <c r="AE2440" s="14"/>
      <c r="AT2440" s="255" t="s">
        <v>174</v>
      </c>
      <c r="AU2440" s="255" t="s">
        <v>85</v>
      </c>
      <c r="AV2440" s="14" t="s">
        <v>108</v>
      </c>
      <c r="AW2440" s="14" t="s">
        <v>37</v>
      </c>
      <c r="AX2440" s="14" t="s">
        <v>85</v>
      </c>
      <c r="AY2440" s="255" t="s">
        <v>164</v>
      </c>
    </row>
    <row r="2441" s="2" customFormat="1" ht="55.5" customHeight="1">
      <c r="A2441" s="41"/>
      <c r="B2441" s="42"/>
      <c r="C2441" s="215" t="s">
        <v>2454</v>
      </c>
      <c r="D2441" s="215" t="s">
        <v>166</v>
      </c>
      <c r="E2441" s="216" t="s">
        <v>2455</v>
      </c>
      <c r="F2441" s="217" t="s">
        <v>2456</v>
      </c>
      <c r="G2441" s="218" t="s">
        <v>1696</v>
      </c>
      <c r="H2441" s="289"/>
      <c r="I2441" s="220"/>
      <c r="J2441" s="221">
        <f>ROUND(I2441*H2441,2)</f>
        <v>0</v>
      </c>
      <c r="K2441" s="217" t="s">
        <v>19</v>
      </c>
      <c r="L2441" s="47"/>
      <c r="M2441" s="290" t="s">
        <v>19</v>
      </c>
      <c r="N2441" s="291" t="s">
        <v>48</v>
      </c>
      <c r="O2441" s="292"/>
      <c r="P2441" s="293">
        <f>O2441*H2441</f>
        <v>0</v>
      </c>
      <c r="Q2441" s="293">
        <v>0</v>
      </c>
      <c r="R2441" s="293">
        <f>Q2441*H2441</f>
        <v>0</v>
      </c>
      <c r="S2441" s="293">
        <v>0</v>
      </c>
      <c r="T2441" s="294">
        <f>S2441*H2441</f>
        <v>0</v>
      </c>
      <c r="U2441" s="41"/>
      <c r="V2441" s="41"/>
      <c r="W2441" s="41"/>
      <c r="X2441" s="41"/>
      <c r="Y2441" s="41"/>
      <c r="Z2441" s="41"/>
      <c r="AA2441" s="41"/>
      <c r="AB2441" s="41"/>
      <c r="AC2441" s="41"/>
      <c r="AD2441" s="41"/>
      <c r="AE2441" s="41"/>
      <c r="AR2441" s="226" t="s">
        <v>2457</v>
      </c>
      <c r="AT2441" s="226" t="s">
        <v>166</v>
      </c>
      <c r="AU2441" s="226" t="s">
        <v>85</v>
      </c>
      <c r="AY2441" s="20" t="s">
        <v>164</v>
      </c>
      <c r="BE2441" s="227">
        <f>IF(N2441="základní",J2441,0)</f>
        <v>0</v>
      </c>
      <c r="BF2441" s="227">
        <f>IF(N2441="snížená",J2441,0)</f>
        <v>0</v>
      </c>
      <c r="BG2441" s="227">
        <f>IF(N2441="zákl. přenesená",J2441,0)</f>
        <v>0</v>
      </c>
      <c r="BH2441" s="227">
        <f>IF(N2441="sníž. přenesená",J2441,0)</f>
        <v>0</v>
      </c>
      <c r="BI2441" s="227">
        <f>IF(N2441="nulová",J2441,0)</f>
        <v>0</v>
      </c>
      <c r="BJ2441" s="20" t="s">
        <v>85</v>
      </c>
      <c r="BK2441" s="227">
        <f>ROUND(I2441*H2441,2)</f>
        <v>0</v>
      </c>
      <c r="BL2441" s="20" t="s">
        <v>2457</v>
      </c>
      <c r="BM2441" s="226" t="s">
        <v>2458</v>
      </c>
    </row>
    <row r="2442" s="2" customFormat="1" ht="6.96" customHeight="1">
      <c r="A2442" s="41"/>
      <c r="B2442" s="62"/>
      <c r="C2442" s="63"/>
      <c r="D2442" s="63"/>
      <c r="E2442" s="63"/>
      <c r="F2442" s="63"/>
      <c r="G2442" s="63"/>
      <c r="H2442" s="63"/>
      <c r="I2442" s="63"/>
      <c r="J2442" s="63"/>
      <c r="K2442" s="63"/>
      <c r="L2442" s="47"/>
      <c r="M2442" s="41"/>
      <c r="O2442" s="41"/>
      <c r="P2442" s="41"/>
      <c r="Q2442" s="41"/>
      <c r="R2442" s="41"/>
      <c r="S2442" s="41"/>
      <c r="T2442" s="41"/>
      <c r="U2442" s="41"/>
      <c r="V2442" s="41"/>
      <c r="W2442" s="41"/>
      <c r="X2442" s="41"/>
      <c r="Y2442" s="41"/>
      <c r="Z2442" s="41"/>
      <c r="AA2442" s="41"/>
      <c r="AB2442" s="41"/>
      <c r="AC2442" s="41"/>
      <c r="AD2442" s="41"/>
      <c r="AE2442" s="41"/>
    </row>
  </sheetData>
  <sheetProtection sheet="1" autoFilter="0" formatColumns="0" formatRows="0" objects="1" scenarios="1" spinCount="100000" saltValue="ugx2oi6xlgTs30SlbTE7QPrv+2tX+PaTNUkvrHGsf0l6aDI8QbszYMBv+pz9nXGxXYNhhhMdwHwCl9u0rzcJZA==" hashValue="tSHBJ5cOUnf3yGNxpprTGWJW75sGC5kWtN2m9a/8eEX7rC/6YmoSubxoa9GS1Cqv3VyQu4uSgkHsCDAWY8o0AA==" algorithmName="SHA-512" password="CC35"/>
  <autoFilter ref="C106:K2441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1" r:id="rId1" display="https://podminky.urs.cz/item/CS_URS_2025_01/121112003"/>
    <hyperlink ref="F115" r:id="rId2" display="https://podminky.urs.cz/item/CS_URS_2025_01/122211101"/>
    <hyperlink ref="F124" r:id="rId3" display="https://podminky.urs.cz/item/CS_URS_2025_01/132212131"/>
    <hyperlink ref="F128" r:id="rId4" display="https://podminky.urs.cz/item/CS_URS_2025_01/132212331"/>
    <hyperlink ref="F132" r:id="rId5" display="https://podminky.urs.cz/item/CS_URS_2025_01/174151101"/>
    <hyperlink ref="F136" r:id="rId6" display="https://podminky.urs.cz/item/CS_URS_2025_01/162211311"/>
    <hyperlink ref="F144" r:id="rId7" display="https://podminky.urs.cz/item/CS_URS_2025_01/162211319"/>
    <hyperlink ref="F148" r:id="rId8" display="https://podminky.urs.cz/item/CS_URS_2025_01/167111101"/>
    <hyperlink ref="F155" r:id="rId9" display="https://podminky.urs.cz/item/CS_URS_2025_01/162751117"/>
    <hyperlink ref="F162" r:id="rId10" display="https://podminky.urs.cz/item/CS_URS_2025_01/162751119"/>
    <hyperlink ref="F166" r:id="rId11" display="https://podminky.urs.cz/item/CS_URS_2025_01/171251201"/>
    <hyperlink ref="F171" r:id="rId12" display="https://podminky.urs.cz/item/CS_URS_2025_01/171201231"/>
    <hyperlink ref="F175" r:id="rId13" display="https://podminky.urs.cz/item/CS_URS_2025_01/181912112"/>
    <hyperlink ref="F184" r:id="rId14" display="https://podminky.urs.cz/item/CS_URS_2025_01/181311103"/>
    <hyperlink ref="F201" r:id="rId15" display="https://podminky.urs.cz/item/CS_URS_2025_01/274313811"/>
    <hyperlink ref="F205" r:id="rId16" display="https://podminky.urs.cz/item/CS_URS_2025_01/273321411"/>
    <hyperlink ref="F214" r:id="rId17" display="https://podminky.urs.cz/item/CS_URS_2025_01/273362021"/>
    <hyperlink ref="F223" r:id="rId18" display="https://podminky.urs.cz/item/CS_URS_2025_01/271532213"/>
    <hyperlink ref="F232" r:id="rId19" display="https://podminky.urs.cz/item/CS_URS_2025_01/271532212"/>
    <hyperlink ref="F241" r:id="rId20" display="https://podminky.urs.cz/item/CS_URS_2025_01/213141111"/>
    <hyperlink ref="F253" r:id="rId21" display="https://podminky.urs.cz/item/CS_URS_2025_01/279113141"/>
    <hyperlink ref="F258" r:id="rId22" display="https://podminky.urs.cz/item/CS_URS_2025_01/279361821"/>
    <hyperlink ref="F268" r:id="rId23" display="https://podminky.urs.cz/item/CS_URS_2025_01/342244221"/>
    <hyperlink ref="F273" r:id="rId24" display="https://podminky.urs.cz/item/CS_URS_2025_01/317168022"/>
    <hyperlink ref="F277" r:id="rId25" display="https://podminky.urs.cz/item/CS_URS_2025_01/317944321"/>
    <hyperlink ref="F283" r:id="rId26" display="https://podminky.urs.cz/item/CS_URS_2025_01/317234410"/>
    <hyperlink ref="F289" r:id="rId27" display="https://podminky.urs.cz/item/CS_URS_2025_01/346244381"/>
    <hyperlink ref="F300" r:id="rId28" display="https://podminky.urs.cz/item/CS_URS_2025_01/319202215"/>
    <hyperlink ref="F308" r:id="rId29" display="https://podminky.urs.cz/item/CS_URS_2025_01/611131100"/>
    <hyperlink ref="F317" r:id="rId30" display="https://podminky.urs.cz/item/CS_URS_2025_01/611311143"/>
    <hyperlink ref="F326" r:id="rId31" display="https://podminky.urs.cz/item/CS_URS_2025_01/611311191"/>
    <hyperlink ref="F335" r:id="rId32" display="https://podminky.urs.cz/item/CS_URS_2025_01/612131100"/>
    <hyperlink ref="F340" r:id="rId33" display="https://podminky.urs.cz/item/CS_URS_2025_01/612311141"/>
    <hyperlink ref="F345" r:id="rId34" display="https://podminky.urs.cz/item/CS_URS_2025_01/612311191"/>
    <hyperlink ref="F361" r:id="rId35" display="https://podminky.urs.cz/item/CS_URS_2025_01/612131152"/>
    <hyperlink ref="F370" r:id="rId36" display="https://podminky.urs.cz/item/CS_URS_2025_01/612325131"/>
    <hyperlink ref="F379" r:id="rId37" display="https://podminky.urs.cz/item/CS_URS_2025_01/612325191"/>
    <hyperlink ref="F388" r:id="rId38" display="https://podminky.urs.cz/item/CS_URS_2025_01/612328131"/>
    <hyperlink ref="F398" r:id="rId39" display="https://podminky.urs.cz/item/CS_URS_2025_01/622131100"/>
    <hyperlink ref="F409" r:id="rId40" display="https://podminky.urs.cz/item/CS_URS_2025_01/622311141"/>
    <hyperlink ref="F416" r:id="rId41" display="https://podminky.urs.cz/item/CS_URS_2025_01/622311191"/>
    <hyperlink ref="F423" r:id="rId42" display="https://podminky.urs.cz/item/CS_URS_2025_01/622311101"/>
    <hyperlink ref="F428" r:id="rId43" display="https://podminky.urs.cz/item/CS_URS_2025_01/622311111"/>
    <hyperlink ref="F441" r:id="rId44" display="https://podminky.urs.cz/item/CS_URS_2025_01/622131151"/>
    <hyperlink ref="F446" r:id="rId45" display="https://podminky.urs.cz/item/CS_URS_2025_01/622324411"/>
    <hyperlink ref="F453" r:id="rId46" display="https://podminky.urs.cz/item/CS_URS_2025_01/622325121"/>
    <hyperlink ref="F460" r:id="rId47" display="https://podminky.urs.cz/item/CS_URS_2025_01/622328231"/>
    <hyperlink ref="F468" r:id="rId48" display="https://podminky.urs.cz/item/CS_URS_2025_01/631311116"/>
    <hyperlink ref="F477" r:id="rId49" display="https://podminky.urs.cz/item/CS_URS_2025_01/631319011"/>
    <hyperlink ref="F486" r:id="rId50" display="https://podminky.urs.cz/item/CS_URS_2025_01/631319171"/>
    <hyperlink ref="F495" r:id="rId51" display="https://podminky.urs.cz/item/CS_URS_2025_01/631362021"/>
    <hyperlink ref="F504" r:id="rId52" display="https://podminky.urs.cz/item/CS_URS_2025_01/634911114"/>
    <hyperlink ref="F513" r:id="rId53" display="https://podminky.urs.cz/item/CS_URS_2025_01/634661111"/>
    <hyperlink ref="F522" r:id="rId54" display="https://podminky.urs.cz/item/CS_URS_2025_01/634112113"/>
    <hyperlink ref="F533" r:id="rId55" display="https://podminky.urs.cz/item/CS_URS_2025_01/941211111"/>
    <hyperlink ref="F538" r:id="rId56" display="https://podminky.urs.cz/item/CS_URS_2025_01/941211211"/>
    <hyperlink ref="F542" r:id="rId57" display="https://podminky.urs.cz/item/CS_URS_2025_01/941211811"/>
    <hyperlink ref="F547" r:id="rId58" display="https://podminky.urs.cz/item/CS_URS_2025_01/944511111"/>
    <hyperlink ref="F552" r:id="rId59" display="https://podminky.urs.cz/item/CS_URS_2025_01/944511211"/>
    <hyperlink ref="F556" r:id="rId60" display="https://podminky.urs.cz/item/CS_URS_2025_01/944511811"/>
    <hyperlink ref="F561" r:id="rId61" display="https://podminky.urs.cz/item/CS_URS_2025_01/949101112"/>
    <hyperlink ref="F570" r:id="rId62" display="https://podminky.urs.cz/item/CS_URS_2025_01/952901114"/>
    <hyperlink ref="F582" r:id="rId63" display="https://podminky.urs.cz/item/CS_URS_2025_01/962031132"/>
    <hyperlink ref="F587" r:id="rId64" display="https://podminky.urs.cz/item/CS_URS_2025_01/962032231"/>
    <hyperlink ref="F593" r:id="rId65" display="https://podminky.urs.cz/item/CS_URS_2025_01/965043341"/>
    <hyperlink ref="F602" r:id="rId66" display="https://podminky.urs.cz/item/CS_URS_2025_01/965049111"/>
    <hyperlink ref="F611" r:id="rId67" display="https://podminky.urs.cz/item/CS_URS_2025_01/961055111"/>
    <hyperlink ref="F620" r:id="rId68" display="https://podminky.urs.cz/item/CS_URS_2025_01/968062375"/>
    <hyperlink ref="F629" r:id="rId69" display="https://podminky.urs.cz/item/CS_URS_2025_01/968062456"/>
    <hyperlink ref="F635" r:id="rId70" display="https://podminky.urs.cz/item/CS_URS_2025_01/968072455"/>
    <hyperlink ref="F639" r:id="rId71" display="https://podminky.urs.cz/item/CS_URS_2025_01/968072456"/>
    <hyperlink ref="F647" r:id="rId72" display="https://podminky.urs.cz/item/CS_URS_2025_01/971028661"/>
    <hyperlink ref="F651" r:id="rId73" display="https://podminky.urs.cz/item/CS_URS_2025_01/971029471"/>
    <hyperlink ref="F655" r:id="rId74" display="https://podminky.urs.cz/item/CS_URS_2025_01/974031666"/>
    <hyperlink ref="F661" r:id="rId75" display="https://podminky.urs.cz/item/CS_URS_2025_01/978011191"/>
    <hyperlink ref="F670" r:id="rId76" display="https://podminky.urs.cz/item/CS_URS_2025_01/978013191"/>
    <hyperlink ref="F685" r:id="rId77" display="https://podminky.urs.cz/item/CS_URS_2025_01/978015391"/>
    <hyperlink ref="F708" r:id="rId78" display="https://podminky.urs.cz/item/CS_URS_2025_01/985223312"/>
    <hyperlink ref="F734" r:id="rId79" display="https://podminky.urs.cz/item/CS_URS_2025_01/985221121"/>
    <hyperlink ref="F770" r:id="rId80" display="https://podminky.urs.cz/item/CS_URS_2025_01/985142113"/>
    <hyperlink ref="F852" r:id="rId81" display="https://podminky.urs.cz/item/CS_URS_2025_01/997013212"/>
    <hyperlink ref="F854" r:id="rId82" display="https://podminky.urs.cz/item/CS_URS_2025_01/997006012"/>
    <hyperlink ref="F856" r:id="rId83" display="https://podminky.urs.cz/item/CS_URS_2025_01/997006004"/>
    <hyperlink ref="F858" r:id="rId84" display="https://podminky.urs.cz/item/CS_URS_2025_01/997006512"/>
    <hyperlink ref="F860" r:id="rId85" display="https://podminky.urs.cz/item/CS_URS_2025_01/997006519"/>
    <hyperlink ref="F866" r:id="rId86" display="https://podminky.urs.cz/item/CS_URS_2025_01/997013811"/>
    <hyperlink ref="F868" r:id="rId87" display="https://podminky.urs.cz/item/CS_URS_2025_01/997013821"/>
    <hyperlink ref="F870" r:id="rId88" display="https://podminky.urs.cz/item/CS_URS_2025_01/997013871"/>
    <hyperlink ref="F873" r:id="rId89" display="https://podminky.urs.cz/item/CS_URS_2025_01/998018002"/>
    <hyperlink ref="F877" r:id="rId90" display="https://podminky.urs.cz/item/CS_URS_2025_01/711141821"/>
    <hyperlink ref="F886" r:id="rId91" display="https://podminky.urs.cz/item/CS_URS_2025_01/711491172"/>
    <hyperlink ref="F895" r:id="rId92" display="https://podminky.urs.cz/item/CS_URS_2025_01/711491272"/>
    <hyperlink ref="F908" r:id="rId93" display="https://podminky.urs.cz/item/CS_URS_2025_01/711141559"/>
    <hyperlink ref="F917" r:id="rId94" display="https://podminky.urs.cz/item/CS_URS_2025_01/711142559"/>
    <hyperlink ref="F934" r:id="rId95" display="https://podminky.urs.cz/item/CS_URS_2025_01/711111001"/>
    <hyperlink ref="F943" r:id="rId96" display="https://podminky.urs.cz/item/CS_URS_2025_01/711112001"/>
    <hyperlink ref="F956" r:id="rId97" display="https://podminky.urs.cz/item/CS_URS_2025_01/711211133"/>
    <hyperlink ref="F965" r:id="rId98" display="https://podminky.urs.cz/item/CS_URS_2025_01/711112001"/>
    <hyperlink ref="F999" r:id="rId99" display="https://podminky.urs.cz/item/CS_URS_2025_01/998711122"/>
    <hyperlink ref="F1002" r:id="rId100" display="https://podminky.urs.cz/item/CS_URS_2025_01/713191132"/>
    <hyperlink ref="F1014" r:id="rId101" display="https://podminky.urs.cz/item/CS_URS_2025_01/713121111"/>
    <hyperlink ref="F1034" r:id="rId102" display="https://podminky.urs.cz/item/CS_URS_2025_01/713111111"/>
    <hyperlink ref="F1043" r:id="rId103" display="https://podminky.urs.cz/item/CS_URS_2025_01/998713122"/>
    <hyperlink ref="F1046" r:id="rId104" display="https://podminky.urs.cz/item/CS_URS_2025_01/762331811"/>
    <hyperlink ref="F1057" r:id="rId105" display="https://podminky.urs.cz/item/CS_URS_2025_01/762331812"/>
    <hyperlink ref="F1076" r:id="rId106" display="https://podminky.urs.cz/item/CS_URS_2025_01/762331813"/>
    <hyperlink ref="F1085" r:id="rId107" display="https://podminky.urs.cz/item/CS_URS_2025_01/762331814"/>
    <hyperlink ref="F1091" r:id="rId108" display="https://podminky.urs.cz/item/CS_URS_2025_01/762331815"/>
    <hyperlink ref="F1101" r:id="rId109" display="https://podminky.urs.cz/item/CS_URS_2025_01/762341821"/>
    <hyperlink ref="F1107" r:id="rId110" display="https://podminky.urs.cz/item/CS_URS_2025_01/762332531"/>
    <hyperlink ref="F1135" r:id="rId111" display="https://podminky.urs.cz/item/CS_URS_2025_01/762332532"/>
    <hyperlink ref="F1178" r:id="rId112" display="https://podminky.urs.cz/item/CS_URS_2025_01/762332533"/>
    <hyperlink ref="F1199" r:id="rId113" display="https://podminky.urs.cz/item/CS_URS_2025_01/762332534"/>
    <hyperlink ref="F1210" r:id="rId114" display="https://podminky.urs.cz/item/CS_URS_2025_01/762332535"/>
    <hyperlink ref="F1236" r:id="rId115" display="https://podminky.urs.cz/item/CS_URS_2025_01/762341250"/>
    <hyperlink ref="F1249" r:id="rId116" display="https://podminky.urs.cz/item/CS_URS_2025_01/762342214"/>
    <hyperlink ref="F1253" r:id="rId117" display="https://podminky.urs.cz/item/CS_URS_2025_01/762342511"/>
    <hyperlink ref="F1261" r:id="rId118" display="https://podminky.urs.cz/item/CS_URS_2025_01/762395000"/>
    <hyperlink ref="F1310" r:id="rId119" display="https://podminky.urs.cz/item/CS_URS_2025_01/762523108"/>
    <hyperlink ref="F1317" r:id="rId120" display="https://podminky.urs.cz/item/CS_URS_2025_01/762595001"/>
    <hyperlink ref="F1321" r:id="rId121" display="https://podminky.urs.cz/item/CS_URS_2025_01/762081150"/>
    <hyperlink ref="F1369" r:id="rId122" display="https://podminky.urs.cz/item/CS_URS_2025_01/762083111"/>
    <hyperlink ref="F1417" r:id="rId123" display="https://podminky.urs.cz/item/CS_URS_2025_01/998762122"/>
    <hyperlink ref="F1420" r:id="rId124" display="https://podminky.urs.cz/item/CS_URS_2025_01/764001821"/>
    <hyperlink ref="F1424" r:id="rId125" display="https://podminky.urs.cz/item/CS_URS_2025_01/764002841"/>
    <hyperlink ref="F1428" r:id="rId126" display="https://podminky.urs.cz/item/CS_URS_2025_01/764002871"/>
    <hyperlink ref="F1432" r:id="rId127" display="https://podminky.urs.cz/item/CS_URS_2025_01/764004801"/>
    <hyperlink ref="F1437" r:id="rId128" display="https://podminky.urs.cz/item/CS_URS_2025_01/764004861"/>
    <hyperlink ref="F1657" r:id="rId129" display="https://podminky.urs.cz/item/CS_URS_2025_01/998764312"/>
    <hyperlink ref="F1660" r:id="rId130" display="https://podminky.urs.cz/item/CS_URS_2025_01/765131803"/>
    <hyperlink ref="F1667" r:id="rId131" display="https://podminky.urs.cz/item/CS_URS_2025_01/765131843"/>
    <hyperlink ref="F1674" r:id="rId132" display="https://podminky.urs.cz/item/CS_URS_2025_01/765131823"/>
    <hyperlink ref="F1683" r:id="rId133" display="https://podminky.urs.cz/item/CS_URS_2025_01/765131853"/>
    <hyperlink ref="F1692" r:id="rId134" display="https://podminky.urs.cz/item/CS_URS_2025_01/765162801"/>
    <hyperlink ref="F1699" r:id="rId135" display="https://podminky.urs.cz/item/CS_URS_2025_01/765133001"/>
    <hyperlink ref="F1706" r:id="rId136" display="https://podminky.urs.cz/item/CS_URS_2025_01/765133091"/>
    <hyperlink ref="F1713" r:id="rId137" display="https://podminky.urs.cz/item/CS_URS_2025_01/765133011"/>
    <hyperlink ref="F1719" r:id="rId138" display="https://podminky.urs.cz/item/CS_URS_2025_01/765133025"/>
    <hyperlink ref="F1726" r:id="rId139" display="https://podminky.urs.cz/item/CS_URS_2025_01/765133035"/>
    <hyperlink ref="F1732" r:id="rId140" display="https://podminky.urs.cz/item/CS_URS_2025_01/765191031"/>
    <hyperlink ref="F1740" r:id="rId141" display="https://podminky.urs.cz/item/CS_URS_2025_01/765191023"/>
    <hyperlink ref="F1747" r:id="rId142" display="https://podminky.urs.cz/item/CS_URS_2025_01/765191091"/>
    <hyperlink ref="F1763" r:id="rId143" display="https://podminky.urs.cz/item/CS_URS_2025_01/998765122"/>
    <hyperlink ref="F1766" r:id="rId144" display="https://podminky.urs.cz/item/CS_URS_2025_01/766691914"/>
    <hyperlink ref="F1854" r:id="rId145" display="https://podminky.urs.cz/item/CS_URS_2025_01/998766312"/>
    <hyperlink ref="F1857" r:id="rId146" display="https://podminky.urs.cz/item/CS_URS_2025_01/767661811"/>
    <hyperlink ref="F2001" r:id="rId147" display="https://podminky.urs.cz/item/CS_URS_2025_01/998767312"/>
    <hyperlink ref="F2004" r:id="rId148" display="https://podminky.urs.cz/item/CS_URS_2025_01/771111011"/>
    <hyperlink ref="F2013" r:id="rId149" display="https://podminky.urs.cz/item/CS_URS_2025_01/771121011"/>
    <hyperlink ref="F2022" r:id="rId150" display="https://podminky.urs.cz/item/CS_URS_2025_01/771151012"/>
    <hyperlink ref="F2031" r:id="rId151" display="https://podminky.urs.cz/item/CS_URS_2025_01/771591112"/>
    <hyperlink ref="F2040" r:id="rId152" display="https://podminky.urs.cz/item/CS_URS_2025_01/771591264"/>
    <hyperlink ref="F2049" r:id="rId153" display="https://podminky.urs.cz/item/CS_URS_2025_01/771591241"/>
    <hyperlink ref="F2058" r:id="rId154" display="https://podminky.urs.cz/item/CS_URS_2025_01/771591242"/>
    <hyperlink ref="F2067" r:id="rId155" display="https://podminky.urs.cz/item/CS_URS_2025_01/771574412"/>
    <hyperlink ref="F2079" r:id="rId156" display="https://podminky.urs.cz/item/CS_URS_2025_01/771474112"/>
    <hyperlink ref="F2091" r:id="rId157" display="https://podminky.urs.cz/item/CS_URS_2025_01/771591115"/>
    <hyperlink ref="F2100" r:id="rId158" display="https://podminky.urs.cz/item/CS_URS_2025_01/771592011"/>
    <hyperlink ref="F2105" r:id="rId159" display="https://podminky.urs.cz/item/CS_URS_2025_01/998771122"/>
    <hyperlink ref="F2128" r:id="rId160" display="https://podminky.urs.cz/item/CS_URS_2025_01/998782312"/>
    <hyperlink ref="F2131" r:id="rId161" display="https://podminky.urs.cz/item/CS_URS_2025_01/783301303"/>
    <hyperlink ref="F2137" r:id="rId162" display="https://podminky.urs.cz/item/CS_URS_2025_01/783301313"/>
    <hyperlink ref="F2143" r:id="rId163" display="https://podminky.urs.cz/item/CS_URS_2025_01/783301401"/>
    <hyperlink ref="F2149" r:id="rId164" display="https://podminky.urs.cz/item/CS_URS_2025_01/783314203"/>
    <hyperlink ref="F2155" r:id="rId165" display="https://podminky.urs.cz/item/CS_URS_2025_01/783317105"/>
    <hyperlink ref="F2161" r:id="rId166" display="https://podminky.urs.cz/item/CS_URS_2025_01/783801403"/>
    <hyperlink ref="F2196" r:id="rId167" display="https://podminky.urs.cz/item/CS_URS_2025_01/783823137"/>
    <hyperlink ref="F2215" r:id="rId168" display="https://podminky.urs.cz/item/CS_URS_2025_01/783827127"/>
    <hyperlink ref="F2234" r:id="rId169" display="https://podminky.urs.cz/item/CS_URS_2025_01/783897605"/>
    <hyperlink ref="F2253" r:id="rId170" display="https://podminky.urs.cz/item/CS_URS_2025_01/783826615"/>
    <hyperlink ref="F2260" r:id="rId171" display="https://podminky.urs.cz/item/CS_URS_2025_01/783823133"/>
    <hyperlink ref="F2279" r:id="rId172" display="https://podminky.urs.cz/item/CS_URS_2025_01/783827423"/>
    <hyperlink ref="F2298" r:id="rId173" display="https://podminky.urs.cz/item/CS_URS_2025_01/78389760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115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2459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17. 2. 2026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30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31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33</v>
      </c>
      <c r="E20" s="41"/>
      <c r="F20" s="41"/>
      <c r="G20" s="41"/>
      <c r="H20" s="41"/>
      <c r="I20" s="145" t="s">
        <v>26</v>
      </c>
      <c r="J20" s="136" t="s">
        <v>34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35</v>
      </c>
      <c r="F21" s="41"/>
      <c r="G21" s="41"/>
      <c r="H21" s="41"/>
      <c r="I21" s="145" t="s">
        <v>29</v>
      </c>
      <c r="J21" s="136" t="s">
        <v>36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38</v>
      </c>
      <c r="E23" s="41"/>
      <c r="F23" s="41"/>
      <c r="G23" s="41"/>
      <c r="H23" s="41"/>
      <c r="I23" s="145" t="s">
        <v>26</v>
      </c>
      <c r="J23" s="136" t="s">
        <v>39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40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41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43</v>
      </c>
      <c r="E30" s="41"/>
      <c r="F30" s="41"/>
      <c r="G30" s="41"/>
      <c r="H30" s="41"/>
      <c r="I30" s="41"/>
      <c r="J30" s="156">
        <f>ROUND(J86,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45</v>
      </c>
      <c r="G32" s="41"/>
      <c r="H32" s="41"/>
      <c r="I32" s="157" t="s">
        <v>44</v>
      </c>
      <c r="J32" s="157" t="s">
        <v>46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47</v>
      </c>
      <c r="E33" s="145" t="s">
        <v>48</v>
      </c>
      <c r="F33" s="159">
        <f>ROUND((SUM(BE86:BE254)),  2)</f>
        <v>0</v>
      </c>
      <c r="G33" s="41"/>
      <c r="H33" s="41"/>
      <c r="I33" s="160">
        <v>0.20999999999999999</v>
      </c>
      <c r="J33" s="159">
        <f>ROUND(((SUM(BE86:BE254))*I33),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49</v>
      </c>
      <c r="F34" s="159">
        <f>ROUND((SUM(BF86:BF254)),  2)</f>
        <v>0</v>
      </c>
      <c r="G34" s="41"/>
      <c r="H34" s="41"/>
      <c r="I34" s="160">
        <v>0.12</v>
      </c>
      <c r="J34" s="159">
        <f>ROUND(((SUM(BF86:BF254))*I34),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50</v>
      </c>
      <c r="F35" s="159">
        <f>ROUND((SUM(BG86:BG254)),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51</v>
      </c>
      <c r="F36" s="159">
        <f>ROUND((SUM(BH86:BH254)),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52</v>
      </c>
      <c r="F37" s="159">
        <f>ROUND((SUM(BI86:BI254)),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53</v>
      </c>
      <c r="E39" s="163"/>
      <c r="F39" s="163"/>
      <c r="G39" s="164" t="s">
        <v>54</v>
      </c>
      <c r="H39" s="165" t="s">
        <v>55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REKONSTRUKCE HOSPODÁŘSKÉ BUDOVY KLÁŠTERA – TŘÍDA MÍRU, TACHOV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Venkovní úpravy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435; k.ú. Tachov</v>
      </c>
      <c r="G52" s="43"/>
      <c r="H52" s="43"/>
      <c r="I52" s="35" t="s">
        <v>23</v>
      </c>
      <c r="J52" s="75" t="str">
        <f>IF(J12="","",J12)</f>
        <v>17. 2. 2026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Muzeum Českého lesa v Tachově</v>
      </c>
      <c r="G54" s="43"/>
      <c r="H54" s="43"/>
      <c r="I54" s="35" t="s">
        <v>33</v>
      </c>
      <c r="J54" s="39" t="str">
        <f>E21</f>
        <v>ATELIER SOUKUP OPL ŠVEHLA s.r.o.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118</v>
      </c>
      <c r="D57" s="174"/>
      <c r="E57" s="174"/>
      <c r="F57" s="174"/>
      <c r="G57" s="174"/>
      <c r="H57" s="174"/>
      <c r="I57" s="174"/>
      <c r="J57" s="175" t="s">
        <v>119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75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120</v>
      </c>
    </row>
    <row r="60" s="9" customFormat="1" ht="24.96" customHeight="1">
      <c r="A60" s="9"/>
      <c r="B60" s="177"/>
      <c r="C60" s="178"/>
      <c r="D60" s="179" t="s">
        <v>121</v>
      </c>
      <c r="E60" s="180"/>
      <c r="F60" s="180"/>
      <c r="G60" s="180"/>
      <c r="H60" s="180"/>
      <c r="I60" s="180"/>
      <c r="J60" s="181">
        <f>J87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122</v>
      </c>
      <c r="E61" s="185"/>
      <c r="F61" s="185"/>
      <c r="G61" s="185"/>
      <c r="H61" s="185"/>
      <c r="I61" s="185"/>
      <c r="J61" s="186">
        <f>J88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2460</v>
      </c>
      <c r="E62" s="185"/>
      <c r="F62" s="185"/>
      <c r="G62" s="185"/>
      <c r="H62" s="185"/>
      <c r="I62" s="185"/>
      <c r="J62" s="186">
        <f>J182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125</v>
      </c>
      <c r="E63" s="185"/>
      <c r="F63" s="185"/>
      <c r="G63" s="185"/>
      <c r="H63" s="185"/>
      <c r="I63" s="185"/>
      <c r="J63" s="186">
        <f>J225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129</v>
      </c>
      <c r="E64" s="185"/>
      <c r="F64" s="185"/>
      <c r="G64" s="185"/>
      <c r="H64" s="185"/>
      <c r="I64" s="185"/>
      <c r="J64" s="186">
        <f>J245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3"/>
      <c r="C65" s="128"/>
      <c r="D65" s="184" t="s">
        <v>133</v>
      </c>
      <c r="E65" s="185"/>
      <c r="F65" s="185"/>
      <c r="G65" s="185"/>
      <c r="H65" s="185"/>
      <c r="I65" s="185"/>
      <c r="J65" s="186">
        <f>J246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136</v>
      </c>
      <c r="E66" s="185"/>
      <c r="F66" s="185"/>
      <c r="G66" s="185"/>
      <c r="H66" s="185"/>
      <c r="I66" s="185"/>
      <c r="J66" s="186">
        <f>J252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149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6.25" customHeight="1">
      <c r="A76" s="41"/>
      <c r="B76" s="42"/>
      <c r="C76" s="43"/>
      <c r="D76" s="43"/>
      <c r="E76" s="172" t="str">
        <f>E7</f>
        <v>REKONSTRUKCE HOSPODÁŘSKÉ BUDOVY KLÁŠTERA – TŘÍDA MÍRU, TACHOV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115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02 - Venkovní úpravy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p.č. 435; k.ú. Tachov</v>
      </c>
      <c r="G80" s="43"/>
      <c r="H80" s="43"/>
      <c r="I80" s="35" t="s">
        <v>23</v>
      </c>
      <c r="J80" s="75" t="str">
        <f>IF(J12="","",J12)</f>
        <v>17. 2. 2026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Muzeum Českého lesa v Tachově</v>
      </c>
      <c r="G82" s="43"/>
      <c r="H82" s="43"/>
      <c r="I82" s="35" t="s">
        <v>33</v>
      </c>
      <c r="J82" s="39" t="str">
        <f>E21</f>
        <v>ATELIER SOUKUP OPL ŠVEHLA s.r.o.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 Jaroslav Stolička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8"/>
      <c r="B85" s="189"/>
      <c r="C85" s="190" t="s">
        <v>150</v>
      </c>
      <c r="D85" s="191" t="s">
        <v>62</v>
      </c>
      <c r="E85" s="191" t="s">
        <v>58</v>
      </c>
      <c r="F85" s="191" t="s">
        <v>59</v>
      </c>
      <c r="G85" s="191" t="s">
        <v>151</v>
      </c>
      <c r="H85" s="191" t="s">
        <v>152</v>
      </c>
      <c r="I85" s="191" t="s">
        <v>153</v>
      </c>
      <c r="J85" s="191" t="s">
        <v>119</v>
      </c>
      <c r="K85" s="192" t="s">
        <v>154</v>
      </c>
      <c r="L85" s="193"/>
      <c r="M85" s="95" t="s">
        <v>19</v>
      </c>
      <c r="N85" s="96" t="s">
        <v>47</v>
      </c>
      <c r="O85" s="96" t="s">
        <v>155</v>
      </c>
      <c r="P85" s="96" t="s">
        <v>156</v>
      </c>
      <c r="Q85" s="96" t="s">
        <v>157</v>
      </c>
      <c r="R85" s="96" t="s">
        <v>158</v>
      </c>
      <c r="S85" s="96" t="s">
        <v>159</v>
      </c>
      <c r="T85" s="97" t="s">
        <v>160</v>
      </c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</row>
    <row r="86" s="2" customFormat="1" ht="22.8" customHeight="1">
      <c r="A86" s="41"/>
      <c r="B86" s="42"/>
      <c r="C86" s="102" t="s">
        <v>161</v>
      </c>
      <c r="D86" s="43"/>
      <c r="E86" s="43"/>
      <c r="F86" s="43"/>
      <c r="G86" s="43"/>
      <c r="H86" s="43"/>
      <c r="I86" s="43"/>
      <c r="J86" s="194">
        <f>BK86</f>
        <v>0</v>
      </c>
      <c r="K86" s="43"/>
      <c r="L86" s="47"/>
      <c r="M86" s="98"/>
      <c r="N86" s="195"/>
      <c r="O86" s="99"/>
      <c r="P86" s="196">
        <f>P87</f>
        <v>0</v>
      </c>
      <c r="Q86" s="99"/>
      <c r="R86" s="196">
        <f>R87</f>
        <v>12.6483414</v>
      </c>
      <c r="S86" s="99"/>
      <c r="T86" s="197">
        <f>T87</f>
        <v>5.0816000000000008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76</v>
      </c>
      <c r="AU86" s="20" t="s">
        <v>120</v>
      </c>
      <c r="BK86" s="198">
        <f>BK87</f>
        <v>0</v>
      </c>
    </row>
    <row r="87" s="12" customFormat="1" ht="25.92" customHeight="1">
      <c r="A87" s="12"/>
      <c r="B87" s="199"/>
      <c r="C87" s="200"/>
      <c r="D87" s="201" t="s">
        <v>76</v>
      </c>
      <c r="E87" s="202" t="s">
        <v>162</v>
      </c>
      <c r="F87" s="202" t="s">
        <v>163</v>
      </c>
      <c r="G87" s="200"/>
      <c r="H87" s="200"/>
      <c r="I87" s="203"/>
      <c r="J87" s="204">
        <f>BK87</f>
        <v>0</v>
      </c>
      <c r="K87" s="200"/>
      <c r="L87" s="205"/>
      <c r="M87" s="206"/>
      <c r="N87" s="207"/>
      <c r="O87" s="207"/>
      <c r="P87" s="208">
        <f>P88+P182+P225+P245+P252</f>
        <v>0</v>
      </c>
      <c r="Q87" s="207"/>
      <c r="R87" s="208">
        <f>R88+R182+R225+R245+R252</f>
        <v>12.6483414</v>
      </c>
      <c r="S87" s="207"/>
      <c r="T87" s="209">
        <f>T88+T182+T225+T245+T252</f>
        <v>5.0816000000000008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85</v>
      </c>
      <c r="AT87" s="211" t="s">
        <v>76</v>
      </c>
      <c r="AU87" s="211" t="s">
        <v>77</v>
      </c>
      <c r="AY87" s="210" t="s">
        <v>164</v>
      </c>
      <c r="BK87" s="212">
        <f>BK88+BK182+BK225+BK245+BK252</f>
        <v>0</v>
      </c>
    </row>
    <row r="88" s="12" customFormat="1" ht="22.8" customHeight="1">
      <c r="A88" s="12"/>
      <c r="B88" s="199"/>
      <c r="C88" s="200"/>
      <c r="D88" s="201" t="s">
        <v>76</v>
      </c>
      <c r="E88" s="213" t="s">
        <v>85</v>
      </c>
      <c r="F88" s="213" t="s">
        <v>165</v>
      </c>
      <c r="G88" s="200"/>
      <c r="H88" s="200"/>
      <c r="I88" s="203"/>
      <c r="J88" s="214">
        <f>BK88</f>
        <v>0</v>
      </c>
      <c r="K88" s="200"/>
      <c r="L88" s="205"/>
      <c r="M88" s="206"/>
      <c r="N88" s="207"/>
      <c r="O88" s="207"/>
      <c r="P88" s="208">
        <f>SUM(P89:P181)</f>
        <v>0</v>
      </c>
      <c r="Q88" s="207"/>
      <c r="R88" s="208">
        <f>SUM(R89:R181)</f>
        <v>0.0017800000000000001</v>
      </c>
      <c r="S88" s="207"/>
      <c r="T88" s="209">
        <f>SUM(T89:T181)</f>
        <v>5.0816000000000008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85</v>
      </c>
      <c r="AT88" s="211" t="s">
        <v>76</v>
      </c>
      <c r="AU88" s="211" t="s">
        <v>85</v>
      </c>
      <c r="AY88" s="210" t="s">
        <v>164</v>
      </c>
      <c r="BK88" s="212">
        <f>SUM(BK89:BK181)</f>
        <v>0</v>
      </c>
    </row>
    <row r="89" s="2" customFormat="1" ht="55.5" customHeight="1">
      <c r="A89" s="41"/>
      <c r="B89" s="42"/>
      <c r="C89" s="215" t="s">
        <v>85</v>
      </c>
      <c r="D89" s="215" t="s">
        <v>166</v>
      </c>
      <c r="E89" s="216" t="s">
        <v>2461</v>
      </c>
      <c r="F89" s="217" t="s">
        <v>2462</v>
      </c>
      <c r="G89" s="218" t="s">
        <v>169</v>
      </c>
      <c r="H89" s="219">
        <v>15.880000000000001</v>
      </c>
      <c r="I89" s="220"/>
      <c r="J89" s="221">
        <f>ROUND(I89*H89,2)</f>
        <v>0</v>
      </c>
      <c r="K89" s="217" t="s">
        <v>170</v>
      </c>
      <c r="L89" s="47"/>
      <c r="M89" s="222" t="s">
        <v>19</v>
      </c>
      <c r="N89" s="223" t="s">
        <v>48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0.32000000000000001</v>
      </c>
      <c r="T89" s="225">
        <f>S89*H89</f>
        <v>5.0816000000000008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108</v>
      </c>
      <c r="AT89" s="226" t="s">
        <v>166</v>
      </c>
      <c r="AU89" s="226" t="s">
        <v>87</v>
      </c>
      <c r="AY89" s="20" t="s">
        <v>164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85</v>
      </c>
      <c r="BK89" s="227">
        <f>ROUND(I89*H89,2)</f>
        <v>0</v>
      </c>
      <c r="BL89" s="20" t="s">
        <v>108</v>
      </c>
      <c r="BM89" s="226" t="s">
        <v>2463</v>
      </c>
    </row>
    <row r="90" s="2" customFormat="1">
      <c r="A90" s="41"/>
      <c r="B90" s="42"/>
      <c r="C90" s="43"/>
      <c r="D90" s="228" t="s">
        <v>172</v>
      </c>
      <c r="E90" s="43"/>
      <c r="F90" s="229" t="s">
        <v>2464</v>
      </c>
      <c r="G90" s="43"/>
      <c r="H90" s="43"/>
      <c r="I90" s="230"/>
      <c r="J90" s="43"/>
      <c r="K90" s="43"/>
      <c r="L90" s="47"/>
      <c r="M90" s="231"/>
      <c r="N90" s="232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172</v>
      </c>
      <c r="AU90" s="20" t="s">
        <v>87</v>
      </c>
    </row>
    <row r="91" s="15" customFormat="1">
      <c r="A91" s="15"/>
      <c r="B91" s="256"/>
      <c r="C91" s="257"/>
      <c r="D91" s="235" t="s">
        <v>174</v>
      </c>
      <c r="E91" s="258" t="s">
        <v>19</v>
      </c>
      <c r="F91" s="259" t="s">
        <v>2465</v>
      </c>
      <c r="G91" s="257"/>
      <c r="H91" s="258" t="s">
        <v>19</v>
      </c>
      <c r="I91" s="260"/>
      <c r="J91" s="257"/>
      <c r="K91" s="257"/>
      <c r="L91" s="261"/>
      <c r="M91" s="262"/>
      <c r="N91" s="263"/>
      <c r="O91" s="263"/>
      <c r="P91" s="263"/>
      <c r="Q91" s="263"/>
      <c r="R91" s="263"/>
      <c r="S91" s="263"/>
      <c r="T91" s="264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65" t="s">
        <v>174</v>
      </c>
      <c r="AU91" s="265" t="s">
        <v>87</v>
      </c>
      <c r="AV91" s="15" t="s">
        <v>85</v>
      </c>
      <c r="AW91" s="15" t="s">
        <v>37</v>
      </c>
      <c r="AX91" s="15" t="s">
        <v>77</v>
      </c>
      <c r="AY91" s="265" t="s">
        <v>164</v>
      </c>
    </row>
    <row r="92" s="13" customFormat="1">
      <c r="A92" s="13"/>
      <c r="B92" s="233"/>
      <c r="C92" s="234"/>
      <c r="D92" s="235" t="s">
        <v>174</v>
      </c>
      <c r="E92" s="236" t="s">
        <v>19</v>
      </c>
      <c r="F92" s="237" t="s">
        <v>2466</v>
      </c>
      <c r="G92" s="234"/>
      <c r="H92" s="238">
        <v>15.880000000000001</v>
      </c>
      <c r="I92" s="239"/>
      <c r="J92" s="234"/>
      <c r="K92" s="234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174</v>
      </c>
      <c r="AU92" s="244" t="s">
        <v>87</v>
      </c>
      <c r="AV92" s="13" t="s">
        <v>87</v>
      </c>
      <c r="AW92" s="13" t="s">
        <v>37</v>
      </c>
      <c r="AX92" s="13" t="s">
        <v>77</v>
      </c>
      <c r="AY92" s="244" t="s">
        <v>164</v>
      </c>
    </row>
    <row r="93" s="14" customFormat="1">
      <c r="A93" s="14"/>
      <c r="B93" s="245"/>
      <c r="C93" s="246"/>
      <c r="D93" s="235" t="s">
        <v>174</v>
      </c>
      <c r="E93" s="247" t="s">
        <v>19</v>
      </c>
      <c r="F93" s="248" t="s">
        <v>176</v>
      </c>
      <c r="G93" s="246"/>
      <c r="H93" s="249">
        <v>15.880000000000001</v>
      </c>
      <c r="I93" s="250"/>
      <c r="J93" s="246"/>
      <c r="K93" s="246"/>
      <c r="L93" s="251"/>
      <c r="M93" s="252"/>
      <c r="N93" s="253"/>
      <c r="O93" s="253"/>
      <c r="P93" s="253"/>
      <c r="Q93" s="253"/>
      <c r="R93" s="253"/>
      <c r="S93" s="253"/>
      <c r="T93" s="25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5" t="s">
        <v>174</v>
      </c>
      <c r="AU93" s="255" t="s">
        <v>87</v>
      </c>
      <c r="AV93" s="14" t="s">
        <v>108</v>
      </c>
      <c r="AW93" s="14" t="s">
        <v>37</v>
      </c>
      <c r="AX93" s="14" t="s">
        <v>85</v>
      </c>
      <c r="AY93" s="255" t="s">
        <v>164</v>
      </c>
    </row>
    <row r="94" s="2" customFormat="1" ht="24.15" customHeight="1">
      <c r="A94" s="41"/>
      <c r="B94" s="42"/>
      <c r="C94" s="215" t="s">
        <v>87</v>
      </c>
      <c r="D94" s="215" t="s">
        <v>166</v>
      </c>
      <c r="E94" s="216" t="s">
        <v>167</v>
      </c>
      <c r="F94" s="217" t="s">
        <v>168</v>
      </c>
      <c r="G94" s="218" t="s">
        <v>169</v>
      </c>
      <c r="H94" s="219">
        <v>89.150000000000006</v>
      </c>
      <c r="I94" s="220"/>
      <c r="J94" s="221">
        <f>ROUND(I94*H94,2)</f>
        <v>0</v>
      </c>
      <c r="K94" s="217" t="s">
        <v>170</v>
      </c>
      <c r="L94" s="47"/>
      <c r="M94" s="222" t="s">
        <v>19</v>
      </c>
      <c r="N94" s="223" t="s">
        <v>48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108</v>
      </c>
      <c r="AT94" s="226" t="s">
        <v>166</v>
      </c>
      <c r="AU94" s="226" t="s">
        <v>87</v>
      </c>
      <c r="AY94" s="20" t="s">
        <v>164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85</v>
      </c>
      <c r="BK94" s="227">
        <f>ROUND(I94*H94,2)</f>
        <v>0</v>
      </c>
      <c r="BL94" s="20" t="s">
        <v>108</v>
      </c>
      <c r="BM94" s="226" t="s">
        <v>2467</v>
      </c>
    </row>
    <row r="95" s="2" customFormat="1">
      <c r="A95" s="41"/>
      <c r="B95" s="42"/>
      <c r="C95" s="43"/>
      <c r="D95" s="228" t="s">
        <v>172</v>
      </c>
      <c r="E95" s="43"/>
      <c r="F95" s="229" t="s">
        <v>173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172</v>
      </c>
      <c r="AU95" s="20" t="s">
        <v>87</v>
      </c>
    </row>
    <row r="96" s="15" customFormat="1">
      <c r="A96" s="15"/>
      <c r="B96" s="256"/>
      <c r="C96" s="257"/>
      <c r="D96" s="235" t="s">
        <v>174</v>
      </c>
      <c r="E96" s="258" t="s">
        <v>19</v>
      </c>
      <c r="F96" s="259" t="s">
        <v>2468</v>
      </c>
      <c r="G96" s="257"/>
      <c r="H96" s="258" t="s">
        <v>19</v>
      </c>
      <c r="I96" s="260"/>
      <c r="J96" s="257"/>
      <c r="K96" s="257"/>
      <c r="L96" s="261"/>
      <c r="M96" s="262"/>
      <c r="N96" s="263"/>
      <c r="O96" s="263"/>
      <c r="P96" s="263"/>
      <c r="Q96" s="263"/>
      <c r="R96" s="263"/>
      <c r="S96" s="263"/>
      <c r="T96" s="264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5" t="s">
        <v>174</v>
      </c>
      <c r="AU96" s="265" t="s">
        <v>87</v>
      </c>
      <c r="AV96" s="15" t="s">
        <v>85</v>
      </c>
      <c r="AW96" s="15" t="s">
        <v>37</v>
      </c>
      <c r="AX96" s="15" t="s">
        <v>77</v>
      </c>
      <c r="AY96" s="265" t="s">
        <v>164</v>
      </c>
    </row>
    <row r="97" s="13" customFormat="1">
      <c r="A97" s="13"/>
      <c r="B97" s="233"/>
      <c r="C97" s="234"/>
      <c r="D97" s="235" t="s">
        <v>174</v>
      </c>
      <c r="E97" s="236" t="s">
        <v>19</v>
      </c>
      <c r="F97" s="237" t="s">
        <v>2469</v>
      </c>
      <c r="G97" s="234"/>
      <c r="H97" s="238">
        <v>12.9</v>
      </c>
      <c r="I97" s="239"/>
      <c r="J97" s="234"/>
      <c r="K97" s="234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174</v>
      </c>
      <c r="AU97" s="244" t="s">
        <v>87</v>
      </c>
      <c r="AV97" s="13" t="s">
        <v>87</v>
      </c>
      <c r="AW97" s="13" t="s">
        <v>37</v>
      </c>
      <c r="AX97" s="13" t="s">
        <v>77</v>
      </c>
      <c r="AY97" s="244" t="s">
        <v>164</v>
      </c>
    </row>
    <row r="98" s="16" customFormat="1">
      <c r="A98" s="16"/>
      <c r="B98" s="277"/>
      <c r="C98" s="278"/>
      <c r="D98" s="235" t="s">
        <v>174</v>
      </c>
      <c r="E98" s="279" t="s">
        <v>19</v>
      </c>
      <c r="F98" s="280" t="s">
        <v>469</v>
      </c>
      <c r="G98" s="278"/>
      <c r="H98" s="281">
        <v>12.9</v>
      </c>
      <c r="I98" s="282"/>
      <c r="J98" s="278"/>
      <c r="K98" s="278"/>
      <c r="L98" s="283"/>
      <c r="M98" s="284"/>
      <c r="N98" s="285"/>
      <c r="O98" s="285"/>
      <c r="P98" s="285"/>
      <c r="Q98" s="285"/>
      <c r="R98" s="285"/>
      <c r="S98" s="285"/>
      <c r="T98" s="28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T98" s="287" t="s">
        <v>174</v>
      </c>
      <c r="AU98" s="287" t="s">
        <v>87</v>
      </c>
      <c r="AV98" s="16" t="s">
        <v>105</v>
      </c>
      <c r="AW98" s="16" t="s">
        <v>37</v>
      </c>
      <c r="AX98" s="16" t="s">
        <v>77</v>
      </c>
      <c r="AY98" s="287" t="s">
        <v>164</v>
      </c>
    </row>
    <row r="99" s="15" customFormat="1">
      <c r="A99" s="15"/>
      <c r="B99" s="256"/>
      <c r="C99" s="257"/>
      <c r="D99" s="235" t="s">
        <v>174</v>
      </c>
      <c r="E99" s="258" t="s">
        <v>19</v>
      </c>
      <c r="F99" s="259" t="s">
        <v>2465</v>
      </c>
      <c r="G99" s="257"/>
      <c r="H99" s="258" t="s">
        <v>19</v>
      </c>
      <c r="I99" s="260"/>
      <c r="J99" s="257"/>
      <c r="K99" s="257"/>
      <c r="L99" s="261"/>
      <c r="M99" s="262"/>
      <c r="N99" s="263"/>
      <c r="O99" s="263"/>
      <c r="P99" s="263"/>
      <c r="Q99" s="263"/>
      <c r="R99" s="263"/>
      <c r="S99" s="263"/>
      <c r="T99" s="264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5" t="s">
        <v>174</v>
      </c>
      <c r="AU99" s="265" t="s">
        <v>87</v>
      </c>
      <c r="AV99" s="15" t="s">
        <v>85</v>
      </c>
      <c r="AW99" s="15" t="s">
        <v>37</v>
      </c>
      <c r="AX99" s="15" t="s">
        <v>77</v>
      </c>
      <c r="AY99" s="265" t="s">
        <v>164</v>
      </c>
    </row>
    <row r="100" s="13" customFormat="1">
      <c r="A100" s="13"/>
      <c r="B100" s="233"/>
      <c r="C100" s="234"/>
      <c r="D100" s="235" t="s">
        <v>174</v>
      </c>
      <c r="E100" s="236" t="s">
        <v>19</v>
      </c>
      <c r="F100" s="237" t="s">
        <v>2466</v>
      </c>
      <c r="G100" s="234"/>
      <c r="H100" s="238">
        <v>15.880000000000001</v>
      </c>
      <c r="I100" s="239"/>
      <c r="J100" s="234"/>
      <c r="K100" s="234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174</v>
      </c>
      <c r="AU100" s="244" t="s">
        <v>87</v>
      </c>
      <c r="AV100" s="13" t="s">
        <v>87</v>
      </c>
      <c r="AW100" s="13" t="s">
        <v>37</v>
      </c>
      <c r="AX100" s="13" t="s">
        <v>77</v>
      </c>
      <c r="AY100" s="244" t="s">
        <v>164</v>
      </c>
    </row>
    <row r="101" s="16" customFormat="1">
      <c r="A101" s="16"/>
      <c r="B101" s="277"/>
      <c r="C101" s="278"/>
      <c r="D101" s="235" t="s">
        <v>174</v>
      </c>
      <c r="E101" s="279" t="s">
        <v>19</v>
      </c>
      <c r="F101" s="280" t="s">
        <v>469</v>
      </c>
      <c r="G101" s="278"/>
      <c r="H101" s="281">
        <v>15.880000000000001</v>
      </c>
      <c r="I101" s="282"/>
      <c r="J101" s="278"/>
      <c r="K101" s="278"/>
      <c r="L101" s="283"/>
      <c r="M101" s="284"/>
      <c r="N101" s="285"/>
      <c r="O101" s="285"/>
      <c r="P101" s="285"/>
      <c r="Q101" s="285"/>
      <c r="R101" s="285"/>
      <c r="S101" s="285"/>
      <c r="T101" s="28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T101" s="287" t="s">
        <v>174</v>
      </c>
      <c r="AU101" s="287" t="s">
        <v>87</v>
      </c>
      <c r="AV101" s="16" t="s">
        <v>105</v>
      </c>
      <c r="AW101" s="16" t="s">
        <v>37</v>
      </c>
      <c r="AX101" s="16" t="s">
        <v>77</v>
      </c>
      <c r="AY101" s="287" t="s">
        <v>164</v>
      </c>
    </row>
    <row r="102" s="15" customFormat="1">
      <c r="A102" s="15"/>
      <c r="B102" s="256"/>
      <c r="C102" s="257"/>
      <c r="D102" s="235" t="s">
        <v>174</v>
      </c>
      <c r="E102" s="258" t="s">
        <v>19</v>
      </c>
      <c r="F102" s="259" t="s">
        <v>2470</v>
      </c>
      <c r="G102" s="257"/>
      <c r="H102" s="258" t="s">
        <v>19</v>
      </c>
      <c r="I102" s="260"/>
      <c r="J102" s="257"/>
      <c r="K102" s="257"/>
      <c r="L102" s="261"/>
      <c r="M102" s="262"/>
      <c r="N102" s="263"/>
      <c r="O102" s="263"/>
      <c r="P102" s="263"/>
      <c r="Q102" s="263"/>
      <c r="R102" s="263"/>
      <c r="S102" s="263"/>
      <c r="T102" s="26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5" t="s">
        <v>174</v>
      </c>
      <c r="AU102" s="265" t="s">
        <v>87</v>
      </c>
      <c r="AV102" s="15" t="s">
        <v>85</v>
      </c>
      <c r="AW102" s="15" t="s">
        <v>37</v>
      </c>
      <c r="AX102" s="15" t="s">
        <v>77</v>
      </c>
      <c r="AY102" s="265" t="s">
        <v>164</v>
      </c>
    </row>
    <row r="103" s="13" customFormat="1">
      <c r="A103" s="13"/>
      <c r="B103" s="233"/>
      <c r="C103" s="234"/>
      <c r="D103" s="235" t="s">
        <v>174</v>
      </c>
      <c r="E103" s="236" t="s">
        <v>19</v>
      </c>
      <c r="F103" s="237" t="s">
        <v>2471</v>
      </c>
      <c r="G103" s="234"/>
      <c r="H103" s="238">
        <v>1.04</v>
      </c>
      <c r="I103" s="239"/>
      <c r="J103" s="234"/>
      <c r="K103" s="234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174</v>
      </c>
      <c r="AU103" s="244" t="s">
        <v>87</v>
      </c>
      <c r="AV103" s="13" t="s">
        <v>87</v>
      </c>
      <c r="AW103" s="13" t="s">
        <v>37</v>
      </c>
      <c r="AX103" s="13" t="s">
        <v>77</v>
      </c>
      <c r="AY103" s="244" t="s">
        <v>164</v>
      </c>
    </row>
    <row r="104" s="16" customFormat="1">
      <c r="A104" s="16"/>
      <c r="B104" s="277"/>
      <c r="C104" s="278"/>
      <c r="D104" s="235" t="s">
        <v>174</v>
      </c>
      <c r="E104" s="279" t="s">
        <v>19</v>
      </c>
      <c r="F104" s="280" t="s">
        <v>469</v>
      </c>
      <c r="G104" s="278"/>
      <c r="H104" s="281">
        <v>1.04</v>
      </c>
      <c r="I104" s="282"/>
      <c r="J104" s="278"/>
      <c r="K104" s="278"/>
      <c r="L104" s="283"/>
      <c r="M104" s="284"/>
      <c r="N104" s="285"/>
      <c r="O104" s="285"/>
      <c r="P104" s="285"/>
      <c r="Q104" s="285"/>
      <c r="R104" s="285"/>
      <c r="S104" s="285"/>
      <c r="T104" s="28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87" t="s">
        <v>174</v>
      </c>
      <c r="AU104" s="287" t="s">
        <v>87</v>
      </c>
      <c r="AV104" s="16" t="s">
        <v>105</v>
      </c>
      <c r="AW104" s="16" t="s">
        <v>37</v>
      </c>
      <c r="AX104" s="16" t="s">
        <v>77</v>
      </c>
      <c r="AY104" s="287" t="s">
        <v>164</v>
      </c>
    </row>
    <row r="105" s="15" customFormat="1">
      <c r="A105" s="15"/>
      <c r="B105" s="256"/>
      <c r="C105" s="257"/>
      <c r="D105" s="235" t="s">
        <v>174</v>
      </c>
      <c r="E105" s="258" t="s">
        <v>19</v>
      </c>
      <c r="F105" s="259" t="s">
        <v>2472</v>
      </c>
      <c r="G105" s="257"/>
      <c r="H105" s="258" t="s">
        <v>19</v>
      </c>
      <c r="I105" s="260"/>
      <c r="J105" s="257"/>
      <c r="K105" s="257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174</v>
      </c>
      <c r="AU105" s="265" t="s">
        <v>87</v>
      </c>
      <c r="AV105" s="15" t="s">
        <v>85</v>
      </c>
      <c r="AW105" s="15" t="s">
        <v>37</v>
      </c>
      <c r="AX105" s="15" t="s">
        <v>77</v>
      </c>
      <c r="AY105" s="265" t="s">
        <v>164</v>
      </c>
    </row>
    <row r="106" s="13" customFormat="1">
      <c r="A106" s="13"/>
      <c r="B106" s="233"/>
      <c r="C106" s="234"/>
      <c r="D106" s="235" t="s">
        <v>174</v>
      </c>
      <c r="E106" s="236" t="s">
        <v>19</v>
      </c>
      <c r="F106" s="237" t="s">
        <v>2473</v>
      </c>
      <c r="G106" s="234"/>
      <c r="H106" s="238">
        <v>59.329999999999998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174</v>
      </c>
      <c r="AU106" s="244" t="s">
        <v>87</v>
      </c>
      <c r="AV106" s="13" t="s">
        <v>87</v>
      </c>
      <c r="AW106" s="13" t="s">
        <v>37</v>
      </c>
      <c r="AX106" s="13" t="s">
        <v>77</v>
      </c>
      <c r="AY106" s="244" t="s">
        <v>164</v>
      </c>
    </row>
    <row r="107" s="16" customFormat="1">
      <c r="A107" s="16"/>
      <c r="B107" s="277"/>
      <c r="C107" s="278"/>
      <c r="D107" s="235" t="s">
        <v>174</v>
      </c>
      <c r="E107" s="279" t="s">
        <v>19</v>
      </c>
      <c r="F107" s="280" t="s">
        <v>469</v>
      </c>
      <c r="G107" s="278"/>
      <c r="H107" s="281">
        <v>59.329999999999998</v>
      </c>
      <c r="I107" s="282"/>
      <c r="J107" s="278"/>
      <c r="K107" s="278"/>
      <c r="L107" s="283"/>
      <c r="M107" s="284"/>
      <c r="N107" s="285"/>
      <c r="O107" s="285"/>
      <c r="P107" s="285"/>
      <c r="Q107" s="285"/>
      <c r="R107" s="285"/>
      <c r="S107" s="285"/>
      <c r="T107" s="28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T107" s="287" t="s">
        <v>174</v>
      </c>
      <c r="AU107" s="287" t="s">
        <v>87</v>
      </c>
      <c r="AV107" s="16" t="s">
        <v>105</v>
      </c>
      <c r="AW107" s="16" t="s">
        <v>37</v>
      </c>
      <c r="AX107" s="16" t="s">
        <v>77</v>
      </c>
      <c r="AY107" s="287" t="s">
        <v>164</v>
      </c>
    </row>
    <row r="108" s="14" customFormat="1">
      <c r="A108" s="14"/>
      <c r="B108" s="245"/>
      <c r="C108" s="246"/>
      <c r="D108" s="235" t="s">
        <v>174</v>
      </c>
      <c r="E108" s="247" t="s">
        <v>19</v>
      </c>
      <c r="F108" s="248" t="s">
        <v>176</v>
      </c>
      <c r="G108" s="246"/>
      <c r="H108" s="249">
        <v>89.150000000000006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5" t="s">
        <v>174</v>
      </c>
      <c r="AU108" s="255" t="s">
        <v>87</v>
      </c>
      <c r="AV108" s="14" t="s">
        <v>108</v>
      </c>
      <c r="AW108" s="14" t="s">
        <v>37</v>
      </c>
      <c r="AX108" s="14" t="s">
        <v>85</v>
      </c>
      <c r="AY108" s="255" t="s">
        <v>164</v>
      </c>
    </row>
    <row r="109" s="2" customFormat="1" ht="33" customHeight="1">
      <c r="A109" s="41"/>
      <c r="B109" s="42"/>
      <c r="C109" s="215" t="s">
        <v>105</v>
      </c>
      <c r="D109" s="215" t="s">
        <v>166</v>
      </c>
      <c r="E109" s="216" t="s">
        <v>177</v>
      </c>
      <c r="F109" s="217" t="s">
        <v>178</v>
      </c>
      <c r="G109" s="218" t="s">
        <v>179</v>
      </c>
      <c r="H109" s="219">
        <v>14.404</v>
      </c>
      <c r="I109" s="220"/>
      <c r="J109" s="221">
        <f>ROUND(I109*H109,2)</f>
        <v>0</v>
      </c>
      <c r="K109" s="217" t="s">
        <v>170</v>
      </c>
      <c r="L109" s="47"/>
      <c r="M109" s="222" t="s">
        <v>19</v>
      </c>
      <c r="N109" s="223" t="s">
        <v>48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108</v>
      </c>
      <c r="AT109" s="226" t="s">
        <v>166</v>
      </c>
      <c r="AU109" s="226" t="s">
        <v>87</v>
      </c>
      <c r="AY109" s="20" t="s">
        <v>164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85</v>
      </c>
      <c r="BK109" s="227">
        <f>ROUND(I109*H109,2)</f>
        <v>0</v>
      </c>
      <c r="BL109" s="20" t="s">
        <v>108</v>
      </c>
      <c r="BM109" s="226" t="s">
        <v>2474</v>
      </c>
    </row>
    <row r="110" s="2" customFormat="1">
      <c r="A110" s="41"/>
      <c r="B110" s="42"/>
      <c r="C110" s="43"/>
      <c r="D110" s="228" t="s">
        <v>172</v>
      </c>
      <c r="E110" s="43"/>
      <c r="F110" s="229" t="s">
        <v>181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172</v>
      </c>
      <c r="AU110" s="20" t="s">
        <v>87</v>
      </c>
    </row>
    <row r="111" s="15" customFormat="1">
      <c r="A111" s="15"/>
      <c r="B111" s="256"/>
      <c r="C111" s="257"/>
      <c r="D111" s="235" t="s">
        <v>174</v>
      </c>
      <c r="E111" s="258" t="s">
        <v>19</v>
      </c>
      <c r="F111" s="259" t="s">
        <v>2468</v>
      </c>
      <c r="G111" s="257"/>
      <c r="H111" s="258" t="s">
        <v>19</v>
      </c>
      <c r="I111" s="260"/>
      <c r="J111" s="257"/>
      <c r="K111" s="257"/>
      <c r="L111" s="261"/>
      <c r="M111" s="262"/>
      <c r="N111" s="263"/>
      <c r="O111" s="263"/>
      <c r="P111" s="263"/>
      <c r="Q111" s="263"/>
      <c r="R111" s="263"/>
      <c r="S111" s="263"/>
      <c r="T111" s="264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5" t="s">
        <v>174</v>
      </c>
      <c r="AU111" s="265" t="s">
        <v>87</v>
      </c>
      <c r="AV111" s="15" t="s">
        <v>85</v>
      </c>
      <c r="AW111" s="15" t="s">
        <v>37</v>
      </c>
      <c r="AX111" s="15" t="s">
        <v>77</v>
      </c>
      <c r="AY111" s="265" t="s">
        <v>164</v>
      </c>
    </row>
    <row r="112" s="13" customFormat="1">
      <c r="A112" s="13"/>
      <c r="B112" s="233"/>
      <c r="C112" s="234"/>
      <c r="D112" s="235" t="s">
        <v>174</v>
      </c>
      <c r="E112" s="236" t="s">
        <v>19</v>
      </c>
      <c r="F112" s="237" t="s">
        <v>2475</v>
      </c>
      <c r="G112" s="234"/>
      <c r="H112" s="238">
        <v>7.7400000000000002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174</v>
      </c>
      <c r="AU112" s="244" t="s">
        <v>87</v>
      </c>
      <c r="AV112" s="13" t="s">
        <v>87</v>
      </c>
      <c r="AW112" s="13" t="s">
        <v>37</v>
      </c>
      <c r="AX112" s="13" t="s">
        <v>77</v>
      </c>
      <c r="AY112" s="244" t="s">
        <v>164</v>
      </c>
    </row>
    <row r="113" s="16" customFormat="1">
      <c r="A113" s="16"/>
      <c r="B113" s="277"/>
      <c r="C113" s="278"/>
      <c r="D113" s="235" t="s">
        <v>174</v>
      </c>
      <c r="E113" s="279" t="s">
        <v>19</v>
      </c>
      <c r="F113" s="280" t="s">
        <v>469</v>
      </c>
      <c r="G113" s="278"/>
      <c r="H113" s="281">
        <v>7.7400000000000002</v>
      </c>
      <c r="I113" s="282"/>
      <c r="J113" s="278"/>
      <c r="K113" s="278"/>
      <c r="L113" s="283"/>
      <c r="M113" s="284"/>
      <c r="N113" s="285"/>
      <c r="O113" s="285"/>
      <c r="P113" s="285"/>
      <c r="Q113" s="285"/>
      <c r="R113" s="285"/>
      <c r="S113" s="285"/>
      <c r="T113" s="28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87" t="s">
        <v>174</v>
      </c>
      <c r="AU113" s="287" t="s">
        <v>87</v>
      </c>
      <c r="AV113" s="16" t="s">
        <v>105</v>
      </c>
      <c r="AW113" s="16" t="s">
        <v>37</v>
      </c>
      <c r="AX113" s="16" t="s">
        <v>77</v>
      </c>
      <c r="AY113" s="287" t="s">
        <v>164</v>
      </c>
    </row>
    <row r="114" s="15" customFormat="1">
      <c r="A114" s="15"/>
      <c r="B114" s="256"/>
      <c r="C114" s="257"/>
      <c r="D114" s="235" t="s">
        <v>174</v>
      </c>
      <c r="E114" s="258" t="s">
        <v>19</v>
      </c>
      <c r="F114" s="259" t="s">
        <v>2465</v>
      </c>
      <c r="G114" s="257"/>
      <c r="H114" s="258" t="s">
        <v>19</v>
      </c>
      <c r="I114" s="260"/>
      <c r="J114" s="257"/>
      <c r="K114" s="257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174</v>
      </c>
      <c r="AU114" s="265" t="s">
        <v>87</v>
      </c>
      <c r="AV114" s="15" t="s">
        <v>85</v>
      </c>
      <c r="AW114" s="15" t="s">
        <v>37</v>
      </c>
      <c r="AX114" s="15" t="s">
        <v>77</v>
      </c>
      <c r="AY114" s="265" t="s">
        <v>164</v>
      </c>
    </row>
    <row r="115" s="13" customFormat="1">
      <c r="A115" s="13"/>
      <c r="B115" s="233"/>
      <c r="C115" s="234"/>
      <c r="D115" s="235" t="s">
        <v>174</v>
      </c>
      <c r="E115" s="236" t="s">
        <v>19</v>
      </c>
      <c r="F115" s="237" t="s">
        <v>2476</v>
      </c>
      <c r="G115" s="234"/>
      <c r="H115" s="238">
        <v>6.3520000000000003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174</v>
      </c>
      <c r="AU115" s="244" t="s">
        <v>87</v>
      </c>
      <c r="AV115" s="13" t="s">
        <v>87</v>
      </c>
      <c r="AW115" s="13" t="s">
        <v>37</v>
      </c>
      <c r="AX115" s="13" t="s">
        <v>77</v>
      </c>
      <c r="AY115" s="244" t="s">
        <v>164</v>
      </c>
    </row>
    <row r="116" s="16" customFormat="1">
      <c r="A116" s="16"/>
      <c r="B116" s="277"/>
      <c r="C116" s="278"/>
      <c r="D116" s="235" t="s">
        <v>174</v>
      </c>
      <c r="E116" s="279" t="s">
        <v>19</v>
      </c>
      <c r="F116" s="280" t="s">
        <v>469</v>
      </c>
      <c r="G116" s="278"/>
      <c r="H116" s="281">
        <v>6.3520000000000003</v>
      </c>
      <c r="I116" s="282"/>
      <c r="J116" s="278"/>
      <c r="K116" s="278"/>
      <c r="L116" s="283"/>
      <c r="M116" s="284"/>
      <c r="N116" s="285"/>
      <c r="O116" s="285"/>
      <c r="P116" s="285"/>
      <c r="Q116" s="285"/>
      <c r="R116" s="285"/>
      <c r="S116" s="285"/>
      <c r="T116" s="28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87" t="s">
        <v>174</v>
      </c>
      <c r="AU116" s="287" t="s">
        <v>87</v>
      </c>
      <c r="AV116" s="16" t="s">
        <v>105</v>
      </c>
      <c r="AW116" s="16" t="s">
        <v>37</v>
      </c>
      <c r="AX116" s="16" t="s">
        <v>77</v>
      </c>
      <c r="AY116" s="287" t="s">
        <v>164</v>
      </c>
    </row>
    <row r="117" s="15" customFormat="1">
      <c r="A117" s="15"/>
      <c r="B117" s="256"/>
      <c r="C117" s="257"/>
      <c r="D117" s="235" t="s">
        <v>174</v>
      </c>
      <c r="E117" s="258" t="s">
        <v>19</v>
      </c>
      <c r="F117" s="259" t="s">
        <v>2470</v>
      </c>
      <c r="G117" s="257"/>
      <c r="H117" s="258" t="s">
        <v>19</v>
      </c>
      <c r="I117" s="260"/>
      <c r="J117" s="257"/>
      <c r="K117" s="257"/>
      <c r="L117" s="261"/>
      <c r="M117" s="262"/>
      <c r="N117" s="263"/>
      <c r="O117" s="263"/>
      <c r="P117" s="263"/>
      <c r="Q117" s="263"/>
      <c r="R117" s="263"/>
      <c r="S117" s="263"/>
      <c r="T117" s="26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5" t="s">
        <v>174</v>
      </c>
      <c r="AU117" s="265" t="s">
        <v>87</v>
      </c>
      <c r="AV117" s="15" t="s">
        <v>85</v>
      </c>
      <c r="AW117" s="15" t="s">
        <v>37</v>
      </c>
      <c r="AX117" s="15" t="s">
        <v>77</v>
      </c>
      <c r="AY117" s="265" t="s">
        <v>164</v>
      </c>
    </row>
    <row r="118" s="13" customFormat="1">
      <c r="A118" s="13"/>
      <c r="B118" s="233"/>
      <c r="C118" s="234"/>
      <c r="D118" s="235" t="s">
        <v>174</v>
      </c>
      <c r="E118" s="236" t="s">
        <v>19</v>
      </c>
      <c r="F118" s="237" t="s">
        <v>2477</v>
      </c>
      <c r="G118" s="234"/>
      <c r="H118" s="238">
        <v>0.312</v>
      </c>
      <c r="I118" s="239"/>
      <c r="J118" s="234"/>
      <c r="K118" s="234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174</v>
      </c>
      <c r="AU118" s="244" t="s">
        <v>87</v>
      </c>
      <c r="AV118" s="13" t="s">
        <v>87</v>
      </c>
      <c r="AW118" s="13" t="s">
        <v>37</v>
      </c>
      <c r="AX118" s="13" t="s">
        <v>77</v>
      </c>
      <c r="AY118" s="244" t="s">
        <v>164</v>
      </c>
    </row>
    <row r="119" s="16" customFormat="1">
      <c r="A119" s="16"/>
      <c r="B119" s="277"/>
      <c r="C119" s="278"/>
      <c r="D119" s="235" t="s">
        <v>174</v>
      </c>
      <c r="E119" s="279" t="s">
        <v>19</v>
      </c>
      <c r="F119" s="280" t="s">
        <v>469</v>
      </c>
      <c r="G119" s="278"/>
      <c r="H119" s="281">
        <v>0.312</v>
      </c>
      <c r="I119" s="282"/>
      <c r="J119" s="278"/>
      <c r="K119" s="278"/>
      <c r="L119" s="283"/>
      <c r="M119" s="284"/>
      <c r="N119" s="285"/>
      <c r="O119" s="285"/>
      <c r="P119" s="285"/>
      <c r="Q119" s="285"/>
      <c r="R119" s="285"/>
      <c r="S119" s="285"/>
      <c r="T119" s="28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87" t="s">
        <v>174</v>
      </c>
      <c r="AU119" s="287" t="s">
        <v>87</v>
      </c>
      <c r="AV119" s="16" t="s">
        <v>105</v>
      </c>
      <c r="AW119" s="16" t="s">
        <v>37</v>
      </c>
      <c r="AX119" s="16" t="s">
        <v>77</v>
      </c>
      <c r="AY119" s="287" t="s">
        <v>164</v>
      </c>
    </row>
    <row r="120" s="14" customFormat="1">
      <c r="A120" s="14"/>
      <c r="B120" s="245"/>
      <c r="C120" s="246"/>
      <c r="D120" s="235" t="s">
        <v>174</v>
      </c>
      <c r="E120" s="247" t="s">
        <v>19</v>
      </c>
      <c r="F120" s="248" t="s">
        <v>176</v>
      </c>
      <c r="G120" s="246"/>
      <c r="H120" s="249">
        <v>14.404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174</v>
      </c>
      <c r="AU120" s="255" t="s">
        <v>87</v>
      </c>
      <c r="AV120" s="14" t="s">
        <v>108</v>
      </c>
      <c r="AW120" s="14" t="s">
        <v>37</v>
      </c>
      <c r="AX120" s="14" t="s">
        <v>85</v>
      </c>
      <c r="AY120" s="255" t="s">
        <v>164</v>
      </c>
    </row>
    <row r="121" s="2" customFormat="1" ht="55.5" customHeight="1">
      <c r="A121" s="41"/>
      <c r="B121" s="42"/>
      <c r="C121" s="215" t="s">
        <v>108</v>
      </c>
      <c r="D121" s="215" t="s">
        <v>166</v>
      </c>
      <c r="E121" s="216" t="s">
        <v>205</v>
      </c>
      <c r="F121" s="217" t="s">
        <v>206</v>
      </c>
      <c r="G121" s="218" t="s">
        <v>179</v>
      </c>
      <c r="H121" s="219">
        <v>32.234000000000002</v>
      </c>
      <c r="I121" s="220"/>
      <c r="J121" s="221">
        <f>ROUND(I121*H121,2)</f>
        <v>0</v>
      </c>
      <c r="K121" s="217" t="s">
        <v>170</v>
      </c>
      <c r="L121" s="47"/>
      <c r="M121" s="222" t="s">
        <v>19</v>
      </c>
      <c r="N121" s="223" t="s">
        <v>48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108</v>
      </c>
      <c r="AT121" s="226" t="s">
        <v>166</v>
      </c>
      <c r="AU121" s="226" t="s">
        <v>87</v>
      </c>
      <c r="AY121" s="20" t="s">
        <v>164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85</v>
      </c>
      <c r="BK121" s="227">
        <f>ROUND(I121*H121,2)</f>
        <v>0</v>
      </c>
      <c r="BL121" s="20" t="s">
        <v>108</v>
      </c>
      <c r="BM121" s="226" t="s">
        <v>2478</v>
      </c>
    </row>
    <row r="122" s="2" customFormat="1">
      <c r="A122" s="41"/>
      <c r="B122" s="42"/>
      <c r="C122" s="43"/>
      <c r="D122" s="228" t="s">
        <v>172</v>
      </c>
      <c r="E122" s="43"/>
      <c r="F122" s="229" t="s">
        <v>208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172</v>
      </c>
      <c r="AU122" s="20" t="s">
        <v>87</v>
      </c>
    </row>
    <row r="123" s="13" customFormat="1">
      <c r="A123" s="13"/>
      <c r="B123" s="233"/>
      <c r="C123" s="234"/>
      <c r="D123" s="235" t="s">
        <v>174</v>
      </c>
      <c r="E123" s="236" t="s">
        <v>19</v>
      </c>
      <c r="F123" s="237" t="s">
        <v>2479</v>
      </c>
      <c r="G123" s="234"/>
      <c r="H123" s="238">
        <v>17.829999999999998</v>
      </c>
      <c r="I123" s="239"/>
      <c r="J123" s="234"/>
      <c r="K123" s="234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174</v>
      </c>
      <c r="AU123" s="244" t="s">
        <v>87</v>
      </c>
      <c r="AV123" s="13" t="s">
        <v>87</v>
      </c>
      <c r="AW123" s="13" t="s">
        <v>37</v>
      </c>
      <c r="AX123" s="13" t="s">
        <v>77</v>
      </c>
      <c r="AY123" s="244" t="s">
        <v>164</v>
      </c>
    </row>
    <row r="124" s="13" customFormat="1">
      <c r="A124" s="13"/>
      <c r="B124" s="233"/>
      <c r="C124" s="234"/>
      <c r="D124" s="235" t="s">
        <v>174</v>
      </c>
      <c r="E124" s="236" t="s">
        <v>19</v>
      </c>
      <c r="F124" s="237" t="s">
        <v>2480</v>
      </c>
      <c r="G124" s="234"/>
      <c r="H124" s="238">
        <v>14.404</v>
      </c>
      <c r="I124" s="239"/>
      <c r="J124" s="234"/>
      <c r="K124" s="234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174</v>
      </c>
      <c r="AU124" s="244" t="s">
        <v>87</v>
      </c>
      <c r="AV124" s="13" t="s">
        <v>87</v>
      </c>
      <c r="AW124" s="13" t="s">
        <v>37</v>
      </c>
      <c r="AX124" s="13" t="s">
        <v>77</v>
      </c>
      <c r="AY124" s="244" t="s">
        <v>164</v>
      </c>
    </row>
    <row r="125" s="14" customFormat="1">
      <c r="A125" s="14"/>
      <c r="B125" s="245"/>
      <c r="C125" s="246"/>
      <c r="D125" s="235" t="s">
        <v>174</v>
      </c>
      <c r="E125" s="247" t="s">
        <v>19</v>
      </c>
      <c r="F125" s="248" t="s">
        <v>176</v>
      </c>
      <c r="G125" s="246"/>
      <c r="H125" s="249">
        <v>32.233999999999995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174</v>
      </c>
      <c r="AU125" s="255" t="s">
        <v>87</v>
      </c>
      <c r="AV125" s="14" t="s">
        <v>108</v>
      </c>
      <c r="AW125" s="14" t="s">
        <v>37</v>
      </c>
      <c r="AX125" s="14" t="s">
        <v>85</v>
      </c>
      <c r="AY125" s="255" t="s">
        <v>164</v>
      </c>
    </row>
    <row r="126" s="2" customFormat="1" ht="62.7" customHeight="1">
      <c r="A126" s="41"/>
      <c r="B126" s="42"/>
      <c r="C126" s="215" t="s">
        <v>198</v>
      </c>
      <c r="D126" s="215" t="s">
        <v>166</v>
      </c>
      <c r="E126" s="216" t="s">
        <v>215</v>
      </c>
      <c r="F126" s="217" t="s">
        <v>216</v>
      </c>
      <c r="G126" s="218" t="s">
        <v>179</v>
      </c>
      <c r="H126" s="219">
        <v>64.468000000000004</v>
      </c>
      <c r="I126" s="220"/>
      <c r="J126" s="221">
        <f>ROUND(I126*H126,2)</f>
        <v>0</v>
      </c>
      <c r="K126" s="217" t="s">
        <v>170</v>
      </c>
      <c r="L126" s="47"/>
      <c r="M126" s="222" t="s">
        <v>19</v>
      </c>
      <c r="N126" s="223" t="s">
        <v>48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108</v>
      </c>
      <c r="AT126" s="226" t="s">
        <v>166</v>
      </c>
      <c r="AU126" s="226" t="s">
        <v>87</v>
      </c>
      <c r="AY126" s="20" t="s">
        <v>164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85</v>
      </c>
      <c r="BK126" s="227">
        <f>ROUND(I126*H126,2)</f>
        <v>0</v>
      </c>
      <c r="BL126" s="20" t="s">
        <v>108</v>
      </c>
      <c r="BM126" s="226" t="s">
        <v>2481</v>
      </c>
    </row>
    <row r="127" s="2" customFormat="1">
      <c r="A127" s="41"/>
      <c r="B127" s="42"/>
      <c r="C127" s="43"/>
      <c r="D127" s="228" t="s">
        <v>172</v>
      </c>
      <c r="E127" s="43"/>
      <c r="F127" s="229" t="s">
        <v>218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172</v>
      </c>
      <c r="AU127" s="20" t="s">
        <v>87</v>
      </c>
    </row>
    <row r="128" s="13" customFormat="1">
      <c r="A128" s="13"/>
      <c r="B128" s="233"/>
      <c r="C128" s="234"/>
      <c r="D128" s="235" t="s">
        <v>174</v>
      </c>
      <c r="E128" s="236" t="s">
        <v>19</v>
      </c>
      <c r="F128" s="237" t="s">
        <v>2482</v>
      </c>
      <c r="G128" s="234"/>
      <c r="H128" s="238">
        <v>32.234000000000002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174</v>
      </c>
      <c r="AU128" s="244" t="s">
        <v>87</v>
      </c>
      <c r="AV128" s="13" t="s">
        <v>87</v>
      </c>
      <c r="AW128" s="13" t="s">
        <v>37</v>
      </c>
      <c r="AX128" s="13" t="s">
        <v>85</v>
      </c>
      <c r="AY128" s="244" t="s">
        <v>164</v>
      </c>
    </row>
    <row r="129" s="13" customFormat="1">
      <c r="A129" s="13"/>
      <c r="B129" s="233"/>
      <c r="C129" s="234"/>
      <c r="D129" s="235" t="s">
        <v>174</v>
      </c>
      <c r="E129" s="234"/>
      <c r="F129" s="237" t="s">
        <v>2483</v>
      </c>
      <c r="G129" s="234"/>
      <c r="H129" s="238">
        <v>64.468000000000004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174</v>
      </c>
      <c r="AU129" s="244" t="s">
        <v>87</v>
      </c>
      <c r="AV129" s="13" t="s">
        <v>87</v>
      </c>
      <c r="AW129" s="13" t="s">
        <v>4</v>
      </c>
      <c r="AX129" s="13" t="s">
        <v>85</v>
      </c>
      <c r="AY129" s="244" t="s">
        <v>164</v>
      </c>
    </row>
    <row r="130" s="2" customFormat="1" ht="37.8" customHeight="1">
      <c r="A130" s="41"/>
      <c r="B130" s="42"/>
      <c r="C130" s="215" t="s">
        <v>204</v>
      </c>
      <c r="D130" s="215" t="s">
        <v>166</v>
      </c>
      <c r="E130" s="216" t="s">
        <v>222</v>
      </c>
      <c r="F130" s="217" t="s">
        <v>223</v>
      </c>
      <c r="G130" s="218" t="s">
        <v>179</v>
      </c>
      <c r="H130" s="219">
        <v>32.234000000000002</v>
      </c>
      <c r="I130" s="220"/>
      <c r="J130" s="221">
        <f>ROUND(I130*H130,2)</f>
        <v>0</v>
      </c>
      <c r="K130" s="217" t="s">
        <v>170</v>
      </c>
      <c r="L130" s="47"/>
      <c r="M130" s="222" t="s">
        <v>19</v>
      </c>
      <c r="N130" s="223" t="s">
        <v>48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108</v>
      </c>
      <c r="AT130" s="226" t="s">
        <v>166</v>
      </c>
      <c r="AU130" s="226" t="s">
        <v>87</v>
      </c>
      <c r="AY130" s="20" t="s">
        <v>164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85</v>
      </c>
      <c r="BK130" s="227">
        <f>ROUND(I130*H130,2)</f>
        <v>0</v>
      </c>
      <c r="BL130" s="20" t="s">
        <v>108</v>
      </c>
      <c r="BM130" s="226" t="s">
        <v>2484</v>
      </c>
    </row>
    <row r="131" s="2" customFormat="1">
      <c r="A131" s="41"/>
      <c r="B131" s="42"/>
      <c r="C131" s="43"/>
      <c r="D131" s="228" t="s">
        <v>172</v>
      </c>
      <c r="E131" s="43"/>
      <c r="F131" s="229" t="s">
        <v>225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172</v>
      </c>
      <c r="AU131" s="20" t="s">
        <v>87</v>
      </c>
    </row>
    <row r="132" s="13" customFormat="1">
      <c r="A132" s="13"/>
      <c r="B132" s="233"/>
      <c r="C132" s="234"/>
      <c r="D132" s="235" t="s">
        <v>174</v>
      </c>
      <c r="E132" s="236" t="s">
        <v>19</v>
      </c>
      <c r="F132" s="237" t="s">
        <v>2479</v>
      </c>
      <c r="G132" s="234"/>
      <c r="H132" s="238">
        <v>17.829999999999998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174</v>
      </c>
      <c r="AU132" s="244" t="s">
        <v>87</v>
      </c>
      <c r="AV132" s="13" t="s">
        <v>87</v>
      </c>
      <c r="AW132" s="13" t="s">
        <v>37</v>
      </c>
      <c r="AX132" s="13" t="s">
        <v>77</v>
      </c>
      <c r="AY132" s="244" t="s">
        <v>164</v>
      </c>
    </row>
    <row r="133" s="13" customFormat="1">
      <c r="A133" s="13"/>
      <c r="B133" s="233"/>
      <c r="C133" s="234"/>
      <c r="D133" s="235" t="s">
        <v>174</v>
      </c>
      <c r="E133" s="236" t="s">
        <v>19</v>
      </c>
      <c r="F133" s="237" t="s">
        <v>2480</v>
      </c>
      <c r="G133" s="234"/>
      <c r="H133" s="238">
        <v>14.404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174</v>
      </c>
      <c r="AU133" s="244" t="s">
        <v>87</v>
      </c>
      <c r="AV133" s="13" t="s">
        <v>87</v>
      </c>
      <c r="AW133" s="13" t="s">
        <v>37</v>
      </c>
      <c r="AX133" s="13" t="s">
        <v>77</v>
      </c>
      <c r="AY133" s="244" t="s">
        <v>164</v>
      </c>
    </row>
    <row r="134" s="14" customFormat="1">
      <c r="A134" s="14"/>
      <c r="B134" s="245"/>
      <c r="C134" s="246"/>
      <c r="D134" s="235" t="s">
        <v>174</v>
      </c>
      <c r="E134" s="247" t="s">
        <v>19</v>
      </c>
      <c r="F134" s="248" t="s">
        <v>176</v>
      </c>
      <c r="G134" s="246"/>
      <c r="H134" s="249">
        <v>32.233999999999995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174</v>
      </c>
      <c r="AU134" s="255" t="s">
        <v>87</v>
      </c>
      <c r="AV134" s="14" t="s">
        <v>108</v>
      </c>
      <c r="AW134" s="14" t="s">
        <v>37</v>
      </c>
      <c r="AX134" s="14" t="s">
        <v>85</v>
      </c>
      <c r="AY134" s="255" t="s">
        <v>164</v>
      </c>
    </row>
    <row r="135" s="2" customFormat="1" ht="62.7" customHeight="1">
      <c r="A135" s="41"/>
      <c r="B135" s="42"/>
      <c r="C135" s="215" t="s">
        <v>214</v>
      </c>
      <c r="D135" s="215" t="s">
        <v>166</v>
      </c>
      <c r="E135" s="216" t="s">
        <v>228</v>
      </c>
      <c r="F135" s="217" t="s">
        <v>229</v>
      </c>
      <c r="G135" s="218" t="s">
        <v>179</v>
      </c>
      <c r="H135" s="219">
        <v>14.404</v>
      </c>
      <c r="I135" s="220"/>
      <c r="J135" s="221">
        <f>ROUND(I135*H135,2)</f>
        <v>0</v>
      </c>
      <c r="K135" s="217" t="s">
        <v>170</v>
      </c>
      <c r="L135" s="47"/>
      <c r="M135" s="222" t="s">
        <v>19</v>
      </c>
      <c r="N135" s="223" t="s">
        <v>48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108</v>
      </c>
      <c r="AT135" s="226" t="s">
        <v>166</v>
      </c>
      <c r="AU135" s="226" t="s">
        <v>87</v>
      </c>
      <c r="AY135" s="20" t="s">
        <v>164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85</v>
      </c>
      <c r="BK135" s="227">
        <f>ROUND(I135*H135,2)</f>
        <v>0</v>
      </c>
      <c r="BL135" s="20" t="s">
        <v>108</v>
      </c>
      <c r="BM135" s="226" t="s">
        <v>2485</v>
      </c>
    </row>
    <row r="136" s="2" customFormat="1">
      <c r="A136" s="41"/>
      <c r="B136" s="42"/>
      <c r="C136" s="43"/>
      <c r="D136" s="228" t="s">
        <v>172</v>
      </c>
      <c r="E136" s="43"/>
      <c r="F136" s="229" t="s">
        <v>231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172</v>
      </c>
      <c r="AU136" s="20" t="s">
        <v>87</v>
      </c>
    </row>
    <row r="137" s="13" customFormat="1">
      <c r="A137" s="13"/>
      <c r="B137" s="233"/>
      <c r="C137" s="234"/>
      <c r="D137" s="235" t="s">
        <v>174</v>
      </c>
      <c r="E137" s="236" t="s">
        <v>19</v>
      </c>
      <c r="F137" s="237" t="s">
        <v>2480</v>
      </c>
      <c r="G137" s="234"/>
      <c r="H137" s="238">
        <v>14.404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174</v>
      </c>
      <c r="AU137" s="244" t="s">
        <v>87</v>
      </c>
      <c r="AV137" s="13" t="s">
        <v>87</v>
      </c>
      <c r="AW137" s="13" t="s">
        <v>37</v>
      </c>
      <c r="AX137" s="13" t="s">
        <v>77</v>
      </c>
      <c r="AY137" s="244" t="s">
        <v>164</v>
      </c>
    </row>
    <row r="138" s="14" customFormat="1">
      <c r="A138" s="14"/>
      <c r="B138" s="245"/>
      <c r="C138" s="246"/>
      <c r="D138" s="235" t="s">
        <v>174</v>
      </c>
      <c r="E138" s="247" t="s">
        <v>19</v>
      </c>
      <c r="F138" s="248" t="s">
        <v>176</v>
      </c>
      <c r="G138" s="246"/>
      <c r="H138" s="249">
        <v>14.404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174</v>
      </c>
      <c r="AU138" s="255" t="s">
        <v>87</v>
      </c>
      <c r="AV138" s="14" t="s">
        <v>108</v>
      </c>
      <c r="AW138" s="14" t="s">
        <v>37</v>
      </c>
      <c r="AX138" s="14" t="s">
        <v>85</v>
      </c>
      <c r="AY138" s="255" t="s">
        <v>164</v>
      </c>
    </row>
    <row r="139" s="2" customFormat="1" ht="66.75" customHeight="1">
      <c r="A139" s="41"/>
      <c r="B139" s="42"/>
      <c r="C139" s="215" t="s">
        <v>221</v>
      </c>
      <c r="D139" s="215" t="s">
        <v>166</v>
      </c>
      <c r="E139" s="216" t="s">
        <v>234</v>
      </c>
      <c r="F139" s="217" t="s">
        <v>235</v>
      </c>
      <c r="G139" s="218" t="s">
        <v>179</v>
      </c>
      <c r="H139" s="219">
        <v>216.06</v>
      </c>
      <c r="I139" s="220"/>
      <c r="J139" s="221">
        <f>ROUND(I139*H139,2)</f>
        <v>0</v>
      </c>
      <c r="K139" s="217" t="s">
        <v>170</v>
      </c>
      <c r="L139" s="47"/>
      <c r="M139" s="222" t="s">
        <v>19</v>
      </c>
      <c r="N139" s="223" t="s">
        <v>48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108</v>
      </c>
      <c r="AT139" s="226" t="s">
        <v>166</v>
      </c>
      <c r="AU139" s="226" t="s">
        <v>87</v>
      </c>
      <c r="AY139" s="20" t="s">
        <v>164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85</v>
      </c>
      <c r="BK139" s="227">
        <f>ROUND(I139*H139,2)</f>
        <v>0</v>
      </c>
      <c r="BL139" s="20" t="s">
        <v>108</v>
      </c>
      <c r="BM139" s="226" t="s">
        <v>2486</v>
      </c>
    </row>
    <row r="140" s="2" customFormat="1">
      <c r="A140" s="41"/>
      <c r="B140" s="42"/>
      <c r="C140" s="43"/>
      <c r="D140" s="228" t="s">
        <v>172</v>
      </c>
      <c r="E140" s="43"/>
      <c r="F140" s="229" t="s">
        <v>237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172</v>
      </c>
      <c r="AU140" s="20" t="s">
        <v>87</v>
      </c>
    </row>
    <row r="141" s="13" customFormat="1">
      <c r="A141" s="13"/>
      <c r="B141" s="233"/>
      <c r="C141" s="234"/>
      <c r="D141" s="235" t="s">
        <v>174</v>
      </c>
      <c r="E141" s="236" t="s">
        <v>19</v>
      </c>
      <c r="F141" s="237" t="s">
        <v>2480</v>
      </c>
      <c r="G141" s="234"/>
      <c r="H141" s="238">
        <v>14.404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174</v>
      </c>
      <c r="AU141" s="244" t="s">
        <v>87</v>
      </c>
      <c r="AV141" s="13" t="s">
        <v>87</v>
      </c>
      <c r="AW141" s="13" t="s">
        <v>37</v>
      </c>
      <c r="AX141" s="13" t="s">
        <v>85</v>
      </c>
      <c r="AY141" s="244" t="s">
        <v>164</v>
      </c>
    </row>
    <row r="142" s="13" customFormat="1">
      <c r="A142" s="13"/>
      <c r="B142" s="233"/>
      <c r="C142" s="234"/>
      <c r="D142" s="235" t="s">
        <v>174</v>
      </c>
      <c r="E142" s="234"/>
      <c r="F142" s="237" t="s">
        <v>2487</v>
      </c>
      <c r="G142" s="234"/>
      <c r="H142" s="238">
        <v>216.06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174</v>
      </c>
      <c r="AU142" s="244" t="s">
        <v>87</v>
      </c>
      <c r="AV142" s="13" t="s">
        <v>87</v>
      </c>
      <c r="AW142" s="13" t="s">
        <v>4</v>
      </c>
      <c r="AX142" s="13" t="s">
        <v>85</v>
      </c>
      <c r="AY142" s="244" t="s">
        <v>164</v>
      </c>
    </row>
    <row r="143" s="2" customFormat="1" ht="37.8" customHeight="1">
      <c r="A143" s="41"/>
      <c r="B143" s="42"/>
      <c r="C143" s="215" t="s">
        <v>227</v>
      </c>
      <c r="D143" s="215" t="s">
        <v>166</v>
      </c>
      <c r="E143" s="216" t="s">
        <v>241</v>
      </c>
      <c r="F143" s="217" t="s">
        <v>242</v>
      </c>
      <c r="G143" s="218" t="s">
        <v>179</v>
      </c>
      <c r="H143" s="219">
        <v>46.637999999999998</v>
      </c>
      <c r="I143" s="220"/>
      <c r="J143" s="221">
        <f>ROUND(I143*H143,2)</f>
        <v>0</v>
      </c>
      <c r="K143" s="217" t="s">
        <v>170</v>
      </c>
      <c r="L143" s="47"/>
      <c r="M143" s="222" t="s">
        <v>19</v>
      </c>
      <c r="N143" s="223" t="s">
        <v>48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108</v>
      </c>
      <c r="AT143" s="226" t="s">
        <v>166</v>
      </c>
      <c r="AU143" s="226" t="s">
        <v>87</v>
      </c>
      <c r="AY143" s="20" t="s">
        <v>164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85</v>
      </c>
      <c r="BK143" s="227">
        <f>ROUND(I143*H143,2)</f>
        <v>0</v>
      </c>
      <c r="BL143" s="20" t="s">
        <v>108</v>
      </c>
      <c r="BM143" s="226" t="s">
        <v>2488</v>
      </c>
    </row>
    <row r="144" s="2" customFormat="1">
      <c r="A144" s="41"/>
      <c r="B144" s="42"/>
      <c r="C144" s="43"/>
      <c r="D144" s="228" t="s">
        <v>172</v>
      </c>
      <c r="E144" s="43"/>
      <c r="F144" s="229" t="s">
        <v>244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172</v>
      </c>
      <c r="AU144" s="20" t="s">
        <v>87</v>
      </c>
    </row>
    <row r="145" s="13" customFormat="1">
      <c r="A145" s="13"/>
      <c r="B145" s="233"/>
      <c r="C145" s="234"/>
      <c r="D145" s="235" t="s">
        <v>174</v>
      </c>
      <c r="E145" s="236" t="s">
        <v>19</v>
      </c>
      <c r="F145" s="237" t="s">
        <v>2482</v>
      </c>
      <c r="G145" s="234"/>
      <c r="H145" s="238">
        <v>32.234000000000002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174</v>
      </c>
      <c r="AU145" s="244" t="s">
        <v>87</v>
      </c>
      <c r="AV145" s="13" t="s">
        <v>87</v>
      </c>
      <c r="AW145" s="13" t="s">
        <v>37</v>
      </c>
      <c r="AX145" s="13" t="s">
        <v>77</v>
      </c>
      <c r="AY145" s="244" t="s">
        <v>164</v>
      </c>
    </row>
    <row r="146" s="13" customFormat="1">
      <c r="A146" s="13"/>
      <c r="B146" s="233"/>
      <c r="C146" s="234"/>
      <c r="D146" s="235" t="s">
        <v>174</v>
      </c>
      <c r="E146" s="236" t="s">
        <v>19</v>
      </c>
      <c r="F146" s="237" t="s">
        <v>2480</v>
      </c>
      <c r="G146" s="234"/>
      <c r="H146" s="238">
        <v>14.404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174</v>
      </c>
      <c r="AU146" s="244" t="s">
        <v>87</v>
      </c>
      <c r="AV146" s="13" t="s">
        <v>87</v>
      </c>
      <c r="AW146" s="13" t="s">
        <v>37</v>
      </c>
      <c r="AX146" s="13" t="s">
        <v>77</v>
      </c>
      <c r="AY146" s="244" t="s">
        <v>164</v>
      </c>
    </row>
    <row r="147" s="14" customFormat="1">
      <c r="A147" s="14"/>
      <c r="B147" s="245"/>
      <c r="C147" s="246"/>
      <c r="D147" s="235" t="s">
        <v>174</v>
      </c>
      <c r="E147" s="247" t="s">
        <v>19</v>
      </c>
      <c r="F147" s="248" t="s">
        <v>176</v>
      </c>
      <c r="G147" s="246"/>
      <c r="H147" s="249">
        <v>46.638000000000005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174</v>
      </c>
      <c r="AU147" s="255" t="s">
        <v>87</v>
      </c>
      <c r="AV147" s="14" t="s">
        <v>108</v>
      </c>
      <c r="AW147" s="14" t="s">
        <v>37</v>
      </c>
      <c r="AX147" s="14" t="s">
        <v>85</v>
      </c>
      <c r="AY147" s="255" t="s">
        <v>164</v>
      </c>
    </row>
    <row r="148" s="2" customFormat="1" ht="44.25" customHeight="1">
      <c r="A148" s="41"/>
      <c r="B148" s="42"/>
      <c r="C148" s="215" t="s">
        <v>233</v>
      </c>
      <c r="D148" s="215" t="s">
        <v>166</v>
      </c>
      <c r="E148" s="216" t="s">
        <v>247</v>
      </c>
      <c r="F148" s="217" t="s">
        <v>248</v>
      </c>
      <c r="G148" s="218" t="s">
        <v>249</v>
      </c>
      <c r="H148" s="219">
        <v>25.927</v>
      </c>
      <c r="I148" s="220"/>
      <c r="J148" s="221">
        <f>ROUND(I148*H148,2)</f>
        <v>0</v>
      </c>
      <c r="K148" s="217" t="s">
        <v>170</v>
      </c>
      <c r="L148" s="47"/>
      <c r="M148" s="222" t="s">
        <v>19</v>
      </c>
      <c r="N148" s="223" t="s">
        <v>48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108</v>
      </c>
      <c r="AT148" s="226" t="s">
        <v>166</v>
      </c>
      <c r="AU148" s="226" t="s">
        <v>87</v>
      </c>
      <c r="AY148" s="20" t="s">
        <v>164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85</v>
      </c>
      <c r="BK148" s="227">
        <f>ROUND(I148*H148,2)</f>
        <v>0</v>
      </c>
      <c r="BL148" s="20" t="s">
        <v>108</v>
      </c>
      <c r="BM148" s="226" t="s">
        <v>2489</v>
      </c>
    </row>
    <row r="149" s="2" customFormat="1">
      <c r="A149" s="41"/>
      <c r="B149" s="42"/>
      <c r="C149" s="43"/>
      <c r="D149" s="228" t="s">
        <v>172</v>
      </c>
      <c r="E149" s="43"/>
      <c r="F149" s="229" t="s">
        <v>251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172</v>
      </c>
      <c r="AU149" s="20" t="s">
        <v>87</v>
      </c>
    </row>
    <row r="150" s="13" customFormat="1">
      <c r="A150" s="13"/>
      <c r="B150" s="233"/>
      <c r="C150" s="234"/>
      <c r="D150" s="235" t="s">
        <v>174</v>
      </c>
      <c r="E150" s="236" t="s">
        <v>19</v>
      </c>
      <c r="F150" s="237" t="s">
        <v>2480</v>
      </c>
      <c r="G150" s="234"/>
      <c r="H150" s="238">
        <v>14.404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174</v>
      </c>
      <c r="AU150" s="244" t="s">
        <v>87</v>
      </c>
      <c r="AV150" s="13" t="s">
        <v>87</v>
      </c>
      <c r="AW150" s="13" t="s">
        <v>37</v>
      </c>
      <c r="AX150" s="13" t="s">
        <v>85</v>
      </c>
      <c r="AY150" s="244" t="s">
        <v>164</v>
      </c>
    </row>
    <row r="151" s="13" customFormat="1">
      <c r="A151" s="13"/>
      <c r="B151" s="233"/>
      <c r="C151" s="234"/>
      <c r="D151" s="235" t="s">
        <v>174</v>
      </c>
      <c r="E151" s="234"/>
      <c r="F151" s="237" t="s">
        <v>2490</v>
      </c>
      <c r="G151" s="234"/>
      <c r="H151" s="238">
        <v>25.927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174</v>
      </c>
      <c r="AU151" s="244" t="s">
        <v>87</v>
      </c>
      <c r="AV151" s="13" t="s">
        <v>87</v>
      </c>
      <c r="AW151" s="13" t="s">
        <v>4</v>
      </c>
      <c r="AX151" s="13" t="s">
        <v>85</v>
      </c>
      <c r="AY151" s="244" t="s">
        <v>164</v>
      </c>
    </row>
    <row r="152" s="2" customFormat="1" ht="33" customHeight="1">
      <c r="A152" s="41"/>
      <c r="B152" s="42"/>
      <c r="C152" s="215" t="s">
        <v>240</v>
      </c>
      <c r="D152" s="215" t="s">
        <v>166</v>
      </c>
      <c r="E152" s="216" t="s">
        <v>254</v>
      </c>
      <c r="F152" s="217" t="s">
        <v>255</v>
      </c>
      <c r="G152" s="218" t="s">
        <v>169</v>
      </c>
      <c r="H152" s="219">
        <v>89.150000000000006</v>
      </c>
      <c r="I152" s="220"/>
      <c r="J152" s="221">
        <f>ROUND(I152*H152,2)</f>
        <v>0</v>
      </c>
      <c r="K152" s="217" t="s">
        <v>170</v>
      </c>
      <c r="L152" s="47"/>
      <c r="M152" s="222" t="s">
        <v>19</v>
      </c>
      <c r="N152" s="223" t="s">
        <v>48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108</v>
      </c>
      <c r="AT152" s="226" t="s">
        <v>166</v>
      </c>
      <c r="AU152" s="226" t="s">
        <v>87</v>
      </c>
      <c r="AY152" s="20" t="s">
        <v>164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85</v>
      </c>
      <c r="BK152" s="227">
        <f>ROUND(I152*H152,2)</f>
        <v>0</v>
      </c>
      <c r="BL152" s="20" t="s">
        <v>108</v>
      </c>
      <c r="BM152" s="226" t="s">
        <v>2491</v>
      </c>
    </row>
    <row r="153" s="2" customFormat="1">
      <c r="A153" s="41"/>
      <c r="B153" s="42"/>
      <c r="C153" s="43"/>
      <c r="D153" s="228" t="s">
        <v>172</v>
      </c>
      <c r="E153" s="43"/>
      <c r="F153" s="229" t="s">
        <v>257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172</v>
      </c>
      <c r="AU153" s="20" t="s">
        <v>87</v>
      </c>
    </row>
    <row r="154" s="15" customFormat="1">
      <c r="A154" s="15"/>
      <c r="B154" s="256"/>
      <c r="C154" s="257"/>
      <c r="D154" s="235" t="s">
        <v>174</v>
      </c>
      <c r="E154" s="258" t="s">
        <v>19</v>
      </c>
      <c r="F154" s="259" t="s">
        <v>2468</v>
      </c>
      <c r="G154" s="257"/>
      <c r="H154" s="258" t="s">
        <v>19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174</v>
      </c>
      <c r="AU154" s="265" t="s">
        <v>87</v>
      </c>
      <c r="AV154" s="15" t="s">
        <v>85</v>
      </c>
      <c r="AW154" s="15" t="s">
        <v>37</v>
      </c>
      <c r="AX154" s="15" t="s">
        <v>77</v>
      </c>
      <c r="AY154" s="265" t="s">
        <v>164</v>
      </c>
    </row>
    <row r="155" s="13" customFormat="1">
      <c r="A155" s="13"/>
      <c r="B155" s="233"/>
      <c r="C155" s="234"/>
      <c r="D155" s="235" t="s">
        <v>174</v>
      </c>
      <c r="E155" s="236" t="s">
        <v>19</v>
      </c>
      <c r="F155" s="237" t="s">
        <v>2469</v>
      </c>
      <c r="G155" s="234"/>
      <c r="H155" s="238">
        <v>12.9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174</v>
      </c>
      <c r="AU155" s="244" t="s">
        <v>87</v>
      </c>
      <c r="AV155" s="13" t="s">
        <v>87</v>
      </c>
      <c r="AW155" s="13" t="s">
        <v>37</v>
      </c>
      <c r="AX155" s="13" t="s">
        <v>77</v>
      </c>
      <c r="AY155" s="244" t="s">
        <v>164</v>
      </c>
    </row>
    <row r="156" s="16" customFormat="1">
      <c r="A156" s="16"/>
      <c r="B156" s="277"/>
      <c r="C156" s="278"/>
      <c r="D156" s="235" t="s">
        <v>174</v>
      </c>
      <c r="E156" s="279" t="s">
        <v>19</v>
      </c>
      <c r="F156" s="280" t="s">
        <v>469</v>
      </c>
      <c r="G156" s="278"/>
      <c r="H156" s="281">
        <v>12.9</v>
      </c>
      <c r="I156" s="282"/>
      <c r="J156" s="278"/>
      <c r="K156" s="278"/>
      <c r="L156" s="283"/>
      <c r="M156" s="284"/>
      <c r="N156" s="285"/>
      <c r="O156" s="285"/>
      <c r="P156" s="285"/>
      <c r="Q156" s="285"/>
      <c r="R156" s="285"/>
      <c r="S156" s="285"/>
      <c r="T156" s="28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87" t="s">
        <v>174</v>
      </c>
      <c r="AU156" s="287" t="s">
        <v>87</v>
      </c>
      <c r="AV156" s="16" t="s">
        <v>105</v>
      </c>
      <c r="AW156" s="16" t="s">
        <v>37</v>
      </c>
      <c r="AX156" s="16" t="s">
        <v>77</v>
      </c>
      <c r="AY156" s="287" t="s">
        <v>164</v>
      </c>
    </row>
    <row r="157" s="15" customFormat="1">
      <c r="A157" s="15"/>
      <c r="B157" s="256"/>
      <c r="C157" s="257"/>
      <c r="D157" s="235" t="s">
        <v>174</v>
      </c>
      <c r="E157" s="258" t="s">
        <v>19</v>
      </c>
      <c r="F157" s="259" t="s">
        <v>2465</v>
      </c>
      <c r="G157" s="257"/>
      <c r="H157" s="258" t="s">
        <v>19</v>
      </c>
      <c r="I157" s="260"/>
      <c r="J157" s="257"/>
      <c r="K157" s="257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174</v>
      </c>
      <c r="AU157" s="265" t="s">
        <v>87</v>
      </c>
      <c r="AV157" s="15" t="s">
        <v>85</v>
      </c>
      <c r="AW157" s="15" t="s">
        <v>37</v>
      </c>
      <c r="AX157" s="15" t="s">
        <v>77</v>
      </c>
      <c r="AY157" s="265" t="s">
        <v>164</v>
      </c>
    </row>
    <row r="158" s="13" customFormat="1">
      <c r="A158" s="13"/>
      <c r="B158" s="233"/>
      <c r="C158" s="234"/>
      <c r="D158" s="235" t="s">
        <v>174</v>
      </c>
      <c r="E158" s="236" t="s">
        <v>19</v>
      </c>
      <c r="F158" s="237" t="s">
        <v>2466</v>
      </c>
      <c r="G158" s="234"/>
      <c r="H158" s="238">
        <v>15.880000000000001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174</v>
      </c>
      <c r="AU158" s="244" t="s">
        <v>87</v>
      </c>
      <c r="AV158" s="13" t="s">
        <v>87</v>
      </c>
      <c r="AW158" s="13" t="s">
        <v>37</v>
      </c>
      <c r="AX158" s="13" t="s">
        <v>77</v>
      </c>
      <c r="AY158" s="244" t="s">
        <v>164</v>
      </c>
    </row>
    <row r="159" s="16" customFormat="1">
      <c r="A159" s="16"/>
      <c r="B159" s="277"/>
      <c r="C159" s="278"/>
      <c r="D159" s="235" t="s">
        <v>174</v>
      </c>
      <c r="E159" s="279" t="s">
        <v>19</v>
      </c>
      <c r="F159" s="280" t="s">
        <v>469</v>
      </c>
      <c r="G159" s="278"/>
      <c r="H159" s="281">
        <v>15.880000000000001</v>
      </c>
      <c r="I159" s="282"/>
      <c r="J159" s="278"/>
      <c r="K159" s="278"/>
      <c r="L159" s="283"/>
      <c r="M159" s="284"/>
      <c r="N159" s="285"/>
      <c r="O159" s="285"/>
      <c r="P159" s="285"/>
      <c r="Q159" s="285"/>
      <c r="R159" s="285"/>
      <c r="S159" s="285"/>
      <c r="T159" s="28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87" t="s">
        <v>174</v>
      </c>
      <c r="AU159" s="287" t="s">
        <v>87</v>
      </c>
      <c r="AV159" s="16" t="s">
        <v>105</v>
      </c>
      <c r="AW159" s="16" t="s">
        <v>37</v>
      </c>
      <c r="AX159" s="16" t="s">
        <v>77</v>
      </c>
      <c r="AY159" s="287" t="s">
        <v>164</v>
      </c>
    </row>
    <row r="160" s="15" customFormat="1">
      <c r="A160" s="15"/>
      <c r="B160" s="256"/>
      <c r="C160" s="257"/>
      <c r="D160" s="235" t="s">
        <v>174</v>
      </c>
      <c r="E160" s="258" t="s">
        <v>19</v>
      </c>
      <c r="F160" s="259" t="s">
        <v>2470</v>
      </c>
      <c r="G160" s="257"/>
      <c r="H160" s="258" t="s">
        <v>19</v>
      </c>
      <c r="I160" s="260"/>
      <c r="J160" s="257"/>
      <c r="K160" s="257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174</v>
      </c>
      <c r="AU160" s="265" t="s">
        <v>87</v>
      </c>
      <c r="AV160" s="15" t="s">
        <v>85</v>
      </c>
      <c r="AW160" s="15" t="s">
        <v>37</v>
      </c>
      <c r="AX160" s="15" t="s">
        <v>77</v>
      </c>
      <c r="AY160" s="265" t="s">
        <v>164</v>
      </c>
    </row>
    <row r="161" s="13" customFormat="1">
      <c r="A161" s="13"/>
      <c r="B161" s="233"/>
      <c r="C161" s="234"/>
      <c r="D161" s="235" t="s">
        <v>174</v>
      </c>
      <c r="E161" s="236" t="s">
        <v>19</v>
      </c>
      <c r="F161" s="237" t="s">
        <v>2471</v>
      </c>
      <c r="G161" s="234"/>
      <c r="H161" s="238">
        <v>1.04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174</v>
      </c>
      <c r="AU161" s="244" t="s">
        <v>87</v>
      </c>
      <c r="AV161" s="13" t="s">
        <v>87</v>
      </c>
      <c r="AW161" s="13" t="s">
        <v>37</v>
      </c>
      <c r="AX161" s="13" t="s">
        <v>77</v>
      </c>
      <c r="AY161" s="244" t="s">
        <v>164</v>
      </c>
    </row>
    <row r="162" s="16" customFormat="1">
      <c r="A162" s="16"/>
      <c r="B162" s="277"/>
      <c r="C162" s="278"/>
      <c r="D162" s="235" t="s">
        <v>174</v>
      </c>
      <c r="E162" s="279" t="s">
        <v>19</v>
      </c>
      <c r="F162" s="280" t="s">
        <v>469</v>
      </c>
      <c r="G162" s="278"/>
      <c r="H162" s="281">
        <v>1.04</v>
      </c>
      <c r="I162" s="282"/>
      <c r="J162" s="278"/>
      <c r="K162" s="278"/>
      <c r="L162" s="283"/>
      <c r="M162" s="284"/>
      <c r="N162" s="285"/>
      <c r="O162" s="285"/>
      <c r="P162" s="285"/>
      <c r="Q162" s="285"/>
      <c r="R162" s="285"/>
      <c r="S162" s="285"/>
      <c r="T162" s="28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87" t="s">
        <v>174</v>
      </c>
      <c r="AU162" s="287" t="s">
        <v>87</v>
      </c>
      <c r="AV162" s="16" t="s">
        <v>105</v>
      </c>
      <c r="AW162" s="16" t="s">
        <v>37</v>
      </c>
      <c r="AX162" s="16" t="s">
        <v>77</v>
      </c>
      <c r="AY162" s="287" t="s">
        <v>164</v>
      </c>
    </row>
    <row r="163" s="15" customFormat="1">
      <c r="A163" s="15"/>
      <c r="B163" s="256"/>
      <c r="C163" s="257"/>
      <c r="D163" s="235" t="s">
        <v>174</v>
      </c>
      <c r="E163" s="258" t="s">
        <v>19</v>
      </c>
      <c r="F163" s="259" t="s">
        <v>2472</v>
      </c>
      <c r="G163" s="257"/>
      <c r="H163" s="258" t="s">
        <v>19</v>
      </c>
      <c r="I163" s="260"/>
      <c r="J163" s="257"/>
      <c r="K163" s="257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174</v>
      </c>
      <c r="AU163" s="265" t="s">
        <v>87</v>
      </c>
      <c r="AV163" s="15" t="s">
        <v>85</v>
      </c>
      <c r="AW163" s="15" t="s">
        <v>37</v>
      </c>
      <c r="AX163" s="15" t="s">
        <v>77</v>
      </c>
      <c r="AY163" s="265" t="s">
        <v>164</v>
      </c>
    </row>
    <row r="164" s="13" customFormat="1">
      <c r="A164" s="13"/>
      <c r="B164" s="233"/>
      <c r="C164" s="234"/>
      <c r="D164" s="235" t="s">
        <v>174</v>
      </c>
      <c r="E164" s="236" t="s">
        <v>19</v>
      </c>
      <c r="F164" s="237" t="s">
        <v>2473</v>
      </c>
      <c r="G164" s="234"/>
      <c r="H164" s="238">
        <v>59.329999999999998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174</v>
      </c>
      <c r="AU164" s="244" t="s">
        <v>87</v>
      </c>
      <c r="AV164" s="13" t="s">
        <v>87</v>
      </c>
      <c r="AW164" s="13" t="s">
        <v>37</v>
      </c>
      <c r="AX164" s="13" t="s">
        <v>77</v>
      </c>
      <c r="AY164" s="244" t="s">
        <v>164</v>
      </c>
    </row>
    <row r="165" s="16" customFormat="1">
      <c r="A165" s="16"/>
      <c r="B165" s="277"/>
      <c r="C165" s="278"/>
      <c r="D165" s="235" t="s">
        <v>174</v>
      </c>
      <c r="E165" s="279" t="s">
        <v>19</v>
      </c>
      <c r="F165" s="280" t="s">
        <v>469</v>
      </c>
      <c r="G165" s="278"/>
      <c r="H165" s="281">
        <v>59.329999999999998</v>
      </c>
      <c r="I165" s="282"/>
      <c r="J165" s="278"/>
      <c r="K165" s="278"/>
      <c r="L165" s="283"/>
      <c r="M165" s="284"/>
      <c r="N165" s="285"/>
      <c r="O165" s="285"/>
      <c r="P165" s="285"/>
      <c r="Q165" s="285"/>
      <c r="R165" s="285"/>
      <c r="S165" s="285"/>
      <c r="T165" s="28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87" t="s">
        <v>174</v>
      </c>
      <c r="AU165" s="287" t="s">
        <v>87</v>
      </c>
      <c r="AV165" s="16" t="s">
        <v>105</v>
      </c>
      <c r="AW165" s="16" t="s">
        <v>37</v>
      </c>
      <c r="AX165" s="16" t="s">
        <v>77</v>
      </c>
      <c r="AY165" s="287" t="s">
        <v>164</v>
      </c>
    </row>
    <row r="166" s="14" customFormat="1">
      <c r="A166" s="14"/>
      <c r="B166" s="245"/>
      <c r="C166" s="246"/>
      <c r="D166" s="235" t="s">
        <v>174</v>
      </c>
      <c r="E166" s="247" t="s">
        <v>19</v>
      </c>
      <c r="F166" s="248" t="s">
        <v>176</v>
      </c>
      <c r="G166" s="246"/>
      <c r="H166" s="249">
        <v>89.150000000000006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174</v>
      </c>
      <c r="AU166" s="255" t="s">
        <v>87</v>
      </c>
      <c r="AV166" s="14" t="s">
        <v>108</v>
      </c>
      <c r="AW166" s="14" t="s">
        <v>37</v>
      </c>
      <c r="AX166" s="14" t="s">
        <v>85</v>
      </c>
      <c r="AY166" s="255" t="s">
        <v>164</v>
      </c>
    </row>
    <row r="167" s="2" customFormat="1" ht="37.8" customHeight="1">
      <c r="A167" s="41"/>
      <c r="B167" s="42"/>
      <c r="C167" s="215" t="s">
        <v>8</v>
      </c>
      <c r="D167" s="215" t="s">
        <v>166</v>
      </c>
      <c r="E167" s="216" t="s">
        <v>265</v>
      </c>
      <c r="F167" s="217" t="s">
        <v>266</v>
      </c>
      <c r="G167" s="218" t="s">
        <v>169</v>
      </c>
      <c r="H167" s="219">
        <v>59.329999999999998</v>
      </c>
      <c r="I167" s="220"/>
      <c r="J167" s="221">
        <f>ROUND(I167*H167,2)</f>
        <v>0</v>
      </c>
      <c r="K167" s="217" t="s">
        <v>170</v>
      </c>
      <c r="L167" s="47"/>
      <c r="M167" s="222" t="s">
        <v>19</v>
      </c>
      <c r="N167" s="223" t="s">
        <v>48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108</v>
      </c>
      <c r="AT167" s="226" t="s">
        <v>166</v>
      </c>
      <c r="AU167" s="226" t="s">
        <v>87</v>
      </c>
      <c r="AY167" s="20" t="s">
        <v>164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85</v>
      </c>
      <c r="BK167" s="227">
        <f>ROUND(I167*H167,2)</f>
        <v>0</v>
      </c>
      <c r="BL167" s="20" t="s">
        <v>108</v>
      </c>
      <c r="BM167" s="226" t="s">
        <v>2492</v>
      </c>
    </row>
    <row r="168" s="2" customFormat="1">
      <c r="A168" s="41"/>
      <c r="B168" s="42"/>
      <c r="C168" s="43"/>
      <c r="D168" s="228" t="s">
        <v>172</v>
      </c>
      <c r="E168" s="43"/>
      <c r="F168" s="229" t="s">
        <v>268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172</v>
      </c>
      <c r="AU168" s="20" t="s">
        <v>87</v>
      </c>
    </row>
    <row r="169" s="15" customFormat="1">
      <c r="A169" s="15"/>
      <c r="B169" s="256"/>
      <c r="C169" s="257"/>
      <c r="D169" s="235" t="s">
        <v>174</v>
      </c>
      <c r="E169" s="258" t="s">
        <v>19</v>
      </c>
      <c r="F169" s="259" t="s">
        <v>2470</v>
      </c>
      <c r="G169" s="257"/>
      <c r="H169" s="258" t="s">
        <v>19</v>
      </c>
      <c r="I169" s="260"/>
      <c r="J169" s="257"/>
      <c r="K169" s="257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174</v>
      </c>
      <c r="AU169" s="265" t="s">
        <v>87</v>
      </c>
      <c r="AV169" s="15" t="s">
        <v>85</v>
      </c>
      <c r="AW169" s="15" t="s">
        <v>37</v>
      </c>
      <c r="AX169" s="15" t="s">
        <v>77</v>
      </c>
      <c r="AY169" s="265" t="s">
        <v>164</v>
      </c>
    </row>
    <row r="170" s="13" customFormat="1">
      <c r="A170" s="13"/>
      <c r="B170" s="233"/>
      <c r="C170" s="234"/>
      <c r="D170" s="235" t="s">
        <v>174</v>
      </c>
      <c r="E170" s="236" t="s">
        <v>19</v>
      </c>
      <c r="F170" s="237" t="s">
        <v>2493</v>
      </c>
      <c r="G170" s="234"/>
      <c r="H170" s="238">
        <v>52.200000000000003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174</v>
      </c>
      <c r="AU170" s="244" t="s">
        <v>87</v>
      </c>
      <c r="AV170" s="13" t="s">
        <v>87</v>
      </c>
      <c r="AW170" s="13" t="s">
        <v>37</v>
      </c>
      <c r="AX170" s="13" t="s">
        <v>77</v>
      </c>
      <c r="AY170" s="244" t="s">
        <v>164</v>
      </c>
    </row>
    <row r="171" s="13" customFormat="1">
      <c r="A171" s="13"/>
      <c r="B171" s="233"/>
      <c r="C171" s="234"/>
      <c r="D171" s="235" t="s">
        <v>174</v>
      </c>
      <c r="E171" s="236" t="s">
        <v>19</v>
      </c>
      <c r="F171" s="237" t="s">
        <v>2494</v>
      </c>
      <c r="G171" s="234"/>
      <c r="H171" s="238">
        <v>7.1299999999999999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174</v>
      </c>
      <c r="AU171" s="244" t="s">
        <v>87</v>
      </c>
      <c r="AV171" s="13" t="s">
        <v>87</v>
      </c>
      <c r="AW171" s="13" t="s">
        <v>37</v>
      </c>
      <c r="AX171" s="13" t="s">
        <v>77</v>
      </c>
      <c r="AY171" s="244" t="s">
        <v>164</v>
      </c>
    </row>
    <row r="172" s="14" customFormat="1">
      <c r="A172" s="14"/>
      <c r="B172" s="245"/>
      <c r="C172" s="246"/>
      <c r="D172" s="235" t="s">
        <v>174</v>
      </c>
      <c r="E172" s="247" t="s">
        <v>19</v>
      </c>
      <c r="F172" s="248" t="s">
        <v>176</v>
      </c>
      <c r="G172" s="246"/>
      <c r="H172" s="249">
        <v>59.330000000000005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174</v>
      </c>
      <c r="AU172" s="255" t="s">
        <v>87</v>
      </c>
      <c r="AV172" s="14" t="s">
        <v>108</v>
      </c>
      <c r="AW172" s="14" t="s">
        <v>37</v>
      </c>
      <c r="AX172" s="14" t="s">
        <v>85</v>
      </c>
      <c r="AY172" s="255" t="s">
        <v>164</v>
      </c>
    </row>
    <row r="173" s="2" customFormat="1" ht="37.8" customHeight="1">
      <c r="A173" s="41"/>
      <c r="B173" s="42"/>
      <c r="C173" s="215" t="s">
        <v>253</v>
      </c>
      <c r="D173" s="215" t="s">
        <v>166</v>
      </c>
      <c r="E173" s="216" t="s">
        <v>2495</v>
      </c>
      <c r="F173" s="217" t="s">
        <v>2496</v>
      </c>
      <c r="G173" s="218" t="s">
        <v>169</v>
      </c>
      <c r="H173" s="219">
        <v>59.329999999999998</v>
      </c>
      <c r="I173" s="220"/>
      <c r="J173" s="221">
        <f>ROUND(I173*H173,2)</f>
        <v>0</v>
      </c>
      <c r="K173" s="217" t="s">
        <v>170</v>
      </c>
      <c r="L173" s="47"/>
      <c r="M173" s="222" t="s">
        <v>19</v>
      </c>
      <c r="N173" s="223" t="s">
        <v>48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108</v>
      </c>
      <c r="AT173" s="226" t="s">
        <v>166</v>
      </c>
      <c r="AU173" s="226" t="s">
        <v>87</v>
      </c>
      <c r="AY173" s="20" t="s">
        <v>164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85</v>
      </c>
      <c r="BK173" s="227">
        <f>ROUND(I173*H173,2)</f>
        <v>0</v>
      </c>
      <c r="BL173" s="20" t="s">
        <v>108</v>
      </c>
      <c r="BM173" s="226" t="s">
        <v>2497</v>
      </c>
    </row>
    <row r="174" s="2" customFormat="1">
      <c r="A174" s="41"/>
      <c r="B174" s="42"/>
      <c r="C174" s="43"/>
      <c r="D174" s="228" t="s">
        <v>172</v>
      </c>
      <c r="E174" s="43"/>
      <c r="F174" s="229" t="s">
        <v>2498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172</v>
      </c>
      <c r="AU174" s="20" t="s">
        <v>87</v>
      </c>
    </row>
    <row r="175" s="15" customFormat="1">
      <c r="A175" s="15"/>
      <c r="B175" s="256"/>
      <c r="C175" s="257"/>
      <c r="D175" s="235" t="s">
        <v>174</v>
      </c>
      <c r="E175" s="258" t="s">
        <v>19</v>
      </c>
      <c r="F175" s="259" t="s">
        <v>2470</v>
      </c>
      <c r="G175" s="257"/>
      <c r="H175" s="258" t="s">
        <v>19</v>
      </c>
      <c r="I175" s="260"/>
      <c r="J175" s="257"/>
      <c r="K175" s="257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174</v>
      </c>
      <c r="AU175" s="265" t="s">
        <v>87</v>
      </c>
      <c r="AV175" s="15" t="s">
        <v>85</v>
      </c>
      <c r="AW175" s="15" t="s">
        <v>37</v>
      </c>
      <c r="AX175" s="15" t="s">
        <v>77</v>
      </c>
      <c r="AY175" s="265" t="s">
        <v>164</v>
      </c>
    </row>
    <row r="176" s="13" customFormat="1">
      <c r="A176" s="13"/>
      <c r="B176" s="233"/>
      <c r="C176" s="234"/>
      <c r="D176" s="235" t="s">
        <v>174</v>
      </c>
      <c r="E176" s="236" t="s">
        <v>19</v>
      </c>
      <c r="F176" s="237" t="s">
        <v>2493</v>
      </c>
      <c r="G176" s="234"/>
      <c r="H176" s="238">
        <v>52.200000000000003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174</v>
      </c>
      <c r="AU176" s="244" t="s">
        <v>87</v>
      </c>
      <c r="AV176" s="13" t="s">
        <v>87</v>
      </c>
      <c r="AW176" s="13" t="s">
        <v>37</v>
      </c>
      <c r="AX176" s="13" t="s">
        <v>77</v>
      </c>
      <c r="AY176" s="244" t="s">
        <v>164</v>
      </c>
    </row>
    <row r="177" s="13" customFormat="1">
      <c r="A177" s="13"/>
      <c r="B177" s="233"/>
      <c r="C177" s="234"/>
      <c r="D177" s="235" t="s">
        <v>174</v>
      </c>
      <c r="E177" s="236" t="s">
        <v>19</v>
      </c>
      <c r="F177" s="237" t="s">
        <v>2494</v>
      </c>
      <c r="G177" s="234"/>
      <c r="H177" s="238">
        <v>7.1299999999999999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174</v>
      </c>
      <c r="AU177" s="244" t="s">
        <v>87</v>
      </c>
      <c r="AV177" s="13" t="s">
        <v>87</v>
      </c>
      <c r="AW177" s="13" t="s">
        <v>37</v>
      </c>
      <c r="AX177" s="13" t="s">
        <v>77</v>
      </c>
      <c r="AY177" s="244" t="s">
        <v>164</v>
      </c>
    </row>
    <row r="178" s="14" customFormat="1">
      <c r="A178" s="14"/>
      <c r="B178" s="245"/>
      <c r="C178" s="246"/>
      <c r="D178" s="235" t="s">
        <v>174</v>
      </c>
      <c r="E178" s="247" t="s">
        <v>19</v>
      </c>
      <c r="F178" s="248" t="s">
        <v>176</v>
      </c>
      <c r="G178" s="246"/>
      <c r="H178" s="249">
        <v>59.330000000000005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174</v>
      </c>
      <c r="AU178" s="255" t="s">
        <v>87</v>
      </c>
      <c r="AV178" s="14" t="s">
        <v>108</v>
      </c>
      <c r="AW178" s="14" t="s">
        <v>37</v>
      </c>
      <c r="AX178" s="14" t="s">
        <v>85</v>
      </c>
      <c r="AY178" s="255" t="s">
        <v>164</v>
      </c>
    </row>
    <row r="179" s="2" customFormat="1" ht="16.5" customHeight="1">
      <c r="A179" s="41"/>
      <c r="B179" s="42"/>
      <c r="C179" s="267" t="s">
        <v>264</v>
      </c>
      <c r="D179" s="267" t="s">
        <v>338</v>
      </c>
      <c r="E179" s="268" t="s">
        <v>2499</v>
      </c>
      <c r="F179" s="269" t="s">
        <v>2500</v>
      </c>
      <c r="G179" s="270" t="s">
        <v>2501</v>
      </c>
      <c r="H179" s="271">
        <v>1.78</v>
      </c>
      <c r="I179" s="272"/>
      <c r="J179" s="273">
        <f>ROUND(I179*H179,2)</f>
        <v>0</v>
      </c>
      <c r="K179" s="269" t="s">
        <v>170</v>
      </c>
      <c r="L179" s="274"/>
      <c r="M179" s="275" t="s">
        <v>19</v>
      </c>
      <c r="N179" s="276" t="s">
        <v>48</v>
      </c>
      <c r="O179" s="87"/>
      <c r="P179" s="224">
        <f>O179*H179</f>
        <v>0</v>
      </c>
      <c r="Q179" s="224">
        <v>0.001</v>
      </c>
      <c r="R179" s="224">
        <f>Q179*H179</f>
        <v>0.0017800000000000001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221</v>
      </c>
      <c r="AT179" s="226" t="s">
        <v>338</v>
      </c>
      <c r="AU179" s="226" t="s">
        <v>87</v>
      </c>
      <c r="AY179" s="20" t="s">
        <v>164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85</v>
      </c>
      <c r="BK179" s="227">
        <f>ROUND(I179*H179,2)</f>
        <v>0</v>
      </c>
      <c r="BL179" s="20" t="s">
        <v>108</v>
      </c>
      <c r="BM179" s="226" t="s">
        <v>2502</v>
      </c>
    </row>
    <row r="180" s="13" customFormat="1">
      <c r="A180" s="13"/>
      <c r="B180" s="233"/>
      <c r="C180" s="234"/>
      <c r="D180" s="235" t="s">
        <v>174</v>
      </c>
      <c r="E180" s="236" t="s">
        <v>19</v>
      </c>
      <c r="F180" s="237" t="s">
        <v>2503</v>
      </c>
      <c r="G180" s="234"/>
      <c r="H180" s="238">
        <v>1.78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174</v>
      </c>
      <c r="AU180" s="244" t="s">
        <v>87</v>
      </c>
      <c r="AV180" s="13" t="s">
        <v>87</v>
      </c>
      <c r="AW180" s="13" t="s">
        <v>37</v>
      </c>
      <c r="AX180" s="13" t="s">
        <v>77</v>
      </c>
      <c r="AY180" s="244" t="s">
        <v>164</v>
      </c>
    </row>
    <row r="181" s="14" customFormat="1">
      <c r="A181" s="14"/>
      <c r="B181" s="245"/>
      <c r="C181" s="246"/>
      <c r="D181" s="235" t="s">
        <v>174</v>
      </c>
      <c r="E181" s="247" t="s">
        <v>19</v>
      </c>
      <c r="F181" s="248" t="s">
        <v>176</v>
      </c>
      <c r="G181" s="246"/>
      <c r="H181" s="249">
        <v>1.78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174</v>
      </c>
      <c r="AU181" s="255" t="s">
        <v>87</v>
      </c>
      <c r="AV181" s="14" t="s">
        <v>108</v>
      </c>
      <c r="AW181" s="14" t="s">
        <v>37</v>
      </c>
      <c r="AX181" s="14" t="s">
        <v>85</v>
      </c>
      <c r="AY181" s="255" t="s">
        <v>164</v>
      </c>
    </row>
    <row r="182" s="12" customFormat="1" ht="22.8" customHeight="1">
      <c r="A182" s="12"/>
      <c r="B182" s="199"/>
      <c r="C182" s="200"/>
      <c r="D182" s="201" t="s">
        <v>76</v>
      </c>
      <c r="E182" s="213" t="s">
        <v>198</v>
      </c>
      <c r="F182" s="213" t="s">
        <v>2504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SUM(P183:P224)</f>
        <v>0</v>
      </c>
      <c r="Q182" s="207"/>
      <c r="R182" s="208">
        <f>SUM(R183:R224)</f>
        <v>3.0981880000000004</v>
      </c>
      <c r="S182" s="207"/>
      <c r="T182" s="209">
        <f>SUM(T183:T224)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85</v>
      </c>
      <c r="AT182" s="211" t="s">
        <v>76</v>
      </c>
      <c r="AU182" s="211" t="s">
        <v>85</v>
      </c>
      <c r="AY182" s="210" t="s">
        <v>164</v>
      </c>
      <c r="BK182" s="212">
        <f>SUM(BK183:BK224)</f>
        <v>0</v>
      </c>
    </row>
    <row r="183" s="2" customFormat="1" ht="44.25" customHeight="1">
      <c r="A183" s="41"/>
      <c r="B183" s="42"/>
      <c r="C183" s="215" t="s">
        <v>269</v>
      </c>
      <c r="D183" s="215" t="s">
        <v>166</v>
      </c>
      <c r="E183" s="216" t="s">
        <v>2505</v>
      </c>
      <c r="F183" s="217" t="s">
        <v>2506</v>
      </c>
      <c r="G183" s="218" t="s">
        <v>169</v>
      </c>
      <c r="H183" s="219">
        <v>12.9</v>
      </c>
      <c r="I183" s="220"/>
      <c r="J183" s="221">
        <f>ROUND(I183*H183,2)</f>
        <v>0</v>
      </c>
      <c r="K183" s="217" t="s">
        <v>170</v>
      </c>
      <c r="L183" s="47"/>
      <c r="M183" s="222" t="s">
        <v>19</v>
      </c>
      <c r="N183" s="223" t="s">
        <v>48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108</v>
      </c>
      <c r="AT183" s="226" t="s">
        <v>166</v>
      </c>
      <c r="AU183" s="226" t="s">
        <v>87</v>
      </c>
      <c r="AY183" s="20" t="s">
        <v>164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85</v>
      </c>
      <c r="BK183" s="227">
        <f>ROUND(I183*H183,2)</f>
        <v>0</v>
      </c>
      <c r="BL183" s="20" t="s">
        <v>108</v>
      </c>
      <c r="BM183" s="226" t="s">
        <v>2507</v>
      </c>
    </row>
    <row r="184" s="2" customFormat="1">
      <c r="A184" s="41"/>
      <c r="B184" s="42"/>
      <c r="C184" s="43"/>
      <c r="D184" s="228" t="s">
        <v>172</v>
      </c>
      <c r="E184" s="43"/>
      <c r="F184" s="229" t="s">
        <v>2508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172</v>
      </c>
      <c r="AU184" s="20" t="s">
        <v>87</v>
      </c>
    </row>
    <row r="185" s="15" customFormat="1">
      <c r="A185" s="15"/>
      <c r="B185" s="256"/>
      <c r="C185" s="257"/>
      <c r="D185" s="235" t="s">
        <v>174</v>
      </c>
      <c r="E185" s="258" t="s">
        <v>19</v>
      </c>
      <c r="F185" s="259" t="s">
        <v>2468</v>
      </c>
      <c r="G185" s="257"/>
      <c r="H185" s="258" t="s">
        <v>19</v>
      </c>
      <c r="I185" s="260"/>
      <c r="J185" s="257"/>
      <c r="K185" s="257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174</v>
      </c>
      <c r="AU185" s="265" t="s">
        <v>87</v>
      </c>
      <c r="AV185" s="15" t="s">
        <v>85</v>
      </c>
      <c r="AW185" s="15" t="s">
        <v>37</v>
      </c>
      <c r="AX185" s="15" t="s">
        <v>77</v>
      </c>
      <c r="AY185" s="265" t="s">
        <v>164</v>
      </c>
    </row>
    <row r="186" s="13" customFormat="1">
      <c r="A186" s="13"/>
      <c r="B186" s="233"/>
      <c r="C186" s="234"/>
      <c r="D186" s="235" t="s">
        <v>174</v>
      </c>
      <c r="E186" s="236" t="s">
        <v>19</v>
      </c>
      <c r="F186" s="237" t="s">
        <v>2469</v>
      </c>
      <c r="G186" s="234"/>
      <c r="H186" s="238">
        <v>12.9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174</v>
      </c>
      <c r="AU186" s="244" t="s">
        <v>87</v>
      </c>
      <c r="AV186" s="13" t="s">
        <v>87</v>
      </c>
      <c r="AW186" s="13" t="s">
        <v>37</v>
      </c>
      <c r="AX186" s="13" t="s">
        <v>77</v>
      </c>
      <c r="AY186" s="244" t="s">
        <v>164</v>
      </c>
    </row>
    <row r="187" s="14" customFormat="1">
      <c r="A187" s="14"/>
      <c r="B187" s="245"/>
      <c r="C187" s="246"/>
      <c r="D187" s="235" t="s">
        <v>174</v>
      </c>
      <c r="E187" s="247" t="s">
        <v>19</v>
      </c>
      <c r="F187" s="248" t="s">
        <v>176</v>
      </c>
      <c r="G187" s="246"/>
      <c r="H187" s="249">
        <v>12.9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174</v>
      </c>
      <c r="AU187" s="255" t="s">
        <v>87</v>
      </c>
      <c r="AV187" s="14" t="s">
        <v>108</v>
      </c>
      <c r="AW187" s="14" t="s">
        <v>37</v>
      </c>
      <c r="AX187" s="14" t="s">
        <v>85</v>
      </c>
      <c r="AY187" s="255" t="s">
        <v>164</v>
      </c>
    </row>
    <row r="188" s="2" customFormat="1" ht="44.25" customHeight="1">
      <c r="A188" s="41"/>
      <c r="B188" s="42"/>
      <c r="C188" s="215" t="s">
        <v>276</v>
      </c>
      <c r="D188" s="215" t="s">
        <v>166</v>
      </c>
      <c r="E188" s="216" t="s">
        <v>2505</v>
      </c>
      <c r="F188" s="217" t="s">
        <v>2506</v>
      </c>
      <c r="G188" s="218" t="s">
        <v>169</v>
      </c>
      <c r="H188" s="219">
        <v>12.9</v>
      </c>
      <c r="I188" s="220"/>
      <c r="J188" s="221">
        <f>ROUND(I188*H188,2)</f>
        <v>0</v>
      </c>
      <c r="K188" s="217" t="s">
        <v>170</v>
      </c>
      <c r="L188" s="47"/>
      <c r="M188" s="222" t="s">
        <v>19</v>
      </c>
      <c r="N188" s="223" t="s">
        <v>48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108</v>
      </c>
      <c r="AT188" s="226" t="s">
        <v>166</v>
      </c>
      <c r="AU188" s="226" t="s">
        <v>87</v>
      </c>
      <c r="AY188" s="20" t="s">
        <v>164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85</v>
      </c>
      <c r="BK188" s="227">
        <f>ROUND(I188*H188,2)</f>
        <v>0</v>
      </c>
      <c r="BL188" s="20" t="s">
        <v>108</v>
      </c>
      <c r="BM188" s="226" t="s">
        <v>2509</v>
      </c>
    </row>
    <row r="189" s="2" customFormat="1">
      <c r="A189" s="41"/>
      <c r="B189" s="42"/>
      <c r="C189" s="43"/>
      <c r="D189" s="228" t="s">
        <v>172</v>
      </c>
      <c r="E189" s="43"/>
      <c r="F189" s="229" t="s">
        <v>2508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172</v>
      </c>
      <c r="AU189" s="20" t="s">
        <v>87</v>
      </c>
    </row>
    <row r="190" s="15" customFormat="1">
      <c r="A190" s="15"/>
      <c r="B190" s="256"/>
      <c r="C190" s="257"/>
      <c r="D190" s="235" t="s">
        <v>174</v>
      </c>
      <c r="E190" s="258" t="s">
        <v>19</v>
      </c>
      <c r="F190" s="259" t="s">
        <v>2468</v>
      </c>
      <c r="G190" s="257"/>
      <c r="H190" s="258" t="s">
        <v>19</v>
      </c>
      <c r="I190" s="260"/>
      <c r="J190" s="257"/>
      <c r="K190" s="257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174</v>
      </c>
      <c r="AU190" s="265" t="s">
        <v>87</v>
      </c>
      <c r="AV190" s="15" t="s">
        <v>85</v>
      </c>
      <c r="AW190" s="15" t="s">
        <v>37</v>
      </c>
      <c r="AX190" s="15" t="s">
        <v>77</v>
      </c>
      <c r="AY190" s="265" t="s">
        <v>164</v>
      </c>
    </row>
    <row r="191" s="13" customFormat="1">
      <c r="A191" s="13"/>
      <c r="B191" s="233"/>
      <c r="C191" s="234"/>
      <c r="D191" s="235" t="s">
        <v>174</v>
      </c>
      <c r="E191" s="236" t="s">
        <v>19</v>
      </c>
      <c r="F191" s="237" t="s">
        <v>2469</v>
      </c>
      <c r="G191" s="234"/>
      <c r="H191" s="238">
        <v>12.9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174</v>
      </c>
      <c r="AU191" s="244" t="s">
        <v>87</v>
      </c>
      <c r="AV191" s="13" t="s">
        <v>87</v>
      </c>
      <c r="AW191" s="13" t="s">
        <v>37</v>
      </c>
      <c r="AX191" s="13" t="s">
        <v>77</v>
      </c>
      <c r="AY191" s="244" t="s">
        <v>164</v>
      </c>
    </row>
    <row r="192" s="14" customFormat="1">
      <c r="A192" s="14"/>
      <c r="B192" s="245"/>
      <c r="C192" s="246"/>
      <c r="D192" s="235" t="s">
        <v>174</v>
      </c>
      <c r="E192" s="247" t="s">
        <v>19</v>
      </c>
      <c r="F192" s="248" t="s">
        <v>176</v>
      </c>
      <c r="G192" s="246"/>
      <c r="H192" s="249">
        <v>12.9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174</v>
      </c>
      <c r="AU192" s="255" t="s">
        <v>87</v>
      </c>
      <c r="AV192" s="14" t="s">
        <v>108</v>
      </c>
      <c r="AW192" s="14" t="s">
        <v>37</v>
      </c>
      <c r="AX192" s="14" t="s">
        <v>85</v>
      </c>
      <c r="AY192" s="255" t="s">
        <v>164</v>
      </c>
    </row>
    <row r="193" s="2" customFormat="1" ht="44.25" customHeight="1">
      <c r="A193" s="41"/>
      <c r="B193" s="42"/>
      <c r="C193" s="215" t="s">
        <v>282</v>
      </c>
      <c r="D193" s="215" t="s">
        <v>166</v>
      </c>
      <c r="E193" s="216" t="s">
        <v>2510</v>
      </c>
      <c r="F193" s="217" t="s">
        <v>2511</v>
      </c>
      <c r="G193" s="218" t="s">
        <v>169</v>
      </c>
      <c r="H193" s="219">
        <v>12.9</v>
      </c>
      <c r="I193" s="220"/>
      <c r="J193" s="221">
        <f>ROUND(I193*H193,2)</f>
        <v>0</v>
      </c>
      <c r="K193" s="217" t="s">
        <v>170</v>
      </c>
      <c r="L193" s="47"/>
      <c r="M193" s="222" t="s">
        <v>19</v>
      </c>
      <c r="N193" s="223" t="s">
        <v>48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108</v>
      </c>
      <c r="AT193" s="226" t="s">
        <v>166</v>
      </c>
      <c r="AU193" s="226" t="s">
        <v>87</v>
      </c>
      <c r="AY193" s="20" t="s">
        <v>164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85</v>
      </c>
      <c r="BK193" s="227">
        <f>ROUND(I193*H193,2)</f>
        <v>0</v>
      </c>
      <c r="BL193" s="20" t="s">
        <v>108</v>
      </c>
      <c r="BM193" s="226" t="s">
        <v>2512</v>
      </c>
    </row>
    <row r="194" s="2" customFormat="1">
      <c r="A194" s="41"/>
      <c r="B194" s="42"/>
      <c r="C194" s="43"/>
      <c r="D194" s="228" t="s">
        <v>172</v>
      </c>
      <c r="E194" s="43"/>
      <c r="F194" s="229" t="s">
        <v>2513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172</v>
      </c>
      <c r="AU194" s="20" t="s">
        <v>87</v>
      </c>
    </row>
    <row r="195" s="15" customFormat="1">
      <c r="A195" s="15"/>
      <c r="B195" s="256"/>
      <c r="C195" s="257"/>
      <c r="D195" s="235" t="s">
        <v>174</v>
      </c>
      <c r="E195" s="258" t="s">
        <v>19</v>
      </c>
      <c r="F195" s="259" t="s">
        <v>2468</v>
      </c>
      <c r="G195" s="257"/>
      <c r="H195" s="258" t="s">
        <v>19</v>
      </c>
      <c r="I195" s="260"/>
      <c r="J195" s="257"/>
      <c r="K195" s="257"/>
      <c r="L195" s="261"/>
      <c r="M195" s="262"/>
      <c r="N195" s="263"/>
      <c r="O195" s="263"/>
      <c r="P195" s="263"/>
      <c r="Q195" s="263"/>
      <c r="R195" s="263"/>
      <c r="S195" s="263"/>
      <c r="T195" s="26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5" t="s">
        <v>174</v>
      </c>
      <c r="AU195" s="265" t="s">
        <v>87</v>
      </c>
      <c r="AV195" s="15" t="s">
        <v>85</v>
      </c>
      <c r="AW195" s="15" t="s">
        <v>37</v>
      </c>
      <c r="AX195" s="15" t="s">
        <v>77</v>
      </c>
      <c r="AY195" s="265" t="s">
        <v>164</v>
      </c>
    </row>
    <row r="196" s="13" customFormat="1">
      <c r="A196" s="13"/>
      <c r="B196" s="233"/>
      <c r="C196" s="234"/>
      <c r="D196" s="235" t="s">
        <v>174</v>
      </c>
      <c r="E196" s="236" t="s">
        <v>19</v>
      </c>
      <c r="F196" s="237" t="s">
        <v>2469</v>
      </c>
      <c r="G196" s="234"/>
      <c r="H196" s="238">
        <v>12.9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174</v>
      </c>
      <c r="AU196" s="244" t="s">
        <v>87</v>
      </c>
      <c r="AV196" s="13" t="s">
        <v>87</v>
      </c>
      <c r="AW196" s="13" t="s">
        <v>37</v>
      </c>
      <c r="AX196" s="13" t="s">
        <v>77</v>
      </c>
      <c r="AY196" s="244" t="s">
        <v>164</v>
      </c>
    </row>
    <row r="197" s="14" customFormat="1">
      <c r="A197" s="14"/>
      <c r="B197" s="245"/>
      <c r="C197" s="246"/>
      <c r="D197" s="235" t="s">
        <v>174</v>
      </c>
      <c r="E197" s="247" t="s">
        <v>19</v>
      </c>
      <c r="F197" s="248" t="s">
        <v>176</v>
      </c>
      <c r="G197" s="246"/>
      <c r="H197" s="249">
        <v>12.9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174</v>
      </c>
      <c r="AU197" s="255" t="s">
        <v>87</v>
      </c>
      <c r="AV197" s="14" t="s">
        <v>108</v>
      </c>
      <c r="AW197" s="14" t="s">
        <v>37</v>
      </c>
      <c r="AX197" s="14" t="s">
        <v>85</v>
      </c>
      <c r="AY197" s="255" t="s">
        <v>164</v>
      </c>
    </row>
    <row r="198" s="2" customFormat="1" ht="44.25" customHeight="1">
      <c r="A198" s="41"/>
      <c r="B198" s="42"/>
      <c r="C198" s="215" t="s">
        <v>288</v>
      </c>
      <c r="D198" s="215" t="s">
        <v>166</v>
      </c>
      <c r="E198" s="216" t="s">
        <v>2514</v>
      </c>
      <c r="F198" s="217" t="s">
        <v>2515</v>
      </c>
      <c r="G198" s="218" t="s">
        <v>169</v>
      </c>
      <c r="H198" s="219">
        <v>12.9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48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108</v>
      </c>
      <c r="AT198" s="226" t="s">
        <v>166</v>
      </c>
      <c r="AU198" s="226" t="s">
        <v>87</v>
      </c>
      <c r="AY198" s="20" t="s">
        <v>164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85</v>
      </c>
      <c r="BK198" s="227">
        <f>ROUND(I198*H198,2)</f>
        <v>0</v>
      </c>
      <c r="BL198" s="20" t="s">
        <v>108</v>
      </c>
      <c r="BM198" s="226" t="s">
        <v>2516</v>
      </c>
    </row>
    <row r="199" s="15" customFormat="1">
      <c r="A199" s="15"/>
      <c r="B199" s="256"/>
      <c r="C199" s="257"/>
      <c r="D199" s="235" t="s">
        <v>174</v>
      </c>
      <c r="E199" s="258" t="s">
        <v>19</v>
      </c>
      <c r="F199" s="259" t="s">
        <v>2468</v>
      </c>
      <c r="G199" s="257"/>
      <c r="H199" s="258" t="s">
        <v>19</v>
      </c>
      <c r="I199" s="260"/>
      <c r="J199" s="257"/>
      <c r="K199" s="257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174</v>
      </c>
      <c r="AU199" s="265" t="s">
        <v>87</v>
      </c>
      <c r="AV199" s="15" t="s">
        <v>85</v>
      </c>
      <c r="AW199" s="15" t="s">
        <v>37</v>
      </c>
      <c r="AX199" s="15" t="s">
        <v>77</v>
      </c>
      <c r="AY199" s="265" t="s">
        <v>164</v>
      </c>
    </row>
    <row r="200" s="13" customFormat="1">
      <c r="A200" s="13"/>
      <c r="B200" s="233"/>
      <c r="C200" s="234"/>
      <c r="D200" s="235" t="s">
        <v>174</v>
      </c>
      <c r="E200" s="236" t="s">
        <v>19</v>
      </c>
      <c r="F200" s="237" t="s">
        <v>2469</v>
      </c>
      <c r="G200" s="234"/>
      <c r="H200" s="238">
        <v>12.9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174</v>
      </c>
      <c r="AU200" s="244" t="s">
        <v>87</v>
      </c>
      <c r="AV200" s="13" t="s">
        <v>87</v>
      </c>
      <c r="AW200" s="13" t="s">
        <v>37</v>
      </c>
      <c r="AX200" s="13" t="s">
        <v>77</v>
      </c>
      <c r="AY200" s="244" t="s">
        <v>164</v>
      </c>
    </row>
    <row r="201" s="14" customFormat="1">
      <c r="A201" s="14"/>
      <c r="B201" s="245"/>
      <c r="C201" s="246"/>
      <c r="D201" s="235" t="s">
        <v>174</v>
      </c>
      <c r="E201" s="247" t="s">
        <v>19</v>
      </c>
      <c r="F201" s="248" t="s">
        <v>176</v>
      </c>
      <c r="G201" s="246"/>
      <c r="H201" s="249">
        <v>12.9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174</v>
      </c>
      <c r="AU201" s="255" t="s">
        <v>87</v>
      </c>
      <c r="AV201" s="14" t="s">
        <v>108</v>
      </c>
      <c r="AW201" s="14" t="s">
        <v>37</v>
      </c>
      <c r="AX201" s="14" t="s">
        <v>85</v>
      </c>
      <c r="AY201" s="255" t="s">
        <v>164</v>
      </c>
    </row>
    <row r="202" s="2" customFormat="1" ht="55.5" customHeight="1">
      <c r="A202" s="41"/>
      <c r="B202" s="42"/>
      <c r="C202" s="215" t="s">
        <v>293</v>
      </c>
      <c r="D202" s="215" t="s">
        <v>166</v>
      </c>
      <c r="E202" s="216" t="s">
        <v>2517</v>
      </c>
      <c r="F202" s="217" t="s">
        <v>2518</v>
      </c>
      <c r="G202" s="218" t="s">
        <v>169</v>
      </c>
      <c r="H202" s="219">
        <v>15.880000000000001</v>
      </c>
      <c r="I202" s="220"/>
      <c r="J202" s="221">
        <f>ROUND(I202*H202,2)</f>
        <v>0</v>
      </c>
      <c r="K202" s="217" t="s">
        <v>170</v>
      </c>
      <c r="L202" s="47"/>
      <c r="M202" s="222" t="s">
        <v>19</v>
      </c>
      <c r="N202" s="223" t="s">
        <v>48</v>
      </c>
      <c r="O202" s="87"/>
      <c r="P202" s="224">
        <f>O202*H202</f>
        <v>0</v>
      </c>
      <c r="Q202" s="224">
        <v>0.1837</v>
      </c>
      <c r="R202" s="224">
        <f>Q202*H202</f>
        <v>2.9171560000000003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108</v>
      </c>
      <c r="AT202" s="226" t="s">
        <v>166</v>
      </c>
      <c r="AU202" s="226" t="s">
        <v>87</v>
      </c>
      <c r="AY202" s="20" t="s">
        <v>164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85</v>
      </c>
      <c r="BK202" s="227">
        <f>ROUND(I202*H202,2)</f>
        <v>0</v>
      </c>
      <c r="BL202" s="20" t="s">
        <v>108</v>
      </c>
      <c r="BM202" s="226" t="s">
        <v>2519</v>
      </c>
    </row>
    <row r="203" s="2" customFormat="1">
      <c r="A203" s="41"/>
      <c r="B203" s="42"/>
      <c r="C203" s="43"/>
      <c r="D203" s="228" t="s">
        <v>172</v>
      </c>
      <c r="E203" s="43"/>
      <c r="F203" s="229" t="s">
        <v>2520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172</v>
      </c>
      <c r="AU203" s="20" t="s">
        <v>87</v>
      </c>
    </row>
    <row r="204" s="15" customFormat="1">
      <c r="A204" s="15"/>
      <c r="B204" s="256"/>
      <c r="C204" s="257"/>
      <c r="D204" s="235" t="s">
        <v>174</v>
      </c>
      <c r="E204" s="258" t="s">
        <v>19</v>
      </c>
      <c r="F204" s="259" t="s">
        <v>2465</v>
      </c>
      <c r="G204" s="257"/>
      <c r="H204" s="258" t="s">
        <v>19</v>
      </c>
      <c r="I204" s="260"/>
      <c r="J204" s="257"/>
      <c r="K204" s="257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174</v>
      </c>
      <c r="AU204" s="265" t="s">
        <v>87</v>
      </c>
      <c r="AV204" s="15" t="s">
        <v>85</v>
      </c>
      <c r="AW204" s="15" t="s">
        <v>37</v>
      </c>
      <c r="AX204" s="15" t="s">
        <v>77</v>
      </c>
      <c r="AY204" s="265" t="s">
        <v>164</v>
      </c>
    </row>
    <row r="205" s="13" customFormat="1">
      <c r="A205" s="13"/>
      <c r="B205" s="233"/>
      <c r="C205" s="234"/>
      <c r="D205" s="235" t="s">
        <v>174</v>
      </c>
      <c r="E205" s="236" t="s">
        <v>19</v>
      </c>
      <c r="F205" s="237" t="s">
        <v>2466</v>
      </c>
      <c r="G205" s="234"/>
      <c r="H205" s="238">
        <v>15.880000000000001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174</v>
      </c>
      <c r="AU205" s="244" t="s">
        <v>87</v>
      </c>
      <c r="AV205" s="13" t="s">
        <v>87</v>
      </c>
      <c r="AW205" s="13" t="s">
        <v>37</v>
      </c>
      <c r="AX205" s="13" t="s">
        <v>77</v>
      </c>
      <c r="AY205" s="244" t="s">
        <v>164</v>
      </c>
    </row>
    <row r="206" s="14" customFormat="1">
      <c r="A206" s="14"/>
      <c r="B206" s="245"/>
      <c r="C206" s="246"/>
      <c r="D206" s="235" t="s">
        <v>174</v>
      </c>
      <c r="E206" s="247" t="s">
        <v>19</v>
      </c>
      <c r="F206" s="248" t="s">
        <v>176</v>
      </c>
      <c r="G206" s="246"/>
      <c r="H206" s="249">
        <v>15.880000000000001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174</v>
      </c>
      <c r="AU206" s="255" t="s">
        <v>87</v>
      </c>
      <c r="AV206" s="14" t="s">
        <v>108</v>
      </c>
      <c r="AW206" s="14" t="s">
        <v>37</v>
      </c>
      <c r="AX206" s="14" t="s">
        <v>85</v>
      </c>
      <c r="AY206" s="255" t="s">
        <v>164</v>
      </c>
    </row>
    <row r="207" s="2" customFormat="1" ht="16.5" customHeight="1">
      <c r="A207" s="41"/>
      <c r="B207" s="42"/>
      <c r="C207" s="267" t="s">
        <v>303</v>
      </c>
      <c r="D207" s="267" t="s">
        <v>338</v>
      </c>
      <c r="E207" s="268" t="s">
        <v>2521</v>
      </c>
      <c r="F207" s="269" t="s">
        <v>2522</v>
      </c>
      <c r="G207" s="270" t="s">
        <v>169</v>
      </c>
      <c r="H207" s="271">
        <v>0.79400000000000004</v>
      </c>
      <c r="I207" s="272"/>
      <c r="J207" s="273">
        <f>ROUND(I207*H207,2)</f>
        <v>0</v>
      </c>
      <c r="K207" s="269" t="s">
        <v>170</v>
      </c>
      <c r="L207" s="274"/>
      <c r="M207" s="275" t="s">
        <v>19</v>
      </c>
      <c r="N207" s="276" t="s">
        <v>48</v>
      </c>
      <c r="O207" s="87"/>
      <c r="P207" s="224">
        <f>O207*H207</f>
        <v>0</v>
      </c>
      <c r="Q207" s="224">
        <v>0.22800000000000001</v>
      </c>
      <c r="R207" s="224">
        <f>Q207*H207</f>
        <v>0.18103200000000003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221</v>
      </c>
      <c r="AT207" s="226" t="s">
        <v>338</v>
      </c>
      <c r="AU207" s="226" t="s">
        <v>87</v>
      </c>
      <c r="AY207" s="20" t="s">
        <v>164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85</v>
      </c>
      <c r="BK207" s="227">
        <f>ROUND(I207*H207,2)</f>
        <v>0</v>
      </c>
      <c r="BL207" s="20" t="s">
        <v>108</v>
      </c>
      <c r="BM207" s="226" t="s">
        <v>2523</v>
      </c>
    </row>
    <row r="208" s="13" customFormat="1">
      <c r="A208" s="13"/>
      <c r="B208" s="233"/>
      <c r="C208" s="234"/>
      <c r="D208" s="235" t="s">
        <v>174</v>
      </c>
      <c r="E208" s="236" t="s">
        <v>19</v>
      </c>
      <c r="F208" s="237" t="s">
        <v>2524</v>
      </c>
      <c r="G208" s="234"/>
      <c r="H208" s="238">
        <v>0.79400000000000004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174</v>
      </c>
      <c r="AU208" s="244" t="s">
        <v>87</v>
      </c>
      <c r="AV208" s="13" t="s">
        <v>87</v>
      </c>
      <c r="AW208" s="13" t="s">
        <v>37</v>
      </c>
      <c r="AX208" s="13" t="s">
        <v>77</v>
      </c>
      <c r="AY208" s="244" t="s">
        <v>164</v>
      </c>
    </row>
    <row r="209" s="14" customFormat="1">
      <c r="A209" s="14"/>
      <c r="B209" s="245"/>
      <c r="C209" s="246"/>
      <c r="D209" s="235" t="s">
        <v>174</v>
      </c>
      <c r="E209" s="247" t="s">
        <v>19</v>
      </c>
      <c r="F209" s="248" t="s">
        <v>176</v>
      </c>
      <c r="G209" s="246"/>
      <c r="H209" s="249">
        <v>0.79400000000000004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174</v>
      </c>
      <c r="AU209" s="255" t="s">
        <v>87</v>
      </c>
      <c r="AV209" s="14" t="s">
        <v>108</v>
      </c>
      <c r="AW209" s="14" t="s">
        <v>37</v>
      </c>
      <c r="AX209" s="14" t="s">
        <v>85</v>
      </c>
      <c r="AY209" s="255" t="s">
        <v>164</v>
      </c>
    </row>
    <row r="210" s="2" customFormat="1" ht="37.8" customHeight="1">
      <c r="A210" s="41"/>
      <c r="B210" s="42"/>
      <c r="C210" s="215" t="s">
        <v>7</v>
      </c>
      <c r="D210" s="215" t="s">
        <v>166</v>
      </c>
      <c r="E210" s="216" t="s">
        <v>2525</v>
      </c>
      <c r="F210" s="217" t="s">
        <v>2526</v>
      </c>
      <c r="G210" s="218" t="s">
        <v>169</v>
      </c>
      <c r="H210" s="219">
        <v>15.880000000000001</v>
      </c>
      <c r="I210" s="220"/>
      <c r="J210" s="221">
        <f>ROUND(I210*H210,2)</f>
        <v>0</v>
      </c>
      <c r="K210" s="217" t="s">
        <v>170</v>
      </c>
      <c r="L210" s="47"/>
      <c r="M210" s="222" t="s">
        <v>19</v>
      </c>
      <c r="N210" s="223" t="s">
        <v>48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108</v>
      </c>
      <c r="AT210" s="226" t="s">
        <v>166</v>
      </c>
      <c r="AU210" s="226" t="s">
        <v>87</v>
      </c>
      <c r="AY210" s="20" t="s">
        <v>164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85</v>
      </c>
      <c r="BK210" s="227">
        <f>ROUND(I210*H210,2)</f>
        <v>0</v>
      </c>
      <c r="BL210" s="20" t="s">
        <v>108</v>
      </c>
      <c r="BM210" s="226" t="s">
        <v>2527</v>
      </c>
    </row>
    <row r="211" s="2" customFormat="1">
      <c r="A211" s="41"/>
      <c r="B211" s="42"/>
      <c r="C211" s="43"/>
      <c r="D211" s="228" t="s">
        <v>172</v>
      </c>
      <c r="E211" s="43"/>
      <c r="F211" s="229" t="s">
        <v>2528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172</v>
      </c>
      <c r="AU211" s="20" t="s">
        <v>87</v>
      </c>
    </row>
    <row r="212" s="15" customFormat="1">
      <c r="A212" s="15"/>
      <c r="B212" s="256"/>
      <c r="C212" s="257"/>
      <c r="D212" s="235" t="s">
        <v>174</v>
      </c>
      <c r="E212" s="258" t="s">
        <v>19</v>
      </c>
      <c r="F212" s="259" t="s">
        <v>2465</v>
      </c>
      <c r="G212" s="257"/>
      <c r="H212" s="258" t="s">
        <v>19</v>
      </c>
      <c r="I212" s="260"/>
      <c r="J212" s="257"/>
      <c r="K212" s="257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174</v>
      </c>
      <c r="AU212" s="265" t="s">
        <v>87</v>
      </c>
      <c r="AV212" s="15" t="s">
        <v>85</v>
      </c>
      <c r="AW212" s="15" t="s">
        <v>37</v>
      </c>
      <c r="AX212" s="15" t="s">
        <v>77</v>
      </c>
      <c r="AY212" s="265" t="s">
        <v>164</v>
      </c>
    </row>
    <row r="213" s="13" customFormat="1">
      <c r="A213" s="13"/>
      <c r="B213" s="233"/>
      <c r="C213" s="234"/>
      <c r="D213" s="235" t="s">
        <v>174</v>
      </c>
      <c r="E213" s="236" t="s">
        <v>19</v>
      </c>
      <c r="F213" s="237" t="s">
        <v>2466</v>
      </c>
      <c r="G213" s="234"/>
      <c r="H213" s="238">
        <v>15.880000000000001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174</v>
      </c>
      <c r="AU213" s="244" t="s">
        <v>87</v>
      </c>
      <c r="AV213" s="13" t="s">
        <v>87</v>
      </c>
      <c r="AW213" s="13" t="s">
        <v>37</v>
      </c>
      <c r="AX213" s="13" t="s">
        <v>77</v>
      </c>
      <c r="AY213" s="244" t="s">
        <v>164</v>
      </c>
    </row>
    <row r="214" s="14" customFormat="1">
      <c r="A214" s="14"/>
      <c r="B214" s="245"/>
      <c r="C214" s="246"/>
      <c r="D214" s="235" t="s">
        <v>174</v>
      </c>
      <c r="E214" s="247" t="s">
        <v>19</v>
      </c>
      <c r="F214" s="248" t="s">
        <v>176</v>
      </c>
      <c r="G214" s="246"/>
      <c r="H214" s="249">
        <v>15.880000000000001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174</v>
      </c>
      <c r="AU214" s="255" t="s">
        <v>87</v>
      </c>
      <c r="AV214" s="14" t="s">
        <v>108</v>
      </c>
      <c r="AW214" s="14" t="s">
        <v>37</v>
      </c>
      <c r="AX214" s="14" t="s">
        <v>85</v>
      </c>
      <c r="AY214" s="255" t="s">
        <v>164</v>
      </c>
    </row>
    <row r="215" s="2" customFormat="1" ht="33" customHeight="1">
      <c r="A215" s="41"/>
      <c r="B215" s="42"/>
      <c r="C215" s="215" t="s">
        <v>322</v>
      </c>
      <c r="D215" s="215" t="s">
        <v>166</v>
      </c>
      <c r="E215" s="216" t="s">
        <v>2529</v>
      </c>
      <c r="F215" s="217" t="s">
        <v>2530</v>
      </c>
      <c r="G215" s="218" t="s">
        <v>169</v>
      </c>
      <c r="H215" s="219">
        <v>15.880000000000001</v>
      </c>
      <c r="I215" s="220"/>
      <c r="J215" s="221">
        <f>ROUND(I215*H215,2)</f>
        <v>0</v>
      </c>
      <c r="K215" s="217" t="s">
        <v>170</v>
      </c>
      <c r="L215" s="47"/>
      <c r="M215" s="222" t="s">
        <v>19</v>
      </c>
      <c r="N215" s="223" t="s">
        <v>48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108</v>
      </c>
      <c r="AT215" s="226" t="s">
        <v>166</v>
      </c>
      <c r="AU215" s="226" t="s">
        <v>87</v>
      </c>
      <c r="AY215" s="20" t="s">
        <v>164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85</v>
      </c>
      <c r="BK215" s="227">
        <f>ROUND(I215*H215,2)</f>
        <v>0</v>
      </c>
      <c r="BL215" s="20" t="s">
        <v>108</v>
      </c>
      <c r="BM215" s="226" t="s">
        <v>2531</v>
      </c>
    </row>
    <row r="216" s="2" customFormat="1">
      <c r="A216" s="41"/>
      <c r="B216" s="42"/>
      <c r="C216" s="43"/>
      <c r="D216" s="228" t="s">
        <v>172</v>
      </c>
      <c r="E216" s="43"/>
      <c r="F216" s="229" t="s">
        <v>2532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172</v>
      </c>
      <c r="AU216" s="20" t="s">
        <v>87</v>
      </c>
    </row>
    <row r="217" s="15" customFormat="1">
      <c r="A217" s="15"/>
      <c r="B217" s="256"/>
      <c r="C217" s="257"/>
      <c r="D217" s="235" t="s">
        <v>174</v>
      </c>
      <c r="E217" s="258" t="s">
        <v>19</v>
      </c>
      <c r="F217" s="259" t="s">
        <v>2465</v>
      </c>
      <c r="G217" s="257"/>
      <c r="H217" s="258" t="s">
        <v>19</v>
      </c>
      <c r="I217" s="260"/>
      <c r="J217" s="257"/>
      <c r="K217" s="257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174</v>
      </c>
      <c r="AU217" s="265" t="s">
        <v>87</v>
      </c>
      <c r="AV217" s="15" t="s">
        <v>85</v>
      </c>
      <c r="AW217" s="15" t="s">
        <v>37</v>
      </c>
      <c r="AX217" s="15" t="s">
        <v>77</v>
      </c>
      <c r="AY217" s="265" t="s">
        <v>164</v>
      </c>
    </row>
    <row r="218" s="13" customFormat="1">
      <c r="A218" s="13"/>
      <c r="B218" s="233"/>
      <c r="C218" s="234"/>
      <c r="D218" s="235" t="s">
        <v>174</v>
      </c>
      <c r="E218" s="236" t="s">
        <v>19</v>
      </c>
      <c r="F218" s="237" t="s">
        <v>2466</v>
      </c>
      <c r="G218" s="234"/>
      <c r="H218" s="238">
        <v>15.880000000000001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174</v>
      </c>
      <c r="AU218" s="244" t="s">
        <v>87</v>
      </c>
      <c r="AV218" s="13" t="s">
        <v>87</v>
      </c>
      <c r="AW218" s="13" t="s">
        <v>37</v>
      </c>
      <c r="AX218" s="13" t="s">
        <v>77</v>
      </c>
      <c r="AY218" s="244" t="s">
        <v>164</v>
      </c>
    </row>
    <row r="219" s="14" customFormat="1">
      <c r="A219" s="14"/>
      <c r="B219" s="245"/>
      <c r="C219" s="246"/>
      <c r="D219" s="235" t="s">
        <v>174</v>
      </c>
      <c r="E219" s="247" t="s">
        <v>19</v>
      </c>
      <c r="F219" s="248" t="s">
        <v>176</v>
      </c>
      <c r="G219" s="246"/>
      <c r="H219" s="249">
        <v>15.880000000000001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174</v>
      </c>
      <c r="AU219" s="255" t="s">
        <v>87</v>
      </c>
      <c r="AV219" s="14" t="s">
        <v>108</v>
      </c>
      <c r="AW219" s="14" t="s">
        <v>37</v>
      </c>
      <c r="AX219" s="14" t="s">
        <v>85</v>
      </c>
      <c r="AY219" s="255" t="s">
        <v>164</v>
      </c>
    </row>
    <row r="220" s="2" customFormat="1" ht="44.25" customHeight="1">
      <c r="A220" s="41"/>
      <c r="B220" s="42"/>
      <c r="C220" s="215" t="s">
        <v>332</v>
      </c>
      <c r="D220" s="215" t="s">
        <v>166</v>
      </c>
      <c r="E220" s="216" t="s">
        <v>2510</v>
      </c>
      <c r="F220" s="217" t="s">
        <v>2511</v>
      </c>
      <c r="G220" s="218" t="s">
        <v>169</v>
      </c>
      <c r="H220" s="219">
        <v>1.04</v>
      </c>
      <c r="I220" s="220"/>
      <c r="J220" s="221">
        <f>ROUND(I220*H220,2)</f>
        <v>0</v>
      </c>
      <c r="K220" s="217" t="s">
        <v>170</v>
      </c>
      <c r="L220" s="47"/>
      <c r="M220" s="222" t="s">
        <v>19</v>
      </c>
      <c r="N220" s="223" t="s">
        <v>48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108</v>
      </c>
      <c r="AT220" s="226" t="s">
        <v>166</v>
      </c>
      <c r="AU220" s="226" t="s">
        <v>87</v>
      </c>
      <c r="AY220" s="20" t="s">
        <v>164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85</v>
      </c>
      <c r="BK220" s="227">
        <f>ROUND(I220*H220,2)</f>
        <v>0</v>
      </c>
      <c r="BL220" s="20" t="s">
        <v>108</v>
      </c>
      <c r="BM220" s="226" t="s">
        <v>2533</v>
      </c>
    </row>
    <row r="221" s="2" customFormat="1">
      <c r="A221" s="41"/>
      <c r="B221" s="42"/>
      <c r="C221" s="43"/>
      <c r="D221" s="228" t="s">
        <v>172</v>
      </c>
      <c r="E221" s="43"/>
      <c r="F221" s="229" t="s">
        <v>2513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172</v>
      </c>
      <c r="AU221" s="20" t="s">
        <v>87</v>
      </c>
    </row>
    <row r="222" s="15" customFormat="1">
      <c r="A222" s="15"/>
      <c r="B222" s="256"/>
      <c r="C222" s="257"/>
      <c r="D222" s="235" t="s">
        <v>174</v>
      </c>
      <c r="E222" s="258" t="s">
        <v>19</v>
      </c>
      <c r="F222" s="259" t="s">
        <v>2470</v>
      </c>
      <c r="G222" s="257"/>
      <c r="H222" s="258" t="s">
        <v>19</v>
      </c>
      <c r="I222" s="260"/>
      <c r="J222" s="257"/>
      <c r="K222" s="257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174</v>
      </c>
      <c r="AU222" s="265" t="s">
        <v>87</v>
      </c>
      <c r="AV222" s="15" t="s">
        <v>85</v>
      </c>
      <c r="AW222" s="15" t="s">
        <v>37</v>
      </c>
      <c r="AX222" s="15" t="s">
        <v>77</v>
      </c>
      <c r="AY222" s="265" t="s">
        <v>164</v>
      </c>
    </row>
    <row r="223" s="13" customFormat="1">
      <c r="A223" s="13"/>
      <c r="B223" s="233"/>
      <c r="C223" s="234"/>
      <c r="D223" s="235" t="s">
        <v>174</v>
      </c>
      <c r="E223" s="236" t="s">
        <v>19</v>
      </c>
      <c r="F223" s="237" t="s">
        <v>2471</v>
      </c>
      <c r="G223" s="234"/>
      <c r="H223" s="238">
        <v>1.04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174</v>
      </c>
      <c r="AU223" s="244" t="s">
        <v>87</v>
      </c>
      <c r="AV223" s="13" t="s">
        <v>87</v>
      </c>
      <c r="AW223" s="13" t="s">
        <v>37</v>
      </c>
      <c r="AX223" s="13" t="s">
        <v>77</v>
      </c>
      <c r="AY223" s="244" t="s">
        <v>164</v>
      </c>
    </row>
    <row r="224" s="14" customFormat="1">
      <c r="A224" s="14"/>
      <c r="B224" s="245"/>
      <c r="C224" s="246"/>
      <c r="D224" s="235" t="s">
        <v>174</v>
      </c>
      <c r="E224" s="247" t="s">
        <v>19</v>
      </c>
      <c r="F224" s="248" t="s">
        <v>176</v>
      </c>
      <c r="G224" s="246"/>
      <c r="H224" s="249">
        <v>1.04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174</v>
      </c>
      <c r="AU224" s="255" t="s">
        <v>87</v>
      </c>
      <c r="AV224" s="14" t="s">
        <v>108</v>
      </c>
      <c r="AW224" s="14" t="s">
        <v>37</v>
      </c>
      <c r="AX224" s="14" t="s">
        <v>85</v>
      </c>
      <c r="AY224" s="255" t="s">
        <v>164</v>
      </c>
    </row>
    <row r="225" s="12" customFormat="1" ht="22.8" customHeight="1">
      <c r="A225" s="12"/>
      <c r="B225" s="199"/>
      <c r="C225" s="200"/>
      <c r="D225" s="201" t="s">
        <v>76</v>
      </c>
      <c r="E225" s="213" t="s">
        <v>204</v>
      </c>
      <c r="F225" s="213" t="s">
        <v>416</v>
      </c>
      <c r="G225" s="200"/>
      <c r="H225" s="200"/>
      <c r="I225" s="203"/>
      <c r="J225" s="214">
        <f>BK225</f>
        <v>0</v>
      </c>
      <c r="K225" s="200"/>
      <c r="L225" s="205"/>
      <c r="M225" s="206"/>
      <c r="N225" s="207"/>
      <c r="O225" s="207"/>
      <c r="P225" s="208">
        <f>SUM(P226:P244)</f>
        <v>0</v>
      </c>
      <c r="Q225" s="207"/>
      <c r="R225" s="208">
        <f>SUM(R226:R244)</f>
        <v>9.5483733999999991</v>
      </c>
      <c r="S225" s="207"/>
      <c r="T225" s="209">
        <f>SUM(T226:T244)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85</v>
      </c>
      <c r="AT225" s="211" t="s">
        <v>76</v>
      </c>
      <c r="AU225" s="211" t="s">
        <v>85</v>
      </c>
      <c r="AY225" s="210" t="s">
        <v>164</v>
      </c>
      <c r="BK225" s="212">
        <f>SUM(BK226:BK244)</f>
        <v>0</v>
      </c>
    </row>
    <row r="226" s="2" customFormat="1" ht="33" customHeight="1">
      <c r="A226" s="41"/>
      <c r="B226" s="42"/>
      <c r="C226" s="215" t="s">
        <v>337</v>
      </c>
      <c r="D226" s="215" t="s">
        <v>166</v>
      </c>
      <c r="E226" s="216" t="s">
        <v>2534</v>
      </c>
      <c r="F226" s="217" t="s">
        <v>2535</v>
      </c>
      <c r="G226" s="218" t="s">
        <v>169</v>
      </c>
      <c r="H226" s="219">
        <v>12.9</v>
      </c>
      <c r="I226" s="220"/>
      <c r="J226" s="221">
        <f>ROUND(I226*H226,2)</f>
        <v>0</v>
      </c>
      <c r="K226" s="217" t="s">
        <v>170</v>
      </c>
      <c r="L226" s="47"/>
      <c r="M226" s="222" t="s">
        <v>19</v>
      </c>
      <c r="N226" s="223" t="s">
        <v>48</v>
      </c>
      <c r="O226" s="87"/>
      <c r="P226" s="224">
        <f>O226*H226</f>
        <v>0</v>
      </c>
      <c r="Q226" s="224">
        <v>0.22136</v>
      </c>
      <c r="R226" s="224">
        <f>Q226*H226</f>
        <v>2.8555440000000001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108</v>
      </c>
      <c r="AT226" s="226" t="s">
        <v>166</v>
      </c>
      <c r="AU226" s="226" t="s">
        <v>87</v>
      </c>
      <c r="AY226" s="20" t="s">
        <v>164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85</v>
      </c>
      <c r="BK226" s="227">
        <f>ROUND(I226*H226,2)</f>
        <v>0</v>
      </c>
      <c r="BL226" s="20" t="s">
        <v>108</v>
      </c>
      <c r="BM226" s="226" t="s">
        <v>2536</v>
      </c>
    </row>
    <row r="227" s="2" customFormat="1">
      <c r="A227" s="41"/>
      <c r="B227" s="42"/>
      <c r="C227" s="43"/>
      <c r="D227" s="228" t="s">
        <v>172</v>
      </c>
      <c r="E227" s="43"/>
      <c r="F227" s="229" t="s">
        <v>2537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172</v>
      </c>
      <c r="AU227" s="20" t="s">
        <v>87</v>
      </c>
    </row>
    <row r="228" s="15" customFormat="1">
      <c r="A228" s="15"/>
      <c r="B228" s="256"/>
      <c r="C228" s="257"/>
      <c r="D228" s="235" t="s">
        <v>174</v>
      </c>
      <c r="E228" s="258" t="s">
        <v>19</v>
      </c>
      <c r="F228" s="259" t="s">
        <v>2468</v>
      </c>
      <c r="G228" s="257"/>
      <c r="H228" s="258" t="s">
        <v>19</v>
      </c>
      <c r="I228" s="260"/>
      <c r="J228" s="257"/>
      <c r="K228" s="257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174</v>
      </c>
      <c r="AU228" s="265" t="s">
        <v>87</v>
      </c>
      <c r="AV228" s="15" t="s">
        <v>85</v>
      </c>
      <c r="AW228" s="15" t="s">
        <v>37</v>
      </c>
      <c r="AX228" s="15" t="s">
        <v>77</v>
      </c>
      <c r="AY228" s="265" t="s">
        <v>164</v>
      </c>
    </row>
    <row r="229" s="13" customFormat="1">
      <c r="A229" s="13"/>
      <c r="B229" s="233"/>
      <c r="C229" s="234"/>
      <c r="D229" s="235" t="s">
        <v>174</v>
      </c>
      <c r="E229" s="236" t="s">
        <v>19</v>
      </c>
      <c r="F229" s="237" t="s">
        <v>2469</v>
      </c>
      <c r="G229" s="234"/>
      <c r="H229" s="238">
        <v>12.9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174</v>
      </c>
      <c r="AU229" s="244" t="s">
        <v>87</v>
      </c>
      <c r="AV229" s="13" t="s">
        <v>87</v>
      </c>
      <c r="AW229" s="13" t="s">
        <v>37</v>
      </c>
      <c r="AX229" s="13" t="s">
        <v>77</v>
      </c>
      <c r="AY229" s="244" t="s">
        <v>164</v>
      </c>
    </row>
    <row r="230" s="14" customFormat="1">
      <c r="A230" s="14"/>
      <c r="B230" s="245"/>
      <c r="C230" s="246"/>
      <c r="D230" s="235" t="s">
        <v>174</v>
      </c>
      <c r="E230" s="247" t="s">
        <v>19</v>
      </c>
      <c r="F230" s="248" t="s">
        <v>176</v>
      </c>
      <c r="G230" s="246"/>
      <c r="H230" s="249">
        <v>12.9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174</v>
      </c>
      <c r="AU230" s="255" t="s">
        <v>87</v>
      </c>
      <c r="AV230" s="14" t="s">
        <v>108</v>
      </c>
      <c r="AW230" s="14" t="s">
        <v>37</v>
      </c>
      <c r="AX230" s="14" t="s">
        <v>85</v>
      </c>
      <c r="AY230" s="255" t="s">
        <v>164</v>
      </c>
    </row>
    <row r="231" s="2" customFormat="1" ht="24.15" customHeight="1">
      <c r="A231" s="41"/>
      <c r="B231" s="42"/>
      <c r="C231" s="215" t="s">
        <v>343</v>
      </c>
      <c r="D231" s="215" t="s">
        <v>166</v>
      </c>
      <c r="E231" s="216" t="s">
        <v>2538</v>
      </c>
      <c r="F231" s="217" t="s">
        <v>2539</v>
      </c>
      <c r="G231" s="218" t="s">
        <v>169</v>
      </c>
      <c r="H231" s="219">
        <v>1.04</v>
      </c>
      <c r="I231" s="220"/>
      <c r="J231" s="221">
        <f>ROUND(I231*H231,2)</f>
        <v>0</v>
      </c>
      <c r="K231" s="217" t="s">
        <v>170</v>
      </c>
      <c r="L231" s="47"/>
      <c r="M231" s="222" t="s">
        <v>19</v>
      </c>
      <c r="N231" s="223" t="s">
        <v>48</v>
      </c>
      <c r="O231" s="87"/>
      <c r="P231" s="224">
        <f>O231*H231</f>
        <v>0</v>
      </c>
      <c r="Q231" s="224">
        <v>0.27560000000000001</v>
      </c>
      <c r="R231" s="224">
        <f>Q231*H231</f>
        <v>0.28662400000000005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108</v>
      </c>
      <c r="AT231" s="226" t="s">
        <v>166</v>
      </c>
      <c r="AU231" s="226" t="s">
        <v>87</v>
      </c>
      <c r="AY231" s="20" t="s">
        <v>164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85</v>
      </c>
      <c r="BK231" s="227">
        <f>ROUND(I231*H231,2)</f>
        <v>0</v>
      </c>
      <c r="BL231" s="20" t="s">
        <v>108</v>
      </c>
      <c r="BM231" s="226" t="s">
        <v>2540</v>
      </c>
    </row>
    <row r="232" s="2" customFormat="1">
      <c r="A232" s="41"/>
      <c r="B232" s="42"/>
      <c r="C232" s="43"/>
      <c r="D232" s="228" t="s">
        <v>172</v>
      </c>
      <c r="E232" s="43"/>
      <c r="F232" s="229" t="s">
        <v>2541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172</v>
      </c>
      <c r="AU232" s="20" t="s">
        <v>87</v>
      </c>
    </row>
    <row r="233" s="15" customFormat="1">
      <c r="A233" s="15"/>
      <c r="B233" s="256"/>
      <c r="C233" s="257"/>
      <c r="D233" s="235" t="s">
        <v>174</v>
      </c>
      <c r="E233" s="258" t="s">
        <v>19</v>
      </c>
      <c r="F233" s="259" t="s">
        <v>2470</v>
      </c>
      <c r="G233" s="257"/>
      <c r="H233" s="258" t="s">
        <v>19</v>
      </c>
      <c r="I233" s="260"/>
      <c r="J233" s="257"/>
      <c r="K233" s="257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174</v>
      </c>
      <c r="AU233" s="265" t="s">
        <v>87</v>
      </c>
      <c r="AV233" s="15" t="s">
        <v>85</v>
      </c>
      <c r="AW233" s="15" t="s">
        <v>37</v>
      </c>
      <c r="AX233" s="15" t="s">
        <v>77</v>
      </c>
      <c r="AY233" s="265" t="s">
        <v>164</v>
      </c>
    </row>
    <row r="234" s="13" customFormat="1">
      <c r="A234" s="13"/>
      <c r="B234" s="233"/>
      <c r="C234" s="234"/>
      <c r="D234" s="235" t="s">
        <v>174</v>
      </c>
      <c r="E234" s="236" t="s">
        <v>19</v>
      </c>
      <c r="F234" s="237" t="s">
        <v>2471</v>
      </c>
      <c r="G234" s="234"/>
      <c r="H234" s="238">
        <v>1.04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174</v>
      </c>
      <c r="AU234" s="244" t="s">
        <v>87</v>
      </c>
      <c r="AV234" s="13" t="s">
        <v>87</v>
      </c>
      <c r="AW234" s="13" t="s">
        <v>37</v>
      </c>
      <c r="AX234" s="13" t="s">
        <v>77</v>
      </c>
      <c r="AY234" s="244" t="s">
        <v>164</v>
      </c>
    </row>
    <row r="235" s="14" customFormat="1">
      <c r="A235" s="14"/>
      <c r="B235" s="245"/>
      <c r="C235" s="246"/>
      <c r="D235" s="235" t="s">
        <v>174</v>
      </c>
      <c r="E235" s="247" t="s">
        <v>19</v>
      </c>
      <c r="F235" s="248" t="s">
        <v>176</v>
      </c>
      <c r="G235" s="246"/>
      <c r="H235" s="249">
        <v>1.04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174</v>
      </c>
      <c r="AU235" s="255" t="s">
        <v>87</v>
      </c>
      <c r="AV235" s="14" t="s">
        <v>108</v>
      </c>
      <c r="AW235" s="14" t="s">
        <v>37</v>
      </c>
      <c r="AX235" s="14" t="s">
        <v>85</v>
      </c>
      <c r="AY235" s="255" t="s">
        <v>164</v>
      </c>
    </row>
    <row r="236" s="2" customFormat="1" ht="44.25" customHeight="1">
      <c r="A236" s="41"/>
      <c r="B236" s="42"/>
      <c r="C236" s="215" t="s">
        <v>350</v>
      </c>
      <c r="D236" s="215" t="s">
        <v>166</v>
      </c>
      <c r="E236" s="216" t="s">
        <v>2542</v>
      </c>
      <c r="F236" s="217" t="s">
        <v>2543</v>
      </c>
      <c r="G236" s="218" t="s">
        <v>359</v>
      </c>
      <c r="H236" s="219">
        <v>32.579999999999998</v>
      </c>
      <c r="I236" s="220"/>
      <c r="J236" s="221">
        <f>ROUND(I236*H236,2)</f>
        <v>0</v>
      </c>
      <c r="K236" s="217" t="s">
        <v>170</v>
      </c>
      <c r="L236" s="47"/>
      <c r="M236" s="222" t="s">
        <v>19</v>
      </c>
      <c r="N236" s="223" t="s">
        <v>48</v>
      </c>
      <c r="O236" s="87"/>
      <c r="P236" s="224">
        <f>O236*H236</f>
        <v>0</v>
      </c>
      <c r="Q236" s="224">
        <v>0.19663</v>
      </c>
      <c r="R236" s="224">
        <f>Q236*H236</f>
        <v>6.4062053999999993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108</v>
      </c>
      <c r="AT236" s="226" t="s">
        <v>166</v>
      </c>
      <c r="AU236" s="226" t="s">
        <v>87</v>
      </c>
      <c r="AY236" s="20" t="s">
        <v>164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85</v>
      </c>
      <c r="BK236" s="227">
        <f>ROUND(I236*H236,2)</f>
        <v>0</v>
      </c>
      <c r="BL236" s="20" t="s">
        <v>108</v>
      </c>
      <c r="BM236" s="226" t="s">
        <v>2544</v>
      </c>
    </row>
    <row r="237" s="2" customFormat="1">
      <c r="A237" s="41"/>
      <c r="B237" s="42"/>
      <c r="C237" s="43"/>
      <c r="D237" s="228" t="s">
        <v>172</v>
      </c>
      <c r="E237" s="43"/>
      <c r="F237" s="229" t="s">
        <v>2545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172</v>
      </c>
      <c r="AU237" s="20" t="s">
        <v>87</v>
      </c>
    </row>
    <row r="238" s="15" customFormat="1">
      <c r="A238" s="15"/>
      <c r="B238" s="256"/>
      <c r="C238" s="257"/>
      <c r="D238" s="235" t="s">
        <v>174</v>
      </c>
      <c r="E238" s="258" t="s">
        <v>19</v>
      </c>
      <c r="F238" s="259" t="s">
        <v>2468</v>
      </c>
      <c r="G238" s="257"/>
      <c r="H238" s="258" t="s">
        <v>19</v>
      </c>
      <c r="I238" s="260"/>
      <c r="J238" s="257"/>
      <c r="K238" s="257"/>
      <c r="L238" s="261"/>
      <c r="M238" s="262"/>
      <c r="N238" s="263"/>
      <c r="O238" s="263"/>
      <c r="P238" s="263"/>
      <c r="Q238" s="263"/>
      <c r="R238" s="263"/>
      <c r="S238" s="263"/>
      <c r="T238" s="26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5" t="s">
        <v>174</v>
      </c>
      <c r="AU238" s="265" t="s">
        <v>87</v>
      </c>
      <c r="AV238" s="15" t="s">
        <v>85</v>
      </c>
      <c r="AW238" s="15" t="s">
        <v>37</v>
      </c>
      <c r="AX238" s="15" t="s">
        <v>77</v>
      </c>
      <c r="AY238" s="265" t="s">
        <v>164</v>
      </c>
    </row>
    <row r="239" s="13" customFormat="1">
      <c r="A239" s="13"/>
      <c r="B239" s="233"/>
      <c r="C239" s="234"/>
      <c r="D239" s="235" t="s">
        <v>174</v>
      </c>
      <c r="E239" s="236" t="s">
        <v>19</v>
      </c>
      <c r="F239" s="237" t="s">
        <v>2546</v>
      </c>
      <c r="G239" s="234"/>
      <c r="H239" s="238">
        <v>27.739999999999998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174</v>
      </c>
      <c r="AU239" s="244" t="s">
        <v>87</v>
      </c>
      <c r="AV239" s="13" t="s">
        <v>87</v>
      </c>
      <c r="AW239" s="13" t="s">
        <v>37</v>
      </c>
      <c r="AX239" s="13" t="s">
        <v>77</v>
      </c>
      <c r="AY239" s="244" t="s">
        <v>164</v>
      </c>
    </row>
    <row r="240" s="16" customFormat="1">
      <c r="A240" s="16"/>
      <c r="B240" s="277"/>
      <c r="C240" s="278"/>
      <c r="D240" s="235" t="s">
        <v>174</v>
      </c>
      <c r="E240" s="279" t="s">
        <v>19</v>
      </c>
      <c r="F240" s="280" t="s">
        <v>469</v>
      </c>
      <c r="G240" s="278"/>
      <c r="H240" s="281">
        <v>27.739999999999998</v>
      </c>
      <c r="I240" s="282"/>
      <c r="J240" s="278"/>
      <c r="K240" s="278"/>
      <c r="L240" s="283"/>
      <c r="M240" s="284"/>
      <c r="N240" s="285"/>
      <c r="O240" s="285"/>
      <c r="P240" s="285"/>
      <c r="Q240" s="285"/>
      <c r="R240" s="285"/>
      <c r="S240" s="285"/>
      <c r="T240" s="28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87" t="s">
        <v>174</v>
      </c>
      <c r="AU240" s="287" t="s">
        <v>87</v>
      </c>
      <c r="AV240" s="16" t="s">
        <v>105</v>
      </c>
      <c r="AW240" s="16" t="s">
        <v>37</v>
      </c>
      <c r="AX240" s="16" t="s">
        <v>77</v>
      </c>
      <c r="AY240" s="287" t="s">
        <v>164</v>
      </c>
    </row>
    <row r="241" s="15" customFormat="1">
      <c r="A241" s="15"/>
      <c r="B241" s="256"/>
      <c r="C241" s="257"/>
      <c r="D241" s="235" t="s">
        <v>174</v>
      </c>
      <c r="E241" s="258" t="s">
        <v>19</v>
      </c>
      <c r="F241" s="259" t="s">
        <v>2470</v>
      </c>
      <c r="G241" s="257"/>
      <c r="H241" s="258" t="s">
        <v>19</v>
      </c>
      <c r="I241" s="260"/>
      <c r="J241" s="257"/>
      <c r="K241" s="257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174</v>
      </c>
      <c r="AU241" s="265" t="s">
        <v>87</v>
      </c>
      <c r="AV241" s="15" t="s">
        <v>85</v>
      </c>
      <c r="AW241" s="15" t="s">
        <v>37</v>
      </c>
      <c r="AX241" s="15" t="s">
        <v>77</v>
      </c>
      <c r="AY241" s="265" t="s">
        <v>164</v>
      </c>
    </row>
    <row r="242" s="13" customFormat="1">
      <c r="A242" s="13"/>
      <c r="B242" s="233"/>
      <c r="C242" s="234"/>
      <c r="D242" s="235" t="s">
        <v>174</v>
      </c>
      <c r="E242" s="236" t="s">
        <v>19</v>
      </c>
      <c r="F242" s="237" t="s">
        <v>2547</v>
      </c>
      <c r="G242" s="234"/>
      <c r="H242" s="238">
        <v>4.8399999999999999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174</v>
      </c>
      <c r="AU242" s="244" t="s">
        <v>87</v>
      </c>
      <c r="AV242" s="13" t="s">
        <v>87</v>
      </c>
      <c r="AW242" s="13" t="s">
        <v>37</v>
      </c>
      <c r="AX242" s="13" t="s">
        <v>77</v>
      </c>
      <c r="AY242" s="244" t="s">
        <v>164</v>
      </c>
    </row>
    <row r="243" s="16" customFormat="1">
      <c r="A243" s="16"/>
      <c r="B243" s="277"/>
      <c r="C243" s="278"/>
      <c r="D243" s="235" t="s">
        <v>174</v>
      </c>
      <c r="E243" s="279" t="s">
        <v>19</v>
      </c>
      <c r="F243" s="280" t="s">
        <v>469</v>
      </c>
      <c r="G243" s="278"/>
      <c r="H243" s="281">
        <v>4.8399999999999999</v>
      </c>
      <c r="I243" s="282"/>
      <c r="J243" s="278"/>
      <c r="K243" s="278"/>
      <c r="L243" s="283"/>
      <c r="M243" s="284"/>
      <c r="N243" s="285"/>
      <c r="O243" s="285"/>
      <c r="P243" s="285"/>
      <c r="Q243" s="285"/>
      <c r="R243" s="285"/>
      <c r="S243" s="285"/>
      <c r="T243" s="28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87" t="s">
        <v>174</v>
      </c>
      <c r="AU243" s="287" t="s">
        <v>87</v>
      </c>
      <c r="AV243" s="16" t="s">
        <v>105</v>
      </c>
      <c r="AW243" s="16" t="s">
        <v>37</v>
      </c>
      <c r="AX243" s="16" t="s">
        <v>77</v>
      </c>
      <c r="AY243" s="287" t="s">
        <v>164</v>
      </c>
    </row>
    <row r="244" s="14" customFormat="1">
      <c r="A244" s="14"/>
      <c r="B244" s="245"/>
      <c r="C244" s="246"/>
      <c r="D244" s="235" t="s">
        <v>174</v>
      </c>
      <c r="E244" s="247" t="s">
        <v>19</v>
      </c>
      <c r="F244" s="248" t="s">
        <v>176</v>
      </c>
      <c r="G244" s="246"/>
      <c r="H244" s="249">
        <v>32.579999999999998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174</v>
      </c>
      <c r="AU244" s="255" t="s">
        <v>87</v>
      </c>
      <c r="AV244" s="14" t="s">
        <v>108</v>
      </c>
      <c r="AW244" s="14" t="s">
        <v>37</v>
      </c>
      <c r="AX244" s="14" t="s">
        <v>85</v>
      </c>
      <c r="AY244" s="255" t="s">
        <v>164</v>
      </c>
    </row>
    <row r="245" s="12" customFormat="1" ht="22.8" customHeight="1">
      <c r="A245" s="12"/>
      <c r="B245" s="199"/>
      <c r="C245" s="200"/>
      <c r="D245" s="201" t="s">
        <v>76</v>
      </c>
      <c r="E245" s="213" t="s">
        <v>227</v>
      </c>
      <c r="F245" s="213" t="s">
        <v>617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P246</f>
        <v>0</v>
      </c>
      <c r="Q245" s="207"/>
      <c r="R245" s="208">
        <f>R246</f>
        <v>0</v>
      </c>
      <c r="S245" s="207"/>
      <c r="T245" s="209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85</v>
      </c>
      <c r="AT245" s="211" t="s">
        <v>76</v>
      </c>
      <c r="AU245" s="211" t="s">
        <v>85</v>
      </c>
      <c r="AY245" s="210" t="s">
        <v>164</v>
      </c>
      <c r="BK245" s="212">
        <f>BK246</f>
        <v>0</v>
      </c>
    </row>
    <row r="246" s="12" customFormat="1" ht="20.88" customHeight="1">
      <c r="A246" s="12"/>
      <c r="B246" s="199"/>
      <c r="C246" s="200"/>
      <c r="D246" s="201" t="s">
        <v>76</v>
      </c>
      <c r="E246" s="213" t="s">
        <v>743</v>
      </c>
      <c r="F246" s="213" t="s">
        <v>744</v>
      </c>
      <c r="G246" s="200"/>
      <c r="H246" s="200"/>
      <c r="I246" s="203"/>
      <c r="J246" s="214">
        <f>BK246</f>
        <v>0</v>
      </c>
      <c r="K246" s="200"/>
      <c r="L246" s="205"/>
      <c r="M246" s="206"/>
      <c r="N246" s="207"/>
      <c r="O246" s="207"/>
      <c r="P246" s="208">
        <f>SUM(P247:P251)</f>
        <v>0</v>
      </c>
      <c r="Q246" s="207"/>
      <c r="R246" s="208">
        <f>SUM(R247:R251)</f>
        <v>0</v>
      </c>
      <c r="S246" s="207"/>
      <c r="T246" s="209">
        <f>SUM(T247:T251)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0" t="s">
        <v>85</v>
      </c>
      <c r="AT246" s="211" t="s">
        <v>76</v>
      </c>
      <c r="AU246" s="211" t="s">
        <v>87</v>
      </c>
      <c r="AY246" s="210" t="s">
        <v>164</v>
      </c>
      <c r="BK246" s="212">
        <f>SUM(BK247:BK251)</f>
        <v>0</v>
      </c>
    </row>
    <row r="247" s="2" customFormat="1" ht="76.35" customHeight="1">
      <c r="A247" s="41"/>
      <c r="B247" s="42"/>
      <c r="C247" s="215" t="s">
        <v>356</v>
      </c>
      <c r="D247" s="215" t="s">
        <v>166</v>
      </c>
      <c r="E247" s="216" t="s">
        <v>2548</v>
      </c>
      <c r="F247" s="217" t="s">
        <v>2549</v>
      </c>
      <c r="G247" s="218" t="s">
        <v>169</v>
      </c>
      <c r="H247" s="219">
        <v>15.880000000000001</v>
      </c>
      <c r="I247" s="220"/>
      <c r="J247" s="221">
        <f>ROUND(I247*H247,2)</f>
        <v>0</v>
      </c>
      <c r="K247" s="217" t="s">
        <v>170</v>
      </c>
      <c r="L247" s="47"/>
      <c r="M247" s="222" t="s">
        <v>19</v>
      </c>
      <c r="N247" s="223" t="s">
        <v>48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108</v>
      </c>
      <c r="AT247" s="226" t="s">
        <v>166</v>
      </c>
      <c r="AU247" s="226" t="s">
        <v>105</v>
      </c>
      <c r="AY247" s="20" t="s">
        <v>164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85</v>
      </c>
      <c r="BK247" s="227">
        <f>ROUND(I247*H247,2)</f>
        <v>0</v>
      </c>
      <c r="BL247" s="20" t="s">
        <v>108</v>
      </c>
      <c r="BM247" s="226" t="s">
        <v>2550</v>
      </c>
    </row>
    <row r="248" s="2" customFormat="1">
      <c r="A248" s="41"/>
      <c r="B248" s="42"/>
      <c r="C248" s="43"/>
      <c r="D248" s="228" t="s">
        <v>172</v>
      </c>
      <c r="E248" s="43"/>
      <c r="F248" s="229" t="s">
        <v>2551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172</v>
      </c>
      <c r="AU248" s="20" t="s">
        <v>105</v>
      </c>
    </row>
    <row r="249" s="15" customFormat="1">
      <c r="A249" s="15"/>
      <c r="B249" s="256"/>
      <c r="C249" s="257"/>
      <c r="D249" s="235" t="s">
        <v>174</v>
      </c>
      <c r="E249" s="258" t="s">
        <v>19</v>
      </c>
      <c r="F249" s="259" t="s">
        <v>2465</v>
      </c>
      <c r="G249" s="257"/>
      <c r="H249" s="258" t="s">
        <v>19</v>
      </c>
      <c r="I249" s="260"/>
      <c r="J249" s="257"/>
      <c r="K249" s="257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174</v>
      </c>
      <c r="AU249" s="265" t="s">
        <v>105</v>
      </c>
      <c r="AV249" s="15" t="s">
        <v>85</v>
      </c>
      <c r="AW249" s="15" t="s">
        <v>37</v>
      </c>
      <c r="AX249" s="15" t="s">
        <v>77</v>
      </c>
      <c r="AY249" s="265" t="s">
        <v>164</v>
      </c>
    </row>
    <row r="250" s="13" customFormat="1">
      <c r="A250" s="13"/>
      <c r="B250" s="233"/>
      <c r="C250" s="234"/>
      <c r="D250" s="235" t="s">
        <v>174</v>
      </c>
      <c r="E250" s="236" t="s">
        <v>19</v>
      </c>
      <c r="F250" s="237" t="s">
        <v>2466</v>
      </c>
      <c r="G250" s="234"/>
      <c r="H250" s="238">
        <v>15.880000000000001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174</v>
      </c>
      <c r="AU250" s="244" t="s">
        <v>105</v>
      </c>
      <c r="AV250" s="13" t="s">
        <v>87</v>
      </c>
      <c r="AW250" s="13" t="s">
        <v>37</v>
      </c>
      <c r="AX250" s="13" t="s">
        <v>77</v>
      </c>
      <c r="AY250" s="244" t="s">
        <v>164</v>
      </c>
    </row>
    <row r="251" s="14" customFormat="1">
      <c r="A251" s="14"/>
      <c r="B251" s="245"/>
      <c r="C251" s="246"/>
      <c r="D251" s="235" t="s">
        <v>174</v>
      </c>
      <c r="E251" s="247" t="s">
        <v>19</v>
      </c>
      <c r="F251" s="248" t="s">
        <v>176</v>
      </c>
      <c r="G251" s="246"/>
      <c r="H251" s="249">
        <v>15.880000000000001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174</v>
      </c>
      <c r="AU251" s="255" t="s">
        <v>105</v>
      </c>
      <c r="AV251" s="14" t="s">
        <v>108</v>
      </c>
      <c r="AW251" s="14" t="s">
        <v>37</v>
      </c>
      <c r="AX251" s="14" t="s">
        <v>85</v>
      </c>
      <c r="AY251" s="255" t="s">
        <v>164</v>
      </c>
    </row>
    <row r="252" s="12" customFormat="1" ht="22.8" customHeight="1">
      <c r="A252" s="12"/>
      <c r="B252" s="199"/>
      <c r="C252" s="200"/>
      <c r="D252" s="201" t="s">
        <v>76</v>
      </c>
      <c r="E252" s="213" t="s">
        <v>871</v>
      </c>
      <c r="F252" s="213" t="s">
        <v>872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SUM(P253:P254)</f>
        <v>0</v>
      </c>
      <c r="Q252" s="207"/>
      <c r="R252" s="208">
        <f>SUM(R253:R254)</f>
        <v>0</v>
      </c>
      <c r="S252" s="207"/>
      <c r="T252" s="209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85</v>
      </c>
      <c r="AT252" s="211" t="s">
        <v>76</v>
      </c>
      <c r="AU252" s="211" t="s">
        <v>85</v>
      </c>
      <c r="AY252" s="210" t="s">
        <v>164</v>
      </c>
      <c r="BK252" s="212">
        <f>SUM(BK253:BK254)</f>
        <v>0</v>
      </c>
    </row>
    <row r="253" s="2" customFormat="1" ht="37.8" customHeight="1">
      <c r="A253" s="41"/>
      <c r="B253" s="42"/>
      <c r="C253" s="215" t="s">
        <v>364</v>
      </c>
      <c r="D253" s="215" t="s">
        <v>166</v>
      </c>
      <c r="E253" s="216" t="s">
        <v>2552</v>
      </c>
      <c r="F253" s="217" t="s">
        <v>2553</v>
      </c>
      <c r="G253" s="218" t="s">
        <v>249</v>
      </c>
      <c r="H253" s="219">
        <v>12.648</v>
      </c>
      <c r="I253" s="220"/>
      <c r="J253" s="221">
        <f>ROUND(I253*H253,2)</f>
        <v>0</v>
      </c>
      <c r="K253" s="217" t="s">
        <v>170</v>
      </c>
      <c r="L253" s="47"/>
      <c r="M253" s="222" t="s">
        <v>19</v>
      </c>
      <c r="N253" s="223" t="s">
        <v>48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108</v>
      </c>
      <c r="AT253" s="226" t="s">
        <v>166</v>
      </c>
      <c r="AU253" s="226" t="s">
        <v>87</v>
      </c>
      <c r="AY253" s="20" t="s">
        <v>164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85</v>
      </c>
      <c r="BK253" s="227">
        <f>ROUND(I253*H253,2)</f>
        <v>0</v>
      </c>
      <c r="BL253" s="20" t="s">
        <v>108</v>
      </c>
      <c r="BM253" s="226" t="s">
        <v>2554</v>
      </c>
    </row>
    <row r="254" s="2" customFormat="1">
      <c r="A254" s="41"/>
      <c r="B254" s="42"/>
      <c r="C254" s="43"/>
      <c r="D254" s="228" t="s">
        <v>172</v>
      </c>
      <c r="E254" s="43"/>
      <c r="F254" s="229" t="s">
        <v>2555</v>
      </c>
      <c r="G254" s="43"/>
      <c r="H254" s="43"/>
      <c r="I254" s="230"/>
      <c r="J254" s="43"/>
      <c r="K254" s="43"/>
      <c r="L254" s="47"/>
      <c r="M254" s="295"/>
      <c r="N254" s="296"/>
      <c r="O254" s="292"/>
      <c r="P254" s="292"/>
      <c r="Q254" s="292"/>
      <c r="R254" s="292"/>
      <c r="S254" s="292"/>
      <c r="T254" s="297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172</v>
      </c>
      <c r="AU254" s="20" t="s">
        <v>87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4fCJ2LjjJFXfVHfvTg6vaudD88FtJ6ipcSQk24wv8LcnAnbP7sqtyhDi2cbCDIS/WUx4I/oWteWu4xG9BEyEJQ==" hashValue="azhg+scw7Df7o9HMdKBAX5Nu6o9Qddvjvs9IuZpqJjWC2Zty5RcyZvk9vl+BMpbQuiPFx2wkz8nBpGVLymBeSQ==" algorithmName="SHA-512" password="CC35"/>
  <autoFilter ref="C85:K25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3106161"/>
    <hyperlink ref="F95" r:id="rId2" display="https://podminky.urs.cz/item/CS_URS_2025_01/121112003"/>
    <hyperlink ref="F110" r:id="rId3" display="https://podminky.urs.cz/item/CS_URS_2025_01/122211101"/>
    <hyperlink ref="F122" r:id="rId4" display="https://podminky.urs.cz/item/CS_URS_2025_01/162211311"/>
    <hyperlink ref="F127" r:id="rId5" display="https://podminky.urs.cz/item/CS_URS_2025_01/162211319"/>
    <hyperlink ref="F131" r:id="rId6" display="https://podminky.urs.cz/item/CS_URS_2025_01/167111101"/>
    <hyperlink ref="F136" r:id="rId7" display="https://podminky.urs.cz/item/CS_URS_2025_01/162751117"/>
    <hyperlink ref="F140" r:id="rId8" display="https://podminky.urs.cz/item/CS_URS_2025_01/162751119"/>
    <hyperlink ref="F144" r:id="rId9" display="https://podminky.urs.cz/item/CS_URS_2025_01/171251201"/>
    <hyperlink ref="F149" r:id="rId10" display="https://podminky.urs.cz/item/CS_URS_2025_01/171201231"/>
    <hyperlink ref="F153" r:id="rId11" display="https://podminky.urs.cz/item/CS_URS_2025_01/181912112"/>
    <hyperlink ref="F168" r:id="rId12" display="https://podminky.urs.cz/item/CS_URS_2025_01/181311103"/>
    <hyperlink ref="F174" r:id="rId13" display="https://podminky.urs.cz/item/CS_URS_2025_01/181411131"/>
    <hyperlink ref="F184" r:id="rId14" display="https://podminky.urs.cz/item/CS_URS_2025_01/564750001"/>
    <hyperlink ref="F189" r:id="rId15" display="https://podminky.urs.cz/item/CS_URS_2025_01/564750001"/>
    <hyperlink ref="F194" r:id="rId16" display="https://podminky.urs.cz/item/CS_URS_2025_01/564760101"/>
    <hyperlink ref="F203" r:id="rId17" display="https://podminky.urs.cz/item/CS_URS_2025_01/591211111"/>
    <hyperlink ref="F211" r:id="rId18" display="https://podminky.urs.cz/item/CS_URS_2025_01/564952111"/>
    <hyperlink ref="F216" r:id="rId19" display="https://podminky.urs.cz/item/CS_URS_2025_01/564861011"/>
    <hyperlink ref="F221" r:id="rId20" display="https://podminky.urs.cz/item/CS_URS_2025_01/564760101"/>
    <hyperlink ref="F227" r:id="rId21" display="https://podminky.urs.cz/item/CS_URS_2025_01/637211134"/>
    <hyperlink ref="F232" r:id="rId22" display="https://podminky.urs.cz/item/CS_URS_2025_01/637121112"/>
    <hyperlink ref="F237" r:id="rId23" display="https://podminky.urs.cz/item/CS_URS_2025_01/637311122"/>
    <hyperlink ref="F248" r:id="rId24" display="https://podminky.urs.cz/item/CS_URS_2025_01/979071121"/>
    <hyperlink ref="F254" r:id="rId25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115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2556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17. 2. 2026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30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31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33</v>
      </c>
      <c r="E20" s="41"/>
      <c r="F20" s="41"/>
      <c r="G20" s="41"/>
      <c r="H20" s="41"/>
      <c r="I20" s="145" t="s">
        <v>26</v>
      </c>
      <c r="J20" s="136" t="s">
        <v>34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35</v>
      </c>
      <c r="F21" s="41"/>
      <c r="G21" s="41"/>
      <c r="H21" s="41"/>
      <c r="I21" s="145" t="s">
        <v>29</v>
      </c>
      <c r="J21" s="136" t="s">
        <v>36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38</v>
      </c>
      <c r="E23" s="41"/>
      <c r="F23" s="41"/>
      <c r="G23" s="41"/>
      <c r="H23" s="41"/>
      <c r="I23" s="145" t="s">
        <v>26</v>
      </c>
      <c r="J23" s="136" t="s">
        <v>39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40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41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43</v>
      </c>
      <c r="E30" s="41"/>
      <c r="F30" s="41"/>
      <c r="G30" s="41"/>
      <c r="H30" s="41"/>
      <c r="I30" s="41"/>
      <c r="J30" s="156">
        <f>ROUND(J91,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45</v>
      </c>
      <c r="G32" s="41"/>
      <c r="H32" s="41"/>
      <c r="I32" s="157" t="s">
        <v>44</v>
      </c>
      <c r="J32" s="157" t="s">
        <v>46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47</v>
      </c>
      <c r="E33" s="145" t="s">
        <v>48</v>
      </c>
      <c r="F33" s="159">
        <f>ROUND((SUM(BE91:BE225)),  2)</f>
        <v>0</v>
      </c>
      <c r="G33" s="41"/>
      <c r="H33" s="41"/>
      <c r="I33" s="160">
        <v>0.20999999999999999</v>
      </c>
      <c r="J33" s="159">
        <f>ROUND(((SUM(BE91:BE225))*I33),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49</v>
      </c>
      <c r="F34" s="159">
        <f>ROUND((SUM(BF91:BF225)),  2)</f>
        <v>0</v>
      </c>
      <c r="G34" s="41"/>
      <c r="H34" s="41"/>
      <c r="I34" s="160">
        <v>0.12</v>
      </c>
      <c r="J34" s="159">
        <f>ROUND(((SUM(BF91:BF225))*I34),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50</v>
      </c>
      <c r="F35" s="159">
        <f>ROUND((SUM(BG91:BG225)),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51</v>
      </c>
      <c r="F36" s="159">
        <f>ROUND((SUM(BH91:BH225)),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52</v>
      </c>
      <c r="F37" s="159">
        <f>ROUND((SUM(BI91:BI225)),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53</v>
      </c>
      <c r="E39" s="163"/>
      <c r="F39" s="163"/>
      <c r="G39" s="164" t="s">
        <v>54</v>
      </c>
      <c r="H39" s="165" t="s">
        <v>55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REKONSTRUKCE HOSPODÁŘSKÉ BUDOVY KLÁŠTERA – TŘÍDA MÍRU, TACHOV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Zdravotně technické instalace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435; k.ú. Tachov</v>
      </c>
      <c r="G52" s="43"/>
      <c r="H52" s="43"/>
      <c r="I52" s="35" t="s">
        <v>23</v>
      </c>
      <c r="J52" s="75" t="str">
        <f>IF(J12="","",J12)</f>
        <v>17. 2. 2026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Muzeum Českého lesa v Tachově</v>
      </c>
      <c r="G54" s="43"/>
      <c r="H54" s="43"/>
      <c r="I54" s="35" t="s">
        <v>33</v>
      </c>
      <c r="J54" s="39" t="str">
        <f>E21</f>
        <v>ATELIER SOUKUP OPL ŠVEHLA s.r.o.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118</v>
      </c>
      <c r="D57" s="174"/>
      <c r="E57" s="174"/>
      <c r="F57" s="174"/>
      <c r="G57" s="174"/>
      <c r="H57" s="174"/>
      <c r="I57" s="174"/>
      <c r="J57" s="175" t="s">
        <v>119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75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120</v>
      </c>
    </row>
    <row r="60" s="9" customFormat="1" ht="24.96" customHeight="1">
      <c r="A60" s="9"/>
      <c r="B60" s="177"/>
      <c r="C60" s="178"/>
      <c r="D60" s="179" t="s">
        <v>121</v>
      </c>
      <c r="E60" s="180"/>
      <c r="F60" s="180"/>
      <c r="G60" s="180"/>
      <c r="H60" s="180"/>
      <c r="I60" s="180"/>
      <c r="J60" s="181">
        <f>J92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122</v>
      </c>
      <c r="E61" s="185"/>
      <c r="F61" s="185"/>
      <c r="G61" s="185"/>
      <c r="H61" s="185"/>
      <c r="I61" s="185"/>
      <c r="J61" s="186">
        <f>J93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123</v>
      </c>
      <c r="E62" s="185"/>
      <c r="F62" s="185"/>
      <c r="G62" s="185"/>
      <c r="H62" s="185"/>
      <c r="I62" s="185"/>
      <c r="J62" s="186">
        <f>J144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2557</v>
      </c>
      <c r="E63" s="185"/>
      <c r="F63" s="185"/>
      <c r="G63" s="185"/>
      <c r="H63" s="185"/>
      <c r="I63" s="185"/>
      <c r="J63" s="186">
        <f>J159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2558</v>
      </c>
      <c r="E64" s="185"/>
      <c r="F64" s="185"/>
      <c r="G64" s="185"/>
      <c r="H64" s="185"/>
      <c r="I64" s="185"/>
      <c r="J64" s="186">
        <f>J164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129</v>
      </c>
      <c r="E65" s="185"/>
      <c r="F65" s="185"/>
      <c r="G65" s="185"/>
      <c r="H65" s="185"/>
      <c r="I65" s="185"/>
      <c r="J65" s="186">
        <f>J177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135</v>
      </c>
      <c r="E66" s="185"/>
      <c r="F66" s="185"/>
      <c r="G66" s="185"/>
      <c r="H66" s="185"/>
      <c r="I66" s="185"/>
      <c r="J66" s="186">
        <f>J186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136</v>
      </c>
      <c r="E67" s="185"/>
      <c r="F67" s="185"/>
      <c r="G67" s="185"/>
      <c r="H67" s="185"/>
      <c r="I67" s="185"/>
      <c r="J67" s="186">
        <f>J197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137</v>
      </c>
      <c r="E68" s="180"/>
      <c r="F68" s="180"/>
      <c r="G68" s="180"/>
      <c r="H68" s="180"/>
      <c r="I68" s="180"/>
      <c r="J68" s="181">
        <f>J200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2559</v>
      </c>
      <c r="E69" s="185"/>
      <c r="F69" s="185"/>
      <c r="G69" s="185"/>
      <c r="H69" s="185"/>
      <c r="I69" s="185"/>
      <c r="J69" s="186">
        <f>J201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2560</v>
      </c>
      <c r="E70" s="185"/>
      <c r="F70" s="185"/>
      <c r="G70" s="185"/>
      <c r="H70" s="185"/>
      <c r="I70" s="185"/>
      <c r="J70" s="186">
        <f>J216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7"/>
      <c r="C71" s="178"/>
      <c r="D71" s="179" t="s">
        <v>2561</v>
      </c>
      <c r="E71" s="180"/>
      <c r="F71" s="180"/>
      <c r="G71" s="180"/>
      <c r="H71" s="180"/>
      <c r="I71" s="180"/>
      <c r="J71" s="181">
        <f>J221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149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2" t="str">
        <f>E7</f>
        <v>REKONSTRUKCE HOSPODÁŘSKÉ BUDOVY KLÁŠTERA – TŘÍDA MÍRU, TACHOV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115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03 - Zdravotně technické instalace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p.č. 435; k.ú. Tachov</v>
      </c>
      <c r="G85" s="43"/>
      <c r="H85" s="43"/>
      <c r="I85" s="35" t="s">
        <v>23</v>
      </c>
      <c r="J85" s="75" t="str">
        <f>IF(J12="","",J12)</f>
        <v>17. 2. 2026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Muzeum Českého lesa v Tachově</v>
      </c>
      <c r="G87" s="43"/>
      <c r="H87" s="43"/>
      <c r="I87" s="35" t="s">
        <v>33</v>
      </c>
      <c r="J87" s="39" t="str">
        <f>E21</f>
        <v>ATELIER SOUKUP OPL ŠVEHLA s.r.o.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38</v>
      </c>
      <c r="J88" s="39" t="str">
        <f>E24</f>
        <v>Ing. Jaroslav Stolička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150</v>
      </c>
      <c r="D90" s="191" t="s">
        <v>62</v>
      </c>
      <c r="E90" s="191" t="s">
        <v>58</v>
      </c>
      <c r="F90" s="191" t="s">
        <v>59</v>
      </c>
      <c r="G90" s="191" t="s">
        <v>151</v>
      </c>
      <c r="H90" s="191" t="s">
        <v>152</v>
      </c>
      <c r="I90" s="191" t="s">
        <v>153</v>
      </c>
      <c r="J90" s="191" t="s">
        <v>119</v>
      </c>
      <c r="K90" s="192" t="s">
        <v>154</v>
      </c>
      <c r="L90" s="193"/>
      <c r="M90" s="95" t="s">
        <v>19</v>
      </c>
      <c r="N90" s="96" t="s">
        <v>47</v>
      </c>
      <c r="O90" s="96" t="s">
        <v>155</v>
      </c>
      <c r="P90" s="96" t="s">
        <v>156</v>
      </c>
      <c r="Q90" s="96" t="s">
        <v>157</v>
      </c>
      <c r="R90" s="96" t="s">
        <v>158</v>
      </c>
      <c r="S90" s="96" t="s">
        <v>159</v>
      </c>
      <c r="T90" s="97" t="s">
        <v>160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161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P92+P200+P221</f>
        <v>0</v>
      </c>
      <c r="Q91" s="99"/>
      <c r="R91" s="196">
        <f>R92+R200+R221</f>
        <v>0</v>
      </c>
      <c r="S91" s="99"/>
      <c r="T91" s="197">
        <f>T92+T200+T221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76</v>
      </c>
      <c r="AU91" s="20" t="s">
        <v>120</v>
      </c>
      <c r="BK91" s="198">
        <f>BK92+BK200+BK221</f>
        <v>0</v>
      </c>
    </row>
    <row r="92" s="12" customFormat="1" ht="25.92" customHeight="1">
      <c r="A92" s="12"/>
      <c r="B92" s="199"/>
      <c r="C92" s="200"/>
      <c r="D92" s="201" t="s">
        <v>76</v>
      </c>
      <c r="E92" s="202" t="s">
        <v>162</v>
      </c>
      <c r="F92" s="202" t="s">
        <v>163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P93+P144+P159+P164+P177+P186+P197</f>
        <v>0</v>
      </c>
      <c r="Q92" s="207"/>
      <c r="R92" s="208">
        <f>R93+R144+R159+R164+R177+R186+R197</f>
        <v>0</v>
      </c>
      <c r="S92" s="207"/>
      <c r="T92" s="209">
        <f>T93+T144+T159+T164+T177+T186+T197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85</v>
      </c>
      <c r="AT92" s="211" t="s">
        <v>76</v>
      </c>
      <c r="AU92" s="211" t="s">
        <v>77</v>
      </c>
      <c r="AY92" s="210" t="s">
        <v>164</v>
      </c>
      <c r="BK92" s="212">
        <f>BK93+BK144+BK159+BK164+BK177+BK186+BK197</f>
        <v>0</v>
      </c>
    </row>
    <row r="93" s="12" customFormat="1" ht="22.8" customHeight="1">
      <c r="A93" s="12"/>
      <c r="B93" s="199"/>
      <c r="C93" s="200"/>
      <c r="D93" s="201" t="s">
        <v>76</v>
      </c>
      <c r="E93" s="213" t="s">
        <v>85</v>
      </c>
      <c r="F93" s="213" t="s">
        <v>165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SUM(P94:P143)</f>
        <v>0</v>
      </c>
      <c r="Q93" s="207"/>
      <c r="R93" s="208">
        <f>SUM(R94:R143)</f>
        <v>0</v>
      </c>
      <c r="S93" s="207"/>
      <c r="T93" s="209">
        <f>SUM(T94:T143)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85</v>
      </c>
      <c r="AT93" s="211" t="s">
        <v>76</v>
      </c>
      <c r="AU93" s="211" t="s">
        <v>85</v>
      </c>
      <c r="AY93" s="210" t="s">
        <v>164</v>
      </c>
      <c r="BK93" s="212">
        <f>SUM(BK94:BK143)</f>
        <v>0</v>
      </c>
    </row>
    <row r="94" s="2" customFormat="1" ht="37.8" customHeight="1">
      <c r="A94" s="41"/>
      <c r="B94" s="42"/>
      <c r="C94" s="215" t="s">
        <v>85</v>
      </c>
      <c r="D94" s="215" t="s">
        <v>166</v>
      </c>
      <c r="E94" s="216" t="s">
        <v>2562</v>
      </c>
      <c r="F94" s="217" t="s">
        <v>2563</v>
      </c>
      <c r="G94" s="218" t="s">
        <v>179</v>
      </c>
      <c r="H94" s="219">
        <v>0.053999999999999999</v>
      </c>
      <c r="I94" s="220"/>
      <c r="J94" s="221">
        <f>ROUND(I94*H94,2)</f>
        <v>0</v>
      </c>
      <c r="K94" s="217" t="s">
        <v>170</v>
      </c>
      <c r="L94" s="47"/>
      <c r="M94" s="222" t="s">
        <v>19</v>
      </c>
      <c r="N94" s="223" t="s">
        <v>48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108</v>
      </c>
      <c r="AT94" s="226" t="s">
        <v>166</v>
      </c>
      <c r="AU94" s="226" t="s">
        <v>87</v>
      </c>
      <c r="AY94" s="20" t="s">
        <v>164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85</v>
      </c>
      <c r="BK94" s="227">
        <f>ROUND(I94*H94,2)</f>
        <v>0</v>
      </c>
      <c r="BL94" s="20" t="s">
        <v>108</v>
      </c>
      <c r="BM94" s="226" t="s">
        <v>87</v>
      </c>
    </row>
    <row r="95" s="2" customFormat="1">
      <c r="A95" s="41"/>
      <c r="B95" s="42"/>
      <c r="C95" s="43"/>
      <c r="D95" s="228" t="s">
        <v>172</v>
      </c>
      <c r="E95" s="43"/>
      <c r="F95" s="229" t="s">
        <v>2564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172</v>
      </c>
      <c r="AU95" s="20" t="s">
        <v>87</v>
      </c>
    </row>
    <row r="96" s="13" customFormat="1">
      <c r="A96" s="13"/>
      <c r="B96" s="233"/>
      <c r="C96" s="234"/>
      <c r="D96" s="235" t="s">
        <v>174</v>
      </c>
      <c r="E96" s="236" t="s">
        <v>19</v>
      </c>
      <c r="F96" s="237" t="s">
        <v>2565</v>
      </c>
      <c r="G96" s="234"/>
      <c r="H96" s="238">
        <v>0.053999999999999999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174</v>
      </c>
      <c r="AU96" s="244" t="s">
        <v>87</v>
      </c>
      <c r="AV96" s="13" t="s">
        <v>87</v>
      </c>
      <c r="AW96" s="13" t="s">
        <v>37</v>
      </c>
      <c r="AX96" s="13" t="s">
        <v>77</v>
      </c>
      <c r="AY96" s="244" t="s">
        <v>164</v>
      </c>
    </row>
    <row r="97" s="14" customFormat="1">
      <c r="A97" s="14"/>
      <c r="B97" s="245"/>
      <c r="C97" s="246"/>
      <c r="D97" s="235" t="s">
        <v>174</v>
      </c>
      <c r="E97" s="247" t="s">
        <v>19</v>
      </c>
      <c r="F97" s="248" t="s">
        <v>176</v>
      </c>
      <c r="G97" s="246"/>
      <c r="H97" s="249">
        <v>0.053999999999999999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5" t="s">
        <v>174</v>
      </c>
      <c r="AU97" s="255" t="s">
        <v>87</v>
      </c>
      <c r="AV97" s="14" t="s">
        <v>108</v>
      </c>
      <c r="AW97" s="14" t="s">
        <v>37</v>
      </c>
      <c r="AX97" s="14" t="s">
        <v>85</v>
      </c>
      <c r="AY97" s="255" t="s">
        <v>164</v>
      </c>
    </row>
    <row r="98" s="2" customFormat="1" ht="44.25" customHeight="1">
      <c r="A98" s="41"/>
      <c r="B98" s="42"/>
      <c r="C98" s="215" t="s">
        <v>87</v>
      </c>
      <c r="D98" s="215" t="s">
        <v>166</v>
      </c>
      <c r="E98" s="216" t="s">
        <v>188</v>
      </c>
      <c r="F98" s="217" t="s">
        <v>189</v>
      </c>
      <c r="G98" s="218" t="s">
        <v>179</v>
      </c>
      <c r="H98" s="219">
        <v>1.1040000000000001</v>
      </c>
      <c r="I98" s="220"/>
      <c r="J98" s="221">
        <f>ROUND(I98*H98,2)</f>
        <v>0</v>
      </c>
      <c r="K98" s="217" t="s">
        <v>170</v>
      </c>
      <c r="L98" s="47"/>
      <c r="M98" s="222" t="s">
        <v>19</v>
      </c>
      <c r="N98" s="223" t="s">
        <v>48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108</v>
      </c>
      <c r="AT98" s="226" t="s">
        <v>166</v>
      </c>
      <c r="AU98" s="226" t="s">
        <v>87</v>
      </c>
      <c r="AY98" s="20" t="s">
        <v>164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85</v>
      </c>
      <c r="BK98" s="227">
        <f>ROUND(I98*H98,2)</f>
        <v>0</v>
      </c>
      <c r="BL98" s="20" t="s">
        <v>108</v>
      </c>
      <c r="BM98" s="226" t="s">
        <v>108</v>
      </c>
    </row>
    <row r="99" s="2" customFormat="1">
      <c r="A99" s="41"/>
      <c r="B99" s="42"/>
      <c r="C99" s="43"/>
      <c r="D99" s="228" t="s">
        <v>172</v>
      </c>
      <c r="E99" s="43"/>
      <c r="F99" s="229" t="s">
        <v>191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172</v>
      </c>
      <c r="AU99" s="20" t="s">
        <v>87</v>
      </c>
    </row>
    <row r="100" s="13" customFormat="1">
      <c r="A100" s="13"/>
      <c r="B100" s="233"/>
      <c r="C100" s="234"/>
      <c r="D100" s="235" t="s">
        <v>174</v>
      </c>
      <c r="E100" s="236" t="s">
        <v>19</v>
      </c>
      <c r="F100" s="237" t="s">
        <v>2566</v>
      </c>
      <c r="G100" s="234"/>
      <c r="H100" s="238">
        <v>0.29499999999999998</v>
      </c>
      <c r="I100" s="239"/>
      <c r="J100" s="234"/>
      <c r="K100" s="234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174</v>
      </c>
      <c r="AU100" s="244" t="s">
        <v>87</v>
      </c>
      <c r="AV100" s="13" t="s">
        <v>87</v>
      </c>
      <c r="AW100" s="13" t="s">
        <v>37</v>
      </c>
      <c r="AX100" s="13" t="s">
        <v>77</v>
      </c>
      <c r="AY100" s="244" t="s">
        <v>164</v>
      </c>
    </row>
    <row r="101" s="13" customFormat="1">
      <c r="A101" s="13"/>
      <c r="B101" s="233"/>
      <c r="C101" s="234"/>
      <c r="D101" s="235" t="s">
        <v>174</v>
      </c>
      <c r="E101" s="236" t="s">
        <v>19</v>
      </c>
      <c r="F101" s="237" t="s">
        <v>2567</v>
      </c>
      <c r="G101" s="234"/>
      <c r="H101" s="238">
        <v>0.38700000000000001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174</v>
      </c>
      <c r="AU101" s="244" t="s">
        <v>87</v>
      </c>
      <c r="AV101" s="13" t="s">
        <v>87</v>
      </c>
      <c r="AW101" s="13" t="s">
        <v>37</v>
      </c>
      <c r="AX101" s="13" t="s">
        <v>77</v>
      </c>
      <c r="AY101" s="244" t="s">
        <v>164</v>
      </c>
    </row>
    <row r="102" s="13" customFormat="1">
      <c r="A102" s="13"/>
      <c r="B102" s="233"/>
      <c r="C102" s="234"/>
      <c r="D102" s="235" t="s">
        <v>174</v>
      </c>
      <c r="E102" s="236" t="s">
        <v>19</v>
      </c>
      <c r="F102" s="237" t="s">
        <v>2568</v>
      </c>
      <c r="G102" s="234"/>
      <c r="H102" s="238">
        <v>0.42199999999999999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174</v>
      </c>
      <c r="AU102" s="244" t="s">
        <v>87</v>
      </c>
      <c r="AV102" s="13" t="s">
        <v>87</v>
      </c>
      <c r="AW102" s="13" t="s">
        <v>37</v>
      </c>
      <c r="AX102" s="13" t="s">
        <v>77</v>
      </c>
      <c r="AY102" s="244" t="s">
        <v>164</v>
      </c>
    </row>
    <row r="103" s="16" customFormat="1">
      <c r="A103" s="16"/>
      <c r="B103" s="277"/>
      <c r="C103" s="278"/>
      <c r="D103" s="235" t="s">
        <v>174</v>
      </c>
      <c r="E103" s="279" t="s">
        <v>19</v>
      </c>
      <c r="F103" s="280" t="s">
        <v>469</v>
      </c>
      <c r="G103" s="278"/>
      <c r="H103" s="281">
        <v>1.1039999999999999</v>
      </c>
      <c r="I103" s="282"/>
      <c r="J103" s="278"/>
      <c r="K103" s="278"/>
      <c r="L103" s="283"/>
      <c r="M103" s="284"/>
      <c r="N103" s="285"/>
      <c r="O103" s="285"/>
      <c r="P103" s="285"/>
      <c r="Q103" s="285"/>
      <c r="R103" s="285"/>
      <c r="S103" s="285"/>
      <c r="T103" s="28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87" t="s">
        <v>174</v>
      </c>
      <c r="AU103" s="287" t="s">
        <v>87</v>
      </c>
      <c r="AV103" s="16" t="s">
        <v>105</v>
      </c>
      <c r="AW103" s="16" t="s">
        <v>37</v>
      </c>
      <c r="AX103" s="16" t="s">
        <v>77</v>
      </c>
      <c r="AY103" s="287" t="s">
        <v>164</v>
      </c>
    </row>
    <row r="104" s="14" customFormat="1">
      <c r="A104" s="14"/>
      <c r="B104" s="245"/>
      <c r="C104" s="246"/>
      <c r="D104" s="235" t="s">
        <v>174</v>
      </c>
      <c r="E104" s="247" t="s">
        <v>19</v>
      </c>
      <c r="F104" s="248" t="s">
        <v>176</v>
      </c>
      <c r="G104" s="246"/>
      <c r="H104" s="249">
        <v>1.1039999999999999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174</v>
      </c>
      <c r="AU104" s="255" t="s">
        <v>87</v>
      </c>
      <c r="AV104" s="14" t="s">
        <v>108</v>
      </c>
      <c r="AW104" s="14" t="s">
        <v>37</v>
      </c>
      <c r="AX104" s="14" t="s">
        <v>85</v>
      </c>
      <c r="AY104" s="255" t="s">
        <v>164</v>
      </c>
    </row>
    <row r="105" s="2" customFormat="1" ht="44.25" customHeight="1">
      <c r="A105" s="41"/>
      <c r="B105" s="42"/>
      <c r="C105" s="215" t="s">
        <v>105</v>
      </c>
      <c r="D105" s="215" t="s">
        <v>166</v>
      </c>
      <c r="E105" s="216" t="s">
        <v>2569</v>
      </c>
      <c r="F105" s="217" t="s">
        <v>2570</v>
      </c>
      <c r="G105" s="218" t="s">
        <v>179</v>
      </c>
      <c r="H105" s="219">
        <v>15.779999999999999</v>
      </c>
      <c r="I105" s="220"/>
      <c r="J105" s="221">
        <f>ROUND(I105*H105,2)</f>
        <v>0</v>
      </c>
      <c r="K105" s="217" t="s">
        <v>170</v>
      </c>
      <c r="L105" s="47"/>
      <c r="M105" s="222" t="s">
        <v>19</v>
      </c>
      <c r="N105" s="223" t="s">
        <v>48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108</v>
      </c>
      <c r="AT105" s="226" t="s">
        <v>166</v>
      </c>
      <c r="AU105" s="226" t="s">
        <v>87</v>
      </c>
      <c r="AY105" s="20" t="s">
        <v>164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85</v>
      </c>
      <c r="BK105" s="227">
        <f>ROUND(I105*H105,2)</f>
        <v>0</v>
      </c>
      <c r="BL105" s="20" t="s">
        <v>108</v>
      </c>
      <c r="BM105" s="226" t="s">
        <v>204</v>
      </c>
    </row>
    <row r="106" s="2" customFormat="1">
      <c r="A106" s="41"/>
      <c r="B106" s="42"/>
      <c r="C106" s="43"/>
      <c r="D106" s="228" t="s">
        <v>172</v>
      </c>
      <c r="E106" s="43"/>
      <c r="F106" s="229" t="s">
        <v>2571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172</v>
      </c>
      <c r="AU106" s="20" t="s">
        <v>87</v>
      </c>
    </row>
    <row r="107" s="13" customFormat="1">
      <c r="A107" s="13"/>
      <c r="B107" s="233"/>
      <c r="C107" s="234"/>
      <c r="D107" s="235" t="s">
        <v>174</v>
      </c>
      <c r="E107" s="236" t="s">
        <v>19</v>
      </c>
      <c r="F107" s="237" t="s">
        <v>2572</v>
      </c>
      <c r="G107" s="234"/>
      <c r="H107" s="238">
        <v>1.0640000000000001</v>
      </c>
      <c r="I107" s="239"/>
      <c r="J107" s="234"/>
      <c r="K107" s="234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174</v>
      </c>
      <c r="AU107" s="244" t="s">
        <v>87</v>
      </c>
      <c r="AV107" s="13" t="s">
        <v>87</v>
      </c>
      <c r="AW107" s="13" t="s">
        <v>37</v>
      </c>
      <c r="AX107" s="13" t="s">
        <v>77</v>
      </c>
      <c r="AY107" s="244" t="s">
        <v>164</v>
      </c>
    </row>
    <row r="108" s="13" customFormat="1">
      <c r="A108" s="13"/>
      <c r="B108" s="233"/>
      <c r="C108" s="234"/>
      <c r="D108" s="235" t="s">
        <v>174</v>
      </c>
      <c r="E108" s="236" t="s">
        <v>19</v>
      </c>
      <c r="F108" s="237" t="s">
        <v>2573</v>
      </c>
      <c r="G108" s="234"/>
      <c r="H108" s="238">
        <v>1.3680000000000001</v>
      </c>
      <c r="I108" s="239"/>
      <c r="J108" s="234"/>
      <c r="K108" s="234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174</v>
      </c>
      <c r="AU108" s="244" t="s">
        <v>87</v>
      </c>
      <c r="AV108" s="13" t="s">
        <v>87</v>
      </c>
      <c r="AW108" s="13" t="s">
        <v>37</v>
      </c>
      <c r="AX108" s="13" t="s">
        <v>77</v>
      </c>
      <c r="AY108" s="244" t="s">
        <v>164</v>
      </c>
    </row>
    <row r="109" s="13" customFormat="1">
      <c r="A109" s="13"/>
      <c r="B109" s="233"/>
      <c r="C109" s="234"/>
      <c r="D109" s="235" t="s">
        <v>174</v>
      </c>
      <c r="E109" s="236" t="s">
        <v>19</v>
      </c>
      <c r="F109" s="237" t="s">
        <v>2574</v>
      </c>
      <c r="G109" s="234"/>
      <c r="H109" s="238">
        <v>2.4060000000000001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174</v>
      </c>
      <c r="AU109" s="244" t="s">
        <v>87</v>
      </c>
      <c r="AV109" s="13" t="s">
        <v>87</v>
      </c>
      <c r="AW109" s="13" t="s">
        <v>37</v>
      </c>
      <c r="AX109" s="13" t="s">
        <v>77</v>
      </c>
      <c r="AY109" s="244" t="s">
        <v>164</v>
      </c>
    </row>
    <row r="110" s="13" customFormat="1">
      <c r="A110" s="13"/>
      <c r="B110" s="233"/>
      <c r="C110" s="234"/>
      <c r="D110" s="235" t="s">
        <v>174</v>
      </c>
      <c r="E110" s="236" t="s">
        <v>19</v>
      </c>
      <c r="F110" s="237" t="s">
        <v>2575</v>
      </c>
      <c r="G110" s="234"/>
      <c r="H110" s="238">
        <v>0.157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174</v>
      </c>
      <c r="AU110" s="244" t="s">
        <v>87</v>
      </c>
      <c r="AV110" s="13" t="s">
        <v>87</v>
      </c>
      <c r="AW110" s="13" t="s">
        <v>37</v>
      </c>
      <c r="AX110" s="13" t="s">
        <v>77</v>
      </c>
      <c r="AY110" s="244" t="s">
        <v>164</v>
      </c>
    </row>
    <row r="111" s="13" customFormat="1">
      <c r="A111" s="13"/>
      <c r="B111" s="233"/>
      <c r="C111" s="234"/>
      <c r="D111" s="235" t="s">
        <v>174</v>
      </c>
      <c r="E111" s="236" t="s">
        <v>19</v>
      </c>
      <c r="F111" s="237" t="s">
        <v>2576</v>
      </c>
      <c r="G111" s="234"/>
      <c r="H111" s="238">
        <v>7.7110000000000003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174</v>
      </c>
      <c r="AU111" s="244" t="s">
        <v>87</v>
      </c>
      <c r="AV111" s="13" t="s">
        <v>87</v>
      </c>
      <c r="AW111" s="13" t="s">
        <v>37</v>
      </c>
      <c r="AX111" s="13" t="s">
        <v>77</v>
      </c>
      <c r="AY111" s="244" t="s">
        <v>164</v>
      </c>
    </row>
    <row r="112" s="16" customFormat="1">
      <c r="A112" s="16"/>
      <c r="B112" s="277"/>
      <c r="C112" s="278"/>
      <c r="D112" s="235" t="s">
        <v>174</v>
      </c>
      <c r="E112" s="279" t="s">
        <v>19</v>
      </c>
      <c r="F112" s="280" t="s">
        <v>469</v>
      </c>
      <c r="G112" s="278"/>
      <c r="H112" s="281">
        <v>12.706000000000001</v>
      </c>
      <c r="I112" s="282"/>
      <c r="J112" s="278"/>
      <c r="K112" s="278"/>
      <c r="L112" s="283"/>
      <c r="M112" s="284"/>
      <c r="N112" s="285"/>
      <c r="O112" s="285"/>
      <c r="P112" s="285"/>
      <c r="Q112" s="285"/>
      <c r="R112" s="285"/>
      <c r="S112" s="285"/>
      <c r="T112" s="28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87" t="s">
        <v>174</v>
      </c>
      <c r="AU112" s="287" t="s">
        <v>87</v>
      </c>
      <c r="AV112" s="16" t="s">
        <v>105</v>
      </c>
      <c r="AW112" s="16" t="s">
        <v>37</v>
      </c>
      <c r="AX112" s="16" t="s">
        <v>77</v>
      </c>
      <c r="AY112" s="287" t="s">
        <v>164</v>
      </c>
    </row>
    <row r="113" s="13" customFormat="1">
      <c r="A113" s="13"/>
      <c r="B113" s="233"/>
      <c r="C113" s="234"/>
      <c r="D113" s="235" t="s">
        <v>174</v>
      </c>
      <c r="E113" s="236" t="s">
        <v>19</v>
      </c>
      <c r="F113" s="237" t="s">
        <v>2577</v>
      </c>
      <c r="G113" s="234"/>
      <c r="H113" s="238">
        <v>0.28799999999999998</v>
      </c>
      <c r="I113" s="239"/>
      <c r="J113" s="234"/>
      <c r="K113" s="234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174</v>
      </c>
      <c r="AU113" s="244" t="s">
        <v>87</v>
      </c>
      <c r="AV113" s="13" t="s">
        <v>87</v>
      </c>
      <c r="AW113" s="13" t="s">
        <v>37</v>
      </c>
      <c r="AX113" s="13" t="s">
        <v>77</v>
      </c>
      <c r="AY113" s="244" t="s">
        <v>164</v>
      </c>
    </row>
    <row r="114" s="13" customFormat="1">
      <c r="A114" s="13"/>
      <c r="B114" s="233"/>
      <c r="C114" s="234"/>
      <c r="D114" s="235" t="s">
        <v>174</v>
      </c>
      <c r="E114" s="236" t="s">
        <v>19</v>
      </c>
      <c r="F114" s="237" t="s">
        <v>2578</v>
      </c>
      <c r="G114" s="234"/>
      <c r="H114" s="238">
        <v>2.786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174</v>
      </c>
      <c r="AU114" s="244" t="s">
        <v>87</v>
      </c>
      <c r="AV114" s="13" t="s">
        <v>87</v>
      </c>
      <c r="AW114" s="13" t="s">
        <v>37</v>
      </c>
      <c r="AX114" s="13" t="s">
        <v>77</v>
      </c>
      <c r="AY114" s="244" t="s">
        <v>164</v>
      </c>
    </row>
    <row r="115" s="16" customFormat="1">
      <c r="A115" s="16"/>
      <c r="B115" s="277"/>
      <c r="C115" s="278"/>
      <c r="D115" s="235" t="s">
        <v>174</v>
      </c>
      <c r="E115" s="279" t="s">
        <v>19</v>
      </c>
      <c r="F115" s="280" t="s">
        <v>469</v>
      </c>
      <c r="G115" s="278"/>
      <c r="H115" s="281">
        <v>3.0739999999999998</v>
      </c>
      <c r="I115" s="282"/>
      <c r="J115" s="278"/>
      <c r="K115" s="278"/>
      <c r="L115" s="283"/>
      <c r="M115" s="284"/>
      <c r="N115" s="285"/>
      <c r="O115" s="285"/>
      <c r="P115" s="285"/>
      <c r="Q115" s="285"/>
      <c r="R115" s="285"/>
      <c r="S115" s="285"/>
      <c r="T115" s="28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87" t="s">
        <v>174</v>
      </c>
      <c r="AU115" s="287" t="s">
        <v>87</v>
      </c>
      <c r="AV115" s="16" t="s">
        <v>105</v>
      </c>
      <c r="AW115" s="16" t="s">
        <v>37</v>
      </c>
      <c r="AX115" s="16" t="s">
        <v>77</v>
      </c>
      <c r="AY115" s="287" t="s">
        <v>164</v>
      </c>
    </row>
    <row r="116" s="14" customFormat="1">
      <c r="A116" s="14"/>
      <c r="B116" s="245"/>
      <c r="C116" s="246"/>
      <c r="D116" s="235" t="s">
        <v>174</v>
      </c>
      <c r="E116" s="247" t="s">
        <v>19</v>
      </c>
      <c r="F116" s="248" t="s">
        <v>176</v>
      </c>
      <c r="G116" s="246"/>
      <c r="H116" s="249">
        <v>15.780000000000001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174</v>
      </c>
      <c r="AU116" s="255" t="s">
        <v>87</v>
      </c>
      <c r="AV116" s="14" t="s">
        <v>108</v>
      </c>
      <c r="AW116" s="14" t="s">
        <v>37</v>
      </c>
      <c r="AX116" s="14" t="s">
        <v>85</v>
      </c>
      <c r="AY116" s="255" t="s">
        <v>164</v>
      </c>
    </row>
    <row r="117" s="2" customFormat="1" ht="55.5" customHeight="1">
      <c r="A117" s="41"/>
      <c r="B117" s="42"/>
      <c r="C117" s="215" t="s">
        <v>108</v>
      </c>
      <c r="D117" s="215" t="s">
        <v>166</v>
      </c>
      <c r="E117" s="216" t="s">
        <v>205</v>
      </c>
      <c r="F117" s="217" t="s">
        <v>206</v>
      </c>
      <c r="G117" s="218" t="s">
        <v>179</v>
      </c>
      <c r="H117" s="219">
        <v>-5.1760000000000002</v>
      </c>
      <c r="I117" s="220"/>
      <c r="J117" s="221">
        <f>ROUND(I117*H117,2)</f>
        <v>0</v>
      </c>
      <c r="K117" s="217" t="s">
        <v>170</v>
      </c>
      <c r="L117" s="47"/>
      <c r="M117" s="222" t="s">
        <v>19</v>
      </c>
      <c r="N117" s="223" t="s">
        <v>48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108</v>
      </c>
      <c r="AT117" s="226" t="s">
        <v>166</v>
      </c>
      <c r="AU117" s="226" t="s">
        <v>87</v>
      </c>
      <c r="AY117" s="20" t="s">
        <v>164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85</v>
      </c>
      <c r="BK117" s="227">
        <f>ROUND(I117*H117,2)</f>
        <v>0</v>
      </c>
      <c r="BL117" s="20" t="s">
        <v>108</v>
      </c>
      <c r="BM117" s="226" t="s">
        <v>221</v>
      </c>
    </row>
    <row r="118" s="2" customFormat="1">
      <c r="A118" s="41"/>
      <c r="B118" s="42"/>
      <c r="C118" s="43"/>
      <c r="D118" s="228" t="s">
        <v>172</v>
      </c>
      <c r="E118" s="43"/>
      <c r="F118" s="229" t="s">
        <v>208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172</v>
      </c>
      <c r="AU118" s="20" t="s">
        <v>87</v>
      </c>
    </row>
    <row r="119" s="2" customFormat="1" ht="62.7" customHeight="1">
      <c r="A119" s="41"/>
      <c r="B119" s="42"/>
      <c r="C119" s="215" t="s">
        <v>198</v>
      </c>
      <c r="D119" s="215" t="s">
        <v>166</v>
      </c>
      <c r="E119" s="216" t="s">
        <v>215</v>
      </c>
      <c r="F119" s="217" t="s">
        <v>216</v>
      </c>
      <c r="G119" s="218" t="s">
        <v>179</v>
      </c>
      <c r="H119" s="219">
        <v>-5.1760000000000002</v>
      </c>
      <c r="I119" s="220"/>
      <c r="J119" s="221">
        <f>ROUND(I119*H119,2)</f>
        <v>0</v>
      </c>
      <c r="K119" s="217" t="s">
        <v>170</v>
      </c>
      <c r="L119" s="47"/>
      <c r="M119" s="222" t="s">
        <v>19</v>
      </c>
      <c r="N119" s="223" t="s">
        <v>48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108</v>
      </c>
      <c r="AT119" s="226" t="s">
        <v>166</v>
      </c>
      <c r="AU119" s="226" t="s">
        <v>87</v>
      </c>
      <c r="AY119" s="20" t="s">
        <v>164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85</v>
      </c>
      <c r="BK119" s="227">
        <f>ROUND(I119*H119,2)</f>
        <v>0</v>
      </c>
      <c r="BL119" s="20" t="s">
        <v>108</v>
      </c>
      <c r="BM119" s="226" t="s">
        <v>233</v>
      </c>
    </row>
    <row r="120" s="2" customFormat="1">
      <c r="A120" s="41"/>
      <c r="B120" s="42"/>
      <c r="C120" s="43"/>
      <c r="D120" s="228" t="s">
        <v>172</v>
      </c>
      <c r="E120" s="43"/>
      <c r="F120" s="229" t="s">
        <v>218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172</v>
      </c>
      <c r="AU120" s="20" t="s">
        <v>87</v>
      </c>
    </row>
    <row r="121" s="2" customFormat="1" ht="62.7" customHeight="1">
      <c r="A121" s="41"/>
      <c r="B121" s="42"/>
      <c r="C121" s="215" t="s">
        <v>204</v>
      </c>
      <c r="D121" s="215" t="s">
        <v>166</v>
      </c>
      <c r="E121" s="216" t="s">
        <v>228</v>
      </c>
      <c r="F121" s="217" t="s">
        <v>229</v>
      </c>
      <c r="G121" s="218" t="s">
        <v>179</v>
      </c>
      <c r="H121" s="219">
        <v>10.603999999999999</v>
      </c>
      <c r="I121" s="220"/>
      <c r="J121" s="221">
        <f>ROUND(I121*H121,2)</f>
        <v>0</v>
      </c>
      <c r="K121" s="217" t="s">
        <v>170</v>
      </c>
      <c r="L121" s="47"/>
      <c r="M121" s="222" t="s">
        <v>19</v>
      </c>
      <c r="N121" s="223" t="s">
        <v>48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108</v>
      </c>
      <c r="AT121" s="226" t="s">
        <v>166</v>
      </c>
      <c r="AU121" s="226" t="s">
        <v>87</v>
      </c>
      <c r="AY121" s="20" t="s">
        <v>164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85</v>
      </c>
      <c r="BK121" s="227">
        <f>ROUND(I121*H121,2)</f>
        <v>0</v>
      </c>
      <c r="BL121" s="20" t="s">
        <v>108</v>
      </c>
      <c r="BM121" s="226" t="s">
        <v>8</v>
      </c>
    </row>
    <row r="122" s="2" customFormat="1">
      <c r="A122" s="41"/>
      <c r="B122" s="42"/>
      <c r="C122" s="43"/>
      <c r="D122" s="228" t="s">
        <v>172</v>
      </c>
      <c r="E122" s="43"/>
      <c r="F122" s="229" t="s">
        <v>231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172</v>
      </c>
      <c r="AU122" s="20" t="s">
        <v>87</v>
      </c>
    </row>
    <row r="123" s="2" customFormat="1" ht="66.75" customHeight="1">
      <c r="A123" s="41"/>
      <c r="B123" s="42"/>
      <c r="C123" s="215" t="s">
        <v>214</v>
      </c>
      <c r="D123" s="215" t="s">
        <v>166</v>
      </c>
      <c r="E123" s="216" t="s">
        <v>234</v>
      </c>
      <c r="F123" s="217" t="s">
        <v>235</v>
      </c>
      <c r="G123" s="218" t="s">
        <v>179</v>
      </c>
      <c r="H123" s="219">
        <v>106.04000000000001</v>
      </c>
      <c r="I123" s="220"/>
      <c r="J123" s="221">
        <f>ROUND(I123*H123,2)</f>
        <v>0</v>
      </c>
      <c r="K123" s="217" t="s">
        <v>170</v>
      </c>
      <c r="L123" s="47"/>
      <c r="M123" s="222" t="s">
        <v>19</v>
      </c>
      <c r="N123" s="223" t="s">
        <v>48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108</v>
      </c>
      <c r="AT123" s="226" t="s">
        <v>166</v>
      </c>
      <c r="AU123" s="226" t="s">
        <v>87</v>
      </c>
      <c r="AY123" s="20" t="s">
        <v>164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85</v>
      </c>
      <c r="BK123" s="227">
        <f>ROUND(I123*H123,2)</f>
        <v>0</v>
      </c>
      <c r="BL123" s="20" t="s">
        <v>108</v>
      </c>
      <c r="BM123" s="226" t="s">
        <v>264</v>
      </c>
    </row>
    <row r="124" s="2" customFormat="1">
      <c r="A124" s="41"/>
      <c r="B124" s="42"/>
      <c r="C124" s="43"/>
      <c r="D124" s="228" t="s">
        <v>172</v>
      </c>
      <c r="E124" s="43"/>
      <c r="F124" s="229" t="s">
        <v>237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172</v>
      </c>
      <c r="AU124" s="20" t="s">
        <v>87</v>
      </c>
    </row>
    <row r="125" s="15" customFormat="1">
      <c r="A125" s="15"/>
      <c r="B125" s="256"/>
      <c r="C125" s="257"/>
      <c r="D125" s="235" t="s">
        <v>174</v>
      </c>
      <c r="E125" s="258" t="s">
        <v>19</v>
      </c>
      <c r="F125" s="259" t="s">
        <v>2579</v>
      </c>
      <c r="G125" s="257"/>
      <c r="H125" s="258" t="s">
        <v>19</v>
      </c>
      <c r="I125" s="260"/>
      <c r="J125" s="257"/>
      <c r="K125" s="257"/>
      <c r="L125" s="261"/>
      <c r="M125" s="262"/>
      <c r="N125" s="263"/>
      <c r="O125" s="263"/>
      <c r="P125" s="263"/>
      <c r="Q125" s="263"/>
      <c r="R125" s="263"/>
      <c r="S125" s="263"/>
      <c r="T125" s="26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5" t="s">
        <v>174</v>
      </c>
      <c r="AU125" s="265" t="s">
        <v>87</v>
      </c>
      <c r="AV125" s="15" t="s">
        <v>85</v>
      </c>
      <c r="AW125" s="15" t="s">
        <v>37</v>
      </c>
      <c r="AX125" s="15" t="s">
        <v>77</v>
      </c>
      <c r="AY125" s="265" t="s">
        <v>164</v>
      </c>
    </row>
    <row r="126" s="13" customFormat="1">
      <c r="A126" s="13"/>
      <c r="B126" s="233"/>
      <c r="C126" s="234"/>
      <c r="D126" s="235" t="s">
        <v>174</v>
      </c>
      <c r="E126" s="236" t="s">
        <v>19</v>
      </c>
      <c r="F126" s="237" t="s">
        <v>2580</v>
      </c>
      <c r="G126" s="234"/>
      <c r="H126" s="238">
        <v>106.04000000000001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174</v>
      </c>
      <c r="AU126" s="244" t="s">
        <v>87</v>
      </c>
      <c r="AV126" s="13" t="s">
        <v>87</v>
      </c>
      <c r="AW126" s="13" t="s">
        <v>37</v>
      </c>
      <c r="AX126" s="13" t="s">
        <v>77</v>
      </c>
      <c r="AY126" s="244" t="s">
        <v>164</v>
      </c>
    </row>
    <row r="127" s="14" customFormat="1">
      <c r="A127" s="14"/>
      <c r="B127" s="245"/>
      <c r="C127" s="246"/>
      <c r="D127" s="235" t="s">
        <v>174</v>
      </c>
      <c r="E127" s="247" t="s">
        <v>19</v>
      </c>
      <c r="F127" s="248" t="s">
        <v>176</v>
      </c>
      <c r="G127" s="246"/>
      <c r="H127" s="249">
        <v>106.04000000000001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174</v>
      </c>
      <c r="AU127" s="255" t="s">
        <v>87</v>
      </c>
      <c r="AV127" s="14" t="s">
        <v>108</v>
      </c>
      <c r="AW127" s="14" t="s">
        <v>37</v>
      </c>
      <c r="AX127" s="14" t="s">
        <v>85</v>
      </c>
      <c r="AY127" s="255" t="s">
        <v>164</v>
      </c>
    </row>
    <row r="128" s="2" customFormat="1" ht="44.25" customHeight="1">
      <c r="A128" s="41"/>
      <c r="B128" s="42"/>
      <c r="C128" s="215" t="s">
        <v>221</v>
      </c>
      <c r="D128" s="215" t="s">
        <v>166</v>
      </c>
      <c r="E128" s="216" t="s">
        <v>2581</v>
      </c>
      <c r="F128" s="217" t="s">
        <v>2582</v>
      </c>
      <c r="G128" s="218" t="s">
        <v>179</v>
      </c>
      <c r="H128" s="219">
        <v>10.603999999999999</v>
      </c>
      <c r="I128" s="220"/>
      <c r="J128" s="221">
        <f>ROUND(I128*H128,2)</f>
        <v>0</v>
      </c>
      <c r="K128" s="217" t="s">
        <v>170</v>
      </c>
      <c r="L128" s="47"/>
      <c r="M128" s="222" t="s">
        <v>19</v>
      </c>
      <c r="N128" s="223" t="s">
        <v>48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108</v>
      </c>
      <c r="AT128" s="226" t="s">
        <v>166</v>
      </c>
      <c r="AU128" s="226" t="s">
        <v>87</v>
      </c>
      <c r="AY128" s="20" t="s">
        <v>164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85</v>
      </c>
      <c r="BK128" s="227">
        <f>ROUND(I128*H128,2)</f>
        <v>0</v>
      </c>
      <c r="BL128" s="20" t="s">
        <v>108</v>
      </c>
      <c r="BM128" s="226" t="s">
        <v>276</v>
      </c>
    </row>
    <row r="129" s="2" customFormat="1">
      <c r="A129" s="41"/>
      <c r="B129" s="42"/>
      <c r="C129" s="43"/>
      <c r="D129" s="228" t="s">
        <v>172</v>
      </c>
      <c r="E129" s="43"/>
      <c r="F129" s="229" t="s">
        <v>2583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172</v>
      </c>
      <c r="AU129" s="20" t="s">
        <v>87</v>
      </c>
    </row>
    <row r="130" s="2" customFormat="1" ht="44.25" customHeight="1">
      <c r="A130" s="41"/>
      <c r="B130" s="42"/>
      <c r="C130" s="215" t="s">
        <v>227</v>
      </c>
      <c r="D130" s="215" t="s">
        <v>166</v>
      </c>
      <c r="E130" s="216" t="s">
        <v>247</v>
      </c>
      <c r="F130" s="217" t="s">
        <v>248</v>
      </c>
      <c r="G130" s="218" t="s">
        <v>249</v>
      </c>
      <c r="H130" s="219">
        <v>18.556999999999999</v>
      </c>
      <c r="I130" s="220"/>
      <c r="J130" s="221">
        <f>ROUND(I130*H130,2)</f>
        <v>0</v>
      </c>
      <c r="K130" s="217" t="s">
        <v>170</v>
      </c>
      <c r="L130" s="47"/>
      <c r="M130" s="222" t="s">
        <v>19</v>
      </c>
      <c r="N130" s="223" t="s">
        <v>48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108</v>
      </c>
      <c r="AT130" s="226" t="s">
        <v>166</v>
      </c>
      <c r="AU130" s="226" t="s">
        <v>87</v>
      </c>
      <c r="AY130" s="20" t="s">
        <v>164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85</v>
      </c>
      <c r="BK130" s="227">
        <f>ROUND(I130*H130,2)</f>
        <v>0</v>
      </c>
      <c r="BL130" s="20" t="s">
        <v>108</v>
      </c>
      <c r="BM130" s="226" t="s">
        <v>288</v>
      </c>
    </row>
    <row r="131" s="2" customFormat="1">
      <c r="A131" s="41"/>
      <c r="B131" s="42"/>
      <c r="C131" s="43"/>
      <c r="D131" s="228" t="s">
        <v>172</v>
      </c>
      <c r="E131" s="43"/>
      <c r="F131" s="229" t="s">
        <v>251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172</v>
      </c>
      <c r="AU131" s="20" t="s">
        <v>87</v>
      </c>
    </row>
    <row r="132" s="15" customFormat="1">
      <c r="A132" s="15"/>
      <c r="B132" s="256"/>
      <c r="C132" s="257"/>
      <c r="D132" s="235" t="s">
        <v>174</v>
      </c>
      <c r="E132" s="258" t="s">
        <v>19</v>
      </c>
      <c r="F132" s="259" t="s">
        <v>2579</v>
      </c>
      <c r="G132" s="257"/>
      <c r="H132" s="258" t="s">
        <v>19</v>
      </c>
      <c r="I132" s="260"/>
      <c r="J132" s="257"/>
      <c r="K132" s="257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174</v>
      </c>
      <c r="AU132" s="265" t="s">
        <v>87</v>
      </c>
      <c r="AV132" s="15" t="s">
        <v>85</v>
      </c>
      <c r="AW132" s="15" t="s">
        <v>37</v>
      </c>
      <c r="AX132" s="15" t="s">
        <v>77</v>
      </c>
      <c r="AY132" s="265" t="s">
        <v>164</v>
      </c>
    </row>
    <row r="133" s="13" customFormat="1">
      <c r="A133" s="13"/>
      <c r="B133" s="233"/>
      <c r="C133" s="234"/>
      <c r="D133" s="235" t="s">
        <v>174</v>
      </c>
      <c r="E133" s="236" t="s">
        <v>19</v>
      </c>
      <c r="F133" s="237" t="s">
        <v>2584</v>
      </c>
      <c r="G133" s="234"/>
      <c r="H133" s="238">
        <v>18.556999999999999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174</v>
      </c>
      <c r="AU133" s="244" t="s">
        <v>87</v>
      </c>
      <c r="AV133" s="13" t="s">
        <v>87</v>
      </c>
      <c r="AW133" s="13" t="s">
        <v>37</v>
      </c>
      <c r="AX133" s="13" t="s">
        <v>77</v>
      </c>
      <c r="AY133" s="244" t="s">
        <v>164</v>
      </c>
    </row>
    <row r="134" s="14" customFormat="1">
      <c r="A134" s="14"/>
      <c r="B134" s="245"/>
      <c r="C134" s="246"/>
      <c r="D134" s="235" t="s">
        <v>174</v>
      </c>
      <c r="E134" s="247" t="s">
        <v>19</v>
      </c>
      <c r="F134" s="248" t="s">
        <v>176</v>
      </c>
      <c r="G134" s="246"/>
      <c r="H134" s="249">
        <v>18.556999999999999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174</v>
      </c>
      <c r="AU134" s="255" t="s">
        <v>87</v>
      </c>
      <c r="AV134" s="14" t="s">
        <v>108</v>
      </c>
      <c r="AW134" s="14" t="s">
        <v>37</v>
      </c>
      <c r="AX134" s="14" t="s">
        <v>85</v>
      </c>
      <c r="AY134" s="255" t="s">
        <v>164</v>
      </c>
    </row>
    <row r="135" s="2" customFormat="1" ht="44.25" customHeight="1">
      <c r="A135" s="41"/>
      <c r="B135" s="42"/>
      <c r="C135" s="215" t="s">
        <v>233</v>
      </c>
      <c r="D135" s="215" t="s">
        <v>166</v>
      </c>
      <c r="E135" s="216" t="s">
        <v>2585</v>
      </c>
      <c r="F135" s="217" t="s">
        <v>2586</v>
      </c>
      <c r="G135" s="218" t="s">
        <v>179</v>
      </c>
      <c r="H135" s="219">
        <v>6.3339999999999996</v>
      </c>
      <c r="I135" s="220"/>
      <c r="J135" s="221">
        <f>ROUND(I135*H135,2)</f>
        <v>0</v>
      </c>
      <c r="K135" s="217" t="s">
        <v>170</v>
      </c>
      <c r="L135" s="47"/>
      <c r="M135" s="222" t="s">
        <v>19</v>
      </c>
      <c r="N135" s="223" t="s">
        <v>48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108</v>
      </c>
      <c r="AT135" s="226" t="s">
        <v>166</v>
      </c>
      <c r="AU135" s="226" t="s">
        <v>87</v>
      </c>
      <c r="AY135" s="20" t="s">
        <v>164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85</v>
      </c>
      <c r="BK135" s="227">
        <f>ROUND(I135*H135,2)</f>
        <v>0</v>
      </c>
      <c r="BL135" s="20" t="s">
        <v>108</v>
      </c>
      <c r="BM135" s="226" t="s">
        <v>303</v>
      </c>
    </row>
    <row r="136" s="2" customFormat="1">
      <c r="A136" s="41"/>
      <c r="B136" s="42"/>
      <c r="C136" s="43"/>
      <c r="D136" s="228" t="s">
        <v>172</v>
      </c>
      <c r="E136" s="43"/>
      <c r="F136" s="229" t="s">
        <v>2587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172</v>
      </c>
      <c r="AU136" s="20" t="s">
        <v>87</v>
      </c>
    </row>
    <row r="137" s="2" customFormat="1" ht="66.75" customHeight="1">
      <c r="A137" s="41"/>
      <c r="B137" s="42"/>
      <c r="C137" s="215" t="s">
        <v>240</v>
      </c>
      <c r="D137" s="215" t="s">
        <v>166</v>
      </c>
      <c r="E137" s="216" t="s">
        <v>2588</v>
      </c>
      <c r="F137" s="217" t="s">
        <v>2589</v>
      </c>
      <c r="G137" s="218" t="s">
        <v>179</v>
      </c>
      <c r="H137" s="219">
        <v>8.6760000000000002</v>
      </c>
      <c r="I137" s="220"/>
      <c r="J137" s="221">
        <f>ROUND(I137*H137,2)</f>
        <v>0</v>
      </c>
      <c r="K137" s="217" t="s">
        <v>170</v>
      </c>
      <c r="L137" s="47"/>
      <c r="M137" s="222" t="s">
        <v>19</v>
      </c>
      <c r="N137" s="223" t="s">
        <v>48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108</v>
      </c>
      <c r="AT137" s="226" t="s">
        <v>166</v>
      </c>
      <c r="AU137" s="226" t="s">
        <v>87</v>
      </c>
      <c r="AY137" s="20" t="s">
        <v>164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85</v>
      </c>
      <c r="BK137" s="227">
        <f>ROUND(I137*H137,2)</f>
        <v>0</v>
      </c>
      <c r="BL137" s="20" t="s">
        <v>108</v>
      </c>
      <c r="BM137" s="226" t="s">
        <v>322</v>
      </c>
    </row>
    <row r="138" s="2" customFormat="1">
      <c r="A138" s="41"/>
      <c r="B138" s="42"/>
      <c r="C138" s="43"/>
      <c r="D138" s="228" t="s">
        <v>172</v>
      </c>
      <c r="E138" s="43"/>
      <c r="F138" s="229" t="s">
        <v>2590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172</v>
      </c>
      <c r="AU138" s="20" t="s">
        <v>87</v>
      </c>
    </row>
    <row r="139" s="13" customFormat="1">
      <c r="A139" s="13"/>
      <c r="B139" s="233"/>
      <c r="C139" s="234"/>
      <c r="D139" s="235" t="s">
        <v>174</v>
      </c>
      <c r="E139" s="236" t="s">
        <v>19</v>
      </c>
      <c r="F139" s="237" t="s">
        <v>2591</v>
      </c>
      <c r="G139" s="234"/>
      <c r="H139" s="238">
        <v>8.6760000000000002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174</v>
      </c>
      <c r="AU139" s="244" t="s">
        <v>87</v>
      </c>
      <c r="AV139" s="13" t="s">
        <v>87</v>
      </c>
      <c r="AW139" s="13" t="s">
        <v>37</v>
      </c>
      <c r="AX139" s="13" t="s">
        <v>77</v>
      </c>
      <c r="AY139" s="244" t="s">
        <v>164</v>
      </c>
    </row>
    <row r="140" s="14" customFormat="1">
      <c r="A140" s="14"/>
      <c r="B140" s="245"/>
      <c r="C140" s="246"/>
      <c r="D140" s="235" t="s">
        <v>174</v>
      </c>
      <c r="E140" s="247" t="s">
        <v>19</v>
      </c>
      <c r="F140" s="248" t="s">
        <v>176</v>
      </c>
      <c r="G140" s="246"/>
      <c r="H140" s="249">
        <v>8.6760000000000002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174</v>
      </c>
      <c r="AU140" s="255" t="s">
        <v>87</v>
      </c>
      <c r="AV140" s="14" t="s">
        <v>108</v>
      </c>
      <c r="AW140" s="14" t="s">
        <v>37</v>
      </c>
      <c r="AX140" s="14" t="s">
        <v>85</v>
      </c>
      <c r="AY140" s="255" t="s">
        <v>164</v>
      </c>
    </row>
    <row r="141" s="2" customFormat="1" ht="16.5" customHeight="1">
      <c r="A141" s="41"/>
      <c r="B141" s="42"/>
      <c r="C141" s="267" t="s">
        <v>8</v>
      </c>
      <c r="D141" s="267" t="s">
        <v>338</v>
      </c>
      <c r="E141" s="268" t="s">
        <v>2592</v>
      </c>
      <c r="F141" s="269" t="s">
        <v>2593</v>
      </c>
      <c r="G141" s="270" t="s">
        <v>249</v>
      </c>
      <c r="H141" s="271">
        <v>17.352</v>
      </c>
      <c r="I141" s="272"/>
      <c r="J141" s="273">
        <f>ROUND(I141*H141,2)</f>
        <v>0</v>
      </c>
      <c r="K141" s="269" t="s">
        <v>170</v>
      </c>
      <c r="L141" s="274"/>
      <c r="M141" s="275" t="s">
        <v>19</v>
      </c>
      <c r="N141" s="276" t="s">
        <v>48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221</v>
      </c>
      <c r="AT141" s="226" t="s">
        <v>338</v>
      </c>
      <c r="AU141" s="226" t="s">
        <v>87</v>
      </c>
      <c r="AY141" s="20" t="s">
        <v>164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85</v>
      </c>
      <c r="BK141" s="227">
        <f>ROUND(I141*H141,2)</f>
        <v>0</v>
      </c>
      <c r="BL141" s="20" t="s">
        <v>108</v>
      </c>
      <c r="BM141" s="226" t="s">
        <v>337</v>
      </c>
    </row>
    <row r="142" s="13" customFormat="1">
      <c r="A142" s="13"/>
      <c r="B142" s="233"/>
      <c r="C142" s="234"/>
      <c r="D142" s="235" t="s">
        <v>174</v>
      </c>
      <c r="E142" s="236" t="s">
        <v>19</v>
      </c>
      <c r="F142" s="237" t="s">
        <v>2594</v>
      </c>
      <c r="G142" s="234"/>
      <c r="H142" s="238">
        <v>17.352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174</v>
      </c>
      <c r="AU142" s="244" t="s">
        <v>87</v>
      </c>
      <c r="AV142" s="13" t="s">
        <v>87</v>
      </c>
      <c r="AW142" s="13" t="s">
        <v>37</v>
      </c>
      <c r="AX142" s="13" t="s">
        <v>77</v>
      </c>
      <c r="AY142" s="244" t="s">
        <v>164</v>
      </c>
    </row>
    <row r="143" s="14" customFormat="1">
      <c r="A143" s="14"/>
      <c r="B143" s="245"/>
      <c r="C143" s="246"/>
      <c r="D143" s="235" t="s">
        <v>174</v>
      </c>
      <c r="E143" s="247" t="s">
        <v>19</v>
      </c>
      <c r="F143" s="248" t="s">
        <v>176</v>
      </c>
      <c r="G143" s="246"/>
      <c r="H143" s="249">
        <v>17.352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174</v>
      </c>
      <c r="AU143" s="255" t="s">
        <v>87</v>
      </c>
      <c r="AV143" s="14" t="s">
        <v>108</v>
      </c>
      <c r="AW143" s="14" t="s">
        <v>37</v>
      </c>
      <c r="AX143" s="14" t="s">
        <v>85</v>
      </c>
      <c r="AY143" s="255" t="s">
        <v>164</v>
      </c>
    </row>
    <row r="144" s="12" customFormat="1" ht="22.8" customHeight="1">
      <c r="A144" s="12"/>
      <c r="B144" s="199"/>
      <c r="C144" s="200"/>
      <c r="D144" s="201" t="s">
        <v>76</v>
      </c>
      <c r="E144" s="213" t="s">
        <v>87</v>
      </c>
      <c r="F144" s="213" t="s">
        <v>287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SUM(P145:P158)</f>
        <v>0</v>
      </c>
      <c r="Q144" s="207"/>
      <c r="R144" s="208">
        <f>SUM(R145:R158)</f>
        <v>0</v>
      </c>
      <c r="S144" s="207"/>
      <c r="T144" s="209">
        <f>SUM(T145:T158)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85</v>
      </c>
      <c r="AT144" s="211" t="s">
        <v>76</v>
      </c>
      <c r="AU144" s="211" t="s">
        <v>85</v>
      </c>
      <c r="AY144" s="210" t="s">
        <v>164</v>
      </c>
      <c r="BK144" s="212">
        <f>SUM(BK145:BK158)</f>
        <v>0</v>
      </c>
    </row>
    <row r="145" s="2" customFormat="1" ht="44.25" customHeight="1">
      <c r="A145" s="41"/>
      <c r="B145" s="42"/>
      <c r="C145" s="215" t="s">
        <v>253</v>
      </c>
      <c r="D145" s="215" t="s">
        <v>166</v>
      </c>
      <c r="E145" s="216" t="s">
        <v>2595</v>
      </c>
      <c r="F145" s="217" t="s">
        <v>2596</v>
      </c>
      <c r="G145" s="218" t="s">
        <v>179</v>
      </c>
      <c r="H145" s="219">
        <v>0.053999999999999999</v>
      </c>
      <c r="I145" s="220"/>
      <c r="J145" s="221">
        <f>ROUND(I145*H145,2)</f>
        <v>0</v>
      </c>
      <c r="K145" s="217" t="s">
        <v>170</v>
      </c>
      <c r="L145" s="47"/>
      <c r="M145" s="222" t="s">
        <v>19</v>
      </c>
      <c r="N145" s="223" t="s">
        <v>48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108</v>
      </c>
      <c r="AT145" s="226" t="s">
        <v>166</v>
      </c>
      <c r="AU145" s="226" t="s">
        <v>87</v>
      </c>
      <c r="AY145" s="20" t="s">
        <v>164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85</v>
      </c>
      <c r="BK145" s="227">
        <f>ROUND(I145*H145,2)</f>
        <v>0</v>
      </c>
      <c r="BL145" s="20" t="s">
        <v>108</v>
      </c>
      <c r="BM145" s="226" t="s">
        <v>350</v>
      </c>
    </row>
    <row r="146" s="2" customFormat="1">
      <c r="A146" s="41"/>
      <c r="B146" s="42"/>
      <c r="C146" s="43"/>
      <c r="D146" s="228" t="s">
        <v>172</v>
      </c>
      <c r="E146" s="43"/>
      <c r="F146" s="229" t="s">
        <v>2597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172</v>
      </c>
      <c r="AU146" s="20" t="s">
        <v>87</v>
      </c>
    </row>
    <row r="147" s="13" customFormat="1">
      <c r="A147" s="13"/>
      <c r="B147" s="233"/>
      <c r="C147" s="234"/>
      <c r="D147" s="235" t="s">
        <v>174</v>
      </c>
      <c r="E147" s="236" t="s">
        <v>19</v>
      </c>
      <c r="F147" s="237" t="s">
        <v>2598</v>
      </c>
      <c r="G147" s="234"/>
      <c r="H147" s="238">
        <v>0.053999999999999999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174</v>
      </c>
      <c r="AU147" s="244" t="s">
        <v>87</v>
      </c>
      <c r="AV147" s="13" t="s">
        <v>87</v>
      </c>
      <c r="AW147" s="13" t="s">
        <v>37</v>
      </c>
      <c r="AX147" s="13" t="s">
        <v>77</v>
      </c>
      <c r="AY147" s="244" t="s">
        <v>164</v>
      </c>
    </row>
    <row r="148" s="14" customFormat="1">
      <c r="A148" s="14"/>
      <c r="B148" s="245"/>
      <c r="C148" s="246"/>
      <c r="D148" s="235" t="s">
        <v>174</v>
      </c>
      <c r="E148" s="247" t="s">
        <v>19</v>
      </c>
      <c r="F148" s="248" t="s">
        <v>176</v>
      </c>
      <c r="G148" s="246"/>
      <c r="H148" s="249">
        <v>0.053999999999999999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174</v>
      </c>
      <c r="AU148" s="255" t="s">
        <v>87</v>
      </c>
      <c r="AV148" s="14" t="s">
        <v>108</v>
      </c>
      <c r="AW148" s="14" t="s">
        <v>37</v>
      </c>
      <c r="AX148" s="14" t="s">
        <v>85</v>
      </c>
      <c r="AY148" s="255" t="s">
        <v>164</v>
      </c>
    </row>
    <row r="149" s="2" customFormat="1" ht="55.5" customHeight="1">
      <c r="A149" s="41"/>
      <c r="B149" s="42"/>
      <c r="C149" s="215" t="s">
        <v>264</v>
      </c>
      <c r="D149" s="215" t="s">
        <v>166</v>
      </c>
      <c r="E149" s="216" t="s">
        <v>2599</v>
      </c>
      <c r="F149" s="217" t="s">
        <v>2600</v>
      </c>
      <c r="G149" s="218" t="s">
        <v>169</v>
      </c>
      <c r="H149" s="219">
        <v>0.90000000000000002</v>
      </c>
      <c r="I149" s="220"/>
      <c r="J149" s="221">
        <f>ROUND(I149*H149,2)</f>
        <v>0</v>
      </c>
      <c r="K149" s="217" t="s">
        <v>170</v>
      </c>
      <c r="L149" s="47"/>
      <c r="M149" s="222" t="s">
        <v>19</v>
      </c>
      <c r="N149" s="223" t="s">
        <v>48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108</v>
      </c>
      <c r="AT149" s="226" t="s">
        <v>166</v>
      </c>
      <c r="AU149" s="226" t="s">
        <v>87</v>
      </c>
      <c r="AY149" s="20" t="s">
        <v>164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85</v>
      </c>
      <c r="BK149" s="227">
        <f>ROUND(I149*H149,2)</f>
        <v>0</v>
      </c>
      <c r="BL149" s="20" t="s">
        <v>108</v>
      </c>
      <c r="BM149" s="226" t="s">
        <v>364</v>
      </c>
    </row>
    <row r="150" s="2" customFormat="1">
      <c r="A150" s="41"/>
      <c r="B150" s="42"/>
      <c r="C150" s="43"/>
      <c r="D150" s="228" t="s">
        <v>172</v>
      </c>
      <c r="E150" s="43"/>
      <c r="F150" s="229" t="s">
        <v>2601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172</v>
      </c>
      <c r="AU150" s="20" t="s">
        <v>87</v>
      </c>
    </row>
    <row r="151" s="15" customFormat="1">
      <c r="A151" s="15"/>
      <c r="B151" s="256"/>
      <c r="C151" s="257"/>
      <c r="D151" s="235" t="s">
        <v>174</v>
      </c>
      <c r="E151" s="258" t="s">
        <v>19</v>
      </c>
      <c r="F151" s="259" t="s">
        <v>2602</v>
      </c>
      <c r="G151" s="257"/>
      <c r="H151" s="258" t="s">
        <v>19</v>
      </c>
      <c r="I151" s="260"/>
      <c r="J151" s="257"/>
      <c r="K151" s="257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174</v>
      </c>
      <c r="AU151" s="265" t="s">
        <v>87</v>
      </c>
      <c r="AV151" s="15" t="s">
        <v>85</v>
      </c>
      <c r="AW151" s="15" t="s">
        <v>37</v>
      </c>
      <c r="AX151" s="15" t="s">
        <v>77</v>
      </c>
      <c r="AY151" s="265" t="s">
        <v>164</v>
      </c>
    </row>
    <row r="152" s="13" customFormat="1">
      <c r="A152" s="13"/>
      <c r="B152" s="233"/>
      <c r="C152" s="234"/>
      <c r="D152" s="235" t="s">
        <v>174</v>
      </c>
      <c r="E152" s="236" t="s">
        <v>19</v>
      </c>
      <c r="F152" s="237" t="s">
        <v>2603</v>
      </c>
      <c r="G152" s="234"/>
      <c r="H152" s="238">
        <v>0.90000000000000002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174</v>
      </c>
      <c r="AU152" s="244" t="s">
        <v>87</v>
      </c>
      <c r="AV152" s="13" t="s">
        <v>87</v>
      </c>
      <c r="AW152" s="13" t="s">
        <v>37</v>
      </c>
      <c r="AX152" s="13" t="s">
        <v>77</v>
      </c>
      <c r="AY152" s="244" t="s">
        <v>164</v>
      </c>
    </row>
    <row r="153" s="14" customFormat="1">
      <c r="A153" s="14"/>
      <c r="B153" s="245"/>
      <c r="C153" s="246"/>
      <c r="D153" s="235" t="s">
        <v>174</v>
      </c>
      <c r="E153" s="247" t="s">
        <v>19</v>
      </c>
      <c r="F153" s="248" t="s">
        <v>176</v>
      </c>
      <c r="G153" s="246"/>
      <c r="H153" s="249">
        <v>0.90000000000000002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174</v>
      </c>
      <c r="AU153" s="255" t="s">
        <v>87</v>
      </c>
      <c r="AV153" s="14" t="s">
        <v>108</v>
      </c>
      <c r="AW153" s="14" t="s">
        <v>37</v>
      </c>
      <c r="AX153" s="14" t="s">
        <v>85</v>
      </c>
      <c r="AY153" s="255" t="s">
        <v>164</v>
      </c>
    </row>
    <row r="154" s="2" customFormat="1" ht="24.15" customHeight="1">
      <c r="A154" s="41"/>
      <c r="B154" s="42"/>
      <c r="C154" s="267" t="s">
        <v>269</v>
      </c>
      <c r="D154" s="267" t="s">
        <v>338</v>
      </c>
      <c r="E154" s="268" t="s">
        <v>2604</v>
      </c>
      <c r="F154" s="269" t="s">
        <v>2605</v>
      </c>
      <c r="G154" s="270" t="s">
        <v>169</v>
      </c>
      <c r="H154" s="271">
        <v>1.0660000000000001</v>
      </c>
      <c r="I154" s="272"/>
      <c r="J154" s="273">
        <f>ROUND(I154*H154,2)</f>
        <v>0</v>
      </c>
      <c r="K154" s="269" t="s">
        <v>170</v>
      </c>
      <c r="L154" s="274"/>
      <c r="M154" s="275" t="s">
        <v>19</v>
      </c>
      <c r="N154" s="276" t="s">
        <v>48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221</v>
      </c>
      <c r="AT154" s="226" t="s">
        <v>338</v>
      </c>
      <c r="AU154" s="226" t="s">
        <v>87</v>
      </c>
      <c r="AY154" s="20" t="s">
        <v>164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85</v>
      </c>
      <c r="BK154" s="227">
        <f>ROUND(I154*H154,2)</f>
        <v>0</v>
      </c>
      <c r="BL154" s="20" t="s">
        <v>108</v>
      </c>
      <c r="BM154" s="226" t="s">
        <v>377</v>
      </c>
    </row>
    <row r="155" s="13" customFormat="1">
      <c r="A155" s="13"/>
      <c r="B155" s="233"/>
      <c r="C155" s="234"/>
      <c r="D155" s="235" t="s">
        <v>174</v>
      </c>
      <c r="E155" s="236" t="s">
        <v>19</v>
      </c>
      <c r="F155" s="237" t="s">
        <v>2606</v>
      </c>
      <c r="G155" s="234"/>
      <c r="H155" s="238">
        <v>1.0660000000000001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174</v>
      </c>
      <c r="AU155" s="244" t="s">
        <v>87</v>
      </c>
      <c r="AV155" s="13" t="s">
        <v>87</v>
      </c>
      <c r="AW155" s="13" t="s">
        <v>37</v>
      </c>
      <c r="AX155" s="13" t="s">
        <v>77</v>
      </c>
      <c r="AY155" s="244" t="s">
        <v>164</v>
      </c>
    </row>
    <row r="156" s="14" customFormat="1">
      <c r="A156" s="14"/>
      <c r="B156" s="245"/>
      <c r="C156" s="246"/>
      <c r="D156" s="235" t="s">
        <v>174</v>
      </c>
      <c r="E156" s="247" t="s">
        <v>19</v>
      </c>
      <c r="F156" s="248" t="s">
        <v>176</v>
      </c>
      <c r="G156" s="246"/>
      <c r="H156" s="249">
        <v>1.0660000000000001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174</v>
      </c>
      <c r="AU156" s="255" t="s">
        <v>87</v>
      </c>
      <c r="AV156" s="14" t="s">
        <v>108</v>
      </c>
      <c r="AW156" s="14" t="s">
        <v>37</v>
      </c>
      <c r="AX156" s="14" t="s">
        <v>85</v>
      </c>
      <c r="AY156" s="255" t="s">
        <v>164</v>
      </c>
    </row>
    <row r="157" s="2" customFormat="1" ht="62.7" customHeight="1">
      <c r="A157" s="41"/>
      <c r="B157" s="42"/>
      <c r="C157" s="215" t="s">
        <v>276</v>
      </c>
      <c r="D157" s="215" t="s">
        <v>166</v>
      </c>
      <c r="E157" s="216" t="s">
        <v>2607</v>
      </c>
      <c r="F157" s="217" t="s">
        <v>2608</v>
      </c>
      <c r="G157" s="218" t="s">
        <v>359</v>
      </c>
      <c r="H157" s="219">
        <v>0.59999999999999998</v>
      </c>
      <c r="I157" s="220"/>
      <c r="J157" s="221">
        <f>ROUND(I157*H157,2)</f>
        <v>0</v>
      </c>
      <c r="K157" s="217" t="s">
        <v>170</v>
      </c>
      <c r="L157" s="47"/>
      <c r="M157" s="222" t="s">
        <v>19</v>
      </c>
      <c r="N157" s="223" t="s">
        <v>48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108</v>
      </c>
      <c r="AT157" s="226" t="s">
        <v>166</v>
      </c>
      <c r="AU157" s="226" t="s">
        <v>87</v>
      </c>
      <c r="AY157" s="20" t="s">
        <v>164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85</v>
      </c>
      <c r="BK157" s="227">
        <f>ROUND(I157*H157,2)</f>
        <v>0</v>
      </c>
      <c r="BL157" s="20" t="s">
        <v>108</v>
      </c>
      <c r="BM157" s="226" t="s">
        <v>393</v>
      </c>
    </row>
    <row r="158" s="2" customFormat="1">
      <c r="A158" s="41"/>
      <c r="B158" s="42"/>
      <c r="C158" s="43"/>
      <c r="D158" s="228" t="s">
        <v>172</v>
      </c>
      <c r="E158" s="43"/>
      <c r="F158" s="229" t="s">
        <v>2609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172</v>
      </c>
      <c r="AU158" s="20" t="s">
        <v>87</v>
      </c>
    </row>
    <row r="159" s="12" customFormat="1" ht="22.8" customHeight="1">
      <c r="A159" s="12"/>
      <c r="B159" s="199"/>
      <c r="C159" s="200"/>
      <c r="D159" s="201" t="s">
        <v>76</v>
      </c>
      <c r="E159" s="213" t="s">
        <v>108</v>
      </c>
      <c r="F159" s="213" t="s">
        <v>2610</v>
      </c>
      <c r="G159" s="200"/>
      <c r="H159" s="200"/>
      <c r="I159" s="203"/>
      <c r="J159" s="214">
        <f>BK159</f>
        <v>0</v>
      </c>
      <c r="K159" s="200"/>
      <c r="L159" s="205"/>
      <c r="M159" s="206"/>
      <c r="N159" s="207"/>
      <c r="O159" s="207"/>
      <c r="P159" s="208">
        <f>SUM(P160:P163)</f>
        <v>0</v>
      </c>
      <c r="Q159" s="207"/>
      <c r="R159" s="208">
        <f>SUM(R160:R163)</f>
        <v>0</v>
      </c>
      <c r="S159" s="207"/>
      <c r="T159" s="209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0" t="s">
        <v>85</v>
      </c>
      <c r="AT159" s="211" t="s">
        <v>76</v>
      </c>
      <c r="AU159" s="211" t="s">
        <v>85</v>
      </c>
      <c r="AY159" s="210" t="s">
        <v>164</v>
      </c>
      <c r="BK159" s="212">
        <f>SUM(BK160:BK163)</f>
        <v>0</v>
      </c>
    </row>
    <row r="160" s="2" customFormat="1" ht="33" customHeight="1">
      <c r="A160" s="41"/>
      <c r="B160" s="42"/>
      <c r="C160" s="215" t="s">
        <v>282</v>
      </c>
      <c r="D160" s="215" t="s">
        <v>166</v>
      </c>
      <c r="E160" s="216" t="s">
        <v>2611</v>
      </c>
      <c r="F160" s="217" t="s">
        <v>2612</v>
      </c>
      <c r="G160" s="218" t="s">
        <v>179</v>
      </c>
      <c r="H160" s="219">
        <v>1.9279999999999999</v>
      </c>
      <c r="I160" s="220"/>
      <c r="J160" s="221">
        <f>ROUND(I160*H160,2)</f>
        <v>0</v>
      </c>
      <c r="K160" s="217" t="s">
        <v>170</v>
      </c>
      <c r="L160" s="47"/>
      <c r="M160" s="222" t="s">
        <v>19</v>
      </c>
      <c r="N160" s="223" t="s">
        <v>48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108</v>
      </c>
      <c r="AT160" s="226" t="s">
        <v>166</v>
      </c>
      <c r="AU160" s="226" t="s">
        <v>87</v>
      </c>
      <c r="AY160" s="20" t="s">
        <v>164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85</v>
      </c>
      <c r="BK160" s="227">
        <f>ROUND(I160*H160,2)</f>
        <v>0</v>
      </c>
      <c r="BL160" s="20" t="s">
        <v>108</v>
      </c>
      <c r="BM160" s="226" t="s">
        <v>408</v>
      </c>
    </row>
    <row r="161" s="2" customFormat="1">
      <c r="A161" s="41"/>
      <c r="B161" s="42"/>
      <c r="C161" s="43"/>
      <c r="D161" s="228" t="s">
        <v>172</v>
      </c>
      <c r="E161" s="43"/>
      <c r="F161" s="229" t="s">
        <v>2613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172</v>
      </c>
      <c r="AU161" s="20" t="s">
        <v>87</v>
      </c>
    </row>
    <row r="162" s="13" customFormat="1">
      <c r="A162" s="13"/>
      <c r="B162" s="233"/>
      <c r="C162" s="234"/>
      <c r="D162" s="235" t="s">
        <v>174</v>
      </c>
      <c r="E162" s="236" t="s">
        <v>19</v>
      </c>
      <c r="F162" s="237" t="s">
        <v>2614</v>
      </c>
      <c r="G162" s="234"/>
      <c r="H162" s="238">
        <v>1.9279999999999999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174</v>
      </c>
      <c r="AU162" s="244" t="s">
        <v>87</v>
      </c>
      <c r="AV162" s="13" t="s">
        <v>87</v>
      </c>
      <c r="AW162" s="13" t="s">
        <v>37</v>
      </c>
      <c r="AX162" s="13" t="s">
        <v>77</v>
      </c>
      <c r="AY162" s="244" t="s">
        <v>164</v>
      </c>
    </row>
    <row r="163" s="14" customFormat="1">
      <c r="A163" s="14"/>
      <c r="B163" s="245"/>
      <c r="C163" s="246"/>
      <c r="D163" s="235" t="s">
        <v>174</v>
      </c>
      <c r="E163" s="247" t="s">
        <v>19</v>
      </c>
      <c r="F163" s="248" t="s">
        <v>176</v>
      </c>
      <c r="G163" s="246"/>
      <c r="H163" s="249">
        <v>1.9279999999999999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174</v>
      </c>
      <c r="AU163" s="255" t="s">
        <v>87</v>
      </c>
      <c r="AV163" s="14" t="s">
        <v>108</v>
      </c>
      <c r="AW163" s="14" t="s">
        <v>37</v>
      </c>
      <c r="AX163" s="14" t="s">
        <v>85</v>
      </c>
      <c r="AY163" s="255" t="s">
        <v>164</v>
      </c>
    </row>
    <row r="164" s="12" customFormat="1" ht="22.8" customHeight="1">
      <c r="A164" s="12"/>
      <c r="B164" s="199"/>
      <c r="C164" s="200"/>
      <c r="D164" s="201" t="s">
        <v>76</v>
      </c>
      <c r="E164" s="213" t="s">
        <v>221</v>
      </c>
      <c r="F164" s="213" t="s">
        <v>2615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SUM(P165:P176)</f>
        <v>0</v>
      </c>
      <c r="Q164" s="207"/>
      <c r="R164" s="208">
        <f>SUM(R165:R176)</f>
        <v>0</v>
      </c>
      <c r="S164" s="207"/>
      <c r="T164" s="209">
        <f>SUM(T165:T176)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85</v>
      </c>
      <c r="AT164" s="211" t="s">
        <v>76</v>
      </c>
      <c r="AU164" s="211" t="s">
        <v>85</v>
      </c>
      <c r="AY164" s="210" t="s">
        <v>164</v>
      </c>
      <c r="BK164" s="212">
        <f>SUM(BK165:BK176)</f>
        <v>0</v>
      </c>
    </row>
    <row r="165" s="2" customFormat="1" ht="24.15" customHeight="1">
      <c r="A165" s="41"/>
      <c r="B165" s="42"/>
      <c r="C165" s="215" t="s">
        <v>288</v>
      </c>
      <c r="D165" s="215" t="s">
        <v>166</v>
      </c>
      <c r="E165" s="216" t="s">
        <v>2616</v>
      </c>
      <c r="F165" s="217" t="s">
        <v>2617</v>
      </c>
      <c r="G165" s="218" t="s">
        <v>359</v>
      </c>
      <c r="H165" s="219">
        <v>3</v>
      </c>
      <c r="I165" s="220"/>
      <c r="J165" s="221">
        <f>ROUND(I165*H165,2)</f>
        <v>0</v>
      </c>
      <c r="K165" s="217" t="s">
        <v>170</v>
      </c>
      <c r="L165" s="47"/>
      <c r="M165" s="222" t="s">
        <v>19</v>
      </c>
      <c r="N165" s="223" t="s">
        <v>48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108</v>
      </c>
      <c r="AT165" s="226" t="s">
        <v>166</v>
      </c>
      <c r="AU165" s="226" t="s">
        <v>87</v>
      </c>
      <c r="AY165" s="20" t="s">
        <v>164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85</v>
      </c>
      <c r="BK165" s="227">
        <f>ROUND(I165*H165,2)</f>
        <v>0</v>
      </c>
      <c r="BL165" s="20" t="s">
        <v>108</v>
      </c>
      <c r="BM165" s="226" t="s">
        <v>430</v>
      </c>
    </row>
    <row r="166" s="2" customFormat="1">
      <c r="A166" s="41"/>
      <c r="B166" s="42"/>
      <c r="C166" s="43"/>
      <c r="D166" s="228" t="s">
        <v>172</v>
      </c>
      <c r="E166" s="43"/>
      <c r="F166" s="229" t="s">
        <v>2618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172</v>
      </c>
      <c r="AU166" s="20" t="s">
        <v>87</v>
      </c>
    </row>
    <row r="167" s="2" customFormat="1" ht="24.15" customHeight="1">
      <c r="A167" s="41"/>
      <c r="B167" s="42"/>
      <c r="C167" s="267" t="s">
        <v>293</v>
      </c>
      <c r="D167" s="267" t="s">
        <v>338</v>
      </c>
      <c r="E167" s="268" t="s">
        <v>2619</v>
      </c>
      <c r="F167" s="269" t="s">
        <v>2620</v>
      </c>
      <c r="G167" s="270" t="s">
        <v>359</v>
      </c>
      <c r="H167" s="271">
        <v>3</v>
      </c>
      <c r="I167" s="272"/>
      <c r="J167" s="273">
        <f>ROUND(I167*H167,2)</f>
        <v>0</v>
      </c>
      <c r="K167" s="269" t="s">
        <v>170</v>
      </c>
      <c r="L167" s="274"/>
      <c r="M167" s="275" t="s">
        <v>19</v>
      </c>
      <c r="N167" s="276" t="s">
        <v>48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221</v>
      </c>
      <c r="AT167" s="226" t="s">
        <v>338</v>
      </c>
      <c r="AU167" s="226" t="s">
        <v>87</v>
      </c>
      <c r="AY167" s="20" t="s">
        <v>164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85</v>
      </c>
      <c r="BK167" s="227">
        <f>ROUND(I167*H167,2)</f>
        <v>0</v>
      </c>
      <c r="BL167" s="20" t="s">
        <v>108</v>
      </c>
      <c r="BM167" s="226" t="s">
        <v>445</v>
      </c>
    </row>
    <row r="168" s="2" customFormat="1" ht="44.25" customHeight="1">
      <c r="A168" s="41"/>
      <c r="B168" s="42"/>
      <c r="C168" s="215" t="s">
        <v>303</v>
      </c>
      <c r="D168" s="215" t="s">
        <v>166</v>
      </c>
      <c r="E168" s="216" t="s">
        <v>2621</v>
      </c>
      <c r="F168" s="217" t="s">
        <v>2622</v>
      </c>
      <c r="G168" s="218" t="s">
        <v>272</v>
      </c>
      <c r="H168" s="219">
        <v>1</v>
      </c>
      <c r="I168" s="220"/>
      <c r="J168" s="221">
        <f>ROUND(I168*H168,2)</f>
        <v>0</v>
      </c>
      <c r="K168" s="217" t="s">
        <v>170</v>
      </c>
      <c r="L168" s="47"/>
      <c r="M168" s="222" t="s">
        <v>19</v>
      </c>
      <c r="N168" s="223" t="s">
        <v>48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108</v>
      </c>
      <c r="AT168" s="226" t="s">
        <v>166</v>
      </c>
      <c r="AU168" s="226" t="s">
        <v>87</v>
      </c>
      <c r="AY168" s="20" t="s">
        <v>164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85</v>
      </c>
      <c r="BK168" s="227">
        <f>ROUND(I168*H168,2)</f>
        <v>0</v>
      </c>
      <c r="BL168" s="20" t="s">
        <v>108</v>
      </c>
      <c r="BM168" s="226" t="s">
        <v>457</v>
      </c>
    </row>
    <row r="169" s="2" customFormat="1">
      <c r="A169" s="41"/>
      <c r="B169" s="42"/>
      <c r="C169" s="43"/>
      <c r="D169" s="228" t="s">
        <v>172</v>
      </c>
      <c r="E169" s="43"/>
      <c r="F169" s="229" t="s">
        <v>2623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172</v>
      </c>
      <c r="AU169" s="20" t="s">
        <v>87</v>
      </c>
    </row>
    <row r="170" s="2" customFormat="1" ht="37.8" customHeight="1">
      <c r="A170" s="41"/>
      <c r="B170" s="42"/>
      <c r="C170" s="215" t="s">
        <v>7</v>
      </c>
      <c r="D170" s="215" t="s">
        <v>166</v>
      </c>
      <c r="E170" s="216" t="s">
        <v>2624</v>
      </c>
      <c r="F170" s="217" t="s">
        <v>2625</v>
      </c>
      <c r="G170" s="218" t="s">
        <v>272</v>
      </c>
      <c r="H170" s="219">
        <v>1</v>
      </c>
      <c r="I170" s="220"/>
      <c r="J170" s="221">
        <f>ROUND(I170*H170,2)</f>
        <v>0</v>
      </c>
      <c r="K170" s="217" t="s">
        <v>170</v>
      </c>
      <c r="L170" s="47"/>
      <c r="M170" s="222" t="s">
        <v>19</v>
      </c>
      <c r="N170" s="223" t="s">
        <v>48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108</v>
      </c>
      <c r="AT170" s="226" t="s">
        <v>166</v>
      </c>
      <c r="AU170" s="226" t="s">
        <v>87</v>
      </c>
      <c r="AY170" s="20" t="s">
        <v>164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85</v>
      </c>
      <c r="BK170" s="227">
        <f>ROUND(I170*H170,2)</f>
        <v>0</v>
      </c>
      <c r="BL170" s="20" t="s">
        <v>108</v>
      </c>
      <c r="BM170" s="226" t="s">
        <v>474</v>
      </c>
    </row>
    <row r="171" s="2" customFormat="1">
      <c r="A171" s="41"/>
      <c r="B171" s="42"/>
      <c r="C171" s="43"/>
      <c r="D171" s="228" t="s">
        <v>172</v>
      </c>
      <c r="E171" s="43"/>
      <c r="F171" s="229" t="s">
        <v>2626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172</v>
      </c>
      <c r="AU171" s="20" t="s">
        <v>87</v>
      </c>
    </row>
    <row r="172" s="2" customFormat="1" ht="44.25" customHeight="1">
      <c r="A172" s="41"/>
      <c r="B172" s="42"/>
      <c r="C172" s="215" t="s">
        <v>322</v>
      </c>
      <c r="D172" s="215" t="s">
        <v>166</v>
      </c>
      <c r="E172" s="216" t="s">
        <v>2627</v>
      </c>
      <c r="F172" s="217" t="s">
        <v>2628</v>
      </c>
      <c r="G172" s="218" t="s">
        <v>272</v>
      </c>
      <c r="H172" s="219">
        <v>1</v>
      </c>
      <c r="I172" s="220"/>
      <c r="J172" s="221">
        <f>ROUND(I172*H172,2)</f>
        <v>0</v>
      </c>
      <c r="K172" s="217" t="s">
        <v>170</v>
      </c>
      <c r="L172" s="47"/>
      <c r="M172" s="222" t="s">
        <v>19</v>
      </c>
      <c r="N172" s="223" t="s">
        <v>48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108</v>
      </c>
      <c r="AT172" s="226" t="s">
        <v>166</v>
      </c>
      <c r="AU172" s="226" t="s">
        <v>87</v>
      </c>
      <c r="AY172" s="20" t="s">
        <v>164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85</v>
      </c>
      <c r="BK172" s="227">
        <f>ROUND(I172*H172,2)</f>
        <v>0</v>
      </c>
      <c r="BL172" s="20" t="s">
        <v>108</v>
      </c>
      <c r="BM172" s="226" t="s">
        <v>484</v>
      </c>
    </row>
    <row r="173" s="2" customFormat="1">
      <c r="A173" s="41"/>
      <c r="B173" s="42"/>
      <c r="C173" s="43"/>
      <c r="D173" s="228" t="s">
        <v>172</v>
      </c>
      <c r="E173" s="43"/>
      <c r="F173" s="229" t="s">
        <v>2629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172</v>
      </c>
      <c r="AU173" s="20" t="s">
        <v>87</v>
      </c>
    </row>
    <row r="174" s="2" customFormat="1" ht="37.8" customHeight="1">
      <c r="A174" s="41"/>
      <c r="B174" s="42"/>
      <c r="C174" s="215" t="s">
        <v>332</v>
      </c>
      <c r="D174" s="215" t="s">
        <v>166</v>
      </c>
      <c r="E174" s="216" t="s">
        <v>2630</v>
      </c>
      <c r="F174" s="217" t="s">
        <v>2631</v>
      </c>
      <c r="G174" s="218" t="s">
        <v>272</v>
      </c>
      <c r="H174" s="219">
        <v>1</v>
      </c>
      <c r="I174" s="220"/>
      <c r="J174" s="221">
        <f>ROUND(I174*H174,2)</f>
        <v>0</v>
      </c>
      <c r="K174" s="217" t="s">
        <v>170</v>
      </c>
      <c r="L174" s="47"/>
      <c r="M174" s="222" t="s">
        <v>19</v>
      </c>
      <c r="N174" s="223" t="s">
        <v>48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108</v>
      </c>
      <c r="AT174" s="226" t="s">
        <v>166</v>
      </c>
      <c r="AU174" s="226" t="s">
        <v>87</v>
      </c>
      <c r="AY174" s="20" t="s">
        <v>164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85</v>
      </c>
      <c r="BK174" s="227">
        <f>ROUND(I174*H174,2)</f>
        <v>0</v>
      </c>
      <c r="BL174" s="20" t="s">
        <v>108</v>
      </c>
      <c r="BM174" s="226" t="s">
        <v>498</v>
      </c>
    </row>
    <row r="175" s="2" customFormat="1">
      <c r="A175" s="41"/>
      <c r="B175" s="42"/>
      <c r="C175" s="43"/>
      <c r="D175" s="228" t="s">
        <v>172</v>
      </c>
      <c r="E175" s="43"/>
      <c r="F175" s="229" t="s">
        <v>2632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172</v>
      </c>
      <c r="AU175" s="20" t="s">
        <v>87</v>
      </c>
    </row>
    <row r="176" s="2" customFormat="1" ht="24.15" customHeight="1">
      <c r="A176" s="41"/>
      <c r="B176" s="42"/>
      <c r="C176" s="267" t="s">
        <v>337</v>
      </c>
      <c r="D176" s="267" t="s">
        <v>338</v>
      </c>
      <c r="E176" s="268" t="s">
        <v>2633</v>
      </c>
      <c r="F176" s="269" t="s">
        <v>2634</v>
      </c>
      <c r="G176" s="270" t="s">
        <v>272</v>
      </c>
      <c r="H176" s="271">
        <v>1</v>
      </c>
      <c r="I176" s="272"/>
      <c r="J176" s="273">
        <f>ROUND(I176*H176,2)</f>
        <v>0</v>
      </c>
      <c r="K176" s="269" t="s">
        <v>19</v>
      </c>
      <c r="L176" s="274"/>
      <c r="M176" s="275" t="s">
        <v>19</v>
      </c>
      <c r="N176" s="276" t="s">
        <v>48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221</v>
      </c>
      <c r="AT176" s="226" t="s">
        <v>338</v>
      </c>
      <c r="AU176" s="226" t="s">
        <v>87</v>
      </c>
      <c r="AY176" s="20" t="s">
        <v>164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85</v>
      </c>
      <c r="BK176" s="227">
        <f>ROUND(I176*H176,2)</f>
        <v>0</v>
      </c>
      <c r="BL176" s="20" t="s">
        <v>108</v>
      </c>
      <c r="BM176" s="226" t="s">
        <v>514</v>
      </c>
    </row>
    <row r="177" s="12" customFormat="1" ht="22.8" customHeight="1">
      <c r="A177" s="12"/>
      <c r="B177" s="199"/>
      <c r="C177" s="200"/>
      <c r="D177" s="201" t="s">
        <v>76</v>
      </c>
      <c r="E177" s="213" t="s">
        <v>227</v>
      </c>
      <c r="F177" s="213" t="s">
        <v>617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SUM(P178:P185)</f>
        <v>0</v>
      </c>
      <c r="Q177" s="207"/>
      <c r="R177" s="208">
        <f>SUM(R178:R185)</f>
        <v>0</v>
      </c>
      <c r="S177" s="207"/>
      <c r="T177" s="209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85</v>
      </c>
      <c r="AT177" s="211" t="s">
        <v>76</v>
      </c>
      <c r="AU177" s="211" t="s">
        <v>85</v>
      </c>
      <c r="AY177" s="210" t="s">
        <v>164</v>
      </c>
      <c r="BK177" s="212">
        <f>SUM(BK178:BK185)</f>
        <v>0</v>
      </c>
    </row>
    <row r="178" s="2" customFormat="1" ht="44.25" customHeight="1">
      <c r="A178" s="41"/>
      <c r="B178" s="42"/>
      <c r="C178" s="215" t="s">
        <v>343</v>
      </c>
      <c r="D178" s="215" t="s">
        <v>166</v>
      </c>
      <c r="E178" s="216" t="s">
        <v>2635</v>
      </c>
      <c r="F178" s="217" t="s">
        <v>2636</v>
      </c>
      <c r="G178" s="218" t="s">
        <v>359</v>
      </c>
      <c r="H178" s="219">
        <v>0.59999999999999998</v>
      </c>
      <c r="I178" s="220"/>
      <c r="J178" s="221">
        <f>ROUND(I178*H178,2)</f>
        <v>0</v>
      </c>
      <c r="K178" s="217" t="s">
        <v>170</v>
      </c>
      <c r="L178" s="47"/>
      <c r="M178" s="222" t="s">
        <v>19</v>
      </c>
      <c r="N178" s="223" t="s">
        <v>48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108</v>
      </c>
      <c r="AT178" s="226" t="s">
        <v>166</v>
      </c>
      <c r="AU178" s="226" t="s">
        <v>87</v>
      </c>
      <c r="AY178" s="20" t="s">
        <v>164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85</v>
      </c>
      <c r="BK178" s="227">
        <f>ROUND(I178*H178,2)</f>
        <v>0</v>
      </c>
      <c r="BL178" s="20" t="s">
        <v>108</v>
      </c>
      <c r="BM178" s="226" t="s">
        <v>524</v>
      </c>
    </row>
    <row r="179" s="2" customFormat="1">
      <c r="A179" s="41"/>
      <c r="B179" s="42"/>
      <c r="C179" s="43"/>
      <c r="D179" s="228" t="s">
        <v>172</v>
      </c>
      <c r="E179" s="43"/>
      <c r="F179" s="229" t="s">
        <v>2637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172</v>
      </c>
      <c r="AU179" s="20" t="s">
        <v>87</v>
      </c>
    </row>
    <row r="180" s="13" customFormat="1">
      <c r="A180" s="13"/>
      <c r="B180" s="233"/>
      <c r="C180" s="234"/>
      <c r="D180" s="235" t="s">
        <v>174</v>
      </c>
      <c r="E180" s="236" t="s">
        <v>19</v>
      </c>
      <c r="F180" s="237" t="s">
        <v>2638</v>
      </c>
      <c r="G180" s="234"/>
      <c r="H180" s="238">
        <v>0.59999999999999998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174</v>
      </c>
      <c r="AU180" s="244" t="s">
        <v>87</v>
      </c>
      <c r="AV180" s="13" t="s">
        <v>87</v>
      </c>
      <c r="AW180" s="13" t="s">
        <v>37</v>
      </c>
      <c r="AX180" s="13" t="s">
        <v>77</v>
      </c>
      <c r="AY180" s="244" t="s">
        <v>164</v>
      </c>
    </row>
    <row r="181" s="14" customFormat="1">
      <c r="A181" s="14"/>
      <c r="B181" s="245"/>
      <c r="C181" s="246"/>
      <c r="D181" s="235" t="s">
        <v>174</v>
      </c>
      <c r="E181" s="247" t="s">
        <v>19</v>
      </c>
      <c r="F181" s="248" t="s">
        <v>176</v>
      </c>
      <c r="G181" s="246"/>
      <c r="H181" s="249">
        <v>0.59999999999999998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174</v>
      </c>
      <c r="AU181" s="255" t="s">
        <v>87</v>
      </c>
      <c r="AV181" s="14" t="s">
        <v>108</v>
      </c>
      <c r="AW181" s="14" t="s">
        <v>37</v>
      </c>
      <c r="AX181" s="14" t="s">
        <v>85</v>
      </c>
      <c r="AY181" s="255" t="s">
        <v>164</v>
      </c>
    </row>
    <row r="182" s="2" customFormat="1" ht="44.25" customHeight="1">
      <c r="A182" s="41"/>
      <c r="B182" s="42"/>
      <c r="C182" s="215" t="s">
        <v>350</v>
      </c>
      <c r="D182" s="215" t="s">
        <v>166</v>
      </c>
      <c r="E182" s="216" t="s">
        <v>2639</v>
      </c>
      <c r="F182" s="217" t="s">
        <v>2640</v>
      </c>
      <c r="G182" s="218" t="s">
        <v>359</v>
      </c>
      <c r="H182" s="219">
        <v>0.14999999999999999</v>
      </c>
      <c r="I182" s="220"/>
      <c r="J182" s="221">
        <f>ROUND(I182*H182,2)</f>
        <v>0</v>
      </c>
      <c r="K182" s="217" t="s">
        <v>170</v>
      </c>
      <c r="L182" s="47"/>
      <c r="M182" s="222" t="s">
        <v>19</v>
      </c>
      <c r="N182" s="223" t="s">
        <v>48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108</v>
      </c>
      <c r="AT182" s="226" t="s">
        <v>166</v>
      </c>
      <c r="AU182" s="226" t="s">
        <v>87</v>
      </c>
      <c r="AY182" s="20" t="s">
        <v>164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85</v>
      </c>
      <c r="BK182" s="227">
        <f>ROUND(I182*H182,2)</f>
        <v>0</v>
      </c>
      <c r="BL182" s="20" t="s">
        <v>108</v>
      </c>
      <c r="BM182" s="226" t="s">
        <v>536</v>
      </c>
    </row>
    <row r="183" s="2" customFormat="1">
      <c r="A183" s="41"/>
      <c r="B183" s="42"/>
      <c r="C183" s="43"/>
      <c r="D183" s="228" t="s">
        <v>172</v>
      </c>
      <c r="E183" s="43"/>
      <c r="F183" s="229" t="s">
        <v>2641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172</v>
      </c>
      <c r="AU183" s="20" t="s">
        <v>87</v>
      </c>
    </row>
    <row r="184" s="13" customFormat="1">
      <c r="A184" s="13"/>
      <c r="B184" s="233"/>
      <c r="C184" s="234"/>
      <c r="D184" s="235" t="s">
        <v>174</v>
      </c>
      <c r="E184" s="236" t="s">
        <v>19</v>
      </c>
      <c r="F184" s="237" t="s">
        <v>2642</v>
      </c>
      <c r="G184" s="234"/>
      <c r="H184" s="238">
        <v>0.14999999999999999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174</v>
      </c>
      <c r="AU184" s="244" t="s">
        <v>87</v>
      </c>
      <c r="AV184" s="13" t="s">
        <v>87</v>
      </c>
      <c r="AW184" s="13" t="s">
        <v>37</v>
      </c>
      <c r="AX184" s="13" t="s">
        <v>77</v>
      </c>
      <c r="AY184" s="244" t="s">
        <v>164</v>
      </c>
    </row>
    <row r="185" s="14" customFormat="1">
      <c r="A185" s="14"/>
      <c r="B185" s="245"/>
      <c r="C185" s="246"/>
      <c r="D185" s="235" t="s">
        <v>174</v>
      </c>
      <c r="E185" s="247" t="s">
        <v>19</v>
      </c>
      <c r="F185" s="248" t="s">
        <v>176</v>
      </c>
      <c r="G185" s="246"/>
      <c r="H185" s="249">
        <v>0.14999999999999999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174</v>
      </c>
      <c r="AU185" s="255" t="s">
        <v>87</v>
      </c>
      <c r="AV185" s="14" t="s">
        <v>108</v>
      </c>
      <c r="AW185" s="14" t="s">
        <v>37</v>
      </c>
      <c r="AX185" s="14" t="s">
        <v>85</v>
      </c>
      <c r="AY185" s="255" t="s">
        <v>164</v>
      </c>
    </row>
    <row r="186" s="12" customFormat="1" ht="22.8" customHeight="1">
      <c r="A186" s="12"/>
      <c r="B186" s="199"/>
      <c r="C186" s="200"/>
      <c r="D186" s="201" t="s">
        <v>76</v>
      </c>
      <c r="E186" s="213" t="s">
        <v>831</v>
      </c>
      <c r="F186" s="213" t="s">
        <v>832</v>
      </c>
      <c r="G186" s="200"/>
      <c r="H186" s="200"/>
      <c r="I186" s="203"/>
      <c r="J186" s="214">
        <f>BK186</f>
        <v>0</v>
      </c>
      <c r="K186" s="200"/>
      <c r="L186" s="205"/>
      <c r="M186" s="206"/>
      <c r="N186" s="207"/>
      <c r="O186" s="207"/>
      <c r="P186" s="208">
        <f>SUM(P187:P196)</f>
        <v>0</v>
      </c>
      <c r="Q186" s="207"/>
      <c r="R186" s="208">
        <f>SUM(R187:R196)</f>
        <v>0</v>
      </c>
      <c r="S186" s="207"/>
      <c r="T186" s="209">
        <f>SUM(T187:T196)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0" t="s">
        <v>85</v>
      </c>
      <c r="AT186" s="211" t="s">
        <v>76</v>
      </c>
      <c r="AU186" s="211" t="s">
        <v>85</v>
      </c>
      <c r="AY186" s="210" t="s">
        <v>164</v>
      </c>
      <c r="BK186" s="212">
        <f>SUM(BK187:BK196)</f>
        <v>0</v>
      </c>
    </row>
    <row r="187" s="2" customFormat="1" ht="37.8" customHeight="1">
      <c r="A187" s="41"/>
      <c r="B187" s="42"/>
      <c r="C187" s="215" t="s">
        <v>356</v>
      </c>
      <c r="D187" s="215" t="s">
        <v>166</v>
      </c>
      <c r="E187" s="216" t="s">
        <v>2643</v>
      </c>
      <c r="F187" s="217" t="s">
        <v>2644</v>
      </c>
      <c r="G187" s="218" t="s">
        <v>249</v>
      </c>
      <c r="H187" s="219">
        <v>0.034000000000000002</v>
      </c>
      <c r="I187" s="220"/>
      <c r="J187" s="221">
        <f>ROUND(I187*H187,2)</f>
        <v>0</v>
      </c>
      <c r="K187" s="217" t="s">
        <v>170</v>
      </c>
      <c r="L187" s="47"/>
      <c r="M187" s="222" t="s">
        <v>19</v>
      </c>
      <c r="N187" s="223" t="s">
        <v>48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108</v>
      </c>
      <c r="AT187" s="226" t="s">
        <v>166</v>
      </c>
      <c r="AU187" s="226" t="s">
        <v>87</v>
      </c>
      <c r="AY187" s="20" t="s">
        <v>164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85</v>
      </c>
      <c r="BK187" s="227">
        <f>ROUND(I187*H187,2)</f>
        <v>0</v>
      </c>
      <c r="BL187" s="20" t="s">
        <v>108</v>
      </c>
      <c r="BM187" s="226" t="s">
        <v>552</v>
      </c>
    </row>
    <row r="188" s="2" customFormat="1">
      <c r="A188" s="41"/>
      <c r="B188" s="42"/>
      <c r="C188" s="43"/>
      <c r="D188" s="228" t="s">
        <v>172</v>
      </c>
      <c r="E188" s="43"/>
      <c r="F188" s="229" t="s">
        <v>2645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172</v>
      </c>
      <c r="AU188" s="20" t="s">
        <v>87</v>
      </c>
    </row>
    <row r="189" s="2" customFormat="1" ht="33" customHeight="1">
      <c r="A189" s="41"/>
      <c r="B189" s="42"/>
      <c r="C189" s="215" t="s">
        <v>364</v>
      </c>
      <c r="D189" s="215" t="s">
        <v>166</v>
      </c>
      <c r="E189" s="216" t="s">
        <v>2646</v>
      </c>
      <c r="F189" s="217" t="s">
        <v>2647</v>
      </c>
      <c r="G189" s="218" t="s">
        <v>249</v>
      </c>
      <c r="H189" s="219">
        <v>0.034000000000000002</v>
      </c>
      <c r="I189" s="220"/>
      <c r="J189" s="221">
        <f>ROUND(I189*H189,2)</f>
        <v>0</v>
      </c>
      <c r="K189" s="217" t="s">
        <v>170</v>
      </c>
      <c r="L189" s="47"/>
      <c r="M189" s="222" t="s">
        <v>19</v>
      </c>
      <c r="N189" s="223" t="s">
        <v>48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108</v>
      </c>
      <c r="AT189" s="226" t="s">
        <v>166</v>
      </c>
      <c r="AU189" s="226" t="s">
        <v>87</v>
      </c>
      <c r="AY189" s="20" t="s">
        <v>164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85</v>
      </c>
      <c r="BK189" s="227">
        <f>ROUND(I189*H189,2)</f>
        <v>0</v>
      </c>
      <c r="BL189" s="20" t="s">
        <v>108</v>
      </c>
      <c r="BM189" s="226" t="s">
        <v>564</v>
      </c>
    </row>
    <row r="190" s="2" customFormat="1">
      <c r="A190" s="41"/>
      <c r="B190" s="42"/>
      <c r="C190" s="43"/>
      <c r="D190" s="228" t="s">
        <v>172</v>
      </c>
      <c r="E190" s="43"/>
      <c r="F190" s="229" t="s">
        <v>2648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172</v>
      </c>
      <c r="AU190" s="20" t="s">
        <v>87</v>
      </c>
    </row>
    <row r="191" s="2" customFormat="1" ht="44.25" customHeight="1">
      <c r="A191" s="41"/>
      <c r="B191" s="42"/>
      <c r="C191" s="215" t="s">
        <v>371</v>
      </c>
      <c r="D191" s="215" t="s">
        <v>166</v>
      </c>
      <c r="E191" s="216" t="s">
        <v>2649</v>
      </c>
      <c r="F191" s="217" t="s">
        <v>2650</v>
      </c>
      <c r="G191" s="218" t="s">
        <v>249</v>
      </c>
      <c r="H191" s="219">
        <v>0.64600000000000002</v>
      </c>
      <c r="I191" s="220"/>
      <c r="J191" s="221">
        <f>ROUND(I191*H191,2)</f>
        <v>0</v>
      </c>
      <c r="K191" s="217" t="s">
        <v>170</v>
      </c>
      <c r="L191" s="47"/>
      <c r="M191" s="222" t="s">
        <v>19</v>
      </c>
      <c r="N191" s="223" t="s">
        <v>48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108</v>
      </c>
      <c r="AT191" s="226" t="s">
        <v>166</v>
      </c>
      <c r="AU191" s="226" t="s">
        <v>87</v>
      </c>
      <c r="AY191" s="20" t="s">
        <v>164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85</v>
      </c>
      <c r="BK191" s="227">
        <f>ROUND(I191*H191,2)</f>
        <v>0</v>
      </c>
      <c r="BL191" s="20" t="s">
        <v>108</v>
      </c>
      <c r="BM191" s="226" t="s">
        <v>579</v>
      </c>
    </row>
    <row r="192" s="2" customFormat="1">
      <c r="A192" s="41"/>
      <c r="B192" s="42"/>
      <c r="C192" s="43"/>
      <c r="D192" s="228" t="s">
        <v>172</v>
      </c>
      <c r="E192" s="43"/>
      <c r="F192" s="229" t="s">
        <v>2651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172</v>
      </c>
      <c r="AU192" s="20" t="s">
        <v>87</v>
      </c>
    </row>
    <row r="193" s="13" customFormat="1">
      <c r="A193" s="13"/>
      <c r="B193" s="233"/>
      <c r="C193" s="234"/>
      <c r="D193" s="235" t="s">
        <v>174</v>
      </c>
      <c r="E193" s="236" t="s">
        <v>19</v>
      </c>
      <c r="F193" s="237" t="s">
        <v>2652</v>
      </c>
      <c r="G193" s="234"/>
      <c r="H193" s="238">
        <v>0.64600000000000002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174</v>
      </c>
      <c r="AU193" s="244" t="s">
        <v>87</v>
      </c>
      <c r="AV193" s="13" t="s">
        <v>87</v>
      </c>
      <c r="AW193" s="13" t="s">
        <v>37</v>
      </c>
      <c r="AX193" s="13" t="s">
        <v>77</v>
      </c>
      <c r="AY193" s="244" t="s">
        <v>164</v>
      </c>
    </row>
    <row r="194" s="14" customFormat="1">
      <c r="A194" s="14"/>
      <c r="B194" s="245"/>
      <c r="C194" s="246"/>
      <c r="D194" s="235" t="s">
        <v>174</v>
      </c>
      <c r="E194" s="247" t="s">
        <v>19</v>
      </c>
      <c r="F194" s="248" t="s">
        <v>176</v>
      </c>
      <c r="G194" s="246"/>
      <c r="H194" s="249">
        <v>0.64600000000000002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174</v>
      </c>
      <c r="AU194" s="255" t="s">
        <v>87</v>
      </c>
      <c r="AV194" s="14" t="s">
        <v>108</v>
      </c>
      <c r="AW194" s="14" t="s">
        <v>37</v>
      </c>
      <c r="AX194" s="14" t="s">
        <v>85</v>
      </c>
      <c r="AY194" s="255" t="s">
        <v>164</v>
      </c>
    </row>
    <row r="195" s="2" customFormat="1" ht="49.05" customHeight="1">
      <c r="A195" s="41"/>
      <c r="B195" s="42"/>
      <c r="C195" s="215" t="s">
        <v>377</v>
      </c>
      <c r="D195" s="215" t="s">
        <v>166</v>
      </c>
      <c r="E195" s="216" t="s">
        <v>867</v>
      </c>
      <c r="F195" s="217" t="s">
        <v>868</v>
      </c>
      <c r="G195" s="218" t="s">
        <v>249</v>
      </c>
      <c r="H195" s="219">
        <v>0.034000000000000002</v>
      </c>
      <c r="I195" s="220"/>
      <c r="J195" s="221">
        <f>ROUND(I195*H195,2)</f>
        <v>0</v>
      </c>
      <c r="K195" s="217" t="s">
        <v>170</v>
      </c>
      <c r="L195" s="47"/>
      <c r="M195" s="222" t="s">
        <v>19</v>
      </c>
      <c r="N195" s="223" t="s">
        <v>48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108</v>
      </c>
      <c r="AT195" s="226" t="s">
        <v>166</v>
      </c>
      <c r="AU195" s="226" t="s">
        <v>87</v>
      </c>
      <c r="AY195" s="20" t="s">
        <v>164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85</v>
      </c>
      <c r="BK195" s="227">
        <f>ROUND(I195*H195,2)</f>
        <v>0</v>
      </c>
      <c r="BL195" s="20" t="s">
        <v>108</v>
      </c>
      <c r="BM195" s="226" t="s">
        <v>594</v>
      </c>
    </row>
    <row r="196" s="2" customFormat="1">
      <c r="A196" s="41"/>
      <c r="B196" s="42"/>
      <c r="C196" s="43"/>
      <c r="D196" s="228" t="s">
        <v>172</v>
      </c>
      <c r="E196" s="43"/>
      <c r="F196" s="229" t="s">
        <v>870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172</v>
      </c>
      <c r="AU196" s="20" t="s">
        <v>87</v>
      </c>
    </row>
    <row r="197" s="12" customFormat="1" ht="22.8" customHeight="1">
      <c r="A197" s="12"/>
      <c r="B197" s="199"/>
      <c r="C197" s="200"/>
      <c r="D197" s="201" t="s">
        <v>76</v>
      </c>
      <c r="E197" s="213" t="s">
        <v>871</v>
      </c>
      <c r="F197" s="213" t="s">
        <v>872</v>
      </c>
      <c r="G197" s="200"/>
      <c r="H197" s="200"/>
      <c r="I197" s="203"/>
      <c r="J197" s="214">
        <f>BK197</f>
        <v>0</v>
      </c>
      <c r="K197" s="200"/>
      <c r="L197" s="205"/>
      <c r="M197" s="206"/>
      <c r="N197" s="207"/>
      <c r="O197" s="207"/>
      <c r="P197" s="208">
        <f>SUM(P198:P199)</f>
        <v>0</v>
      </c>
      <c r="Q197" s="207"/>
      <c r="R197" s="208">
        <f>SUM(R198:R199)</f>
        <v>0</v>
      </c>
      <c r="S197" s="207"/>
      <c r="T197" s="209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0" t="s">
        <v>85</v>
      </c>
      <c r="AT197" s="211" t="s">
        <v>76</v>
      </c>
      <c r="AU197" s="211" t="s">
        <v>85</v>
      </c>
      <c r="AY197" s="210" t="s">
        <v>164</v>
      </c>
      <c r="BK197" s="212">
        <f>SUM(BK198:BK199)</f>
        <v>0</v>
      </c>
    </row>
    <row r="198" s="2" customFormat="1" ht="49.05" customHeight="1">
      <c r="A198" s="41"/>
      <c r="B198" s="42"/>
      <c r="C198" s="215" t="s">
        <v>385</v>
      </c>
      <c r="D198" s="215" t="s">
        <v>166</v>
      </c>
      <c r="E198" s="216" t="s">
        <v>2653</v>
      </c>
      <c r="F198" s="217" t="s">
        <v>2654</v>
      </c>
      <c r="G198" s="218" t="s">
        <v>249</v>
      </c>
      <c r="H198" s="219">
        <v>21.324999999999999</v>
      </c>
      <c r="I198" s="220"/>
      <c r="J198" s="221">
        <f>ROUND(I198*H198,2)</f>
        <v>0</v>
      </c>
      <c r="K198" s="217" t="s">
        <v>170</v>
      </c>
      <c r="L198" s="47"/>
      <c r="M198" s="222" t="s">
        <v>19</v>
      </c>
      <c r="N198" s="223" t="s">
        <v>48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108</v>
      </c>
      <c r="AT198" s="226" t="s">
        <v>166</v>
      </c>
      <c r="AU198" s="226" t="s">
        <v>87</v>
      </c>
      <c r="AY198" s="20" t="s">
        <v>164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85</v>
      </c>
      <c r="BK198" s="227">
        <f>ROUND(I198*H198,2)</f>
        <v>0</v>
      </c>
      <c r="BL198" s="20" t="s">
        <v>108</v>
      </c>
      <c r="BM198" s="226" t="s">
        <v>496</v>
      </c>
    </row>
    <row r="199" s="2" customFormat="1">
      <c r="A199" s="41"/>
      <c r="B199" s="42"/>
      <c r="C199" s="43"/>
      <c r="D199" s="228" t="s">
        <v>172</v>
      </c>
      <c r="E199" s="43"/>
      <c r="F199" s="229" t="s">
        <v>2655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172</v>
      </c>
      <c r="AU199" s="20" t="s">
        <v>87</v>
      </c>
    </row>
    <row r="200" s="12" customFormat="1" ht="25.92" customHeight="1">
      <c r="A200" s="12"/>
      <c r="B200" s="199"/>
      <c r="C200" s="200"/>
      <c r="D200" s="201" t="s">
        <v>76</v>
      </c>
      <c r="E200" s="202" t="s">
        <v>878</v>
      </c>
      <c r="F200" s="202" t="s">
        <v>879</v>
      </c>
      <c r="G200" s="200"/>
      <c r="H200" s="200"/>
      <c r="I200" s="203"/>
      <c r="J200" s="204">
        <f>BK200</f>
        <v>0</v>
      </c>
      <c r="K200" s="200"/>
      <c r="L200" s="205"/>
      <c r="M200" s="206"/>
      <c r="N200" s="207"/>
      <c r="O200" s="207"/>
      <c r="P200" s="208">
        <f>P201+P216</f>
        <v>0</v>
      </c>
      <c r="Q200" s="207"/>
      <c r="R200" s="208">
        <f>R201+R216</f>
        <v>0</v>
      </c>
      <c r="S200" s="207"/>
      <c r="T200" s="209">
        <f>T201+T216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0" t="s">
        <v>87</v>
      </c>
      <c r="AT200" s="211" t="s">
        <v>76</v>
      </c>
      <c r="AU200" s="211" t="s">
        <v>77</v>
      </c>
      <c r="AY200" s="210" t="s">
        <v>164</v>
      </c>
      <c r="BK200" s="212">
        <f>BK201+BK216</f>
        <v>0</v>
      </c>
    </row>
    <row r="201" s="12" customFormat="1" ht="22.8" customHeight="1">
      <c r="A201" s="12"/>
      <c r="B201" s="199"/>
      <c r="C201" s="200"/>
      <c r="D201" s="201" t="s">
        <v>76</v>
      </c>
      <c r="E201" s="213" t="s">
        <v>2656</v>
      </c>
      <c r="F201" s="213" t="s">
        <v>2657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SUM(P202:P215)</f>
        <v>0</v>
      </c>
      <c r="Q201" s="207"/>
      <c r="R201" s="208">
        <f>SUM(R202:R215)</f>
        <v>0</v>
      </c>
      <c r="S201" s="207"/>
      <c r="T201" s="209">
        <f>SUM(T202:T215)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87</v>
      </c>
      <c r="AT201" s="211" t="s">
        <v>76</v>
      </c>
      <c r="AU201" s="211" t="s">
        <v>85</v>
      </c>
      <c r="AY201" s="210" t="s">
        <v>164</v>
      </c>
      <c r="BK201" s="212">
        <f>SUM(BK202:BK215)</f>
        <v>0</v>
      </c>
    </row>
    <row r="202" s="2" customFormat="1" ht="21.75" customHeight="1">
      <c r="A202" s="41"/>
      <c r="B202" s="42"/>
      <c r="C202" s="215" t="s">
        <v>393</v>
      </c>
      <c r="D202" s="215" t="s">
        <v>166</v>
      </c>
      <c r="E202" s="216" t="s">
        <v>2658</v>
      </c>
      <c r="F202" s="217" t="s">
        <v>2659</v>
      </c>
      <c r="G202" s="218" t="s">
        <v>359</v>
      </c>
      <c r="H202" s="219">
        <v>23</v>
      </c>
      <c r="I202" s="220"/>
      <c r="J202" s="221">
        <f>ROUND(I202*H202,2)</f>
        <v>0</v>
      </c>
      <c r="K202" s="217" t="s">
        <v>170</v>
      </c>
      <c r="L202" s="47"/>
      <c r="M202" s="222" t="s">
        <v>19</v>
      </c>
      <c r="N202" s="223" t="s">
        <v>48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276</v>
      </c>
      <c r="AT202" s="226" t="s">
        <v>166</v>
      </c>
      <c r="AU202" s="226" t="s">
        <v>87</v>
      </c>
      <c r="AY202" s="20" t="s">
        <v>164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85</v>
      </c>
      <c r="BK202" s="227">
        <f>ROUND(I202*H202,2)</f>
        <v>0</v>
      </c>
      <c r="BL202" s="20" t="s">
        <v>276</v>
      </c>
      <c r="BM202" s="226" t="s">
        <v>626</v>
      </c>
    </row>
    <row r="203" s="2" customFormat="1">
      <c r="A203" s="41"/>
      <c r="B203" s="42"/>
      <c r="C203" s="43"/>
      <c r="D203" s="228" t="s">
        <v>172</v>
      </c>
      <c r="E203" s="43"/>
      <c r="F203" s="229" t="s">
        <v>2660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172</v>
      </c>
      <c r="AU203" s="20" t="s">
        <v>87</v>
      </c>
    </row>
    <row r="204" s="2" customFormat="1" ht="21.75" customHeight="1">
      <c r="A204" s="41"/>
      <c r="B204" s="42"/>
      <c r="C204" s="215" t="s">
        <v>401</v>
      </c>
      <c r="D204" s="215" t="s">
        <v>166</v>
      </c>
      <c r="E204" s="216" t="s">
        <v>2661</v>
      </c>
      <c r="F204" s="217" t="s">
        <v>2662</v>
      </c>
      <c r="G204" s="218" t="s">
        <v>359</v>
      </c>
      <c r="H204" s="219">
        <v>1</v>
      </c>
      <c r="I204" s="220"/>
      <c r="J204" s="221">
        <f>ROUND(I204*H204,2)</f>
        <v>0</v>
      </c>
      <c r="K204" s="217" t="s">
        <v>170</v>
      </c>
      <c r="L204" s="47"/>
      <c r="M204" s="222" t="s">
        <v>19</v>
      </c>
      <c r="N204" s="223" t="s">
        <v>48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276</v>
      </c>
      <c r="AT204" s="226" t="s">
        <v>166</v>
      </c>
      <c r="AU204" s="226" t="s">
        <v>87</v>
      </c>
      <c r="AY204" s="20" t="s">
        <v>164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85</v>
      </c>
      <c r="BK204" s="227">
        <f>ROUND(I204*H204,2)</f>
        <v>0</v>
      </c>
      <c r="BL204" s="20" t="s">
        <v>276</v>
      </c>
      <c r="BM204" s="226" t="s">
        <v>638</v>
      </c>
    </row>
    <row r="205" s="2" customFormat="1">
      <c r="A205" s="41"/>
      <c r="B205" s="42"/>
      <c r="C205" s="43"/>
      <c r="D205" s="228" t="s">
        <v>172</v>
      </c>
      <c r="E205" s="43"/>
      <c r="F205" s="229" t="s">
        <v>2663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172</v>
      </c>
      <c r="AU205" s="20" t="s">
        <v>87</v>
      </c>
    </row>
    <row r="206" s="2" customFormat="1" ht="24.15" customHeight="1">
      <c r="A206" s="41"/>
      <c r="B206" s="42"/>
      <c r="C206" s="215" t="s">
        <v>408</v>
      </c>
      <c r="D206" s="215" t="s">
        <v>166</v>
      </c>
      <c r="E206" s="216" t="s">
        <v>2664</v>
      </c>
      <c r="F206" s="217" t="s">
        <v>2665</v>
      </c>
      <c r="G206" s="218" t="s">
        <v>272</v>
      </c>
      <c r="H206" s="219">
        <v>1</v>
      </c>
      <c r="I206" s="220"/>
      <c r="J206" s="221">
        <f>ROUND(I206*H206,2)</f>
        <v>0</v>
      </c>
      <c r="K206" s="217" t="s">
        <v>170</v>
      </c>
      <c r="L206" s="47"/>
      <c r="M206" s="222" t="s">
        <v>19</v>
      </c>
      <c r="N206" s="223" t="s">
        <v>48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276</v>
      </c>
      <c r="AT206" s="226" t="s">
        <v>166</v>
      </c>
      <c r="AU206" s="226" t="s">
        <v>87</v>
      </c>
      <c r="AY206" s="20" t="s">
        <v>164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85</v>
      </c>
      <c r="BK206" s="227">
        <f>ROUND(I206*H206,2)</f>
        <v>0</v>
      </c>
      <c r="BL206" s="20" t="s">
        <v>276</v>
      </c>
      <c r="BM206" s="226" t="s">
        <v>648</v>
      </c>
    </row>
    <row r="207" s="2" customFormat="1">
      <c r="A207" s="41"/>
      <c r="B207" s="42"/>
      <c r="C207" s="43"/>
      <c r="D207" s="228" t="s">
        <v>172</v>
      </c>
      <c r="E207" s="43"/>
      <c r="F207" s="229" t="s">
        <v>2666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172</v>
      </c>
      <c r="AU207" s="20" t="s">
        <v>87</v>
      </c>
    </row>
    <row r="208" s="2" customFormat="1" ht="24.15" customHeight="1">
      <c r="A208" s="41"/>
      <c r="B208" s="42"/>
      <c r="C208" s="215" t="s">
        <v>419</v>
      </c>
      <c r="D208" s="215" t="s">
        <v>166</v>
      </c>
      <c r="E208" s="216" t="s">
        <v>2667</v>
      </c>
      <c r="F208" s="217" t="s">
        <v>2668</v>
      </c>
      <c r="G208" s="218" t="s">
        <v>272</v>
      </c>
      <c r="H208" s="219">
        <v>3</v>
      </c>
      <c r="I208" s="220"/>
      <c r="J208" s="221">
        <f>ROUND(I208*H208,2)</f>
        <v>0</v>
      </c>
      <c r="K208" s="217" t="s">
        <v>170</v>
      </c>
      <c r="L208" s="47"/>
      <c r="M208" s="222" t="s">
        <v>19</v>
      </c>
      <c r="N208" s="223" t="s">
        <v>48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276</v>
      </c>
      <c r="AT208" s="226" t="s">
        <v>166</v>
      </c>
      <c r="AU208" s="226" t="s">
        <v>87</v>
      </c>
      <c r="AY208" s="20" t="s">
        <v>164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85</v>
      </c>
      <c r="BK208" s="227">
        <f>ROUND(I208*H208,2)</f>
        <v>0</v>
      </c>
      <c r="BL208" s="20" t="s">
        <v>276</v>
      </c>
      <c r="BM208" s="226" t="s">
        <v>660</v>
      </c>
    </row>
    <row r="209" s="2" customFormat="1">
      <c r="A209" s="41"/>
      <c r="B209" s="42"/>
      <c r="C209" s="43"/>
      <c r="D209" s="228" t="s">
        <v>172</v>
      </c>
      <c r="E209" s="43"/>
      <c r="F209" s="229" t="s">
        <v>2669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172</v>
      </c>
      <c r="AU209" s="20" t="s">
        <v>87</v>
      </c>
    </row>
    <row r="210" s="2" customFormat="1" ht="24.15" customHeight="1">
      <c r="A210" s="41"/>
      <c r="B210" s="42"/>
      <c r="C210" s="215" t="s">
        <v>430</v>
      </c>
      <c r="D210" s="215" t="s">
        <v>166</v>
      </c>
      <c r="E210" s="216" t="s">
        <v>2670</v>
      </c>
      <c r="F210" s="217" t="s">
        <v>2671</v>
      </c>
      <c r="G210" s="218" t="s">
        <v>272</v>
      </c>
      <c r="H210" s="219">
        <v>3</v>
      </c>
      <c r="I210" s="220"/>
      <c r="J210" s="221">
        <f>ROUND(I210*H210,2)</f>
        <v>0</v>
      </c>
      <c r="K210" s="217" t="s">
        <v>170</v>
      </c>
      <c r="L210" s="47"/>
      <c r="M210" s="222" t="s">
        <v>19</v>
      </c>
      <c r="N210" s="223" t="s">
        <v>48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276</v>
      </c>
      <c r="AT210" s="226" t="s">
        <v>166</v>
      </c>
      <c r="AU210" s="226" t="s">
        <v>87</v>
      </c>
      <c r="AY210" s="20" t="s">
        <v>164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85</v>
      </c>
      <c r="BK210" s="227">
        <f>ROUND(I210*H210,2)</f>
        <v>0</v>
      </c>
      <c r="BL210" s="20" t="s">
        <v>276</v>
      </c>
      <c r="BM210" s="226" t="s">
        <v>671</v>
      </c>
    </row>
    <row r="211" s="2" customFormat="1">
      <c r="A211" s="41"/>
      <c r="B211" s="42"/>
      <c r="C211" s="43"/>
      <c r="D211" s="228" t="s">
        <v>172</v>
      </c>
      <c r="E211" s="43"/>
      <c r="F211" s="229" t="s">
        <v>2672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172</v>
      </c>
      <c r="AU211" s="20" t="s">
        <v>87</v>
      </c>
    </row>
    <row r="212" s="2" customFormat="1" ht="24.15" customHeight="1">
      <c r="A212" s="41"/>
      <c r="B212" s="42"/>
      <c r="C212" s="215" t="s">
        <v>435</v>
      </c>
      <c r="D212" s="215" t="s">
        <v>166</v>
      </c>
      <c r="E212" s="216" t="s">
        <v>2673</v>
      </c>
      <c r="F212" s="217" t="s">
        <v>2674</v>
      </c>
      <c r="G212" s="218" t="s">
        <v>359</v>
      </c>
      <c r="H212" s="219">
        <v>27</v>
      </c>
      <c r="I212" s="220"/>
      <c r="J212" s="221">
        <f>ROUND(I212*H212,2)</f>
        <v>0</v>
      </c>
      <c r="K212" s="217" t="s">
        <v>170</v>
      </c>
      <c r="L212" s="47"/>
      <c r="M212" s="222" t="s">
        <v>19</v>
      </c>
      <c r="N212" s="223" t="s">
        <v>48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276</v>
      </c>
      <c r="AT212" s="226" t="s">
        <v>166</v>
      </c>
      <c r="AU212" s="226" t="s">
        <v>87</v>
      </c>
      <c r="AY212" s="20" t="s">
        <v>164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85</v>
      </c>
      <c r="BK212" s="227">
        <f>ROUND(I212*H212,2)</f>
        <v>0</v>
      </c>
      <c r="BL212" s="20" t="s">
        <v>276</v>
      </c>
      <c r="BM212" s="226" t="s">
        <v>686</v>
      </c>
    </row>
    <row r="213" s="2" customFormat="1">
      <c r="A213" s="41"/>
      <c r="B213" s="42"/>
      <c r="C213" s="43"/>
      <c r="D213" s="228" t="s">
        <v>172</v>
      </c>
      <c r="E213" s="43"/>
      <c r="F213" s="229" t="s">
        <v>2675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172</v>
      </c>
      <c r="AU213" s="20" t="s">
        <v>87</v>
      </c>
    </row>
    <row r="214" s="2" customFormat="1" ht="49.05" customHeight="1">
      <c r="A214" s="41"/>
      <c r="B214" s="42"/>
      <c r="C214" s="215" t="s">
        <v>445</v>
      </c>
      <c r="D214" s="215" t="s">
        <v>166</v>
      </c>
      <c r="E214" s="216" t="s">
        <v>2676</v>
      </c>
      <c r="F214" s="217" t="s">
        <v>2677</v>
      </c>
      <c r="G214" s="218" t="s">
        <v>249</v>
      </c>
      <c r="H214" s="219">
        <v>0.037999999999999999</v>
      </c>
      <c r="I214" s="220"/>
      <c r="J214" s="221">
        <f>ROUND(I214*H214,2)</f>
        <v>0</v>
      </c>
      <c r="K214" s="217" t="s">
        <v>170</v>
      </c>
      <c r="L214" s="47"/>
      <c r="M214" s="222" t="s">
        <v>19</v>
      </c>
      <c r="N214" s="223" t="s">
        <v>48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276</v>
      </c>
      <c r="AT214" s="226" t="s">
        <v>166</v>
      </c>
      <c r="AU214" s="226" t="s">
        <v>87</v>
      </c>
      <c r="AY214" s="20" t="s">
        <v>164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85</v>
      </c>
      <c r="BK214" s="227">
        <f>ROUND(I214*H214,2)</f>
        <v>0</v>
      </c>
      <c r="BL214" s="20" t="s">
        <v>276</v>
      </c>
      <c r="BM214" s="226" t="s">
        <v>699</v>
      </c>
    </row>
    <row r="215" s="2" customFormat="1">
      <c r="A215" s="41"/>
      <c r="B215" s="42"/>
      <c r="C215" s="43"/>
      <c r="D215" s="228" t="s">
        <v>172</v>
      </c>
      <c r="E215" s="43"/>
      <c r="F215" s="229" t="s">
        <v>2678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172</v>
      </c>
      <c r="AU215" s="20" t="s">
        <v>87</v>
      </c>
    </row>
    <row r="216" s="12" customFormat="1" ht="22.8" customHeight="1">
      <c r="A216" s="12"/>
      <c r="B216" s="199"/>
      <c r="C216" s="200"/>
      <c r="D216" s="201" t="s">
        <v>76</v>
      </c>
      <c r="E216" s="213" t="s">
        <v>2679</v>
      </c>
      <c r="F216" s="213" t="s">
        <v>2680</v>
      </c>
      <c r="G216" s="200"/>
      <c r="H216" s="200"/>
      <c r="I216" s="203"/>
      <c r="J216" s="214">
        <f>BK216</f>
        <v>0</v>
      </c>
      <c r="K216" s="200"/>
      <c r="L216" s="205"/>
      <c r="M216" s="206"/>
      <c r="N216" s="207"/>
      <c r="O216" s="207"/>
      <c r="P216" s="208">
        <f>SUM(P217:P220)</f>
        <v>0</v>
      </c>
      <c r="Q216" s="207"/>
      <c r="R216" s="208">
        <f>SUM(R217:R220)</f>
        <v>0</v>
      </c>
      <c r="S216" s="207"/>
      <c r="T216" s="209">
        <f>SUM(T217:T220)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0" t="s">
        <v>87</v>
      </c>
      <c r="AT216" s="211" t="s">
        <v>76</v>
      </c>
      <c r="AU216" s="211" t="s">
        <v>85</v>
      </c>
      <c r="AY216" s="210" t="s">
        <v>164</v>
      </c>
      <c r="BK216" s="212">
        <f>SUM(BK217:BK220)</f>
        <v>0</v>
      </c>
    </row>
    <row r="217" s="2" customFormat="1" ht="16.5" customHeight="1">
      <c r="A217" s="41"/>
      <c r="B217" s="42"/>
      <c r="C217" s="215" t="s">
        <v>452</v>
      </c>
      <c r="D217" s="215" t="s">
        <v>166</v>
      </c>
      <c r="E217" s="216" t="s">
        <v>2681</v>
      </c>
      <c r="F217" s="217" t="s">
        <v>2682</v>
      </c>
      <c r="G217" s="218" t="s">
        <v>272</v>
      </c>
      <c r="H217" s="219">
        <v>1</v>
      </c>
      <c r="I217" s="220"/>
      <c r="J217" s="221">
        <f>ROUND(I217*H217,2)</f>
        <v>0</v>
      </c>
      <c r="K217" s="217" t="s">
        <v>2683</v>
      </c>
      <c r="L217" s="47"/>
      <c r="M217" s="222" t="s">
        <v>19</v>
      </c>
      <c r="N217" s="223" t="s">
        <v>48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276</v>
      </c>
      <c r="AT217" s="226" t="s">
        <v>166</v>
      </c>
      <c r="AU217" s="226" t="s">
        <v>87</v>
      </c>
      <c r="AY217" s="20" t="s">
        <v>164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85</v>
      </c>
      <c r="BK217" s="227">
        <f>ROUND(I217*H217,2)</f>
        <v>0</v>
      </c>
      <c r="BL217" s="20" t="s">
        <v>276</v>
      </c>
      <c r="BM217" s="226" t="s">
        <v>719</v>
      </c>
    </row>
    <row r="218" s="2" customFormat="1" ht="37.8" customHeight="1">
      <c r="A218" s="41"/>
      <c r="B218" s="42"/>
      <c r="C218" s="267" t="s">
        <v>457</v>
      </c>
      <c r="D218" s="267" t="s">
        <v>338</v>
      </c>
      <c r="E218" s="268" t="s">
        <v>2684</v>
      </c>
      <c r="F218" s="269" t="s">
        <v>2685</v>
      </c>
      <c r="G218" s="270" t="s">
        <v>272</v>
      </c>
      <c r="H218" s="271">
        <v>1</v>
      </c>
      <c r="I218" s="272"/>
      <c r="J218" s="273">
        <f>ROUND(I218*H218,2)</f>
        <v>0</v>
      </c>
      <c r="K218" s="269" t="s">
        <v>2683</v>
      </c>
      <c r="L218" s="274"/>
      <c r="M218" s="275" t="s">
        <v>19</v>
      </c>
      <c r="N218" s="276" t="s">
        <v>48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393</v>
      </c>
      <c r="AT218" s="226" t="s">
        <v>338</v>
      </c>
      <c r="AU218" s="226" t="s">
        <v>87</v>
      </c>
      <c r="AY218" s="20" t="s">
        <v>164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85</v>
      </c>
      <c r="BK218" s="227">
        <f>ROUND(I218*H218,2)</f>
        <v>0</v>
      </c>
      <c r="BL218" s="20" t="s">
        <v>276</v>
      </c>
      <c r="BM218" s="226" t="s">
        <v>733</v>
      </c>
    </row>
    <row r="219" s="2" customFormat="1" ht="49.05" customHeight="1">
      <c r="A219" s="41"/>
      <c r="B219" s="42"/>
      <c r="C219" s="215" t="s">
        <v>463</v>
      </c>
      <c r="D219" s="215" t="s">
        <v>166</v>
      </c>
      <c r="E219" s="216" t="s">
        <v>2686</v>
      </c>
      <c r="F219" s="217" t="s">
        <v>2687</v>
      </c>
      <c r="G219" s="218" t="s">
        <v>249</v>
      </c>
      <c r="H219" s="219">
        <v>0.002</v>
      </c>
      <c r="I219" s="220"/>
      <c r="J219" s="221">
        <f>ROUND(I219*H219,2)</f>
        <v>0</v>
      </c>
      <c r="K219" s="217" t="s">
        <v>170</v>
      </c>
      <c r="L219" s="47"/>
      <c r="M219" s="222" t="s">
        <v>19</v>
      </c>
      <c r="N219" s="223" t="s">
        <v>48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276</v>
      </c>
      <c r="AT219" s="226" t="s">
        <v>166</v>
      </c>
      <c r="AU219" s="226" t="s">
        <v>87</v>
      </c>
      <c r="AY219" s="20" t="s">
        <v>164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85</v>
      </c>
      <c r="BK219" s="227">
        <f>ROUND(I219*H219,2)</f>
        <v>0</v>
      </c>
      <c r="BL219" s="20" t="s">
        <v>276</v>
      </c>
      <c r="BM219" s="226" t="s">
        <v>745</v>
      </c>
    </row>
    <row r="220" s="2" customFormat="1">
      <c r="A220" s="41"/>
      <c r="B220" s="42"/>
      <c r="C220" s="43"/>
      <c r="D220" s="228" t="s">
        <v>172</v>
      </c>
      <c r="E220" s="43"/>
      <c r="F220" s="229" t="s">
        <v>2688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172</v>
      </c>
      <c r="AU220" s="20" t="s">
        <v>87</v>
      </c>
    </row>
    <row r="221" s="12" customFormat="1" ht="25.92" customHeight="1">
      <c r="A221" s="12"/>
      <c r="B221" s="199"/>
      <c r="C221" s="200"/>
      <c r="D221" s="201" t="s">
        <v>76</v>
      </c>
      <c r="E221" s="202" t="s">
        <v>2689</v>
      </c>
      <c r="F221" s="202" t="s">
        <v>2690</v>
      </c>
      <c r="G221" s="200"/>
      <c r="H221" s="200"/>
      <c r="I221" s="203"/>
      <c r="J221" s="204">
        <f>BK221</f>
        <v>0</v>
      </c>
      <c r="K221" s="200"/>
      <c r="L221" s="205"/>
      <c r="M221" s="206"/>
      <c r="N221" s="207"/>
      <c r="O221" s="207"/>
      <c r="P221" s="208">
        <f>SUM(P222:P225)</f>
        <v>0</v>
      </c>
      <c r="Q221" s="207"/>
      <c r="R221" s="208">
        <f>SUM(R222:R225)</f>
        <v>0</v>
      </c>
      <c r="S221" s="207"/>
      <c r="T221" s="209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0" t="s">
        <v>108</v>
      </c>
      <c r="AT221" s="211" t="s">
        <v>76</v>
      </c>
      <c r="AU221" s="211" t="s">
        <v>77</v>
      </c>
      <c r="AY221" s="210" t="s">
        <v>164</v>
      </c>
      <c r="BK221" s="212">
        <f>SUM(BK222:BK225)</f>
        <v>0</v>
      </c>
    </row>
    <row r="222" s="2" customFormat="1" ht="24.15" customHeight="1">
      <c r="A222" s="41"/>
      <c r="B222" s="42"/>
      <c r="C222" s="215" t="s">
        <v>474</v>
      </c>
      <c r="D222" s="215" t="s">
        <v>166</v>
      </c>
      <c r="E222" s="216" t="s">
        <v>2691</v>
      </c>
      <c r="F222" s="217" t="s">
        <v>2692</v>
      </c>
      <c r="G222" s="218" t="s">
        <v>2693</v>
      </c>
      <c r="H222" s="219">
        <v>4</v>
      </c>
      <c r="I222" s="220"/>
      <c r="J222" s="221">
        <f>ROUND(I222*H222,2)</f>
        <v>0</v>
      </c>
      <c r="K222" s="217" t="s">
        <v>170</v>
      </c>
      <c r="L222" s="47"/>
      <c r="M222" s="222" t="s">
        <v>19</v>
      </c>
      <c r="N222" s="223" t="s">
        <v>48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2694</v>
      </c>
      <c r="AT222" s="226" t="s">
        <v>166</v>
      </c>
      <c r="AU222" s="226" t="s">
        <v>85</v>
      </c>
      <c r="AY222" s="20" t="s">
        <v>164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85</v>
      </c>
      <c r="BK222" s="227">
        <f>ROUND(I222*H222,2)</f>
        <v>0</v>
      </c>
      <c r="BL222" s="20" t="s">
        <v>2694</v>
      </c>
      <c r="BM222" s="226" t="s">
        <v>756</v>
      </c>
    </row>
    <row r="223" s="2" customFormat="1">
      <c r="A223" s="41"/>
      <c r="B223" s="42"/>
      <c r="C223" s="43"/>
      <c r="D223" s="228" t="s">
        <v>172</v>
      </c>
      <c r="E223" s="43"/>
      <c r="F223" s="229" t="s">
        <v>2695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172</v>
      </c>
      <c r="AU223" s="20" t="s">
        <v>85</v>
      </c>
    </row>
    <row r="224" s="13" customFormat="1">
      <c r="A224" s="13"/>
      <c r="B224" s="233"/>
      <c r="C224" s="234"/>
      <c r="D224" s="235" t="s">
        <v>174</v>
      </c>
      <c r="E224" s="236" t="s">
        <v>19</v>
      </c>
      <c r="F224" s="237" t="s">
        <v>2696</v>
      </c>
      <c r="G224" s="234"/>
      <c r="H224" s="238">
        <v>4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174</v>
      </c>
      <c r="AU224" s="244" t="s">
        <v>85</v>
      </c>
      <c r="AV224" s="13" t="s">
        <v>87</v>
      </c>
      <c r="AW224" s="13" t="s">
        <v>37</v>
      </c>
      <c r="AX224" s="13" t="s">
        <v>77</v>
      </c>
      <c r="AY224" s="244" t="s">
        <v>164</v>
      </c>
    </row>
    <row r="225" s="14" customFormat="1">
      <c r="A225" s="14"/>
      <c r="B225" s="245"/>
      <c r="C225" s="246"/>
      <c r="D225" s="235" t="s">
        <v>174</v>
      </c>
      <c r="E225" s="247" t="s">
        <v>19</v>
      </c>
      <c r="F225" s="248" t="s">
        <v>176</v>
      </c>
      <c r="G225" s="246"/>
      <c r="H225" s="249">
        <v>4</v>
      </c>
      <c r="I225" s="250"/>
      <c r="J225" s="246"/>
      <c r="K225" s="246"/>
      <c r="L225" s="251"/>
      <c r="M225" s="298"/>
      <c r="N225" s="299"/>
      <c r="O225" s="299"/>
      <c r="P225" s="299"/>
      <c r="Q225" s="299"/>
      <c r="R225" s="299"/>
      <c r="S225" s="299"/>
      <c r="T225" s="30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174</v>
      </c>
      <c r="AU225" s="255" t="s">
        <v>85</v>
      </c>
      <c r="AV225" s="14" t="s">
        <v>108</v>
      </c>
      <c r="AW225" s="14" t="s">
        <v>37</v>
      </c>
      <c r="AX225" s="14" t="s">
        <v>85</v>
      </c>
      <c r="AY225" s="255" t="s">
        <v>164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UEnUKmTZ+YA9SodQC/jRQZSTSW1Q+bKPazsVd/4R1lKF1rymA951MGXz49tATS1Eo0+hTf9FFytnCvYtS7HHpg==" hashValue="CLcT+P8APIBIsSiGigA9nV2JBMAo8NXqaIowXzt5i9DrKO9nos8ZSBnnncphlQcixUibsIe+OkpKqhj1wcqYVQ==" algorithmName="SHA-512" password="CC35"/>
  <autoFilter ref="C90:K22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33212811"/>
    <hyperlink ref="F99" r:id="rId2" display="https://podminky.urs.cz/item/CS_URS_2025_01/132212131"/>
    <hyperlink ref="F106" r:id="rId3" display="https://podminky.urs.cz/item/CS_URS_2025_01/132251101"/>
    <hyperlink ref="F118" r:id="rId4" display="https://podminky.urs.cz/item/CS_URS_2025_01/162211311"/>
    <hyperlink ref="F120" r:id="rId5" display="https://podminky.urs.cz/item/CS_URS_2025_01/162211319"/>
    <hyperlink ref="F122" r:id="rId6" display="https://podminky.urs.cz/item/CS_URS_2025_01/162751117"/>
    <hyperlink ref="F124" r:id="rId7" display="https://podminky.urs.cz/item/CS_URS_2025_01/162751119"/>
    <hyperlink ref="F129" r:id="rId8" display="https://podminky.urs.cz/item/CS_URS_2025_01/167151101"/>
    <hyperlink ref="F131" r:id="rId9" display="https://podminky.urs.cz/item/CS_URS_2025_01/171201231"/>
    <hyperlink ref="F136" r:id="rId10" display="https://podminky.urs.cz/item/CS_URS_2025_01/174111101"/>
    <hyperlink ref="F138" r:id="rId11" display="https://podminky.urs.cz/item/CS_URS_2025_01/175111101"/>
    <hyperlink ref="F146" r:id="rId12" display="https://podminky.urs.cz/item/CS_URS_2025_01/211531111"/>
    <hyperlink ref="F150" r:id="rId13" display="https://podminky.urs.cz/item/CS_URS_2025_01/211971122"/>
    <hyperlink ref="F158" r:id="rId14" display="https://podminky.urs.cz/item/CS_URS_2025_01/212750101"/>
    <hyperlink ref="F161" r:id="rId15" display="https://podminky.urs.cz/item/CS_URS_2025_01/451572111"/>
    <hyperlink ref="F166" r:id="rId16" display="https://podminky.urs.cz/item/CS_URS_2025_01/871313121"/>
    <hyperlink ref="F169" r:id="rId17" display="https://podminky.urs.cz/item/CS_URS_2025_01/894812113"/>
    <hyperlink ref="F171" r:id="rId18" display="https://podminky.urs.cz/item/CS_URS_2025_01/894812131"/>
    <hyperlink ref="F173" r:id="rId19" display="https://podminky.urs.cz/item/CS_URS_2025_01/894812149"/>
    <hyperlink ref="F175" r:id="rId20" display="https://podminky.urs.cz/item/CS_URS_2025_01/894812163"/>
    <hyperlink ref="F179" r:id="rId21" display="https://podminky.urs.cz/item/CS_URS_2025_01/977151123"/>
    <hyperlink ref="F183" r:id="rId22" display="https://podminky.urs.cz/item/CS_URS_2025_01/977151125"/>
    <hyperlink ref="F188" r:id="rId23" display="https://podminky.urs.cz/item/CS_URS_2025_01/997013211"/>
    <hyperlink ref="F190" r:id="rId24" display="https://podminky.urs.cz/item/CS_URS_2025_01/997013501"/>
    <hyperlink ref="F192" r:id="rId25" display="https://podminky.urs.cz/item/CS_URS_2025_01/997013509"/>
    <hyperlink ref="F196" r:id="rId26" display="https://podminky.urs.cz/item/CS_URS_2025_01/997013871"/>
    <hyperlink ref="F199" r:id="rId27" display="https://podminky.urs.cz/item/CS_URS_2025_01/998276101"/>
    <hyperlink ref="F203" r:id="rId28" display="https://podminky.urs.cz/item/CS_URS_2025_01/721173401"/>
    <hyperlink ref="F205" r:id="rId29" display="https://podminky.urs.cz/item/CS_URS_2025_01/721174042"/>
    <hyperlink ref="F207" r:id="rId30" display="https://podminky.urs.cz/item/CS_URS_2025_01/721194104"/>
    <hyperlink ref="F209" r:id="rId31" display="https://podminky.urs.cz/item/CS_URS_2025_01/721194109"/>
    <hyperlink ref="F211" r:id="rId32" display="https://podminky.urs.cz/item/CS_URS_2025_01/721242115"/>
    <hyperlink ref="F213" r:id="rId33" display="https://podminky.urs.cz/item/CS_URS_2025_01/721290112"/>
    <hyperlink ref="F215" r:id="rId34" display="https://podminky.urs.cz/item/CS_URS_2025_01/998721121"/>
    <hyperlink ref="F220" r:id="rId35" display="https://podminky.urs.cz/item/CS_URS_2025_01/998725121"/>
    <hyperlink ref="F223" r:id="rId36" display="https://podminky.urs.cz/item/CS_URS_2025_01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115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2697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17. 2. 2026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30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31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33</v>
      </c>
      <c r="E20" s="41"/>
      <c r="F20" s="41"/>
      <c r="G20" s="41"/>
      <c r="H20" s="41"/>
      <c r="I20" s="145" t="s">
        <v>26</v>
      </c>
      <c r="J20" s="136" t="s">
        <v>34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35</v>
      </c>
      <c r="F21" s="41"/>
      <c r="G21" s="41"/>
      <c r="H21" s="41"/>
      <c r="I21" s="145" t="s">
        <v>29</v>
      </c>
      <c r="J21" s="136" t="s">
        <v>36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38</v>
      </c>
      <c r="E23" s="41"/>
      <c r="F23" s="41"/>
      <c r="G23" s="41"/>
      <c r="H23" s="41"/>
      <c r="I23" s="145" t="s">
        <v>26</v>
      </c>
      <c r="J23" s="136" t="s">
        <v>39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40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41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43</v>
      </c>
      <c r="E30" s="41"/>
      <c r="F30" s="41"/>
      <c r="G30" s="41"/>
      <c r="H30" s="41"/>
      <c r="I30" s="41"/>
      <c r="J30" s="156">
        <f>ROUND(J86,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45</v>
      </c>
      <c r="G32" s="41"/>
      <c r="H32" s="41"/>
      <c r="I32" s="157" t="s">
        <v>44</v>
      </c>
      <c r="J32" s="157" t="s">
        <v>46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47</v>
      </c>
      <c r="E33" s="145" t="s">
        <v>48</v>
      </c>
      <c r="F33" s="159">
        <f>ROUND((SUM(BE86:BE123)),  2)</f>
        <v>0</v>
      </c>
      <c r="G33" s="41"/>
      <c r="H33" s="41"/>
      <c r="I33" s="160">
        <v>0.20999999999999999</v>
      </c>
      <c r="J33" s="159">
        <f>ROUND(((SUM(BE86:BE123))*I33),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49</v>
      </c>
      <c r="F34" s="159">
        <f>ROUND((SUM(BF86:BF123)),  2)</f>
        <v>0</v>
      </c>
      <c r="G34" s="41"/>
      <c r="H34" s="41"/>
      <c r="I34" s="160">
        <v>0.12</v>
      </c>
      <c r="J34" s="159">
        <f>ROUND(((SUM(BF86:BF123))*I34),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50</v>
      </c>
      <c r="F35" s="159">
        <f>ROUND((SUM(BG86:BG123)),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51</v>
      </c>
      <c r="F36" s="159">
        <f>ROUND((SUM(BH86:BH123)),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52</v>
      </c>
      <c r="F37" s="159">
        <f>ROUND((SUM(BI86:BI123)),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53</v>
      </c>
      <c r="E39" s="163"/>
      <c r="F39" s="163"/>
      <c r="G39" s="164" t="s">
        <v>54</v>
      </c>
      <c r="H39" s="165" t="s">
        <v>55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117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2" t="str">
        <f>E7</f>
        <v>REKONSTRUKCE HOSPODÁŘSKÉ BUDOVY KLÁŠTERA – TŘÍDA MÍRU, TACHOV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Vytápění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p.č. 435; k.ú. Tachov</v>
      </c>
      <c r="G52" s="43"/>
      <c r="H52" s="43"/>
      <c r="I52" s="35" t="s">
        <v>23</v>
      </c>
      <c r="J52" s="75" t="str">
        <f>IF(J12="","",J12)</f>
        <v>17. 2. 2026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Muzeum Českého lesa v Tachově</v>
      </c>
      <c r="G54" s="43"/>
      <c r="H54" s="43"/>
      <c r="I54" s="35" t="s">
        <v>33</v>
      </c>
      <c r="J54" s="39" t="str">
        <f>E21</f>
        <v>ATELIER SOUKUP OPL ŠVEHLA s.r.o.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Jaroslav Stolička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118</v>
      </c>
      <c r="D57" s="174"/>
      <c r="E57" s="174"/>
      <c r="F57" s="174"/>
      <c r="G57" s="174"/>
      <c r="H57" s="174"/>
      <c r="I57" s="174"/>
      <c r="J57" s="175" t="s">
        <v>119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75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120</v>
      </c>
    </row>
    <row r="60" s="9" customFormat="1" ht="24.96" customHeight="1">
      <c r="A60" s="9"/>
      <c r="B60" s="177"/>
      <c r="C60" s="178"/>
      <c r="D60" s="179" t="s">
        <v>2698</v>
      </c>
      <c r="E60" s="180"/>
      <c r="F60" s="180"/>
      <c r="G60" s="180"/>
      <c r="H60" s="180"/>
      <c r="I60" s="180"/>
      <c r="J60" s="181">
        <f>J87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7"/>
      <c r="C61" s="178"/>
      <c r="D61" s="179" t="s">
        <v>2699</v>
      </c>
      <c r="E61" s="180"/>
      <c r="F61" s="180"/>
      <c r="G61" s="180"/>
      <c r="H61" s="180"/>
      <c r="I61" s="180"/>
      <c r="J61" s="181">
        <f>J88</f>
        <v>0</v>
      </c>
      <c r="K61" s="178"/>
      <c r="L61" s="18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7"/>
      <c r="C62" s="178"/>
      <c r="D62" s="179" t="s">
        <v>2700</v>
      </c>
      <c r="E62" s="180"/>
      <c r="F62" s="180"/>
      <c r="G62" s="180"/>
      <c r="H62" s="180"/>
      <c r="I62" s="180"/>
      <c r="J62" s="181">
        <f>J92</f>
        <v>0</v>
      </c>
      <c r="K62" s="178"/>
      <c r="L62" s="18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7"/>
      <c r="C63" s="178"/>
      <c r="D63" s="179" t="s">
        <v>2701</v>
      </c>
      <c r="E63" s="180"/>
      <c r="F63" s="180"/>
      <c r="G63" s="180"/>
      <c r="H63" s="180"/>
      <c r="I63" s="180"/>
      <c r="J63" s="181">
        <f>J97</f>
        <v>0</v>
      </c>
      <c r="K63" s="178"/>
      <c r="L63" s="18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7"/>
      <c r="C64" s="178"/>
      <c r="D64" s="179" t="s">
        <v>2702</v>
      </c>
      <c r="E64" s="180"/>
      <c r="F64" s="180"/>
      <c r="G64" s="180"/>
      <c r="H64" s="180"/>
      <c r="I64" s="180"/>
      <c r="J64" s="181">
        <f>J111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2703</v>
      </c>
      <c r="E65" s="180"/>
      <c r="F65" s="180"/>
      <c r="G65" s="180"/>
      <c r="H65" s="180"/>
      <c r="I65" s="180"/>
      <c r="J65" s="181">
        <f>J116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2704</v>
      </c>
      <c r="E66" s="180"/>
      <c r="F66" s="180"/>
      <c r="G66" s="180"/>
      <c r="H66" s="180"/>
      <c r="I66" s="180"/>
      <c r="J66" s="181">
        <f>J121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149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6.25" customHeight="1">
      <c r="A76" s="41"/>
      <c r="B76" s="42"/>
      <c r="C76" s="43"/>
      <c r="D76" s="43"/>
      <c r="E76" s="172" t="str">
        <f>E7</f>
        <v>REKONSTRUKCE HOSPODÁŘSKÉ BUDOVY KLÁŠTERA – TŘÍDA MÍRU, TACHOV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115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04 - Vytápění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p.č. 435; k.ú. Tachov</v>
      </c>
      <c r="G80" s="43"/>
      <c r="H80" s="43"/>
      <c r="I80" s="35" t="s">
        <v>23</v>
      </c>
      <c r="J80" s="75" t="str">
        <f>IF(J12="","",J12)</f>
        <v>17. 2. 2026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Muzeum Českého lesa v Tachově</v>
      </c>
      <c r="G82" s="43"/>
      <c r="H82" s="43"/>
      <c r="I82" s="35" t="s">
        <v>33</v>
      </c>
      <c r="J82" s="39" t="str">
        <f>E21</f>
        <v>ATELIER SOUKUP OPL ŠVEHLA s.r.o.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 Jaroslav Stolička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8"/>
      <c r="B85" s="189"/>
      <c r="C85" s="190" t="s">
        <v>150</v>
      </c>
      <c r="D85" s="191" t="s">
        <v>62</v>
      </c>
      <c r="E85" s="191" t="s">
        <v>58</v>
      </c>
      <c r="F85" s="191" t="s">
        <v>59</v>
      </c>
      <c r="G85" s="191" t="s">
        <v>151</v>
      </c>
      <c r="H85" s="191" t="s">
        <v>152</v>
      </c>
      <c r="I85" s="191" t="s">
        <v>153</v>
      </c>
      <c r="J85" s="191" t="s">
        <v>119</v>
      </c>
      <c r="K85" s="192" t="s">
        <v>154</v>
      </c>
      <c r="L85" s="193"/>
      <c r="M85" s="95" t="s">
        <v>19</v>
      </c>
      <c r="N85" s="96" t="s">
        <v>47</v>
      </c>
      <c r="O85" s="96" t="s">
        <v>155</v>
      </c>
      <c r="P85" s="96" t="s">
        <v>156</v>
      </c>
      <c r="Q85" s="96" t="s">
        <v>157</v>
      </c>
      <c r="R85" s="96" t="s">
        <v>158</v>
      </c>
      <c r="S85" s="96" t="s">
        <v>159</v>
      </c>
      <c r="T85" s="97" t="s">
        <v>160</v>
      </c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</row>
    <row r="86" s="2" customFormat="1" ht="22.8" customHeight="1">
      <c r="A86" s="41"/>
      <c r="B86" s="42"/>
      <c r="C86" s="102" t="s">
        <v>161</v>
      </c>
      <c r="D86" s="43"/>
      <c r="E86" s="43"/>
      <c r="F86" s="43"/>
      <c r="G86" s="43"/>
      <c r="H86" s="43"/>
      <c r="I86" s="43"/>
      <c r="J86" s="194">
        <f>BK86</f>
        <v>0</v>
      </c>
      <c r="K86" s="43"/>
      <c r="L86" s="47"/>
      <c r="M86" s="98"/>
      <c r="N86" s="195"/>
      <c r="O86" s="99"/>
      <c r="P86" s="196">
        <f>P87+P88+P92+P97+P111+P116+P121</f>
        <v>0</v>
      </c>
      <c r="Q86" s="99"/>
      <c r="R86" s="196">
        <f>R87+R88+R92+R97+R111+R116+R121</f>
        <v>0</v>
      </c>
      <c r="S86" s="99"/>
      <c r="T86" s="197">
        <f>T87+T88+T92+T97+T111+T116+T121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76</v>
      </c>
      <c r="AU86" s="20" t="s">
        <v>120</v>
      </c>
      <c r="BK86" s="198">
        <f>BK87+BK88+BK92+BK97+BK111+BK116+BK121</f>
        <v>0</v>
      </c>
    </row>
    <row r="87" s="12" customFormat="1" ht="25.92" customHeight="1">
      <c r="A87" s="12"/>
      <c r="B87" s="199"/>
      <c r="C87" s="200"/>
      <c r="D87" s="201" t="s">
        <v>76</v>
      </c>
      <c r="E87" s="202" t="s">
        <v>878</v>
      </c>
      <c r="F87" s="202" t="s">
        <v>2705</v>
      </c>
      <c r="G87" s="200"/>
      <c r="H87" s="200"/>
      <c r="I87" s="203"/>
      <c r="J87" s="204">
        <f>BK87</f>
        <v>0</v>
      </c>
      <c r="K87" s="200"/>
      <c r="L87" s="205"/>
      <c r="M87" s="206"/>
      <c r="N87" s="207"/>
      <c r="O87" s="207"/>
      <c r="P87" s="208">
        <v>0</v>
      </c>
      <c r="Q87" s="207"/>
      <c r="R87" s="208">
        <v>0</v>
      </c>
      <c r="S87" s="207"/>
      <c r="T87" s="209"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87</v>
      </c>
      <c r="AT87" s="211" t="s">
        <v>76</v>
      </c>
      <c r="AU87" s="211" t="s">
        <v>77</v>
      </c>
      <c r="AY87" s="210" t="s">
        <v>164</v>
      </c>
      <c r="BK87" s="212">
        <v>0</v>
      </c>
    </row>
    <row r="88" s="12" customFormat="1" ht="25.92" customHeight="1">
      <c r="A88" s="12"/>
      <c r="B88" s="199"/>
      <c r="C88" s="200"/>
      <c r="D88" s="201" t="s">
        <v>76</v>
      </c>
      <c r="E88" s="202" t="s">
        <v>2706</v>
      </c>
      <c r="F88" s="202" t="s">
        <v>2707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SUM(P89:P91)</f>
        <v>0</v>
      </c>
      <c r="Q88" s="207"/>
      <c r="R88" s="208">
        <f>SUM(R89:R91)</f>
        <v>0</v>
      </c>
      <c r="S88" s="207"/>
      <c r="T88" s="209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87</v>
      </c>
      <c r="AT88" s="211" t="s">
        <v>76</v>
      </c>
      <c r="AU88" s="211" t="s">
        <v>77</v>
      </c>
      <c r="AY88" s="210" t="s">
        <v>164</v>
      </c>
      <c r="BK88" s="212">
        <f>SUM(BK89:BK91)</f>
        <v>0</v>
      </c>
    </row>
    <row r="89" s="2" customFormat="1" ht="114.9" customHeight="1">
      <c r="A89" s="41"/>
      <c r="B89" s="42"/>
      <c r="C89" s="215" t="s">
        <v>85</v>
      </c>
      <c r="D89" s="215" t="s">
        <v>166</v>
      </c>
      <c r="E89" s="216" t="s">
        <v>2708</v>
      </c>
      <c r="F89" s="217" t="s">
        <v>2709</v>
      </c>
      <c r="G89" s="218" t="s">
        <v>272</v>
      </c>
      <c r="H89" s="219">
        <v>1</v>
      </c>
      <c r="I89" s="220"/>
      <c r="J89" s="221">
        <f>ROUND(I89*H89,2)</f>
        <v>0</v>
      </c>
      <c r="K89" s="217" t="s">
        <v>19</v>
      </c>
      <c r="L89" s="47"/>
      <c r="M89" s="222" t="s">
        <v>19</v>
      </c>
      <c r="N89" s="223" t="s">
        <v>48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276</v>
      </c>
      <c r="AT89" s="226" t="s">
        <v>166</v>
      </c>
      <c r="AU89" s="226" t="s">
        <v>85</v>
      </c>
      <c r="AY89" s="20" t="s">
        <v>164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85</v>
      </c>
      <c r="BK89" s="227">
        <f>ROUND(I89*H89,2)</f>
        <v>0</v>
      </c>
      <c r="BL89" s="20" t="s">
        <v>276</v>
      </c>
      <c r="BM89" s="226" t="s">
        <v>87</v>
      </c>
    </row>
    <row r="90" s="2" customFormat="1" ht="37.8" customHeight="1">
      <c r="A90" s="41"/>
      <c r="B90" s="42"/>
      <c r="C90" s="215" t="s">
        <v>87</v>
      </c>
      <c r="D90" s="215" t="s">
        <v>166</v>
      </c>
      <c r="E90" s="216" t="s">
        <v>2710</v>
      </c>
      <c r="F90" s="217" t="s">
        <v>2711</v>
      </c>
      <c r="G90" s="218" t="s">
        <v>272</v>
      </c>
      <c r="H90" s="219">
        <v>1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48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276</v>
      </c>
      <c r="AT90" s="226" t="s">
        <v>166</v>
      </c>
      <c r="AU90" s="226" t="s">
        <v>85</v>
      </c>
      <c r="AY90" s="20" t="s">
        <v>164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85</v>
      </c>
      <c r="BK90" s="227">
        <f>ROUND(I90*H90,2)</f>
        <v>0</v>
      </c>
      <c r="BL90" s="20" t="s">
        <v>276</v>
      </c>
      <c r="BM90" s="226" t="s">
        <v>108</v>
      </c>
    </row>
    <row r="91" s="2" customFormat="1" ht="44.25" customHeight="1">
      <c r="A91" s="41"/>
      <c r="B91" s="42"/>
      <c r="C91" s="215" t="s">
        <v>105</v>
      </c>
      <c r="D91" s="215" t="s">
        <v>166</v>
      </c>
      <c r="E91" s="216" t="s">
        <v>2712</v>
      </c>
      <c r="F91" s="217" t="s">
        <v>2713</v>
      </c>
      <c r="G91" s="218" t="s">
        <v>272</v>
      </c>
      <c r="H91" s="219">
        <v>1</v>
      </c>
      <c r="I91" s="220"/>
      <c r="J91" s="221">
        <f>ROUND(I91*H91,2)</f>
        <v>0</v>
      </c>
      <c r="K91" s="217" t="s">
        <v>19</v>
      </c>
      <c r="L91" s="47"/>
      <c r="M91" s="222" t="s">
        <v>19</v>
      </c>
      <c r="N91" s="223" t="s">
        <v>48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276</v>
      </c>
      <c r="AT91" s="226" t="s">
        <v>166</v>
      </c>
      <c r="AU91" s="226" t="s">
        <v>85</v>
      </c>
      <c r="AY91" s="20" t="s">
        <v>164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85</v>
      </c>
      <c r="BK91" s="227">
        <f>ROUND(I91*H91,2)</f>
        <v>0</v>
      </c>
      <c r="BL91" s="20" t="s">
        <v>276</v>
      </c>
      <c r="BM91" s="226" t="s">
        <v>204</v>
      </c>
    </row>
    <row r="92" s="12" customFormat="1" ht="25.92" customHeight="1">
      <c r="A92" s="12"/>
      <c r="B92" s="199"/>
      <c r="C92" s="200"/>
      <c r="D92" s="201" t="s">
        <v>76</v>
      </c>
      <c r="E92" s="202" t="s">
        <v>2714</v>
      </c>
      <c r="F92" s="202" t="s">
        <v>2715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SUM(P93:P96)</f>
        <v>0</v>
      </c>
      <c r="Q92" s="207"/>
      <c r="R92" s="208">
        <f>SUM(R93:R96)</f>
        <v>0</v>
      </c>
      <c r="S92" s="207"/>
      <c r="T92" s="209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85</v>
      </c>
      <c r="AT92" s="211" t="s">
        <v>76</v>
      </c>
      <c r="AU92" s="211" t="s">
        <v>77</v>
      </c>
      <c r="AY92" s="210" t="s">
        <v>164</v>
      </c>
      <c r="BK92" s="212">
        <f>SUM(BK93:BK96)</f>
        <v>0</v>
      </c>
    </row>
    <row r="93" s="2" customFormat="1" ht="21.75" customHeight="1">
      <c r="A93" s="41"/>
      <c r="B93" s="42"/>
      <c r="C93" s="215" t="s">
        <v>108</v>
      </c>
      <c r="D93" s="215" t="s">
        <v>166</v>
      </c>
      <c r="E93" s="216" t="s">
        <v>2716</v>
      </c>
      <c r="F93" s="217" t="s">
        <v>2717</v>
      </c>
      <c r="G93" s="218" t="s">
        <v>359</v>
      </c>
      <c r="H93" s="219">
        <v>5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48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108</v>
      </c>
      <c r="AT93" s="226" t="s">
        <v>166</v>
      </c>
      <c r="AU93" s="226" t="s">
        <v>85</v>
      </c>
      <c r="AY93" s="20" t="s">
        <v>164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85</v>
      </c>
      <c r="BK93" s="227">
        <f>ROUND(I93*H93,2)</f>
        <v>0</v>
      </c>
      <c r="BL93" s="20" t="s">
        <v>108</v>
      </c>
      <c r="BM93" s="226" t="s">
        <v>221</v>
      </c>
    </row>
    <row r="94" s="2" customFormat="1" ht="21.75" customHeight="1">
      <c r="A94" s="41"/>
      <c r="B94" s="42"/>
      <c r="C94" s="215" t="s">
        <v>198</v>
      </c>
      <c r="D94" s="215" t="s">
        <v>166</v>
      </c>
      <c r="E94" s="216" t="s">
        <v>2718</v>
      </c>
      <c r="F94" s="217" t="s">
        <v>2719</v>
      </c>
      <c r="G94" s="218" t="s">
        <v>359</v>
      </c>
      <c r="H94" s="219">
        <v>25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48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108</v>
      </c>
      <c r="AT94" s="226" t="s">
        <v>166</v>
      </c>
      <c r="AU94" s="226" t="s">
        <v>85</v>
      </c>
      <c r="AY94" s="20" t="s">
        <v>164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85</v>
      </c>
      <c r="BK94" s="227">
        <f>ROUND(I94*H94,2)</f>
        <v>0</v>
      </c>
      <c r="BL94" s="20" t="s">
        <v>108</v>
      </c>
      <c r="BM94" s="226" t="s">
        <v>233</v>
      </c>
    </row>
    <row r="95" s="2" customFormat="1" ht="21.75" customHeight="1">
      <c r="A95" s="41"/>
      <c r="B95" s="42"/>
      <c r="C95" s="215" t="s">
        <v>204</v>
      </c>
      <c r="D95" s="215" t="s">
        <v>166</v>
      </c>
      <c r="E95" s="216" t="s">
        <v>2720</v>
      </c>
      <c r="F95" s="217" t="s">
        <v>2721</v>
      </c>
      <c r="G95" s="218" t="s">
        <v>359</v>
      </c>
      <c r="H95" s="219">
        <v>35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48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108</v>
      </c>
      <c r="AT95" s="226" t="s">
        <v>166</v>
      </c>
      <c r="AU95" s="226" t="s">
        <v>85</v>
      </c>
      <c r="AY95" s="20" t="s">
        <v>164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85</v>
      </c>
      <c r="BK95" s="227">
        <f>ROUND(I95*H95,2)</f>
        <v>0</v>
      </c>
      <c r="BL95" s="20" t="s">
        <v>108</v>
      </c>
      <c r="BM95" s="226" t="s">
        <v>8</v>
      </c>
    </row>
    <row r="96" s="2" customFormat="1" ht="21.75" customHeight="1">
      <c r="A96" s="41"/>
      <c r="B96" s="42"/>
      <c r="C96" s="215" t="s">
        <v>214</v>
      </c>
      <c r="D96" s="215" t="s">
        <v>166</v>
      </c>
      <c r="E96" s="216" t="s">
        <v>2722</v>
      </c>
      <c r="F96" s="217" t="s">
        <v>2723</v>
      </c>
      <c r="G96" s="218" t="s">
        <v>359</v>
      </c>
      <c r="H96" s="219">
        <v>25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48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108</v>
      </c>
      <c r="AT96" s="226" t="s">
        <v>166</v>
      </c>
      <c r="AU96" s="226" t="s">
        <v>85</v>
      </c>
      <c r="AY96" s="20" t="s">
        <v>164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85</v>
      </c>
      <c r="BK96" s="227">
        <f>ROUND(I96*H96,2)</f>
        <v>0</v>
      </c>
      <c r="BL96" s="20" t="s">
        <v>108</v>
      </c>
      <c r="BM96" s="226" t="s">
        <v>264</v>
      </c>
    </row>
    <row r="97" s="12" customFormat="1" ht="25.92" customHeight="1">
      <c r="A97" s="12"/>
      <c r="B97" s="199"/>
      <c r="C97" s="200"/>
      <c r="D97" s="201" t="s">
        <v>76</v>
      </c>
      <c r="E97" s="202" t="s">
        <v>2724</v>
      </c>
      <c r="F97" s="202" t="s">
        <v>2725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SUM(P98:P110)</f>
        <v>0</v>
      </c>
      <c r="Q97" s="207"/>
      <c r="R97" s="208">
        <f>SUM(R98:R110)</f>
        <v>0</v>
      </c>
      <c r="S97" s="207"/>
      <c r="T97" s="209">
        <f>SUM(T98:T110)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85</v>
      </c>
      <c r="AT97" s="211" t="s">
        <v>76</v>
      </c>
      <c r="AU97" s="211" t="s">
        <v>77</v>
      </c>
      <c r="AY97" s="210" t="s">
        <v>164</v>
      </c>
      <c r="BK97" s="212">
        <f>SUM(BK98:BK110)</f>
        <v>0</v>
      </c>
    </row>
    <row r="98" s="2" customFormat="1" ht="16.5" customHeight="1">
      <c r="A98" s="41"/>
      <c r="B98" s="42"/>
      <c r="C98" s="215" t="s">
        <v>221</v>
      </c>
      <c r="D98" s="215" t="s">
        <v>166</v>
      </c>
      <c r="E98" s="216" t="s">
        <v>2726</v>
      </c>
      <c r="F98" s="217" t="s">
        <v>2727</v>
      </c>
      <c r="G98" s="218" t="s">
        <v>272</v>
      </c>
      <c r="H98" s="219">
        <v>6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48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108</v>
      </c>
      <c r="AT98" s="226" t="s">
        <v>166</v>
      </c>
      <c r="AU98" s="226" t="s">
        <v>85</v>
      </c>
      <c r="AY98" s="20" t="s">
        <v>164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85</v>
      </c>
      <c r="BK98" s="227">
        <f>ROUND(I98*H98,2)</f>
        <v>0</v>
      </c>
      <c r="BL98" s="20" t="s">
        <v>108</v>
      </c>
      <c r="BM98" s="226" t="s">
        <v>276</v>
      </c>
    </row>
    <row r="99" s="2" customFormat="1" ht="21.75" customHeight="1">
      <c r="A99" s="41"/>
      <c r="B99" s="42"/>
      <c r="C99" s="215" t="s">
        <v>227</v>
      </c>
      <c r="D99" s="215" t="s">
        <v>166</v>
      </c>
      <c r="E99" s="216" t="s">
        <v>2728</v>
      </c>
      <c r="F99" s="217" t="s">
        <v>2729</v>
      </c>
      <c r="G99" s="218" t="s">
        <v>272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48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108</v>
      </c>
      <c r="AT99" s="226" t="s">
        <v>166</v>
      </c>
      <c r="AU99" s="226" t="s">
        <v>85</v>
      </c>
      <c r="AY99" s="20" t="s">
        <v>164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85</v>
      </c>
      <c r="BK99" s="227">
        <f>ROUND(I99*H99,2)</f>
        <v>0</v>
      </c>
      <c r="BL99" s="20" t="s">
        <v>108</v>
      </c>
      <c r="BM99" s="226" t="s">
        <v>288</v>
      </c>
    </row>
    <row r="100" s="2" customFormat="1" ht="16.5" customHeight="1">
      <c r="A100" s="41"/>
      <c r="B100" s="42"/>
      <c r="C100" s="215" t="s">
        <v>233</v>
      </c>
      <c r="D100" s="215" t="s">
        <v>166</v>
      </c>
      <c r="E100" s="216" t="s">
        <v>2730</v>
      </c>
      <c r="F100" s="217" t="s">
        <v>2731</v>
      </c>
      <c r="G100" s="218" t="s">
        <v>272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48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108</v>
      </c>
      <c r="AT100" s="226" t="s">
        <v>166</v>
      </c>
      <c r="AU100" s="226" t="s">
        <v>85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108</v>
      </c>
      <c r="BM100" s="226" t="s">
        <v>303</v>
      </c>
    </row>
    <row r="101" s="2" customFormat="1" ht="16.5" customHeight="1">
      <c r="A101" s="41"/>
      <c r="B101" s="42"/>
      <c r="C101" s="215" t="s">
        <v>240</v>
      </c>
      <c r="D101" s="215" t="s">
        <v>166</v>
      </c>
      <c r="E101" s="216" t="s">
        <v>2732</v>
      </c>
      <c r="F101" s="217" t="s">
        <v>2733</v>
      </c>
      <c r="G101" s="218" t="s">
        <v>272</v>
      </c>
      <c r="H101" s="219">
        <v>6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48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108</v>
      </c>
      <c r="AT101" s="226" t="s">
        <v>166</v>
      </c>
      <c r="AU101" s="226" t="s">
        <v>85</v>
      </c>
      <c r="AY101" s="20" t="s">
        <v>164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85</v>
      </c>
      <c r="BK101" s="227">
        <f>ROUND(I101*H101,2)</f>
        <v>0</v>
      </c>
      <c r="BL101" s="20" t="s">
        <v>108</v>
      </c>
      <c r="BM101" s="226" t="s">
        <v>322</v>
      </c>
    </row>
    <row r="102" s="2" customFormat="1" ht="21.75" customHeight="1">
      <c r="A102" s="41"/>
      <c r="B102" s="42"/>
      <c r="C102" s="215" t="s">
        <v>8</v>
      </c>
      <c r="D102" s="215" t="s">
        <v>166</v>
      </c>
      <c r="E102" s="216" t="s">
        <v>2734</v>
      </c>
      <c r="F102" s="217" t="s">
        <v>2735</v>
      </c>
      <c r="G102" s="218" t="s">
        <v>272</v>
      </c>
      <c r="H102" s="219">
        <v>3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48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108</v>
      </c>
      <c r="AT102" s="226" t="s">
        <v>166</v>
      </c>
      <c r="AU102" s="226" t="s">
        <v>85</v>
      </c>
      <c r="AY102" s="20" t="s">
        <v>164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85</v>
      </c>
      <c r="BK102" s="227">
        <f>ROUND(I102*H102,2)</f>
        <v>0</v>
      </c>
      <c r="BL102" s="20" t="s">
        <v>108</v>
      </c>
      <c r="BM102" s="226" t="s">
        <v>337</v>
      </c>
    </row>
    <row r="103" s="2" customFormat="1" ht="16.5" customHeight="1">
      <c r="A103" s="41"/>
      <c r="B103" s="42"/>
      <c r="C103" s="215" t="s">
        <v>253</v>
      </c>
      <c r="D103" s="215" t="s">
        <v>166</v>
      </c>
      <c r="E103" s="216" t="s">
        <v>2736</v>
      </c>
      <c r="F103" s="217" t="s">
        <v>2737</v>
      </c>
      <c r="G103" s="218" t="s">
        <v>272</v>
      </c>
      <c r="H103" s="219">
        <v>2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48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108</v>
      </c>
      <c r="AT103" s="226" t="s">
        <v>166</v>
      </c>
      <c r="AU103" s="226" t="s">
        <v>85</v>
      </c>
      <c r="AY103" s="20" t="s">
        <v>164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85</v>
      </c>
      <c r="BK103" s="227">
        <f>ROUND(I103*H103,2)</f>
        <v>0</v>
      </c>
      <c r="BL103" s="20" t="s">
        <v>108</v>
      </c>
      <c r="BM103" s="226" t="s">
        <v>350</v>
      </c>
    </row>
    <row r="104" s="2" customFormat="1" ht="33" customHeight="1">
      <c r="A104" s="41"/>
      <c r="B104" s="42"/>
      <c r="C104" s="215" t="s">
        <v>264</v>
      </c>
      <c r="D104" s="215" t="s">
        <v>166</v>
      </c>
      <c r="E104" s="216" t="s">
        <v>2738</v>
      </c>
      <c r="F104" s="217" t="s">
        <v>2739</v>
      </c>
      <c r="G104" s="218" t="s">
        <v>272</v>
      </c>
      <c r="H104" s="219">
        <v>8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48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108</v>
      </c>
      <c r="AT104" s="226" t="s">
        <v>166</v>
      </c>
      <c r="AU104" s="226" t="s">
        <v>85</v>
      </c>
      <c r="AY104" s="20" t="s">
        <v>164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85</v>
      </c>
      <c r="BK104" s="227">
        <f>ROUND(I104*H104,2)</f>
        <v>0</v>
      </c>
      <c r="BL104" s="20" t="s">
        <v>108</v>
      </c>
      <c r="BM104" s="226" t="s">
        <v>364</v>
      </c>
    </row>
    <row r="105" s="2" customFormat="1" ht="16.5" customHeight="1">
      <c r="A105" s="41"/>
      <c r="B105" s="42"/>
      <c r="C105" s="215" t="s">
        <v>269</v>
      </c>
      <c r="D105" s="215" t="s">
        <v>166</v>
      </c>
      <c r="E105" s="216" t="s">
        <v>2740</v>
      </c>
      <c r="F105" s="217" t="s">
        <v>2741</v>
      </c>
      <c r="G105" s="218" t="s">
        <v>272</v>
      </c>
      <c r="H105" s="219">
        <v>2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48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108</v>
      </c>
      <c r="AT105" s="226" t="s">
        <v>166</v>
      </c>
      <c r="AU105" s="226" t="s">
        <v>85</v>
      </c>
      <c r="AY105" s="20" t="s">
        <v>164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85</v>
      </c>
      <c r="BK105" s="227">
        <f>ROUND(I105*H105,2)</f>
        <v>0</v>
      </c>
      <c r="BL105" s="20" t="s">
        <v>108</v>
      </c>
      <c r="BM105" s="226" t="s">
        <v>377</v>
      </c>
    </row>
    <row r="106" s="2" customFormat="1" ht="16.5" customHeight="1">
      <c r="A106" s="41"/>
      <c r="B106" s="42"/>
      <c r="C106" s="215" t="s">
        <v>276</v>
      </c>
      <c r="D106" s="215" t="s">
        <v>166</v>
      </c>
      <c r="E106" s="216" t="s">
        <v>2742</v>
      </c>
      <c r="F106" s="217" t="s">
        <v>2743</v>
      </c>
      <c r="G106" s="218" t="s">
        <v>272</v>
      </c>
      <c r="H106" s="219">
        <v>14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48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108</v>
      </c>
      <c r="AT106" s="226" t="s">
        <v>166</v>
      </c>
      <c r="AU106" s="226" t="s">
        <v>85</v>
      </c>
      <c r="AY106" s="20" t="s">
        <v>164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85</v>
      </c>
      <c r="BK106" s="227">
        <f>ROUND(I106*H106,2)</f>
        <v>0</v>
      </c>
      <c r="BL106" s="20" t="s">
        <v>108</v>
      </c>
      <c r="BM106" s="226" t="s">
        <v>393</v>
      </c>
    </row>
    <row r="107" s="2" customFormat="1" ht="24.15" customHeight="1">
      <c r="A107" s="41"/>
      <c r="B107" s="42"/>
      <c r="C107" s="215" t="s">
        <v>282</v>
      </c>
      <c r="D107" s="215" t="s">
        <v>166</v>
      </c>
      <c r="E107" s="216" t="s">
        <v>2744</v>
      </c>
      <c r="F107" s="217" t="s">
        <v>2745</v>
      </c>
      <c r="G107" s="218" t="s">
        <v>272</v>
      </c>
      <c r="H107" s="219">
        <v>8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48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108</v>
      </c>
      <c r="AT107" s="226" t="s">
        <v>166</v>
      </c>
      <c r="AU107" s="226" t="s">
        <v>85</v>
      </c>
      <c r="AY107" s="20" t="s">
        <v>164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85</v>
      </c>
      <c r="BK107" s="227">
        <f>ROUND(I107*H107,2)</f>
        <v>0</v>
      </c>
      <c r="BL107" s="20" t="s">
        <v>108</v>
      </c>
      <c r="BM107" s="226" t="s">
        <v>408</v>
      </c>
    </row>
    <row r="108" s="2" customFormat="1" ht="16.5" customHeight="1">
      <c r="A108" s="41"/>
      <c r="B108" s="42"/>
      <c r="C108" s="215" t="s">
        <v>288</v>
      </c>
      <c r="D108" s="215" t="s">
        <v>166</v>
      </c>
      <c r="E108" s="216" t="s">
        <v>2746</v>
      </c>
      <c r="F108" s="217" t="s">
        <v>2747</v>
      </c>
      <c r="G108" s="218" t="s">
        <v>272</v>
      </c>
      <c r="H108" s="219">
        <v>3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48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108</v>
      </c>
      <c r="AT108" s="226" t="s">
        <v>166</v>
      </c>
      <c r="AU108" s="226" t="s">
        <v>85</v>
      </c>
      <c r="AY108" s="20" t="s">
        <v>164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85</v>
      </c>
      <c r="BK108" s="227">
        <f>ROUND(I108*H108,2)</f>
        <v>0</v>
      </c>
      <c r="BL108" s="20" t="s">
        <v>108</v>
      </c>
      <c r="BM108" s="226" t="s">
        <v>430</v>
      </c>
    </row>
    <row r="109" s="2" customFormat="1" ht="16.5" customHeight="1">
      <c r="A109" s="41"/>
      <c r="B109" s="42"/>
      <c r="C109" s="215" t="s">
        <v>293</v>
      </c>
      <c r="D109" s="215" t="s">
        <v>166</v>
      </c>
      <c r="E109" s="216" t="s">
        <v>2748</v>
      </c>
      <c r="F109" s="217" t="s">
        <v>2749</v>
      </c>
      <c r="G109" s="218" t="s">
        <v>272</v>
      </c>
      <c r="H109" s="219">
        <v>1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48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108</v>
      </c>
      <c r="AT109" s="226" t="s">
        <v>166</v>
      </c>
      <c r="AU109" s="226" t="s">
        <v>85</v>
      </c>
      <c r="AY109" s="20" t="s">
        <v>164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85</v>
      </c>
      <c r="BK109" s="227">
        <f>ROUND(I109*H109,2)</f>
        <v>0</v>
      </c>
      <c r="BL109" s="20" t="s">
        <v>108</v>
      </c>
      <c r="BM109" s="226" t="s">
        <v>445</v>
      </c>
    </row>
    <row r="110" s="2" customFormat="1" ht="37.8" customHeight="1">
      <c r="A110" s="41"/>
      <c r="B110" s="42"/>
      <c r="C110" s="215" t="s">
        <v>303</v>
      </c>
      <c r="D110" s="215" t="s">
        <v>166</v>
      </c>
      <c r="E110" s="216" t="s">
        <v>2750</v>
      </c>
      <c r="F110" s="217" t="s">
        <v>2751</v>
      </c>
      <c r="G110" s="218" t="s">
        <v>272</v>
      </c>
      <c r="H110" s="219">
        <v>1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48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108</v>
      </c>
      <c r="AT110" s="226" t="s">
        <v>166</v>
      </c>
      <c r="AU110" s="226" t="s">
        <v>85</v>
      </c>
      <c r="AY110" s="20" t="s">
        <v>164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85</v>
      </c>
      <c r="BK110" s="227">
        <f>ROUND(I110*H110,2)</f>
        <v>0</v>
      </c>
      <c r="BL110" s="20" t="s">
        <v>108</v>
      </c>
      <c r="BM110" s="226" t="s">
        <v>457</v>
      </c>
    </row>
    <row r="111" s="12" customFormat="1" ht="25.92" customHeight="1">
      <c r="A111" s="12"/>
      <c r="B111" s="199"/>
      <c r="C111" s="200"/>
      <c r="D111" s="201" t="s">
        <v>76</v>
      </c>
      <c r="E111" s="202" t="s">
        <v>2752</v>
      </c>
      <c r="F111" s="202" t="s">
        <v>2753</v>
      </c>
      <c r="G111" s="200"/>
      <c r="H111" s="200"/>
      <c r="I111" s="203"/>
      <c r="J111" s="204">
        <f>BK111</f>
        <v>0</v>
      </c>
      <c r="K111" s="200"/>
      <c r="L111" s="205"/>
      <c r="M111" s="206"/>
      <c r="N111" s="207"/>
      <c r="O111" s="207"/>
      <c r="P111" s="208">
        <f>SUM(P112:P115)</f>
        <v>0</v>
      </c>
      <c r="Q111" s="207"/>
      <c r="R111" s="208">
        <f>SUM(R112:R115)</f>
        <v>0</v>
      </c>
      <c r="S111" s="207"/>
      <c r="T111" s="209">
        <f>SUM(T112:T115)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85</v>
      </c>
      <c r="AT111" s="211" t="s">
        <v>76</v>
      </c>
      <c r="AU111" s="211" t="s">
        <v>77</v>
      </c>
      <c r="AY111" s="210" t="s">
        <v>164</v>
      </c>
      <c r="BK111" s="212">
        <f>SUM(BK112:BK115)</f>
        <v>0</v>
      </c>
    </row>
    <row r="112" s="2" customFormat="1" ht="66.75" customHeight="1">
      <c r="A112" s="41"/>
      <c r="B112" s="42"/>
      <c r="C112" s="215" t="s">
        <v>7</v>
      </c>
      <c r="D112" s="215" t="s">
        <v>166</v>
      </c>
      <c r="E112" s="216" t="s">
        <v>2754</v>
      </c>
      <c r="F112" s="217" t="s">
        <v>2755</v>
      </c>
      <c r="G112" s="218" t="s">
        <v>272</v>
      </c>
      <c r="H112" s="219">
        <v>1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48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108</v>
      </c>
      <c r="AT112" s="226" t="s">
        <v>166</v>
      </c>
      <c r="AU112" s="226" t="s">
        <v>85</v>
      </c>
      <c r="AY112" s="20" t="s">
        <v>164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85</v>
      </c>
      <c r="BK112" s="227">
        <f>ROUND(I112*H112,2)</f>
        <v>0</v>
      </c>
      <c r="BL112" s="20" t="s">
        <v>108</v>
      </c>
      <c r="BM112" s="226" t="s">
        <v>474</v>
      </c>
    </row>
    <row r="113" s="2" customFormat="1" ht="66.75" customHeight="1">
      <c r="A113" s="41"/>
      <c r="B113" s="42"/>
      <c r="C113" s="215" t="s">
        <v>322</v>
      </c>
      <c r="D113" s="215" t="s">
        <v>166</v>
      </c>
      <c r="E113" s="216" t="s">
        <v>2756</v>
      </c>
      <c r="F113" s="217" t="s">
        <v>2757</v>
      </c>
      <c r="G113" s="218" t="s">
        <v>272</v>
      </c>
      <c r="H113" s="219">
        <v>2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48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108</v>
      </c>
      <c r="AT113" s="226" t="s">
        <v>166</v>
      </c>
      <c r="AU113" s="226" t="s">
        <v>85</v>
      </c>
      <c r="AY113" s="20" t="s">
        <v>164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85</v>
      </c>
      <c r="BK113" s="227">
        <f>ROUND(I113*H113,2)</f>
        <v>0</v>
      </c>
      <c r="BL113" s="20" t="s">
        <v>108</v>
      </c>
      <c r="BM113" s="226" t="s">
        <v>484</v>
      </c>
    </row>
    <row r="114" s="2" customFormat="1" ht="66.75" customHeight="1">
      <c r="A114" s="41"/>
      <c r="B114" s="42"/>
      <c r="C114" s="215" t="s">
        <v>332</v>
      </c>
      <c r="D114" s="215" t="s">
        <v>166</v>
      </c>
      <c r="E114" s="216" t="s">
        <v>2758</v>
      </c>
      <c r="F114" s="217" t="s">
        <v>2759</v>
      </c>
      <c r="G114" s="218" t="s">
        <v>272</v>
      </c>
      <c r="H114" s="219">
        <v>4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108</v>
      </c>
      <c r="AT114" s="226" t="s">
        <v>166</v>
      </c>
      <c r="AU114" s="226" t="s">
        <v>85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108</v>
      </c>
      <c r="BM114" s="226" t="s">
        <v>498</v>
      </c>
    </row>
    <row r="115" s="2" customFormat="1" ht="66.75" customHeight="1">
      <c r="A115" s="41"/>
      <c r="B115" s="42"/>
      <c r="C115" s="215" t="s">
        <v>337</v>
      </c>
      <c r="D115" s="215" t="s">
        <v>166</v>
      </c>
      <c r="E115" s="216" t="s">
        <v>2760</v>
      </c>
      <c r="F115" s="217" t="s">
        <v>2761</v>
      </c>
      <c r="G115" s="218" t="s">
        <v>272</v>
      </c>
      <c r="H115" s="219">
        <v>1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48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108</v>
      </c>
      <c r="AT115" s="226" t="s">
        <v>166</v>
      </c>
      <c r="AU115" s="226" t="s">
        <v>85</v>
      </c>
      <c r="AY115" s="20" t="s">
        <v>164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85</v>
      </c>
      <c r="BK115" s="227">
        <f>ROUND(I115*H115,2)</f>
        <v>0</v>
      </c>
      <c r="BL115" s="20" t="s">
        <v>108</v>
      </c>
      <c r="BM115" s="226" t="s">
        <v>514</v>
      </c>
    </row>
    <row r="116" s="12" customFormat="1" ht="25.92" customHeight="1">
      <c r="A116" s="12"/>
      <c r="B116" s="199"/>
      <c r="C116" s="200"/>
      <c r="D116" s="201" t="s">
        <v>76</v>
      </c>
      <c r="E116" s="202" t="s">
        <v>989</v>
      </c>
      <c r="F116" s="202" t="s">
        <v>2762</v>
      </c>
      <c r="G116" s="200"/>
      <c r="H116" s="200"/>
      <c r="I116" s="203"/>
      <c r="J116" s="204">
        <f>BK116</f>
        <v>0</v>
      </c>
      <c r="K116" s="200"/>
      <c r="L116" s="205"/>
      <c r="M116" s="206"/>
      <c r="N116" s="207"/>
      <c r="O116" s="207"/>
      <c r="P116" s="208">
        <f>SUM(P117:P120)</f>
        <v>0</v>
      </c>
      <c r="Q116" s="207"/>
      <c r="R116" s="208">
        <f>SUM(R117:R120)</f>
        <v>0</v>
      </c>
      <c r="S116" s="207"/>
      <c r="T116" s="209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87</v>
      </c>
      <c r="AT116" s="211" t="s">
        <v>76</v>
      </c>
      <c r="AU116" s="211" t="s">
        <v>77</v>
      </c>
      <c r="AY116" s="210" t="s">
        <v>164</v>
      </c>
      <c r="BK116" s="212">
        <f>SUM(BK117:BK120)</f>
        <v>0</v>
      </c>
    </row>
    <row r="117" s="2" customFormat="1" ht="24.15" customHeight="1">
      <c r="A117" s="41"/>
      <c r="B117" s="42"/>
      <c r="C117" s="215" t="s">
        <v>343</v>
      </c>
      <c r="D117" s="215" t="s">
        <v>166</v>
      </c>
      <c r="E117" s="216" t="s">
        <v>2763</v>
      </c>
      <c r="F117" s="217" t="s">
        <v>2764</v>
      </c>
      <c r="G117" s="218" t="s">
        <v>359</v>
      </c>
      <c r="H117" s="219">
        <v>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48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276</v>
      </c>
      <c r="AT117" s="226" t="s">
        <v>166</v>
      </c>
      <c r="AU117" s="226" t="s">
        <v>85</v>
      </c>
      <c r="AY117" s="20" t="s">
        <v>164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85</v>
      </c>
      <c r="BK117" s="227">
        <f>ROUND(I117*H117,2)</f>
        <v>0</v>
      </c>
      <c r="BL117" s="20" t="s">
        <v>276</v>
      </c>
      <c r="BM117" s="226" t="s">
        <v>524</v>
      </c>
    </row>
    <row r="118" s="2" customFormat="1" ht="24.15" customHeight="1">
      <c r="A118" s="41"/>
      <c r="B118" s="42"/>
      <c r="C118" s="215" t="s">
        <v>350</v>
      </c>
      <c r="D118" s="215" t="s">
        <v>166</v>
      </c>
      <c r="E118" s="216" t="s">
        <v>2765</v>
      </c>
      <c r="F118" s="217" t="s">
        <v>2766</v>
      </c>
      <c r="G118" s="218" t="s">
        <v>359</v>
      </c>
      <c r="H118" s="219">
        <v>25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48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276</v>
      </c>
      <c r="AT118" s="226" t="s">
        <v>166</v>
      </c>
      <c r="AU118" s="226" t="s">
        <v>85</v>
      </c>
      <c r="AY118" s="20" t="s">
        <v>164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85</v>
      </c>
      <c r="BK118" s="227">
        <f>ROUND(I118*H118,2)</f>
        <v>0</v>
      </c>
      <c r="BL118" s="20" t="s">
        <v>276</v>
      </c>
      <c r="BM118" s="226" t="s">
        <v>536</v>
      </c>
    </row>
    <row r="119" s="2" customFormat="1" ht="24.15" customHeight="1">
      <c r="A119" s="41"/>
      <c r="B119" s="42"/>
      <c r="C119" s="215" t="s">
        <v>356</v>
      </c>
      <c r="D119" s="215" t="s">
        <v>166</v>
      </c>
      <c r="E119" s="216" t="s">
        <v>2767</v>
      </c>
      <c r="F119" s="217" t="s">
        <v>2768</v>
      </c>
      <c r="G119" s="218" t="s">
        <v>359</v>
      </c>
      <c r="H119" s="219">
        <v>35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48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276</v>
      </c>
      <c r="AT119" s="226" t="s">
        <v>166</v>
      </c>
      <c r="AU119" s="226" t="s">
        <v>85</v>
      </c>
      <c r="AY119" s="20" t="s">
        <v>164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85</v>
      </c>
      <c r="BK119" s="227">
        <f>ROUND(I119*H119,2)</f>
        <v>0</v>
      </c>
      <c r="BL119" s="20" t="s">
        <v>276</v>
      </c>
      <c r="BM119" s="226" t="s">
        <v>552</v>
      </c>
    </row>
    <row r="120" s="2" customFormat="1" ht="24.15" customHeight="1">
      <c r="A120" s="41"/>
      <c r="B120" s="42"/>
      <c r="C120" s="215" t="s">
        <v>364</v>
      </c>
      <c r="D120" s="215" t="s">
        <v>166</v>
      </c>
      <c r="E120" s="216" t="s">
        <v>2769</v>
      </c>
      <c r="F120" s="217" t="s">
        <v>2770</v>
      </c>
      <c r="G120" s="218" t="s">
        <v>359</v>
      </c>
      <c r="H120" s="219">
        <v>25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48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276</v>
      </c>
      <c r="AT120" s="226" t="s">
        <v>166</v>
      </c>
      <c r="AU120" s="226" t="s">
        <v>85</v>
      </c>
      <c r="AY120" s="20" t="s">
        <v>164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85</v>
      </c>
      <c r="BK120" s="227">
        <f>ROUND(I120*H120,2)</f>
        <v>0</v>
      </c>
      <c r="BL120" s="20" t="s">
        <v>276</v>
      </c>
      <c r="BM120" s="226" t="s">
        <v>564</v>
      </c>
    </row>
    <row r="121" s="12" customFormat="1" ht="25.92" customHeight="1">
      <c r="A121" s="12"/>
      <c r="B121" s="199"/>
      <c r="C121" s="200"/>
      <c r="D121" s="201" t="s">
        <v>76</v>
      </c>
      <c r="E121" s="202" t="s">
        <v>2771</v>
      </c>
      <c r="F121" s="202" t="s">
        <v>2772</v>
      </c>
      <c r="G121" s="200"/>
      <c r="H121" s="200"/>
      <c r="I121" s="203"/>
      <c r="J121" s="204">
        <f>BK121</f>
        <v>0</v>
      </c>
      <c r="K121" s="200"/>
      <c r="L121" s="205"/>
      <c r="M121" s="206"/>
      <c r="N121" s="207"/>
      <c r="O121" s="207"/>
      <c r="P121" s="208">
        <f>SUM(P122:P123)</f>
        <v>0</v>
      </c>
      <c r="Q121" s="207"/>
      <c r="R121" s="208">
        <f>SUM(R122:R123)</f>
        <v>0</v>
      </c>
      <c r="S121" s="207"/>
      <c r="T121" s="209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85</v>
      </c>
      <c r="AT121" s="211" t="s">
        <v>76</v>
      </c>
      <c r="AU121" s="211" t="s">
        <v>77</v>
      </c>
      <c r="AY121" s="210" t="s">
        <v>164</v>
      </c>
      <c r="BK121" s="212">
        <f>SUM(BK122:BK123)</f>
        <v>0</v>
      </c>
    </row>
    <row r="122" s="2" customFormat="1" ht="16.5" customHeight="1">
      <c r="A122" s="41"/>
      <c r="B122" s="42"/>
      <c r="C122" s="215" t="s">
        <v>371</v>
      </c>
      <c r="D122" s="215" t="s">
        <v>166</v>
      </c>
      <c r="E122" s="216" t="s">
        <v>2773</v>
      </c>
      <c r="F122" s="217" t="s">
        <v>2774</v>
      </c>
      <c r="G122" s="218" t="s">
        <v>2693</v>
      </c>
      <c r="H122" s="219">
        <v>12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48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108</v>
      </c>
      <c r="AT122" s="226" t="s">
        <v>166</v>
      </c>
      <c r="AU122" s="226" t="s">
        <v>85</v>
      </c>
      <c r="AY122" s="20" t="s">
        <v>164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85</v>
      </c>
      <c r="BK122" s="227">
        <f>ROUND(I122*H122,2)</f>
        <v>0</v>
      </c>
      <c r="BL122" s="20" t="s">
        <v>108</v>
      </c>
      <c r="BM122" s="226" t="s">
        <v>579</v>
      </c>
    </row>
    <row r="123" s="2" customFormat="1" ht="33" customHeight="1">
      <c r="A123" s="41"/>
      <c r="B123" s="42"/>
      <c r="C123" s="215" t="s">
        <v>377</v>
      </c>
      <c r="D123" s="215" t="s">
        <v>166</v>
      </c>
      <c r="E123" s="216" t="s">
        <v>2775</v>
      </c>
      <c r="F123" s="217" t="s">
        <v>2776</v>
      </c>
      <c r="G123" s="218" t="s">
        <v>2693</v>
      </c>
      <c r="H123" s="219">
        <v>36</v>
      </c>
      <c r="I123" s="220"/>
      <c r="J123" s="221">
        <f>ROUND(I123*H123,2)</f>
        <v>0</v>
      </c>
      <c r="K123" s="217" t="s">
        <v>19</v>
      </c>
      <c r="L123" s="47"/>
      <c r="M123" s="290" t="s">
        <v>19</v>
      </c>
      <c r="N123" s="291" t="s">
        <v>48</v>
      </c>
      <c r="O123" s="292"/>
      <c r="P123" s="293">
        <f>O123*H123</f>
        <v>0</v>
      </c>
      <c r="Q123" s="293">
        <v>0</v>
      </c>
      <c r="R123" s="293">
        <f>Q123*H123</f>
        <v>0</v>
      </c>
      <c r="S123" s="293">
        <v>0</v>
      </c>
      <c r="T123" s="294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108</v>
      </c>
      <c r="AT123" s="226" t="s">
        <v>166</v>
      </c>
      <c r="AU123" s="226" t="s">
        <v>85</v>
      </c>
      <c r="AY123" s="20" t="s">
        <v>164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85</v>
      </c>
      <c r="BK123" s="227">
        <f>ROUND(I123*H123,2)</f>
        <v>0</v>
      </c>
      <c r="BL123" s="20" t="s">
        <v>108</v>
      </c>
      <c r="BM123" s="226" t="s">
        <v>594</v>
      </c>
    </row>
    <row r="124" s="2" customFormat="1" ht="6.96" customHeight="1">
      <c r="A124" s="41"/>
      <c r="B124" s="62"/>
      <c r="C124" s="63"/>
      <c r="D124" s="63"/>
      <c r="E124" s="63"/>
      <c r="F124" s="63"/>
      <c r="G124" s="63"/>
      <c r="H124" s="63"/>
      <c r="I124" s="63"/>
      <c r="J124" s="63"/>
      <c r="K124" s="63"/>
      <c r="L124" s="47"/>
      <c r="M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</sheetData>
  <sheetProtection sheet="1" autoFilter="0" formatColumns="0" formatRows="0" objects="1" scenarios="1" spinCount="100000" saltValue="W9Nwia97Zcrlw8tfSinZVTDp7EDMBUSmIch8IV3hMMrrc5iWeSp6WhC7slyqXymkckqhMP5e3r7V4sxKEv5dEQ==" hashValue="EWazPSFlCMxp/buzsm9qua9d9KxZaDPqoPOHGaR07tnqEQnVtAQzSTNY/JQCx8Cn2sYSpwaqHGLSr/JTc0/K7g==" algorithmName="SHA-512" password="CC35"/>
  <autoFilter ref="C85:K12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1" customFormat="1" ht="12" customHeight="1">
      <c r="B8" s="23"/>
      <c r="D8" s="145" t="s">
        <v>115</v>
      </c>
      <c r="L8" s="23"/>
    </row>
    <row r="9" s="2" customFormat="1" ht="16.5" customHeight="1">
      <c r="A9" s="41"/>
      <c r="B9" s="47"/>
      <c r="C9" s="41"/>
      <c r="D9" s="41"/>
      <c r="E9" s="146" t="s">
        <v>2777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2778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2779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17. 2. 2026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39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40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41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43</v>
      </c>
      <c r="E32" s="41"/>
      <c r="F32" s="41"/>
      <c r="G32" s="41"/>
      <c r="H32" s="41"/>
      <c r="I32" s="41"/>
      <c r="J32" s="156">
        <f>ROUND(J95,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45</v>
      </c>
      <c r="G34" s="41"/>
      <c r="H34" s="41"/>
      <c r="I34" s="157" t="s">
        <v>44</v>
      </c>
      <c r="J34" s="157" t="s">
        <v>46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47</v>
      </c>
      <c r="E35" s="145" t="s">
        <v>48</v>
      </c>
      <c r="F35" s="159">
        <f>ROUND((SUM(BE95:BE190)),  2)</f>
        <v>0</v>
      </c>
      <c r="G35" s="41"/>
      <c r="H35" s="41"/>
      <c r="I35" s="160">
        <v>0.20999999999999999</v>
      </c>
      <c r="J35" s="159">
        <f>ROUND(((SUM(BE95:BE190))*I35),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49</v>
      </c>
      <c r="F36" s="159">
        <f>ROUND((SUM(BF95:BF190)),  2)</f>
        <v>0</v>
      </c>
      <c r="G36" s="41"/>
      <c r="H36" s="41"/>
      <c r="I36" s="160">
        <v>0.12</v>
      </c>
      <c r="J36" s="159">
        <f>ROUND(((SUM(BF95:BF190))*I36),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ROUND((SUM(BG95:BG190)),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51</v>
      </c>
      <c r="F38" s="159">
        <f>ROUND((SUM(BH95:BH190)),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52</v>
      </c>
      <c r="F39" s="159">
        <f>ROUND((SUM(BI95:BI190)),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53</v>
      </c>
      <c r="E41" s="163"/>
      <c r="F41" s="163"/>
      <c r="G41" s="164" t="s">
        <v>54</v>
      </c>
      <c r="H41" s="165" t="s">
        <v>55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REKONSTRUKCE HOSPODÁŘSKÉ BUDOVY KLÁŠTERA – TŘÍDA MÍRU, TACHOV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2777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2778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1 - Elektroinstalace NN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p.č. 435; k.ú. Tachov</v>
      </c>
      <c r="G56" s="43"/>
      <c r="H56" s="43"/>
      <c r="I56" s="35" t="s">
        <v>23</v>
      </c>
      <c r="J56" s="75" t="str">
        <f>IF(J14="","",J14)</f>
        <v>17. 2. 2026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Muzeum Českého lesa v Tachově</v>
      </c>
      <c r="G58" s="43"/>
      <c r="H58" s="43"/>
      <c r="I58" s="35" t="s">
        <v>33</v>
      </c>
      <c r="J58" s="39" t="str">
        <f>E23</f>
        <v>ATELIER SOUKUP OPL ŠVEHLA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Jaroslav Stolička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118</v>
      </c>
      <c r="D61" s="174"/>
      <c r="E61" s="174"/>
      <c r="F61" s="174"/>
      <c r="G61" s="174"/>
      <c r="H61" s="174"/>
      <c r="I61" s="174"/>
      <c r="J61" s="175" t="s">
        <v>119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75</v>
      </c>
      <c r="D63" s="43"/>
      <c r="E63" s="43"/>
      <c r="F63" s="43"/>
      <c r="G63" s="43"/>
      <c r="H63" s="43"/>
      <c r="I63" s="43"/>
      <c r="J63" s="105">
        <f>J95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120</v>
      </c>
    </row>
    <row r="64" s="9" customFormat="1" ht="24.96" customHeight="1">
      <c r="A64" s="9"/>
      <c r="B64" s="177"/>
      <c r="C64" s="178"/>
      <c r="D64" s="179" t="s">
        <v>121</v>
      </c>
      <c r="E64" s="180"/>
      <c r="F64" s="180"/>
      <c r="G64" s="180"/>
      <c r="H64" s="180"/>
      <c r="I64" s="180"/>
      <c r="J64" s="181">
        <f>J96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2780</v>
      </c>
      <c r="E65" s="185"/>
      <c r="F65" s="185"/>
      <c r="G65" s="185"/>
      <c r="H65" s="185"/>
      <c r="I65" s="185"/>
      <c r="J65" s="186">
        <f>J97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129</v>
      </c>
      <c r="E66" s="185"/>
      <c r="F66" s="185"/>
      <c r="G66" s="185"/>
      <c r="H66" s="185"/>
      <c r="I66" s="185"/>
      <c r="J66" s="186">
        <f>J99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137</v>
      </c>
      <c r="E67" s="180"/>
      <c r="F67" s="180"/>
      <c r="G67" s="180"/>
      <c r="H67" s="180"/>
      <c r="I67" s="180"/>
      <c r="J67" s="181">
        <f>J106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8"/>
      <c r="D68" s="184" t="s">
        <v>2781</v>
      </c>
      <c r="E68" s="185"/>
      <c r="F68" s="185"/>
      <c r="G68" s="185"/>
      <c r="H68" s="185"/>
      <c r="I68" s="185"/>
      <c r="J68" s="186">
        <f>J107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2782</v>
      </c>
      <c r="E69" s="180"/>
      <c r="F69" s="180"/>
      <c r="G69" s="180"/>
      <c r="H69" s="180"/>
      <c r="I69" s="180"/>
      <c r="J69" s="181">
        <f>J172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2783</v>
      </c>
      <c r="E70" s="185"/>
      <c r="F70" s="185"/>
      <c r="G70" s="185"/>
      <c r="H70" s="185"/>
      <c r="I70" s="185"/>
      <c r="J70" s="186">
        <f>J173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2784</v>
      </c>
      <c r="E71" s="185"/>
      <c r="F71" s="185"/>
      <c r="G71" s="185"/>
      <c r="H71" s="185"/>
      <c r="I71" s="185"/>
      <c r="J71" s="186">
        <f>J176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2785</v>
      </c>
      <c r="E72" s="185"/>
      <c r="F72" s="185"/>
      <c r="G72" s="185"/>
      <c r="H72" s="185"/>
      <c r="I72" s="185"/>
      <c r="J72" s="186">
        <f>J181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2786</v>
      </c>
      <c r="E73" s="185"/>
      <c r="F73" s="185"/>
      <c r="G73" s="185"/>
      <c r="H73" s="185"/>
      <c r="I73" s="185"/>
      <c r="J73" s="186">
        <f>J184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149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6.25" customHeight="1">
      <c r="A83" s="41"/>
      <c r="B83" s="42"/>
      <c r="C83" s="43"/>
      <c r="D83" s="43"/>
      <c r="E83" s="172" t="str">
        <f>E7</f>
        <v>REKONSTRUKCE HOSPODÁŘSKÉ BUDOVY KLÁŠTERA – TŘÍDA MÍRU, TACHOV</v>
      </c>
      <c r="F83" s="35"/>
      <c r="G83" s="35"/>
      <c r="H83" s="35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" customFormat="1" ht="12" customHeight="1">
      <c r="B84" s="24"/>
      <c r="C84" s="35" t="s">
        <v>115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172" t="s">
        <v>2777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2778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E11</f>
        <v>1 - Elektroinstalace NN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F14</f>
        <v>p.č. 435; k.ú. Tachov</v>
      </c>
      <c r="G89" s="43"/>
      <c r="H89" s="43"/>
      <c r="I89" s="35" t="s">
        <v>23</v>
      </c>
      <c r="J89" s="75" t="str">
        <f>IF(J14="","",J14)</f>
        <v>17. 2. 2026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25</v>
      </c>
      <c r="D91" s="43"/>
      <c r="E91" s="43"/>
      <c r="F91" s="30" t="str">
        <f>E17</f>
        <v>Muzeum Českého lesa v Tachově</v>
      </c>
      <c r="G91" s="43"/>
      <c r="H91" s="43"/>
      <c r="I91" s="35" t="s">
        <v>33</v>
      </c>
      <c r="J91" s="39" t="str">
        <f>E23</f>
        <v>ATELIER SOUKUP OPL ŠVEHLA s.r.o.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31</v>
      </c>
      <c r="D92" s="43"/>
      <c r="E92" s="43"/>
      <c r="F92" s="30" t="str">
        <f>IF(E20="","",E20)</f>
        <v>Vyplň údaj</v>
      </c>
      <c r="G92" s="43"/>
      <c r="H92" s="43"/>
      <c r="I92" s="35" t="s">
        <v>38</v>
      </c>
      <c r="J92" s="39" t="str">
        <f>E26</f>
        <v>Ing. Jaroslav Stolička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8"/>
      <c r="B94" s="189"/>
      <c r="C94" s="190" t="s">
        <v>150</v>
      </c>
      <c r="D94" s="191" t="s">
        <v>62</v>
      </c>
      <c r="E94" s="191" t="s">
        <v>58</v>
      </c>
      <c r="F94" s="191" t="s">
        <v>59</v>
      </c>
      <c r="G94" s="191" t="s">
        <v>151</v>
      </c>
      <c r="H94" s="191" t="s">
        <v>152</v>
      </c>
      <c r="I94" s="191" t="s">
        <v>153</v>
      </c>
      <c r="J94" s="191" t="s">
        <v>119</v>
      </c>
      <c r="K94" s="192" t="s">
        <v>154</v>
      </c>
      <c r="L94" s="193"/>
      <c r="M94" s="95" t="s">
        <v>19</v>
      </c>
      <c r="N94" s="96" t="s">
        <v>47</v>
      </c>
      <c r="O94" s="96" t="s">
        <v>155</v>
      </c>
      <c r="P94" s="96" t="s">
        <v>156</v>
      </c>
      <c r="Q94" s="96" t="s">
        <v>157</v>
      </c>
      <c r="R94" s="96" t="s">
        <v>158</v>
      </c>
      <c r="S94" s="96" t="s">
        <v>159</v>
      </c>
      <c r="T94" s="97" t="s">
        <v>160</v>
      </c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</row>
    <row r="95" s="2" customFormat="1" ht="22.8" customHeight="1">
      <c r="A95" s="41"/>
      <c r="B95" s="42"/>
      <c r="C95" s="102" t="s">
        <v>161</v>
      </c>
      <c r="D95" s="43"/>
      <c r="E95" s="43"/>
      <c r="F95" s="43"/>
      <c r="G95" s="43"/>
      <c r="H95" s="43"/>
      <c r="I95" s="43"/>
      <c r="J95" s="194">
        <f>BK95</f>
        <v>0</v>
      </c>
      <c r="K95" s="43"/>
      <c r="L95" s="47"/>
      <c r="M95" s="98"/>
      <c r="N95" s="195"/>
      <c r="O95" s="99"/>
      <c r="P95" s="196">
        <f>P96+P106+P172</f>
        <v>0</v>
      </c>
      <c r="Q95" s="99"/>
      <c r="R95" s="196">
        <f>R96+R106+R172</f>
        <v>0.093519999999999992</v>
      </c>
      <c r="S95" s="99"/>
      <c r="T95" s="197">
        <f>T96+T106+T172</f>
        <v>5.1440000000000001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76</v>
      </c>
      <c r="AU95" s="20" t="s">
        <v>120</v>
      </c>
      <c r="BK95" s="198">
        <f>BK96+BK106+BK172</f>
        <v>0</v>
      </c>
    </row>
    <row r="96" s="12" customFormat="1" ht="25.92" customHeight="1">
      <c r="A96" s="12"/>
      <c r="B96" s="199"/>
      <c r="C96" s="200"/>
      <c r="D96" s="201" t="s">
        <v>76</v>
      </c>
      <c r="E96" s="202" t="s">
        <v>162</v>
      </c>
      <c r="F96" s="202" t="s">
        <v>163</v>
      </c>
      <c r="G96" s="200"/>
      <c r="H96" s="200"/>
      <c r="I96" s="203"/>
      <c r="J96" s="204">
        <f>BK96</f>
        <v>0</v>
      </c>
      <c r="K96" s="200"/>
      <c r="L96" s="205"/>
      <c r="M96" s="206"/>
      <c r="N96" s="207"/>
      <c r="O96" s="207"/>
      <c r="P96" s="208">
        <f>P97+P99</f>
        <v>0</v>
      </c>
      <c r="Q96" s="207"/>
      <c r="R96" s="208">
        <f>R97+R99</f>
        <v>0.0015</v>
      </c>
      <c r="S96" s="207"/>
      <c r="T96" s="209">
        <f>T97+T99</f>
        <v>5.1000000000000005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85</v>
      </c>
      <c r="AT96" s="211" t="s">
        <v>76</v>
      </c>
      <c r="AU96" s="211" t="s">
        <v>77</v>
      </c>
      <c r="AY96" s="210" t="s">
        <v>164</v>
      </c>
      <c r="BK96" s="212">
        <f>BK97+BK99</f>
        <v>0</v>
      </c>
    </row>
    <row r="97" s="12" customFormat="1" ht="22.8" customHeight="1">
      <c r="A97" s="12"/>
      <c r="B97" s="199"/>
      <c r="C97" s="200"/>
      <c r="D97" s="201" t="s">
        <v>76</v>
      </c>
      <c r="E97" s="213" t="s">
        <v>85</v>
      </c>
      <c r="F97" s="213" t="s">
        <v>2787</v>
      </c>
      <c r="G97" s="200"/>
      <c r="H97" s="200"/>
      <c r="I97" s="203"/>
      <c r="J97" s="214">
        <f>BK97</f>
        <v>0</v>
      </c>
      <c r="K97" s="200"/>
      <c r="L97" s="205"/>
      <c r="M97" s="206"/>
      <c r="N97" s="207"/>
      <c r="O97" s="207"/>
      <c r="P97" s="208">
        <f>P98</f>
        <v>0</v>
      </c>
      <c r="Q97" s="207"/>
      <c r="R97" s="208">
        <f>R98</f>
        <v>0</v>
      </c>
      <c r="S97" s="207"/>
      <c r="T97" s="209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85</v>
      </c>
      <c r="AT97" s="211" t="s">
        <v>76</v>
      </c>
      <c r="AU97" s="211" t="s">
        <v>85</v>
      </c>
      <c r="AY97" s="210" t="s">
        <v>164</v>
      </c>
      <c r="BK97" s="212">
        <f>BK98</f>
        <v>0</v>
      </c>
    </row>
    <row r="98" s="2" customFormat="1" ht="16.5" customHeight="1">
      <c r="A98" s="41"/>
      <c r="B98" s="42"/>
      <c r="C98" s="215" t="s">
        <v>85</v>
      </c>
      <c r="D98" s="215" t="s">
        <v>166</v>
      </c>
      <c r="E98" s="216" t="s">
        <v>2788</v>
      </c>
      <c r="F98" s="217" t="s">
        <v>2789</v>
      </c>
      <c r="G98" s="218" t="s">
        <v>2693</v>
      </c>
      <c r="H98" s="219">
        <v>16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48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108</v>
      </c>
      <c r="AT98" s="226" t="s">
        <v>166</v>
      </c>
      <c r="AU98" s="226" t="s">
        <v>87</v>
      </c>
      <c r="AY98" s="20" t="s">
        <v>164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85</v>
      </c>
      <c r="BK98" s="227">
        <f>ROUND(I98*H98,2)</f>
        <v>0</v>
      </c>
      <c r="BL98" s="20" t="s">
        <v>108</v>
      </c>
      <c r="BM98" s="226" t="s">
        <v>2790</v>
      </c>
    </row>
    <row r="99" s="12" customFormat="1" ht="22.8" customHeight="1">
      <c r="A99" s="12"/>
      <c r="B99" s="199"/>
      <c r="C99" s="200"/>
      <c r="D99" s="201" t="s">
        <v>76</v>
      </c>
      <c r="E99" s="213" t="s">
        <v>227</v>
      </c>
      <c r="F99" s="213" t="s">
        <v>617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SUM(P100:P105)</f>
        <v>0</v>
      </c>
      <c r="Q99" s="207"/>
      <c r="R99" s="208">
        <f>SUM(R100:R105)</f>
        <v>0.0015</v>
      </c>
      <c r="S99" s="207"/>
      <c r="T99" s="209">
        <f>SUM(T100:T105)</f>
        <v>5.1000000000000005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85</v>
      </c>
      <c r="AT99" s="211" t="s">
        <v>76</v>
      </c>
      <c r="AU99" s="211" t="s">
        <v>85</v>
      </c>
      <c r="AY99" s="210" t="s">
        <v>164</v>
      </c>
      <c r="BK99" s="212">
        <f>SUM(BK100:BK105)</f>
        <v>0</v>
      </c>
    </row>
    <row r="100" s="2" customFormat="1" ht="33" customHeight="1">
      <c r="A100" s="41"/>
      <c r="B100" s="42"/>
      <c r="C100" s="215" t="s">
        <v>87</v>
      </c>
      <c r="D100" s="215" t="s">
        <v>166</v>
      </c>
      <c r="E100" s="216" t="s">
        <v>2791</v>
      </c>
      <c r="F100" s="217" t="s">
        <v>2792</v>
      </c>
      <c r="G100" s="218" t="s">
        <v>179</v>
      </c>
      <c r="H100" s="219">
        <v>2</v>
      </c>
      <c r="I100" s="220"/>
      <c r="J100" s="221">
        <f>ROUND(I100*H100,2)</f>
        <v>0</v>
      </c>
      <c r="K100" s="217" t="s">
        <v>170</v>
      </c>
      <c r="L100" s="47"/>
      <c r="M100" s="222" t="s">
        <v>19</v>
      </c>
      <c r="N100" s="223" t="s">
        <v>48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2.5</v>
      </c>
      <c r="T100" s="225">
        <f>S100*H100</f>
        <v>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108</v>
      </c>
      <c r="AT100" s="226" t="s">
        <v>166</v>
      </c>
      <c r="AU100" s="226" t="s">
        <v>87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108</v>
      </c>
      <c r="BM100" s="226" t="s">
        <v>2793</v>
      </c>
    </row>
    <row r="101" s="2" customFormat="1">
      <c r="A101" s="41"/>
      <c r="B101" s="42"/>
      <c r="C101" s="43"/>
      <c r="D101" s="228" t="s">
        <v>172</v>
      </c>
      <c r="E101" s="43"/>
      <c r="F101" s="229" t="s">
        <v>2794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172</v>
      </c>
      <c r="AU101" s="20" t="s">
        <v>87</v>
      </c>
    </row>
    <row r="102" s="2" customFormat="1" ht="33" customHeight="1">
      <c r="A102" s="41"/>
      <c r="B102" s="42"/>
      <c r="C102" s="215" t="s">
        <v>105</v>
      </c>
      <c r="D102" s="215" t="s">
        <v>166</v>
      </c>
      <c r="E102" s="216" t="s">
        <v>2795</v>
      </c>
      <c r="F102" s="217" t="s">
        <v>2796</v>
      </c>
      <c r="G102" s="218" t="s">
        <v>272</v>
      </c>
      <c r="H102" s="219">
        <v>25</v>
      </c>
      <c r="I102" s="220"/>
      <c r="J102" s="221">
        <f>ROUND(I102*H102,2)</f>
        <v>0</v>
      </c>
      <c r="K102" s="217" t="s">
        <v>170</v>
      </c>
      <c r="L102" s="47"/>
      <c r="M102" s="222" t="s">
        <v>19</v>
      </c>
      <c r="N102" s="223" t="s">
        <v>48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0.001</v>
      </c>
      <c r="T102" s="225">
        <f>S102*H102</f>
        <v>0.025000000000000001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108</v>
      </c>
      <c r="AT102" s="226" t="s">
        <v>166</v>
      </c>
      <c r="AU102" s="226" t="s">
        <v>87</v>
      </c>
      <c r="AY102" s="20" t="s">
        <v>164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85</v>
      </c>
      <c r="BK102" s="227">
        <f>ROUND(I102*H102,2)</f>
        <v>0</v>
      </c>
      <c r="BL102" s="20" t="s">
        <v>108</v>
      </c>
      <c r="BM102" s="226" t="s">
        <v>2797</v>
      </c>
    </row>
    <row r="103" s="2" customFormat="1">
      <c r="A103" s="41"/>
      <c r="B103" s="42"/>
      <c r="C103" s="43"/>
      <c r="D103" s="228" t="s">
        <v>172</v>
      </c>
      <c r="E103" s="43"/>
      <c r="F103" s="229" t="s">
        <v>2798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172</v>
      </c>
      <c r="AU103" s="20" t="s">
        <v>87</v>
      </c>
    </row>
    <row r="104" s="2" customFormat="1" ht="24.15" customHeight="1">
      <c r="A104" s="41"/>
      <c r="B104" s="42"/>
      <c r="C104" s="215" t="s">
        <v>108</v>
      </c>
      <c r="D104" s="215" t="s">
        <v>166</v>
      </c>
      <c r="E104" s="216" t="s">
        <v>2799</v>
      </c>
      <c r="F104" s="217" t="s">
        <v>2800</v>
      </c>
      <c r="G104" s="218" t="s">
        <v>359</v>
      </c>
      <c r="H104" s="219">
        <v>75</v>
      </c>
      <c r="I104" s="220"/>
      <c r="J104" s="221">
        <f>ROUND(I104*H104,2)</f>
        <v>0</v>
      </c>
      <c r="K104" s="217" t="s">
        <v>170</v>
      </c>
      <c r="L104" s="47"/>
      <c r="M104" s="222" t="s">
        <v>19</v>
      </c>
      <c r="N104" s="223" t="s">
        <v>48</v>
      </c>
      <c r="O104" s="87"/>
      <c r="P104" s="224">
        <f>O104*H104</f>
        <v>0</v>
      </c>
      <c r="Q104" s="224">
        <v>2.0000000000000002E-05</v>
      </c>
      <c r="R104" s="224">
        <f>Q104*H104</f>
        <v>0.0015</v>
      </c>
      <c r="S104" s="224">
        <v>0.001</v>
      </c>
      <c r="T104" s="225">
        <f>S104*H104</f>
        <v>0.074999999999999997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108</v>
      </c>
      <c r="AT104" s="226" t="s">
        <v>166</v>
      </c>
      <c r="AU104" s="226" t="s">
        <v>87</v>
      </c>
      <c r="AY104" s="20" t="s">
        <v>164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85</v>
      </c>
      <c r="BK104" s="227">
        <f>ROUND(I104*H104,2)</f>
        <v>0</v>
      </c>
      <c r="BL104" s="20" t="s">
        <v>108</v>
      </c>
      <c r="BM104" s="226" t="s">
        <v>2801</v>
      </c>
    </row>
    <row r="105" s="2" customFormat="1">
      <c r="A105" s="41"/>
      <c r="B105" s="42"/>
      <c r="C105" s="43"/>
      <c r="D105" s="228" t="s">
        <v>172</v>
      </c>
      <c r="E105" s="43"/>
      <c r="F105" s="229" t="s">
        <v>2802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172</v>
      </c>
      <c r="AU105" s="20" t="s">
        <v>87</v>
      </c>
    </row>
    <row r="106" s="12" customFormat="1" ht="25.92" customHeight="1">
      <c r="A106" s="12"/>
      <c r="B106" s="199"/>
      <c r="C106" s="200"/>
      <c r="D106" s="201" t="s">
        <v>76</v>
      </c>
      <c r="E106" s="202" t="s">
        <v>878</v>
      </c>
      <c r="F106" s="202" t="s">
        <v>879</v>
      </c>
      <c r="G106" s="200"/>
      <c r="H106" s="200"/>
      <c r="I106" s="203"/>
      <c r="J106" s="204">
        <f>BK106</f>
        <v>0</v>
      </c>
      <c r="K106" s="200"/>
      <c r="L106" s="205"/>
      <c r="M106" s="206"/>
      <c r="N106" s="207"/>
      <c r="O106" s="207"/>
      <c r="P106" s="208">
        <f>P107</f>
        <v>0</v>
      </c>
      <c r="Q106" s="207"/>
      <c r="R106" s="208">
        <f>R107</f>
        <v>0.092019999999999991</v>
      </c>
      <c r="S106" s="207"/>
      <c r="T106" s="209">
        <f>T107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87</v>
      </c>
      <c r="AT106" s="211" t="s">
        <v>76</v>
      </c>
      <c r="AU106" s="211" t="s">
        <v>77</v>
      </c>
      <c r="AY106" s="210" t="s">
        <v>164</v>
      </c>
      <c r="BK106" s="212">
        <f>BK107</f>
        <v>0</v>
      </c>
    </row>
    <row r="107" s="12" customFormat="1" ht="22.8" customHeight="1">
      <c r="A107" s="12"/>
      <c r="B107" s="199"/>
      <c r="C107" s="200"/>
      <c r="D107" s="201" t="s">
        <v>76</v>
      </c>
      <c r="E107" s="213" t="s">
        <v>2803</v>
      </c>
      <c r="F107" s="213" t="s">
        <v>2804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SUM(P108:P171)</f>
        <v>0</v>
      </c>
      <c r="Q107" s="207"/>
      <c r="R107" s="208">
        <f>SUM(R108:R171)</f>
        <v>0.092019999999999991</v>
      </c>
      <c r="S107" s="207"/>
      <c r="T107" s="209">
        <f>SUM(T108:T171)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87</v>
      </c>
      <c r="AT107" s="211" t="s">
        <v>76</v>
      </c>
      <c r="AU107" s="211" t="s">
        <v>85</v>
      </c>
      <c r="AY107" s="210" t="s">
        <v>164</v>
      </c>
      <c r="BK107" s="212">
        <f>SUM(BK108:BK171)</f>
        <v>0</v>
      </c>
    </row>
    <row r="108" s="2" customFormat="1" ht="37.8" customHeight="1">
      <c r="A108" s="41"/>
      <c r="B108" s="42"/>
      <c r="C108" s="215" t="s">
        <v>552</v>
      </c>
      <c r="D108" s="215" t="s">
        <v>166</v>
      </c>
      <c r="E108" s="216" t="s">
        <v>2805</v>
      </c>
      <c r="F108" s="217" t="s">
        <v>2806</v>
      </c>
      <c r="G108" s="218" t="s">
        <v>359</v>
      </c>
      <c r="H108" s="219">
        <v>30</v>
      </c>
      <c r="I108" s="220"/>
      <c r="J108" s="221">
        <f>ROUND(I108*H108,2)</f>
        <v>0</v>
      </c>
      <c r="K108" s="217" t="s">
        <v>2807</v>
      </c>
      <c r="L108" s="47"/>
      <c r="M108" s="222" t="s">
        <v>19</v>
      </c>
      <c r="N108" s="223" t="s">
        <v>48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276</v>
      </c>
      <c r="AT108" s="226" t="s">
        <v>166</v>
      </c>
      <c r="AU108" s="226" t="s">
        <v>87</v>
      </c>
      <c r="AY108" s="20" t="s">
        <v>164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85</v>
      </c>
      <c r="BK108" s="227">
        <f>ROUND(I108*H108,2)</f>
        <v>0</v>
      </c>
      <c r="BL108" s="20" t="s">
        <v>276</v>
      </c>
      <c r="BM108" s="226" t="s">
        <v>2808</v>
      </c>
    </row>
    <row r="109" s="2" customFormat="1">
      <c r="A109" s="41"/>
      <c r="B109" s="42"/>
      <c r="C109" s="43"/>
      <c r="D109" s="228" t="s">
        <v>172</v>
      </c>
      <c r="E109" s="43"/>
      <c r="F109" s="229" t="s">
        <v>2809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172</v>
      </c>
      <c r="AU109" s="20" t="s">
        <v>87</v>
      </c>
    </row>
    <row r="110" s="2" customFormat="1" ht="24.15" customHeight="1">
      <c r="A110" s="41"/>
      <c r="B110" s="42"/>
      <c r="C110" s="267" t="s">
        <v>557</v>
      </c>
      <c r="D110" s="267" t="s">
        <v>338</v>
      </c>
      <c r="E110" s="268" t="s">
        <v>2810</v>
      </c>
      <c r="F110" s="269" t="s">
        <v>2811</v>
      </c>
      <c r="G110" s="270" t="s">
        <v>359</v>
      </c>
      <c r="H110" s="271">
        <v>30</v>
      </c>
      <c r="I110" s="272"/>
      <c r="J110" s="273">
        <f>ROUND(I110*H110,2)</f>
        <v>0</v>
      </c>
      <c r="K110" s="269" t="s">
        <v>2807</v>
      </c>
      <c r="L110" s="274"/>
      <c r="M110" s="275" t="s">
        <v>19</v>
      </c>
      <c r="N110" s="276" t="s">
        <v>48</v>
      </c>
      <c r="O110" s="87"/>
      <c r="P110" s="224">
        <f>O110*H110</f>
        <v>0</v>
      </c>
      <c r="Q110" s="224">
        <v>0.00019000000000000001</v>
      </c>
      <c r="R110" s="224">
        <f>Q110*H110</f>
        <v>0.0057000000000000002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393</v>
      </c>
      <c r="AT110" s="226" t="s">
        <v>338</v>
      </c>
      <c r="AU110" s="226" t="s">
        <v>87</v>
      </c>
      <c r="AY110" s="20" t="s">
        <v>164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85</v>
      </c>
      <c r="BK110" s="227">
        <f>ROUND(I110*H110,2)</f>
        <v>0</v>
      </c>
      <c r="BL110" s="20" t="s">
        <v>276</v>
      </c>
      <c r="BM110" s="226" t="s">
        <v>2812</v>
      </c>
    </row>
    <row r="111" s="2" customFormat="1" ht="44.25" customHeight="1">
      <c r="A111" s="41"/>
      <c r="B111" s="42"/>
      <c r="C111" s="215" t="s">
        <v>564</v>
      </c>
      <c r="D111" s="215" t="s">
        <v>166</v>
      </c>
      <c r="E111" s="216" t="s">
        <v>2813</v>
      </c>
      <c r="F111" s="217" t="s">
        <v>2814</v>
      </c>
      <c r="G111" s="218" t="s">
        <v>359</v>
      </c>
      <c r="H111" s="219">
        <v>15</v>
      </c>
      <c r="I111" s="220"/>
      <c r="J111" s="221">
        <f>ROUND(I111*H111,2)</f>
        <v>0</v>
      </c>
      <c r="K111" s="217" t="s">
        <v>2807</v>
      </c>
      <c r="L111" s="47"/>
      <c r="M111" s="222" t="s">
        <v>19</v>
      </c>
      <c r="N111" s="223" t="s">
        <v>48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276</v>
      </c>
      <c r="AT111" s="226" t="s">
        <v>166</v>
      </c>
      <c r="AU111" s="226" t="s">
        <v>87</v>
      </c>
      <c r="AY111" s="20" t="s">
        <v>164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85</v>
      </c>
      <c r="BK111" s="227">
        <f>ROUND(I111*H111,2)</f>
        <v>0</v>
      </c>
      <c r="BL111" s="20" t="s">
        <v>276</v>
      </c>
      <c r="BM111" s="226" t="s">
        <v>2815</v>
      </c>
    </row>
    <row r="112" s="2" customFormat="1">
      <c r="A112" s="41"/>
      <c r="B112" s="42"/>
      <c r="C112" s="43"/>
      <c r="D112" s="228" t="s">
        <v>172</v>
      </c>
      <c r="E112" s="43"/>
      <c r="F112" s="229" t="s">
        <v>2816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172</v>
      </c>
      <c r="AU112" s="20" t="s">
        <v>87</v>
      </c>
    </row>
    <row r="113" s="2" customFormat="1" ht="21.75" customHeight="1">
      <c r="A113" s="41"/>
      <c r="B113" s="42"/>
      <c r="C113" s="267" t="s">
        <v>574</v>
      </c>
      <c r="D113" s="267" t="s">
        <v>338</v>
      </c>
      <c r="E113" s="268" t="s">
        <v>2817</v>
      </c>
      <c r="F113" s="269" t="s">
        <v>2818</v>
      </c>
      <c r="G113" s="270" t="s">
        <v>359</v>
      </c>
      <c r="H113" s="271">
        <v>50</v>
      </c>
      <c r="I113" s="272"/>
      <c r="J113" s="273">
        <f>ROUND(I113*H113,2)</f>
        <v>0</v>
      </c>
      <c r="K113" s="269" t="s">
        <v>2819</v>
      </c>
      <c r="L113" s="274"/>
      <c r="M113" s="275" t="s">
        <v>19</v>
      </c>
      <c r="N113" s="276" t="s">
        <v>48</v>
      </c>
      <c r="O113" s="87"/>
      <c r="P113" s="224">
        <f>O113*H113</f>
        <v>0</v>
      </c>
      <c r="Q113" s="224">
        <v>6.9999999999999994E-05</v>
      </c>
      <c r="R113" s="224">
        <f>Q113*H113</f>
        <v>0.0034999999999999996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393</v>
      </c>
      <c r="AT113" s="226" t="s">
        <v>338</v>
      </c>
      <c r="AU113" s="226" t="s">
        <v>87</v>
      </c>
      <c r="AY113" s="20" t="s">
        <v>164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85</v>
      </c>
      <c r="BK113" s="227">
        <f>ROUND(I113*H113,2)</f>
        <v>0</v>
      </c>
      <c r="BL113" s="20" t="s">
        <v>276</v>
      </c>
      <c r="BM113" s="226" t="s">
        <v>2820</v>
      </c>
    </row>
    <row r="114" s="2" customFormat="1" ht="33" customHeight="1">
      <c r="A114" s="41"/>
      <c r="B114" s="42"/>
      <c r="C114" s="215" t="s">
        <v>198</v>
      </c>
      <c r="D114" s="215" t="s">
        <v>166</v>
      </c>
      <c r="E114" s="216" t="s">
        <v>2821</v>
      </c>
      <c r="F114" s="217" t="s">
        <v>2822</v>
      </c>
      <c r="G114" s="218" t="s">
        <v>272</v>
      </c>
      <c r="H114" s="219">
        <v>2</v>
      </c>
      <c r="I114" s="220"/>
      <c r="J114" s="221">
        <f>ROUND(I114*H114,2)</f>
        <v>0</v>
      </c>
      <c r="K114" s="217" t="s">
        <v>170</v>
      </c>
      <c r="L114" s="47"/>
      <c r="M114" s="222" t="s">
        <v>19</v>
      </c>
      <c r="N114" s="223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276</v>
      </c>
      <c r="AT114" s="226" t="s">
        <v>166</v>
      </c>
      <c r="AU114" s="226" t="s">
        <v>87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276</v>
      </c>
      <c r="BM114" s="226" t="s">
        <v>2823</v>
      </c>
    </row>
    <row r="115" s="2" customFormat="1">
      <c r="A115" s="41"/>
      <c r="B115" s="42"/>
      <c r="C115" s="43"/>
      <c r="D115" s="228" t="s">
        <v>172</v>
      </c>
      <c r="E115" s="43"/>
      <c r="F115" s="229" t="s">
        <v>2824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172</v>
      </c>
      <c r="AU115" s="20" t="s">
        <v>87</v>
      </c>
    </row>
    <row r="116" s="2" customFormat="1" ht="44.25" customHeight="1">
      <c r="A116" s="41"/>
      <c r="B116" s="42"/>
      <c r="C116" s="215" t="s">
        <v>204</v>
      </c>
      <c r="D116" s="215" t="s">
        <v>166</v>
      </c>
      <c r="E116" s="216" t="s">
        <v>2825</v>
      </c>
      <c r="F116" s="217" t="s">
        <v>2826</v>
      </c>
      <c r="G116" s="218" t="s">
        <v>272</v>
      </c>
      <c r="H116" s="219">
        <v>2</v>
      </c>
      <c r="I116" s="220"/>
      <c r="J116" s="221">
        <f>ROUND(I116*H116,2)</f>
        <v>0</v>
      </c>
      <c r="K116" s="217" t="s">
        <v>2827</v>
      </c>
      <c r="L116" s="47"/>
      <c r="M116" s="222" t="s">
        <v>19</v>
      </c>
      <c r="N116" s="223" t="s">
        <v>48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276</v>
      </c>
      <c r="AT116" s="226" t="s">
        <v>166</v>
      </c>
      <c r="AU116" s="226" t="s">
        <v>87</v>
      </c>
      <c r="AY116" s="20" t="s">
        <v>164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85</v>
      </c>
      <c r="BK116" s="227">
        <f>ROUND(I116*H116,2)</f>
        <v>0</v>
      </c>
      <c r="BL116" s="20" t="s">
        <v>276</v>
      </c>
      <c r="BM116" s="226" t="s">
        <v>2828</v>
      </c>
    </row>
    <row r="117" s="2" customFormat="1">
      <c r="A117" s="41"/>
      <c r="B117" s="42"/>
      <c r="C117" s="43"/>
      <c r="D117" s="228" t="s">
        <v>172</v>
      </c>
      <c r="E117" s="43"/>
      <c r="F117" s="229" t="s">
        <v>2829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172</v>
      </c>
      <c r="AU117" s="20" t="s">
        <v>87</v>
      </c>
    </row>
    <row r="118" s="2" customFormat="1" ht="24.15" customHeight="1">
      <c r="A118" s="41"/>
      <c r="B118" s="42"/>
      <c r="C118" s="267" t="s">
        <v>214</v>
      </c>
      <c r="D118" s="267" t="s">
        <v>338</v>
      </c>
      <c r="E118" s="268" t="s">
        <v>2830</v>
      </c>
      <c r="F118" s="269" t="s">
        <v>2831</v>
      </c>
      <c r="G118" s="270" t="s">
        <v>272</v>
      </c>
      <c r="H118" s="271">
        <v>2</v>
      </c>
      <c r="I118" s="272"/>
      <c r="J118" s="273">
        <f>ROUND(I118*H118,2)</f>
        <v>0</v>
      </c>
      <c r="K118" s="269" t="s">
        <v>19</v>
      </c>
      <c r="L118" s="274"/>
      <c r="M118" s="275" t="s">
        <v>19</v>
      </c>
      <c r="N118" s="276" t="s">
        <v>48</v>
      </c>
      <c r="O118" s="87"/>
      <c r="P118" s="224">
        <f>O118*H118</f>
        <v>0</v>
      </c>
      <c r="Q118" s="224">
        <v>5.0000000000000002E-05</v>
      </c>
      <c r="R118" s="224">
        <f>Q118*H118</f>
        <v>0.00010000000000000001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393</v>
      </c>
      <c r="AT118" s="226" t="s">
        <v>338</v>
      </c>
      <c r="AU118" s="226" t="s">
        <v>87</v>
      </c>
      <c r="AY118" s="20" t="s">
        <v>164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85</v>
      </c>
      <c r="BK118" s="227">
        <f>ROUND(I118*H118,2)</f>
        <v>0</v>
      </c>
      <c r="BL118" s="20" t="s">
        <v>276</v>
      </c>
      <c r="BM118" s="226" t="s">
        <v>2832</v>
      </c>
    </row>
    <row r="119" s="2" customFormat="1" ht="37.8" customHeight="1">
      <c r="A119" s="41"/>
      <c r="B119" s="42"/>
      <c r="C119" s="215" t="s">
        <v>221</v>
      </c>
      <c r="D119" s="215" t="s">
        <v>166</v>
      </c>
      <c r="E119" s="216" t="s">
        <v>2833</v>
      </c>
      <c r="F119" s="217" t="s">
        <v>2834</v>
      </c>
      <c r="G119" s="218" t="s">
        <v>272</v>
      </c>
      <c r="H119" s="219">
        <v>6</v>
      </c>
      <c r="I119" s="220"/>
      <c r="J119" s="221">
        <f>ROUND(I119*H119,2)</f>
        <v>0</v>
      </c>
      <c r="K119" s="217" t="s">
        <v>170</v>
      </c>
      <c r="L119" s="47"/>
      <c r="M119" s="222" t="s">
        <v>19</v>
      </c>
      <c r="N119" s="223" t="s">
        <v>48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276</v>
      </c>
      <c r="AT119" s="226" t="s">
        <v>166</v>
      </c>
      <c r="AU119" s="226" t="s">
        <v>87</v>
      </c>
      <c r="AY119" s="20" t="s">
        <v>164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85</v>
      </c>
      <c r="BK119" s="227">
        <f>ROUND(I119*H119,2)</f>
        <v>0</v>
      </c>
      <c r="BL119" s="20" t="s">
        <v>276</v>
      </c>
      <c r="BM119" s="226" t="s">
        <v>2835</v>
      </c>
    </row>
    <row r="120" s="2" customFormat="1">
      <c r="A120" s="41"/>
      <c r="B120" s="42"/>
      <c r="C120" s="43"/>
      <c r="D120" s="228" t="s">
        <v>172</v>
      </c>
      <c r="E120" s="43"/>
      <c r="F120" s="229" t="s">
        <v>2836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172</v>
      </c>
      <c r="AU120" s="20" t="s">
        <v>87</v>
      </c>
    </row>
    <row r="121" s="2" customFormat="1" ht="24.15" customHeight="1">
      <c r="A121" s="41"/>
      <c r="B121" s="42"/>
      <c r="C121" s="267" t="s">
        <v>227</v>
      </c>
      <c r="D121" s="267" t="s">
        <v>338</v>
      </c>
      <c r="E121" s="268" t="s">
        <v>2837</v>
      </c>
      <c r="F121" s="269" t="s">
        <v>2838</v>
      </c>
      <c r="G121" s="270" t="s">
        <v>272</v>
      </c>
      <c r="H121" s="271">
        <v>6</v>
      </c>
      <c r="I121" s="272"/>
      <c r="J121" s="273">
        <f>ROUND(I121*H121,2)</f>
        <v>0</v>
      </c>
      <c r="K121" s="269" t="s">
        <v>170</v>
      </c>
      <c r="L121" s="274"/>
      <c r="M121" s="275" t="s">
        <v>19</v>
      </c>
      <c r="N121" s="276" t="s">
        <v>48</v>
      </c>
      <c r="O121" s="87"/>
      <c r="P121" s="224">
        <f>O121*H121</f>
        <v>0</v>
      </c>
      <c r="Q121" s="224">
        <v>0.00025000000000000001</v>
      </c>
      <c r="R121" s="224">
        <f>Q121*H121</f>
        <v>0.0015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393</v>
      </c>
      <c r="AT121" s="226" t="s">
        <v>338</v>
      </c>
      <c r="AU121" s="226" t="s">
        <v>87</v>
      </c>
      <c r="AY121" s="20" t="s">
        <v>164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85</v>
      </c>
      <c r="BK121" s="227">
        <f>ROUND(I121*H121,2)</f>
        <v>0</v>
      </c>
      <c r="BL121" s="20" t="s">
        <v>276</v>
      </c>
      <c r="BM121" s="226" t="s">
        <v>2839</v>
      </c>
    </row>
    <row r="122" s="2" customFormat="1" ht="49.05" customHeight="1">
      <c r="A122" s="41"/>
      <c r="B122" s="42"/>
      <c r="C122" s="215" t="s">
        <v>233</v>
      </c>
      <c r="D122" s="215" t="s">
        <v>166</v>
      </c>
      <c r="E122" s="216" t="s">
        <v>2840</v>
      </c>
      <c r="F122" s="217" t="s">
        <v>2841</v>
      </c>
      <c r="G122" s="218" t="s">
        <v>272</v>
      </c>
      <c r="H122" s="219">
        <v>11</v>
      </c>
      <c r="I122" s="220"/>
      <c r="J122" s="221">
        <f>ROUND(I122*H122,2)</f>
        <v>0</v>
      </c>
      <c r="K122" s="217" t="s">
        <v>170</v>
      </c>
      <c r="L122" s="47"/>
      <c r="M122" s="222" t="s">
        <v>19</v>
      </c>
      <c r="N122" s="223" t="s">
        <v>48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276</v>
      </c>
      <c r="AT122" s="226" t="s">
        <v>166</v>
      </c>
      <c r="AU122" s="226" t="s">
        <v>87</v>
      </c>
      <c r="AY122" s="20" t="s">
        <v>164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85</v>
      </c>
      <c r="BK122" s="227">
        <f>ROUND(I122*H122,2)</f>
        <v>0</v>
      </c>
      <c r="BL122" s="20" t="s">
        <v>276</v>
      </c>
      <c r="BM122" s="226" t="s">
        <v>2842</v>
      </c>
    </row>
    <row r="123" s="2" customFormat="1">
      <c r="A123" s="41"/>
      <c r="B123" s="42"/>
      <c r="C123" s="43"/>
      <c r="D123" s="228" t="s">
        <v>172</v>
      </c>
      <c r="E123" s="43"/>
      <c r="F123" s="229" t="s">
        <v>2843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172</v>
      </c>
      <c r="AU123" s="20" t="s">
        <v>87</v>
      </c>
    </row>
    <row r="124" s="2" customFormat="1" ht="49.05" customHeight="1">
      <c r="A124" s="41"/>
      <c r="B124" s="42"/>
      <c r="C124" s="215" t="s">
        <v>519</v>
      </c>
      <c r="D124" s="215" t="s">
        <v>166</v>
      </c>
      <c r="E124" s="216" t="s">
        <v>2844</v>
      </c>
      <c r="F124" s="217" t="s">
        <v>2845</v>
      </c>
      <c r="G124" s="218" t="s">
        <v>272</v>
      </c>
      <c r="H124" s="219">
        <v>20</v>
      </c>
      <c r="I124" s="220"/>
      <c r="J124" s="221">
        <f>ROUND(I124*H124,2)</f>
        <v>0</v>
      </c>
      <c r="K124" s="217" t="s">
        <v>2819</v>
      </c>
      <c r="L124" s="47"/>
      <c r="M124" s="222" t="s">
        <v>19</v>
      </c>
      <c r="N124" s="223" t="s">
        <v>48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276</v>
      </c>
      <c r="AT124" s="226" t="s">
        <v>166</v>
      </c>
      <c r="AU124" s="226" t="s">
        <v>87</v>
      </c>
      <c r="AY124" s="20" t="s">
        <v>164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85</v>
      </c>
      <c r="BK124" s="227">
        <f>ROUND(I124*H124,2)</f>
        <v>0</v>
      </c>
      <c r="BL124" s="20" t="s">
        <v>276</v>
      </c>
      <c r="BM124" s="226" t="s">
        <v>2846</v>
      </c>
    </row>
    <row r="125" s="2" customFormat="1">
      <c r="A125" s="41"/>
      <c r="B125" s="42"/>
      <c r="C125" s="43"/>
      <c r="D125" s="228" t="s">
        <v>172</v>
      </c>
      <c r="E125" s="43"/>
      <c r="F125" s="229" t="s">
        <v>2847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172</v>
      </c>
      <c r="AU125" s="20" t="s">
        <v>87</v>
      </c>
    </row>
    <row r="126" s="2" customFormat="1" ht="24.15" customHeight="1">
      <c r="A126" s="41"/>
      <c r="B126" s="42"/>
      <c r="C126" s="267" t="s">
        <v>524</v>
      </c>
      <c r="D126" s="267" t="s">
        <v>338</v>
      </c>
      <c r="E126" s="268" t="s">
        <v>2848</v>
      </c>
      <c r="F126" s="269" t="s">
        <v>2849</v>
      </c>
      <c r="G126" s="270" t="s">
        <v>272</v>
      </c>
      <c r="H126" s="271">
        <v>20</v>
      </c>
      <c r="I126" s="272"/>
      <c r="J126" s="273">
        <f>ROUND(I126*H126,2)</f>
        <v>0</v>
      </c>
      <c r="K126" s="269" t="s">
        <v>2819</v>
      </c>
      <c r="L126" s="274"/>
      <c r="M126" s="275" t="s">
        <v>19</v>
      </c>
      <c r="N126" s="276" t="s">
        <v>48</v>
      </c>
      <c r="O126" s="87"/>
      <c r="P126" s="224">
        <f>O126*H126</f>
        <v>0</v>
      </c>
      <c r="Q126" s="224">
        <v>9.0000000000000006E-05</v>
      </c>
      <c r="R126" s="224">
        <f>Q126*H126</f>
        <v>0.0018000000000000002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393</v>
      </c>
      <c r="AT126" s="226" t="s">
        <v>338</v>
      </c>
      <c r="AU126" s="226" t="s">
        <v>87</v>
      </c>
      <c r="AY126" s="20" t="s">
        <v>164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85</v>
      </c>
      <c r="BK126" s="227">
        <f>ROUND(I126*H126,2)</f>
        <v>0</v>
      </c>
      <c r="BL126" s="20" t="s">
        <v>276</v>
      </c>
      <c r="BM126" s="226" t="s">
        <v>2850</v>
      </c>
    </row>
    <row r="127" s="2" customFormat="1" ht="24.15" customHeight="1">
      <c r="A127" s="41"/>
      <c r="B127" s="42"/>
      <c r="C127" s="267" t="s">
        <v>240</v>
      </c>
      <c r="D127" s="267" t="s">
        <v>338</v>
      </c>
      <c r="E127" s="268" t="s">
        <v>2851</v>
      </c>
      <c r="F127" s="269" t="s">
        <v>2852</v>
      </c>
      <c r="G127" s="270" t="s">
        <v>272</v>
      </c>
      <c r="H127" s="271">
        <v>11</v>
      </c>
      <c r="I127" s="272"/>
      <c r="J127" s="273">
        <f>ROUND(I127*H127,2)</f>
        <v>0</v>
      </c>
      <c r="K127" s="269" t="s">
        <v>2853</v>
      </c>
      <c r="L127" s="274"/>
      <c r="M127" s="275" t="s">
        <v>19</v>
      </c>
      <c r="N127" s="276" t="s">
        <v>48</v>
      </c>
      <c r="O127" s="87"/>
      <c r="P127" s="224">
        <f>O127*H127</f>
        <v>0</v>
      </c>
      <c r="Q127" s="224">
        <v>6.0000000000000002E-05</v>
      </c>
      <c r="R127" s="224">
        <f>Q127*H127</f>
        <v>0.00066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393</v>
      </c>
      <c r="AT127" s="226" t="s">
        <v>338</v>
      </c>
      <c r="AU127" s="226" t="s">
        <v>87</v>
      </c>
      <c r="AY127" s="20" t="s">
        <v>164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85</v>
      </c>
      <c r="BK127" s="227">
        <f>ROUND(I127*H127,2)</f>
        <v>0</v>
      </c>
      <c r="BL127" s="20" t="s">
        <v>276</v>
      </c>
      <c r="BM127" s="226" t="s">
        <v>2854</v>
      </c>
    </row>
    <row r="128" s="2" customFormat="1" ht="16.5" customHeight="1">
      <c r="A128" s="41"/>
      <c r="B128" s="42"/>
      <c r="C128" s="267" t="s">
        <v>8</v>
      </c>
      <c r="D128" s="267" t="s">
        <v>338</v>
      </c>
      <c r="E128" s="268" t="s">
        <v>2855</v>
      </c>
      <c r="F128" s="269" t="s">
        <v>2856</v>
      </c>
      <c r="G128" s="270" t="s">
        <v>272</v>
      </c>
      <c r="H128" s="271">
        <v>11</v>
      </c>
      <c r="I128" s="272"/>
      <c r="J128" s="273">
        <f>ROUND(I128*H128,2)</f>
        <v>0</v>
      </c>
      <c r="K128" s="269" t="s">
        <v>170</v>
      </c>
      <c r="L128" s="274"/>
      <c r="M128" s="275" t="s">
        <v>19</v>
      </c>
      <c r="N128" s="276" t="s">
        <v>48</v>
      </c>
      <c r="O128" s="87"/>
      <c r="P128" s="224">
        <f>O128*H128</f>
        <v>0</v>
      </c>
      <c r="Q128" s="224">
        <v>1.0000000000000001E-05</v>
      </c>
      <c r="R128" s="224">
        <f>Q128*H128</f>
        <v>0.00011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393</v>
      </c>
      <c r="AT128" s="226" t="s">
        <v>338</v>
      </c>
      <c r="AU128" s="226" t="s">
        <v>87</v>
      </c>
      <c r="AY128" s="20" t="s">
        <v>164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85</v>
      </c>
      <c r="BK128" s="227">
        <f>ROUND(I128*H128,2)</f>
        <v>0</v>
      </c>
      <c r="BL128" s="20" t="s">
        <v>276</v>
      </c>
      <c r="BM128" s="226" t="s">
        <v>2857</v>
      </c>
    </row>
    <row r="129" s="2" customFormat="1" ht="24.15" customHeight="1">
      <c r="A129" s="41"/>
      <c r="B129" s="42"/>
      <c r="C129" s="267" t="s">
        <v>253</v>
      </c>
      <c r="D129" s="267" t="s">
        <v>338</v>
      </c>
      <c r="E129" s="268" t="s">
        <v>2858</v>
      </c>
      <c r="F129" s="269" t="s">
        <v>2859</v>
      </c>
      <c r="G129" s="270" t="s">
        <v>272</v>
      </c>
      <c r="H129" s="271">
        <v>25</v>
      </c>
      <c r="I129" s="272"/>
      <c r="J129" s="273">
        <f>ROUND(I129*H129,2)</f>
        <v>0</v>
      </c>
      <c r="K129" s="269" t="s">
        <v>170</v>
      </c>
      <c r="L129" s="274"/>
      <c r="M129" s="275" t="s">
        <v>19</v>
      </c>
      <c r="N129" s="276" t="s">
        <v>48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393</v>
      </c>
      <c r="AT129" s="226" t="s">
        <v>338</v>
      </c>
      <c r="AU129" s="226" t="s">
        <v>87</v>
      </c>
      <c r="AY129" s="20" t="s">
        <v>164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85</v>
      </c>
      <c r="BK129" s="227">
        <f>ROUND(I129*H129,2)</f>
        <v>0</v>
      </c>
      <c r="BL129" s="20" t="s">
        <v>276</v>
      </c>
      <c r="BM129" s="226" t="s">
        <v>2860</v>
      </c>
    </row>
    <row r="130" s="2" customFormat="1" ht="24.15" customHeight="1">
      <c r="A130" s="41"/>
      <c r="B130" s="42"/>
      <c r="C130" s="267" t="s">
        <v>264</v>
      </c>
      <c r="D130" s="267" t="s">
        <v>338</v>
      </c>
      <c r="E130" s="268" t="s">
        <v>2861</v>
      </c>
      <c r="F130" s="269" t="s">
        <v>2862</v>
      </c>
      <c r="G130" s="270" t="s">
        <v>272</v>
      </c>
      <c r="H130" s="271">
        <v>10</v>
      </c>
      <c r="I130" s="272"/>
      <c r="J130" s="273">
        <f>ROUND(I130*H130,2)</f>
        <v>0</v>
      </c>
      <c r="K130" s="269" t="s">
        <v>170</v>
      </c>
      <c r="L130" s="274"/>
      <c r="M130" s="275" t="s">
        <v>19</v>
      </c>
      <c r="N130" s="276" t="s">
        <v>48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393</v>
      </c>
      <c r="AT130" s="226" t="s">
        <v>338</v>
      </c>
      <c r="AU130" s="226" t="s">
        <v>87</v>
      </c>
      <c r="AY130" s="20" t="s">
        <v>164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85</v>
      </c>
      <c r="BK130" s="227">
        <f>ROUND(I130*H130,2)</f>
        <v>0</v>
      </c>
      <c r="BL130" s="20" t="s">
        <v>276</v>
      </c>
      <c r="BM130" s="226" t="s">
        <v>2863</v>
      </c>
    </row>
    <row r="131" s="2" customFormat="1" ht="24.15" customHeight="1">
      <c r="A131" s="41"/>
      <c r="B131" s="42"/>
      <c r="C131" s="267" t="s">
        <v>269</v>
      </c>
      <c r="D131" s="267" t="s">
        <v>338</v>
      </c>
      <c r="E131" s="268" t="s">
        <v>2864</v>
      </c>
      <c r="F131" s="269" t="s">
        <v>2865</v>
      </c>
      <c r="G131" s="270" t="s">
        <v>272</v>
      </c>
      <c r="H131" s="271">
        <v>10</v>
      </c>
      <c r="I131" s="272"/>
      <c r="J131" s="273">
        <f>ROUND(I131*H131,2)</f>
        <v>0</v>
      </c>
      <c r="K131" s="269" t="s">
        <v>170</v>
      </c>
      <c r="L131" s="274"/>
      <c r="M131" s="275" t="s">
        <v>19</v>
      </c>
      <c r="N131" s="276" t="s">
        <v>48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393</v>
      </c>
      <c r="AT131" s="226" t="s">
        <v>338</v>
      </c>
      <c r="AU131" s="226" t="s">
        <v>87</v>
      </c>
      <c r="AY131" s="20" t="s">
        <v>164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85</v>
      </c>
      <c r="BK131" s="227">
        <f>ROUND(I131*H131,2)</f>
        <v>0</v>
      </c>
      <c r="BL131" s="20" t="s">
        <v>276</v>
      </c>
      <c r="BM131" s="226" t="s">
        <v>2866</v>
      </c>
    </row>
    <row r="132" s="2" customFormat="1" ht="37.8" customHeight="1">
      <c r="A132" s="41"/>
      <c r="B132" s="42"/>
      <c r="C132" s="215" t="s">
        <v>276</v>
      </c>
      <c r="D132" s="215" t="s">
        <v>166</v>
      </c>
      <c r="E132" s="216" t="s">
        <v>2867</v>
      </c>
      <c r="F132" s="217" t="s">
        <v>2868</v>
      </c>
      <c r="G132" s="218" t="s">
        <v>272</v>
      </c>
      <c r="H132" s="219">
        <v>1</v>
      </c>
      <c r="I132" s="220"/>
      <c r="J132" s="221">
        <f>ROUND(I132*H132,2)</f>
        <v>0</v>
      </c>
      <c r="K132" s="217" t="s">
        <v>170</v>
      </c>
      <c r="L132" s="47"/>
      <c r="M132" s="222" t="s">
        <v>19</v>
      </c>
      <c r="N132" s="223" t="s">
        <v>48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626</v>
      </c>
      <c r="AT132" s="226" t="s">
        <v>166</v>
      </c>
      <c r="AU132" s="226" t="s">
        <v>87</v>
      </c>
      <c r="AY132" s="20" t="s">
        <v>164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85</v>
      </c>
      <c r="BK132" s="227">
        <f>ROUND(I132*H132,2)</f>
        <v>0</v>
      </c>
      <c r="BL132" s="20" t="s">
        <v>626</v>
      </c>
      <c r="BM132" s="226" t="s">
        <v>2869</v>
      </c>
    </row>
    <row r="133" s="2" customFormat="1">
      <c r="A133" s="41"/>
      <c r="B133" s="42"/>
      <c r="C133" s="43"/>
      <c r="D133" s="228" t="s">
        <v>172</v>
      </c>
      <c r="E133" s="43"/>
      <c r="F133" s="229" t="s">
        <v>2870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172</v>
      </c>
      <c r="AU133" s="20" t="s">
        <v>87</v>
      </c>
    </row>
    <row r="134" s="2" customFormat="1" ht="24.15" customHeight="1">
      <c r="A134" s="41"/>
      <c r="B134" s="42"/>
      <c r="C134" s="267" t="s">
        <v>282</v>
      </c>
      <c r="D134" s="267" t="s">
        <v>338</v>
      </c>
      <c r="E134" s="268" t="s">
        <v>2871</v>
      </c>
      <c r="F134" s="269" t="s">
        <v>2872</v>
      </c>
      <c r="G134" s="270" t="s">
        <v>272</v>
      </c>
      <c r="H134" s="271">
        <v>1</v>
      </c>
      <c r="I134" s="272"/>
      <c r="J134" s="273">
        <f>ROUND(I134*H134,2)</f>
        <v>0</v>
      </c>
      <c r="K134" s="269" t="s">
        <v>19</v>
      </c>
      <c r="L134" s="274"/>
      <c r="M134" s="275" t="s">
        <v>19</v>
      </c>
      <c r="N134" s="276" t="s">
        <v>48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1872</v>
      </c>
      <c r="AT134" s="226" t="s">
        <v>338</v>
      </c>
      <c r="AU134" s="226" t="s">
        <v>87</v>
      </c>
      <c r="AY134" s="20" t="s">
        <v>164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85</v>
      </c>
      <c r="BK134" s="227">
        <f>ROUND(I134*H134,2)</f>
        <v>0</v>
      </c>
      <c r="BL134" s="20" t="s">
        <v>626</v>
      </c>
      <c r="BM134" s="226" t="s">
        <v>2873</v>
      </c>
    </row>
    <row r="135" s="2" customFormat="1" ht="49.05" customHeight="1">
      <c r="A135" s="41"/>
      <c r="B135" s="42"/>
      <c r="C135" s="215" t="s">
        <v>288</v>
      </c>
      <c r="D135" s="215" t="s">
        <v>166</v>
      </c>
      <c r="E135" s="216" t="s">
        <v>2874</v>
      </c>
      <c r="F135" s="217" t="s">
        <v>2875</v>
      </c>
      <c r="G135" s="218" t="s">
        <v>359</v>
      </c>
      <c r="H135" s="219">
        <v>40</v>
      </c>
      <c r="I135" s="220"/>
      <c r="J135" s="221">
        <f>ROUND(I135*H135,2)</f>
        <v>0</v>
      </c>
      <c r="K135" s="217" t="s">
        <v>170</v>
      </c>
      <c r="L135" s="47"/>
      <c r="M135" s="222" t="s">
        <v>19</v>
      </c>
      <c r="N135" s="223" t="s">
        <v>48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626</v>
      </c>
      <c r="AT135" s="226" t="s">
        <v>166</v>
      </c>
      <c r="AU135" s="226" t="s">
        <v>87</v>
      </c>
      <c r="AY135" s="20" t="s">
        <v>164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85</v>
      </c>
      <c r="BK135" s="227">
        <f>ROUND(I135*H135,2)</f>
        <v>0</v>
      </c>
      <c r="BL135" s="20" t="s">
        <v>626</v>
      </c>
      <c r="BM135" s="226" t="s">
        <v>2876</v>
      </c>
    </row>
    <row r="136" s="2" customFormat="1">
      <c r="A136" s="41"/>
      <c r="B136" s="42"/>
      <c r="C136" s="43"/>
      <c r="D136" s="228" t="s">
        <v>172</v>
      </c>
      <c r="E136" s="43"/>
      <c r="F136" s="229" t="s">
        <v>2877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172</v>
      </c>
      <c r="AU136" s="20" t="s">
        <v>87</v>
      </c>
    </row>
    <row r="137" s="2" customFormat="1" ht="16.5" customHeight="1">
      <c r="A137" s="41"/>
      <c r="B137" s="42"/>
      <c r="C137" s="267" t="s">
        <v>293</v>
      </c>
      <c r="D137" s="267" t="s">
        <v>338</v>
      </c>
      <c r="E137" s="268" t="s">
        <v>2878</v>
      </c>
      <c r="F137" s="269" t="s">
        <v>2879</v>
      </c>
      <c r="G137" s="270" t="s">
        <v>359</v>
      </c>
      <c r="H137" s="271">
        <v>40</v>
      </c>
      <c r="I137" s="272"/>
      <c r="J137" s="273">
        <f>ROUND(I137*H137,2)</f>
        <v>0</v>
      </c>
      <c r="K137" s="269" t="s">
        <v>19</v>
      </c>
      <c r="L137" s="274"/>
      <c r="M137" s="275" t="s">
        <v>19</v>
      </c>
      <c r="N137" s="276" t="s">
        <v>48</v>
      </c>
      <c r="O137" s="87"/>
      <c r="P137" s="224">
        <f>O137*H137</f>
        <v>0</v>
      </c>
      <c r="Q137" s="224">
        <v>8.0000000000000007E-05</v>
      </c>
      <c r="R137" s="224">
        <f>Q137*H137</f>
        <v>0.0032000000000000002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1872</v>
      </c>
      <c r="AT137" s="226" t="s">
        <v>338</v>
      </c>
      <c r="AU137" s="226" t="s">
        <v>87</v>
      </c>
      <c r="AY137" s="20" t="s">
        <v>164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85</v>
      </c>
      <c r="BK137" s="227">
        <f>ROUND(I137*H137,2)</f>
        <v>0</v>
      </c>
      <c r="BL137" s="20" t="s">
        <v>626</v>
      </c>
      <c r="BM137" s="226" t="s">
        <v>2880</v>
      </c>
    </row>
    <row r="138" s="2" customFormat="1" ht="37.8" customHeight="1">
      <c r="A138" s="41"/>
      <c r="B138" s="42"/>
      <c r="C138" s="215" t="s">
        <v>303</v>
      </c>
      <c r="D138" s="215" t="s">
        <v>166</v>
      </c>
      <c r="E138" s="216" t="s">
        <v>2881</v>
      </c>
      <c r="F138" s="217" t="s">
        <v>2882</v>
      </c>
      <c r="G138" s="218" t="s">
        <v>359</v>
      </c>
      <c r="H138" s="219">
        <v>60</v>
      </c>
      <c r="I138" s="220"/>
      <c r="J138" s="221">
        <f>ROUND(I138*H138,2)</f>
        <v>0</v>
      </c>
      <c r="K138" s="217" t="s">
        <v>170</v>
      </c>
      <c r="L138" s="47"/>
      <c r="M138" s="222" t="s">
        <v>19</v>
      </c>
      <c r="N138" s="223" t="s">
        <v>48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276</v>
      </c>
      <c r="AT138" s="226" t="s">
        <v>166</v>
      </c>
      <c r="AU138" s="226" t="s">
        <v>87</v>
      </c>
      <c r="AY138" s="20" t="s">
        <v>164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85</v>
      </c>
      <c r="BK138" s="227">
        <f>ROUND(I138*H138,2)</f>
        <v>0</v>
      </c>
      <c r="BL138" s="20" t="s">
        <v>276</v>
      </c>
      <c r="BM138" s="226" t="s">
        <v>2883</v>
      </c>
    </row>
    <row r="139" s="2" customFormat="1">
      <c r="A139" s="41"/>
      <c r="B139" s="42"/>
      <c r="C139" s="43"/>
      <c r="D139" s="228" t="s">
        <v>172</v>
      </c>
      <c r="E139" s="43"/>
      <c r="F139" s="229" t="s">
        <v>2884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172</v>
      </c>
      <c r="AU139" s="20" t="s">
        <v>87</v>
      </c>
    </row>
    <row r="140" s="2" customFormat="1" ht="24.15" customHeight="1">
      <c r="A140" s="41"/>
      <c r="B140" s="42"/>
      <c r="C140" s="267" t="s">
        <v>7</v>
      </c>
      <c r="D140" s="267" t="s">
        <v>338</v>
      </c>
      <c r="E140" s="268" t="s">
        <v>2885</v>
      </c>
      <c r="F140" s="269" t="s">
        <v>2886</v>
      </c>
      <c r="G140" s="270" t="s">
        <v>359</v>
      </c>
      <c r="H140" s="271">
        <v>60</v>
      </c>
      <c r="I140" s="272"/>
      <c r="J140" s="273">
        <f>ROUND(I140*H140,2)</f>
        <v>0</v>
      </c>
      <c r="K140" s="269" t="s">
        <v>170</v>
      </c>
      <c r="L140" s="274"/>
      <c r="M140" s="275" t="s">
        <v>19</v>
      </c>
      <c r="N140" s="276" t="s">
        <v>48</v>
      </c>
      <c r="O140" s="87"/>
      <c r="P140" s="224">
        <f>O140*H140</f>
        <v>0</v>
      </c>
      <c r="Q140" s="224">
        <v>0.00010000000000000001</v>
      </c>
      <c r="R140" s="224">
        <f>Q140*H140</f>
        <v>0.0060000000000000001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393</v>
      </c>
      <c r="AT140" s="226" t="s">
        <v>338</v>
      </c>
      <c r="AU140" s="226" t="s">
        <v>87</v>
      </c>
      <c r="AY140" s="20" t="s">
        <v>164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85</v>
      </c>
      <c r="BK140" s="227">
        <f>ROUND(I140*H140,2)</f>
        <v>0</v>
      </c>
      <c r="BL140" s="20" t="s">
        <v>276</v>
      </c>
      <c r="BM140" s="226" t="s">
        <v>2887</v>
      </c>
    </row>
    <row r="141" s="2" customFormat="1" ht="37.8" customHeight="1">
      <c r="A141" s="41"/>
      <c r="B141" s="42"/>
      <c r="C141" s="215" t="s">
        <v>322</v>
      </c>
      <c r="D141" s="215" t="s">
        <v>166</v>
      </c>
      <c r="E141" s="216" t="s">
        <v>2888</v>
      </c>
      <c r="F141" s="217" t="s">
        <v>2889</v>
      </c>
      <c r="G141" s="218" t="s">
        <v>359</v>
      </c>
      <c r="H141" s="219">
        <v>150</v>
      </c>
      <c r="I141" s="220"/>
      <c r="J141" s="221">
        <f>ROUND(I141*H141,2)</f>
        <v>0</v>
      </c>
      <c r="K141" s="217" t="s">
        <v>170</v>
      </c>
      <c r="L141" s="47"/>
      <c r="M141" s="222" t="s">
        <v>19</v>
      </c>
      <c r="N141" s="223" t="s">
        <v>48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276</v>
      </c>
      <c r="AT141" s="226" t="s">
        <v>166</v>
      </c>
      <c r="AU141" s="226" t="s">
        <v>87</v>
      </c>
      <c r="AY141" s="20" t="s">
        <v>164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85</v>
      </c>
      <c r="BK141" s="227">
        <f>ROUND(I141*H141,2)</f>
        <v>0</v>
      </c>
      <c r="BL141" s="20" t="s">
        <v>276</v>
      </c>
      <c r="BM141" s="226" t="s">
        <v>2890</v>
      </c>
    </row>
    <row r="142" s="2" customFormat="1">
      <c r="A142" s="41"/>
      <c r="B142" s="42"/>
      <c r="C142" s="43"/>
      <c r="D142" s="228" t="s">
        <v>172</v>
      </c>
      <c r="E142" s="43"/>
      <c r="F142" s="229" t="s">
        <v>2891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172</v>
      </c>
      <c r="AU142" s="20" t="s">
        <v>87</v>
      </c>
    </row>
    <row r="143" s="2" customFormat="1" ht="24.15" customHeight="1">
      <c r="A143" s="41"/>
      <c r="B143" s="42"/>
      <c r="C143" s="267" t="s">
        <v>332</v>
      </c>
      <c r="D143" s="267" t="s">
        <v>338</v>
      </c>
      <c r="E143" s="268" t="s">
        <v>2892</v>
      </c>
      <c r="F143" s="269" t="s">
        <v>2893</v>
      </c>
      <c r="G143" s="270" t="s">
        <v>359</v>
      </c>
      <c r="H143" s="271">
        <v>150</v>
      </c>
      <c r="I143" s="272"/>
      <c r="J143" s="273">
        <f>ROUND(I143*H143,2)</f>
        <v>0</v>
      </c>
      <c r="K143" s="269" t="s">
        <v>170</v>
      </c>
      <c r="L143" s="274"/>
      <c r="M143" s="275" t="s">
        <v>19</v>
      </c>
      <c r="N143" s="276" t="s">
        <v>48</v>
      </c>
      <c r="O143" s="87"/>
      <c r="P143" s="224">
        <f>O143*H143</f>
        <v>0</v>
      </c>
      <c r="Q143" s="224">
        <v>0.00012</v>
      </c>
      <c r="R143" s="224">
        <f>Q143*H143</f>
        <v>0.018000000000000002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393</v>
      </c>
      <c r="AT143" s="226" t="s">
        <v>338</v>
      </c>
      <c r="AU143" s="226" t="s">
        <v>87</v>
      </c>
      <c r="AY143" s="20" t="s">
        <v>164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85</v>
      </c>
      <c r="BK143" s="227">
        <f>ROUND(I143*H143,2)</f>
        <v>0</v>
      </c>
      <c r="BL143" s="20" t="s">
        <v>276</v>
      </c>
      <c r="BM143" s="226" t="s">
        <v>2894</v>
      </c>
    </row>
    <row r="144" s="2" customFormat="1" ht="37.8" customHeight="1">
      <c r="A144" s="41"/>
      <c r="B144" s="42"/>
      <c r="C144" s="215" t="s">
        <v>337</v>
      </c>
      <c r="D144" s="215" t="s">
        <v>166</v>
      </c>
      <c r="E144" s="216" t="s">
        <v>2895</v>
      </c>
      <c r="F144" s="217" t="s">
        <v>2896</v>
      </c>
      <c r="G144" s="218" t="s">
        <v>359</v>
      </c>
      <c r="H144" s="219">
        <v>80</v>
      </c>
      <c r="I144" s="220"/>
      <c r="J144" s="221">
        <f>ROUND(I144*H144,2)</f>
        <v>0</v>
      </c>
      <c r="K144" s="217" t="s">
        <v>170</v>
      </c>
      <c r="L144" s="47"/>
      <c r="M144" s="222" t="s">
        <v>19</v>
      </c>
      <c r="N144" s="223" t="s">
        <v>48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276</v>
      </c>
      <c r="AT144" s="226" t="s">
        <v>166</v>
      </c>
      <c r="AU144" s="226" t="s">
        <v>87</v>
      </c>
      <c r="AY144" s="20" t="s">
        <v>164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85</v>
      </c>
      <c r="BK144" s="227">
        <f>ROUND(I144*H144,2)</f>
        <v>0</v>
      </c>
      <c r="BL144" s="20" t="s">
        <v>276</v>
      </c>
      <c r="BM144" s="226" t="s">
        <v>2897</v>
      </c>
    </row>
    <row r="145" s="2" customFormat="1">
      <c r="A145" s="41"/>
      <c r="B145" s="42"/>
      <c r="C145" s="43"/>
      <c r="D145" s="228" t="s">
        <v>172</v>
      </c>
      <c r="E145" s="43"/>
      <c r="F145" s="229" t="s">
        <v>2898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172</v>
      </c>
      <c r="AU145" s="20" t="s">
        <v>87</v>
      </c>
    </row>
    <row r="146" s="2" customFormat="1" ht="24.15" customHeight="1">
      <c r="A146" s="41"/>
      <c r="B146" s="42"/>
      <c r="C146" s="267" t="s">
        <v>343</v>
      </c>
      <c r="D146" s="267" t="s">
        <v>338</v>
      </c>
      <c r="E146" s="268" t="s">
        <v>2899</v>
      </c>
      <c r="F146" s="269" t="s">
        <v>2900</v>
      </c>
      <c r="G146" s="270" t="s">
        <v>359</v>
      </c>
      <c r="H146" s="271">
        <v>80</v>
      </c>
      <c r="I146" s="272"/>
      <c r="J146" s="273">
        <f>ROUND(I146*H146,2)</f>
        <v>0</v>
      </c>
      <c r="K146" s="269" t="s">
        <v>170</v>
      </c>
      <c r="L146" s="274"/>
      <c r="M146" s="275" t="s">
        <v>19</v>
      </c>
      <c r="N146" s="276" t="s">
        <v>48</v>
      </c>
      <c r="O146" s="87"/>
      <c r="P146" s="224">
        <f>O146*H146</f>
        <v>0</v>
      </c>
      <c r="Q146" s="224">
        <v>0.00017000000000000001</v>
      </c>
      <c r="R146" s="224">
        <f>Q146*H146</f>
        <v>0.013600000000000001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393</v>
      </c>
      <c r="AT146" s="226" t="s">
        <v>338</v>
      </c>
      <c r="AU146" s="226" t="s">
        <v>87</v>
      </c>
      <c r="AY146" s="20" t="s">
        <v>164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85</v>
      </c>
      <c r="BK146" s="227">
        <f>ROUND(I146*H146,2)</f>
        <v>0</v>
      </c>
      <c r="BL146" s="20" t="s">
        <v>276</v>
      </c>
      <c r="BM146" s="226" t="s">
        <v>2901</v>
      </c>
    </row>
    <row r="147" s="2" customFormat="1" ht="37.8" customHeight="1">
      <c r="A147" s="41"/>
      <c r="B147" s="42"/>
      <c r="C147" s="215" t="s">
        <v>350</v>
      </c>
      <c r="D147" s="215" t="s">
        <v>166</v>
      </c>
      <c r="E147" s="216" t="s">
        <v>2902</v>
      </c>
      <c r="F147" s="217" t="s">
        <v>2903</v>
      </c>
      <c r="G147" s="218" t="s">
        <v>359</v>
      </c>
      <c r="H147" s="219">
        <v>55</v>
      </c>
      <c r="I147" s="220"/>
      <c r="J147" s="221">
        <f>ROUND(I147*H147,2)</f>
        <v>0</v>
      </c>
      <c r="K147" s="217" t="s">
        <v>170</v>
      </c>
      <c r="L147" s="47"/>
      <c r="M147" s="222" t="s">
        <v>19</v>
      </c>
      <c r="N147" s="223" t="s">
        <v>48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276</v>
      </c>
      <c r="AT147" s="226" t="s">
        <v>166</v>
      </c>
      <c r="AU147" s="226" t="s">
        <v>87</v>
      </c>
      <c r="AY147" s="20" t="s">
        <v>164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85</v>
      </c>
      <c r="BK147" s="227">
        <f>ROUND(I147*H147,2)</f>
        <v>0</v>
      </c>
      <c r="BL147" s="20" t="s">
        <v>276</v>
      </c>
      <c r="BM147" s="226" t="s">
        <v>2904</v>
      </c>
    </row>
    <row r="148" s="2" customFormat="1">
      <c r="A148" s="41"/>
      <c r="B148" s="42"/>
      <c r="C148" s="43"/>
      <c r="D148" s="228" t="s">
        <v>172</v>
      </c>
      <c r="E148" s="43"/>
      <c r="F148" s="229" t="s">
        <v>2905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172</v>
      </c>
      <c r="AU148" s="20" t="s">
        <v>87</v>
      </c>
    </row>
    <row r="149" s="2" customFormat="1" ht="24.15" customHeight="1">
      <c r="A149" s="41"/>
      <c r="B149" s="42"/>
      <c r="C149" s="267" t="s">
        <v>356</v>
      </c>
      <c r="D149" s="267" t="s">
        <v>338</v>
      </c>
      <c r="E149" s="268" t="s">
        <v>2906</v>
      </c>
      <c r="F149" s="269" t="s">
        <v>2907</v>
      </c>
      <c r="G149" s="270" t="s">
        <v>359</v>
      </c>
      <c r="H149" s="271">
        <v>55</v>
      </c>
      <c r="I149" s="272"/>
      <c r="J149" s="273">
        <f>ROUND(I149*H149,2)</f>
        <v>0</v>
      </c>
      <c r="K149" s="269" t="s">
        <v>170</v>
      </c>
      <c r="L149" s="274"/>
      <c r="M149" s="275" t="s">
        <v>19</v>
      </c>
      <c r="N149" s="276" t="s">
        <v>48</v>
      </c>
      <c r="O149" s="87"/>
      <c r="P149" s="224">
        <f>O149*H149</f>
        <v>0</v>
      </c>
      <c r="Q149" s="224">
        <v>0.00025000000000000001</v>
      </c>
      <c r="R149" s="224">
        <f>Q149*H149</f>
        <v>0.01375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393</v>
      </c>
      <c r="AT149" s="226" t="s">
        <v>338</v>
      </c>
      <c r="AU149" s="226" t="s">
        <v>87</v>
      </c>
      <c r="AY149" s="20" t="s">
        <v>164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85</v>
      </c>
      <c r="BK149" s="227">
        <f>ROUND(I149*H149,2)</f>
        <v>0</v>
      </c>
      <c r="BL149" s="20" t="s">
        <v>276</v>
      </c>
      <c r="BM149" s="226" t="s">
        <v>2908</v>
      </c>
    </row>
    <row r="150" s="2" customFormat="1" ht="37.8" customHeight="1">
      <c r="A150" s="41"/>
      <c r="B150" s="42"/>
      <c r="C150" s="215" t="s">
        <v>364</v>
      </c>
      <c r="D150" s="215" t="s">
        <v>166</v>
      </c>
      <c r="E150" s="216" t="s">
        <v>2909</v>
      </c>
      <c r="F150" s="217" t="s">
        <v>2910</v>
      </c>
      <c r="G150" s="218" t="s">
        <v>359</v>
      </c>
      <c r="H150" s="219">
        <v>10</v>
      </c>
      <c r="I150" s="220"/>
      <c r="J150" s="221">
        <f>ROUND(I150*H150,2)</f>
        <v>0</v>
      </c>
      <c r="K150" s="217" t="s">
        <v>170</v>
      </c>
      <c r="L150" s="47"/>
      <c r="M150" s="222" t="s">
        <v>19</v>
      </c>
      <c r="N150" s="223" t="s">
        <v>48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276</v>
      </c>
      <c r="AT150" s="226" t="s">
        <v>166</v>
      </c>
      <c r="AU150" s="226" t="s">
        <v>87</v>
      </c>
      <c r="AY150" s="20" t="s">
        <v>164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85</v>
      </c>
      <c r="BK150" s="227">
        <f>ROUND(I150*H150,2)</f>
        <v>0</v>
      </c>
      <c r="BL150" s="20" t="s">
        <v>276</v>
      </c>
      <c r="BM150" s="226" t="s">
        <v>2911</v>
      </c>
    </row>
    <row r="151" s="2" customFormat="1">
      <c r="A151" s="41"/>
      <c r="B151" s="42"/>
      <c r="C151" s="43"/>
      <c r="D151" s="228" t="s">
        <v>172</v>
      </c>
      <c r="E151" s="43"/>
      <c r="F151" s="229" t="s">
        <v>2912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172</v>
      </c>
      <c r="AU151" s="20" t="s">
        <v>87</v>
      </c>
    </row>
    <row r="152" s="2" customFormat="1" ht="24.15" customHeight="1">
      <c r="A152" s="41"/>
      <c r="B152" s="42"/>
      <c r="C152" s="267" t="s">
        <v>371</v>
      </c>
      <c r="D152" s="267" t="s">
        <v>338</v>
      </c>
      <c r="E152" s="268" t="s">
        <v>2913</v>
      </c>
      <c r="F152" s="269" t="s">
        <v>2914</v>
      </c>
      <c r="G152" s="270" t="s">
        <v>359</v>
      </c>
      <c r="H152" s="271">
        <v>10</v>
      </c>
      <c r="I152" s="272"/>
      <c r="J152" s="273">
        <f>ROUND(I152*H152,2)</f>
        <v>0</v>
      </c>
      <c r="K152" s="269" t="s">
        <v>170</v>
      </c>
      <c r="L152" s="274"/>
      <c r="M152" s="275" t="s">
        <v>19</v>
      </c>
      <c r="N152" s="276" t="s">
        <v>48</v>
      </c>
      <c r="O152" s="87"/>
      <c r="P152" s="224">
        <f>O152*H152</f>
        <v>0</v>
      </c>
      <c r="Q152" s="224">
        <v>0.00052999999999999998</v>
      </c>
      <c r="R152" s="224">
        <f>Q152*H152</f>
        <v>0.0053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393</v>
      </c>
      <c r="AT152" s="226" t="s">
        <v>338</v>
      </c>
      <c r="AU152" s="226" t="s">
        <v>87</v>
      </c>
      <c r="AY152" s="20" t="s">
        <v>164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85</v>
      </c>
      <c r="BK152" s="227">
        <f>ROUND(I152*H152,2)</f>
        <v>0</v>
      </c>
      <c r="BL152" s="20" t="s">
        <v>276</v>
      </c>
      <c r="BM152" s="226" t="s">
        <v>2915</v>
      </c>
    </row>
    <row r="153" s="2" customFormat="1" ht="37.8" customHeight="1">
      <c r="A153" s="41"/>
      <c r="B153" s="42"/>
      <c r="C153" s="215" t="s">
        <v>377</v>
      </c>
      <c r="D153" s="215" t="s">
        <v>166</v>
      </c>
      <c r="E153" s="216" t="s">
        <v>2916</v>
      </c>
      <c r="F153" s="217" t="s">
        <v>2917</v>
      </c>
      <c r="G153" s="218" t="s">
        <v>272</v>
      </c>
      <c r="H153" s="219">
        <v>150</v>
      </c>
      <c r="I153" s="220"/>
      <c r="J153" s="221">
        <f>ROUND(I153*H153,2)</f>
        <v>0</v>
      </c>
      <c r="K153" s="217" t="s">
        <v>170</v>
      </c>
      <c r="L153" s="47"/>
      <c r="M153" s="222" t="s">
        <v>19</v>
      </c>
      <c r="N153" s="223" t="s">
        <v>48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276</v>
      </c>
      <c r="AT153" s="226" t="s">
        <v>166</v>
      </c>
      <c r="AU153" s="226" t="s">
        <v>87</v>
      </c>
      <c r="AY153" s="20" t="s">
        <v>164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85</v>
      </c>
      <c r="BK153" s="227">
        <f>ROUND(I153*H153,2)</f>
        <v>0</v>
      </c>
      <c r="BL153" s="20" t="s">
        <v>276</v>
      </c>
      <c r="BM153" s="226" t="s">
        <v>2918</v>
      </c>
    </row>
    <row r="154" s="2" customFormat="1">
      <c r="A154" s="41"/>
      <c r="B154" s="42"/>
      <c r="C154" s="43"/>
      <c r="D154" s="228" t="s">
        <v>172</v>
      </c>
      <c r="E154" s="43"/>
      <c r="F154" s="229" t="s">
        <v>2919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172</v>
      </c>
      <c r="AU154" s="20" t="s">
        <v>87</v>
      </c>
    </row>
    <row r="155" s="2" customFormat="1" ht="33" customHeight="1">
      <c r="A155" s="41"/>
      <c r="B155" s="42"/>
      <c r="C155" s="215" t="s">
        <v>385</v>
      </c>
      <c r="D155" s="215" t="s">
        <v>166</v>
      </c>
      <c r="E155" s="216" t="s">
        <v>2920</v>
      </c>
      <c r="F155" s="217" t="s">
        <v>2822</v>
      </c>
      <c r="G155" s="218" t="s">
        <v>272</v>
      </c>
      <c r="H155" s="219">
        <v>2</v>
      </c>
      <c r="I155" s="220"/>
      <c r="J155" s="221">
        <f>ROUND(I155*H155,2)</f>
        <v>0</v>
      </c>
      <c r="K155" s="217" t="s">
        <v>170</v>
      </c>
      <c r="L155" s="47"/>
      <c r="M155" s="222" t="s">
        <v>19</v>
      </c>
      <c r="N155" s="223" t="s">
        <v>48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276</v>
      </c>
      <c r="AT155" s="226" t="s">
        <v>166</v>
      </c>
      <c r="AU155" s="226" t="s">
        <v>87</v>
      </c>
      <c r="AY155" s="20" t="s">
        <v>164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85</v>
      </c>
      <c r="BK155" s="227">
        <f>ROUND(I155*H155,2)</f>
        <v>0</v>
      </c>
      <c r="BL155" s="20" t="s">
        <v>276</v>
      </c>
      <c r="BM155" s="226" t="s">
        <v>2921</v>
      </c>
    </row>
    <row r="156" s="2" customFormat="1">
      <c r="A156" s="41"/>
      <c r="B156" s="42"/>
      <c r="C156" s="43"/>
      <c r="D156" s="228" t="s">
        <v>172</v>
      </c>
      <c r="E156" s="43"/>
      <c r="F156" s="229" t="s">
        <v>2922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172</v>
      </c>
      <c r="AU156" s="20" t="s">
        <v>87</v>
      </c>
    </row>
    <row r="157" s="2" customFormat="1" ht="24.15" customHeight="1">
      <c r="A157" s="41"/>
      <c r="B157" s="42"/>
      <c r="C157" s="267" t="s">
        <v>393</v>
      </c>
      <c r="D157" s="267" t="s">
        <v>338</v>
      </c>
      <c r="E157" s="268" t="s">
        <v>2923</v>
      </c>
      <c r="F157" s="269" t="s">
        <v>2924</v>
      </c>
      <c r="G157" s="270" t="s">
        <v>272</v>
      </c>
      <c r="H157" s="271">
        <v>2</v>
      </c>
      <c r="I157" s="272"/>
      <c r="J157" s="273">
        <f>ROUND(I157*H157,2)</f>
        <v>0</v>
      </c>
      <c r="K157" s="269" t="s">
        <v>19</v>
      </c>
      <c r="L157" s="274"/>
      <c r="M157" s="275" t="s">
        <v>19</v>
      </c>
      <c r="N157" s="276" t="s">
        <v>48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393</v>
      </c>
      <c r="AT157" s="226" t="s">
        <v>338</v>
      </c>
      <c r="AU157" s="226" t="s">
        <v>87</v>
      </c>
      <c r="AY157" s="20" t="s">
        <v>164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85</v>
      </c>
      <c r="BK157" s="227">
        <f>ROUND(I157*H157,2)</f>
        <v>0</v>
      </c>
      <c r="BL157" s="20" t="s">
        <v>276</v>
      </c>
      <c r="BM157" s="226" t="s">
        <v>2925</v>
      </c>
    </row>
    <row r="158" s="2" customFormat="1" ht="44.25" customHeight="1">
      <c r="A158" s="41"/>
      <c r="B158" s="42"/>
      <c r="C158" s="215" t="s">
        <v>401</v>
      </c>
      <c r="D158" s="215" t="s">
        <v>166</v>
      </c>
      <c r="E158" s="216" t="s">
        <v>2926</v>
      </c>
      <c r="F158" s="217" t="s">
        <v>2826</v>
      </c>
      <c r="G158" s="218" t="s">
        <v>272</v>
      </c>
      <c r="H158" s="219">
        <v>8</v>
      </c>
      <c r="I158" s="220"/>
      <c r="J158" s="221">
        <f>ROUND(I158*H158,2)</f>
        <v>0</v>
      </c>
      <c r="K158" s="217" t="s">
        <v>170</v>
      </c>
      <c r="L158" s="47"/>
      <c r="M158" s="222" t="s">
        <v>19</v>
      </c>
      <c r="N158" s="223" t="s">
        <v>48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276</v>
      </c>
      <c r="AT158" s="226" t="s">
        <v>166</v>
      </c>
      <c r="AU158" s="226" t="s">
        <v>87</v>
      </c>
      <c r="AY158" s="20" t="s">
        <v>164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85</v>
      </c>
      <c r="BK158" s="227">
        <f>ROUND(I158*H158,2)</f>
        <v>0</v>
      </c>
      <c r="BL158" s="20" t="s">
        <v>276</v>
      </c>
      <c r="BM158" s="226" t="s">
        <v>2927</v>
      </c>
    </row>
    <row r="159" s="2" customFormat="1">
      <c r="A159" s="41"/>
      <c r="B159" s="42"/>
      <c r="C159" s="43"/>
      <c r="D159" s="228" t="s">
        <v>172</v>
      </c>
      <c r="E159" s="43"/>
      <c r="F159" s="229" t="s">
        <v>2928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172</v>
      </c>
      <c r="AU159" s="20" t="s">
        <v>87</v>
      </c>
    </row>
    <row r="160" s="2" customFormat="1" ht="16.5" customHeight="1">
      <c r="A160" s="41"/>
      <c r="B160" s="42"/>
      <c r="C160" s="267" t="s">
        <v>408</v>
      </c>
      <c r="D160" s="267" t="s">
        <v>338</v>
      </c>
      <c r="E160" s="268" t="s">
        <v>2929</v>
      </c>
      <c r="F160" s="269" t="s">
        <v>2930</v>
      </c>
      <c r="G160" s="270" t="s">
        <v>272</v>
      </c>
      <c r="H160" s="271">
        <v>2</v>
      </c>
      <c r="I160" s="272"/>
      <c r="J160" s="273">
        <f>ROUND(I160*H160,2)</f>
        <v>0</v>
      </c>
      <c r="K160" s="269" t="s">
        <v>2931</v>
      </c>
      <c r="L160" s="274"/>
      <c r="M160" s="275" t="s">
        <v>19</v>
      </c>
      <c r="N160" s="276" t="s">
        <v>48</v>
      </c>
      <c r="O160" s="87"/>
      <c r="P160" s="224">
        <f>O160*H160</f>
        <v>0</v>
      </c>
      <c r="Q160" s="224">
        <v>4.0000000000000003E-05</v>
      </c>
      <c r="R160" s="224">
        <f>Q160*H160</f>
        <v>8.0000000000000007E-05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393</v>
      </c>
      <c r="AT160" s="226" t="s">
        <v>338</v>
      </c>
      <c r="AU160" s="226" t="s">
        <v>87</v>
      </c>
      <c r="AY160" s="20" t="s">
        <v>164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85</v>
      </c>
      <c r="BK160" s="227">
        <f>ROUND(I160*H160,2)</f>
        <v>0</v>
      </c>
      <c r="BL160" s="20" t="s">
        <v>276</v>
      </c>
      <c r="BM160" s="226" t="s">
        <v>2932</v>
      </c>
    </row>
    <row r="161" s="2" customFormat="1" ht="16.5" customHeight="1">
      <c r="A161" s="41"/>
      <c r="B161" s="42"/>
      <c r="C161" s="267" t="s">
        <v>419</v>
      </c>
      <c r="D161" s="267" t="s">
        <v>338</v>
      </c>
      <c r="E161" s="268" t="s">
        <v>2933</v>
      </c>
      <c r="F161" s="269" t="s">
        <v>2934</v>
      </c>
      <c r="G161" s="270" t="s">
        <v>272</v>
      </c>
      <c r="H161" s="271">
        <v>1</v>
      </c>
      <c r="I161" s="272"/>
      <c r="J161" s="273">
        <f>ROUND(I161*H161,2)</f>
        <v>0</v>
      </c>
      <c r="K161" s="269" t="s">
        <v>2931</v>
      </c>
      <c r="L161" s="274"/>
      <c r="M161" s="275" t="s">
        <v>19</v>
      </c>
      <c r="N161" s="276" t="s">
        <v>48</v>
      </c>
      <c r="O161" s="87"/>
      <c r="P161" s="224">
        <f>O161*H161</f>
        <v>0</v>
      </c>
      <c r="Q161" s="224">
        <v>5.0000000000000002E-05</v>
      </c>
      <c r="R161" s="224">
        <f>Q161*H161</f>
        <v>5.0000000000000002E-05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393</v>
      </c>
      <c r="AT161" s="226" t="s">
        <v>338</v>
      </c>
      <c r="AU161" s="226" t="s">
        <v>87</v>
      </c>
      <c r="AY161" s="20" t="s">
        <v>164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85</v>
      </c>
      <c r="BK161" s="227">
        <f>ROUND(I161*H161,2)</f>
        <v>0</v>
      </c>
      <c r="BL161" s="20" t="s">
        <v>276</v>
      </c>
      <c r="BM161" s="226" t="s">
        <v>2935</v>
      </c>
    </row>
    <row r="162" s="2" customFormat="1" ht="16.5" customHeight="1">
      <c r="A162" s="41"/>
      <c r="B162" s="42"/>
      <c r="C162" s="267" t="s">
        <v>430</v>
      </c>
      <c r="D162" s="267" t="s">
        <v>338</v>
      </c>
      <c r="E162" s="268" t="s">
        <v>2936</v>
      </c>
      <c r="F162" s="269" t="s">
        <v>2937</v>
      </c>
      <c r="G162" s="270" t="s">
        <v>272</v>
      </c>
      <c r="H162" s="271">
        <v>4</v>
      </c>
      <c r="I162" s="272"/>
      <c r="J162" s="273">
        <f>ROUND(I162*H162,2)</f>
        <v>0</v>
      </c>
      <c r="K162" s="269" t="s">
        <v>2931</v>
      </c>
      <c r="L162" s="274"/>
      <c r="M162" s="275" t="s">
        <v>19</v>
      </c>
      <c r="N162" s="276" t="s">
        <v>48</v>
      </c>
      <c r="O162" s="87"/>
      <c r="P162" s="224">
        <f>O162*H162</f>
        <v>0</v>
      </c>
      <c r="Q162" s="224">
        <v>4.0000000000000003E-05</v>
      </c>
      <c r="R162" s="224">
        <f>Q162*H162</f>
        <v>0.00016000000000000001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393</v>
      </c>
      <c r="AT162" s="226" t="s">
        <v>338</v>
      </c>
      <c r="AU162" s="226" t="s">
        <v>87</v>
      </c>
      <c r="AY162" s="20" t="s">
        <v>164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85</v>
      </c>
      <c r="BK162" s="227">
        <f>ROUND(I162*H162,2)</f>
        <v>0</v>
      </c>
      <c r="BL162" s="20" t="s">
        <v>276</v>
      </c>
      <c r="BM162" s="226" t="s">
        <v>2938</v>
      </c>
    </row>
    <row r="163" s="2" customFormat="1" ht="24.15" customHeight="1">
      <c r="A163" s="41"/>
      <c r="B163" s="42"/>
      <c r="C163" s="267" t="s">
        <v>435</v>
      </c>
      <c r="D163" s="267" t="s">
        <v>338</v>
      </c>
      <c r="E163" s="268" t="s">
        <v>2939</v>
      </c>
      <c r="F163" s="269" t="s">
        <v>2940</v>
      </c>
      <c r="G163" s="270" t="s">
        <v>272</v>
      </c>
      <c r="H163" s="271">
        <v>1</v>
      </c>
      <c r="I163" s="272"/>
      <c r="J163" s="273">
        <f>ROUND(I163*H163,2)</f>
        <v>0</v>
      </c>
      <c r="K163" s="269" t="s">
        <v>818</v>
      </c>
      <c r="L163" s="274"/>
      <c r="M163" s="275" t="s">
        <v>19</v>
      </c>
      <c r="N163" s="276" t="s">
        <v>48</v>
      </c>
      <c r="O163" s="87"/>
      <c r="P163" s="224">
        <f>O163*H163</f>
        <v>0</v>
      </c>
      <c r="Q163" s="224">
        <v>6.0000000000000002E-05</v>
      </c>
      <c r="R163" s="224">
        <f>Q163*H163</f>
        <v>6.0000000000000002E-05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393</v>
      </c>
      <c r="AT163" s="226" t="s">
        <v>338</v>
      </c>
      <c r="AU163" s="226" t="s">
        <v>87</v>
      </c>
      <c r="AY163" s="20" t="s">
        <v>164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85</v>
      </c>
      <c r="BK163" s="227">
        <f>ROUND(I163*H163,2)</f>
        <v>0</v>
      </c>
      <c r="BL163" s="20" t="s">
        <v>276</v>
      </c>
      <c r="BM163" s="226" t="s">
        <v>2941</v>
      </c>
    </row>
    <row r="164" s="2" customFormat="1" ht="33" customHeight="1">
      <c r="A164" s="41"/>
      <c r="B164" s="42"/>
      <c r="C164" s="215" t="s">
        <v>445</v>
      </c>
      <c r="D164" s="215" t="s">
        <v>166</v>
      </c>
      <c r="E164" s="216" t="s">
        <v>2942</v>
      </c>
      <c r="F164" s="217" t="s">
        <v>2943</v>
      </c>
      <c r="G164" s="218" t="s">
        <v>272</v>
      </c>
      <c r="H164" s="219">
        <v>9</v>
      </c>
      <c r="I164" s="220"/>
      <c r="J164" s="221">
        <f>ROUND(I164*H164,2)</f>
        <v>0</v>
      </c>
      <c r="K164" s="217" t="s">
        <v>2931</v>
      </c>
      <c r="L164" s="47"/>
      <c r="M164" s="222" t="s">
        <v>19</v>
      </c>
      <c r="N164" s="223" t="s">
        <v>48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276</v>
      </c>
      <c r="AT164" s="226" t="s">
        <v>166</v>
      </c>
      <c r="AU164" s="226" t="s">
        <v>87</v>
      </c>
      <c r="AY164" s="20" t="s">
        <v>164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85</v>
      </c>
      <c r="BK164" s="227">
        <f>ROUND(I164*H164,2)</f>
        <v>0</v>
      </c>
      <c r="BL164" s="20" t="s">
        <v>276</v>
      </c>
      <c r="BM164" s="226" t="s">
        <v>2944</v>
      </c>
    </row>
    <row r="165" s="2" customFormat="1">
      <c r="A165" s="41"/>
      <c r="B165" s="42"/>
      <c r="C165" s="43"/>
      <c r="D165" s="228" t="s">
        <v>172</v>
      </c>
      <c r="E165" s="43"/>
      <c r="F165" s="229" t="s">
        <v>2945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172</v>
      </c>
      <c r="AU165" s="20" t="s">
        <v>87</v>
      </c>
    </row>
    <row r="166" s="2" customFormat="1" ht="37.8" customHeight="1">
      <c r="A166" s="41"/>
      <c r="B166" s="42"/>
      <c r="C166" s="267" t="s">
        <v>452</v>
      </c>
      <c r="D166" s="267" t="s">
        <v>338</v>
      </c>
      <c r="E166" s="268" t="s">
        <v>2946</v>
      </c>
      <c r="F166" s="269" t="s">
        <v>2947</v>
      </c>
      <c r="G166" s="270" t="s">
        <v>272</v>
      </c>
      <c r="H166" s="271">
        <v>6</v>
      </c>
      <c r="I166" s="272"/>
      <c r="J166" s="273">
        <f>ROUND(I166*H166,2)</f>
        <v>0</v>
      </c>
      <c r="K166" s="269" t="s">
        <v>2931</v>
      </c>
      <c r="L166" s="274"/>
      <c r="M166" s="275" t="s">
        <v>19</v>
      </c>
      <c r="N166" s="276" t="s">
        <v>48</v>
      </c>
      <c r="O166" s="87"/>
      <c r="P166" s="224">
        <f>O166*H166</f>
        <v>0</v>
      </c>
      <c r="Q166" s="224">
        <v>0.00089999999999999998</v>
      </c>
      <c r="R166" s="224">
        <f>Q166*H166</f>
        <v>0.0054000000000000003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393</v>
      </c>
      <c r="AT166" s="226" t="s">
        <v>338</v>
      </c>
      <c r="AU166" s="226" t="s">
        <v>87</v>
      </c>
      <c r="AY166" s="20" t="s">
        <v>164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85</v>
      </c>
      <c r="BK166" s="227">
        <f>ROUND(I166*H166,2)</f>
        <v>0</v>
      </c>
      <c r="BL166" s="20" t="s">
        <v>276</v>
      </c>
      <c r="BM166" s="226" t="s">
        <v>2948</v>
      </c>
    </row>
    <row r="167" s="2" customFormat="1" ht="24.15" customHeight="1">
      <c r="A167" s="41"/>
      <c r="B167" s="42"/>
      <c r="C167" s="267" t="s">
        <v>457</v>
      </c>
      <c r="D167" s="267" t="s">
        <v>338</v>
      </c>
      <c r="E167" s="268" t="s">
        <v>2949</v>
      </c>
      <c r="F167" s="269" t="s">
        <v>2950</v>
      </c>
      <c r="G167" s="270" t="s">
        <v>272</v>
      </c>
      <c r="H167" s="271">
        <v>3</v>
      </c>
      <c r="I167" s="272"/>
      <c r="J167" s="273">
        <f>ROUND(I167*H167,2)</f>
        <v>0</v>
      </c>
      <c r="K167" s="269" t="s">
        <v>19</v>
      </c>
      <c r="L167" s="274"/>
      <c r="M167" s="275" t="s">
        <v>19</v>
      </c>
      <c r="N167" s="276" t="s">
        <v>48</v>
      </c>
      <c r="O167" s="87"/>
      <c r="P167" s="224">
        <f>O167*H167</f>
        <v>0</v>
      </c>
      <c r="Q167" s="224">
        <v>0.00089999999999999998</v>
      </c>
      <c r="R167" s="224">
        <f>Q167*H167</f>
        <v>0.0027000000000000001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393</v>
      </c>
      <c r="AT167" s="226" t="s">
        <v>338</v>
      </c>
      <c r="AU167" s="226" t="s">
        <v>87</v>
      </c>
      <c r="AY167" s="20" t="s">
        <v>164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85</v>
      </c>
      <c r="BK167" s="227">
        <f>ROUND(I167*H167,2)</f>
        <v>0</v>
      </c>
      <c r="BL167" s="20" t="s">
        <v>276</v>
      </c>
      <c r="BM167" s="226" t="s">
        <v>2951</v>
      </c>
    </row>
    <row r="168" s="2" customFormat="1" ht="49.05" customHeight="1">
      <c r="A168" s="41"/>
      <c r="B168" s="42"/>
      <c r="C168" s="215" t="s">
        <v>463</v>
      </c>
      <c r="D168" s="215" t="s">
        <v>166</v>
      </c>
      <c r="E168" s="216" t="s">
        <v>2952</v>
      </c>
      <c r="F168" s="217" t="s">
        <v>2953</v>
      </c>
      <c r="G168" s="218" t="s">
        <v>272</v>
      </c>
      <c r="H168" s="219">
        <v>12</v>
      </c>
      <c r="I168" s="220"/>
      <c r="J168" s="221">
        <f>ROUND(I168*H168,2)</f>
        <v>0</v>
      </c>
      <c r="K168" s="217" t="s">
        <v>170</v>
      </c>
      <c r="L168" s="47"/>
      <c r="M168" s="222" t="s">
        <v>19</v>
      </c>
      <c r="N168" s="223" t="s">
        <v>48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276</v>
      </c>
      <c r="AT168" s="226" t="s">
        <v>166</v>
      </c>
      <c r="AU168" s="226" t="s">
        <v>87</v>
      </c>
      <c r="AY168" s="20" t="s">
        <v>164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85</v>
      </c>
      <c r="BK168" s="227">
        <f>ROUND(I168*H168,2)</f>
        <v>0</v>
      </c>
      <c r="BL168" s="20" t="s">
        <v>276</v>
      </c>
      <c r="BM168" s="226" t="s">
        <v>2954</v>
      </c>
    </row>
    <row r="169" s="2" customFormat="1">
      <c r="A169" s="41"/>
      <c r="B169" s="42"/>
      <c r="C169" s="43"/>
      <c r="D169" s="228" t="s">
        <v>172</v>
      </c>
      <c r="E169" s="43"/>
      <c r="F169" s="229" t="s">
        <v>2955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172</v>
      </c>
      <c r="AU169" s="20" t="s">
        <v>87</v>
      </c>
    </row>
    <row r="170" s="2" customFormat="1" ht="24.15" customHeight="1">
      <c r="A170" s="41"/>
      <c r="B170" s="42"/>
      <c r="C170" s="267" t="s">
        <v>474</v>
      </c>
      <c r="D170" s="267" t="s">
        <v>338</v>
      </c>
      <c r="E170" s="268" t="s">
        <v>2956</v>
      </c>
      <c r="F170" s="269" t="s">
        <v>2957</v>
      </c>
      <c r="G170" s="270" t="s">
        <v>272</v>
      </c>
      <c r="H170" s="271">
        <v>9</v>
      </c>
      <c r="I170" s="272"/>
      <c r="J170" s="273">
        <f>ROUND(I170*H170,2)</f>
        <v>0</v>
      </c>
      <c r="K170" s="269" t="s">
        <v>19</v>
      </c>
      <c r="L170" s="274"/>
      <c r="M170" s="275" t="s">
        <v>19</v>
      </c>
      <c r="N170" s="276" t="s">
        <v>48</v>
      </c>
      <c r="O170" s="87"/>
      <c r="P170" s="224">
        <f>O170*H170</f>
        <v>0</v>
      </c>
      <c r="Q170" s="224">
        <v>0.00089999999999999998</v>
      </c>
      <c r="R170" s="224">
        <f>Q170*H170</f>
        <v>0.0080999999999999996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393</v>
      </c>
      <c r="AT170" s="226" t="s">
        <v>338</v>
      </c>
      <c r="AU170" s="226" t="s">
        <v>87</v>
      </c>
      <c r="AY170" s="20" t="s">
        <v>164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85</v>
      </c>
      <c r="BK170" s="227">
        <f>ROUND(I170*H170,2)</f>
        <v>0</v>
      </c>
      <c r="BL170" s="20" t="s">
        <v>276</v>
      </c>
      <c r="BM170" s="226" t="s">
        <v>2958</v>
      </c>
    </row>
    <row r="171" s="2" customFormat="1" ht="24.15" customHeight="1">
      <c r="A171" s="41"/>
      <c r="B171" s="42"/>
      <c r="C171" s="267" t="s">
        <v>479</v>
      </c>
      <c r="D171" s="267" t="s">
        <v>338</v>
      </c>
      <c r="E171" s="268" t="s">
        <v>2959</v>
      </c>
      <c r="F171" s="269" t="s">
        <v>2960</v>
      </c>
      <c r="G171" s="270" t="s">
        <v>272</v>
      </c>
      <c r="H171" s="271">
        <v>3</v>
      </c>
      <c r="I171" s="272"/>
      <c r="J171" s="273">
        <f>ROUND(I171*H171,2)</f>
        <v>0</v>
      </c>
      <c r="K171" s="269" t="s">
        <v>19</v>
      </c>
      <c r="L171" s="274"/>
      <c r="M171" s="275" t="s">
        <v>19</v>
      </c>
      <c r="N171" s="276" t="s">
        <v>48</v>
      </c>
      <c r="O171" s="87"/>
      <c r="P171" s="224">
        <f>O171*H171</f>
        <v>0</v>
      </c>
      <c r="Q171" s="224">
        <v>0.00075000000000000002</v>
      </c>
      <c r="R171" s="224">
        <f>Q171*H171</f>
        <v>0.0022500000000000003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393</v>
      </c>
      <c r="AT171" s="226" t="s">
        <v>338</v>
      </c>
      <c r="AU171" s="226" t="s">
        <v>87</v>
      </c>
      <c r="AY171" s="20" t="s">
        <v>164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85</v>
      </c>
      <c r="BK171" s="227">
        <f>ROUND(I171*H171,2)</f>
        <v>0</v>
      </c>
      <c r="BL171" s="20" t="s">
        <v>276</v>
      </c>
      <c r="BM171" s="226" t="s">
        <v>2961</v>
      </c>
    </row>
    <row r="172" s="12" customFormat="1" ht="25.92" customHeight="1">
      <c r="A172" s="12"/>
      <c r="B172" s="199"/>
      <c r="C172" s="200"/>
      <c r="D172" s="201" t="s">
        <v>76</v>
      </c>
      <c r="E172" s="202" t="s">
        <v>111</v>
      </c>
      <c r="F172" s="202" t="s">
        <v>112</v>
      </c>
      <c r="G172" s="200"/>
      <c r="H172" s="200"/>
      <c r="I172" s="203"/>
      <c r="J172" s="204">
        <f>BK172</f>
        <v>0</v>
      </c>
      <c r="K172" s="200"/>
      <c r="L172" s="205"/>
      <c r="M172" s="206"/>
      <c r="N172" s="207"/>
      <c r="O172" s="207"/>
      <c r="P172" s="208">
        <f>P173+P176+P181+P184</f>
        <v>0</v>
      </c>
      <c r="Q172" s="207"/>
      <c r="R172" s="208">
        <f>R173+R176+R181+R184</f>
        <v>0</v>
      </c>
      <c r="S172" s="207"/>
      <c r="T172" s="209">
        <f>T173+T176+T181+T184</f>
        <v>0.043999999999999997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0" t="s">
        <v>198</v>
      </c>
      <c r="AT172" s="211" t="s">
        <v>76</v>
      </c>
      <c r="AU172" s="211" t="s">
        <v>77</v>
      </c>
      <c r="AY172" s="210" t="s">
        <v>164</v>
      </c>
      <c r="BK172" s="212">
        <f>BK173+BK176+BK181+BK184</f>
        <v>0</v>
      </c>
    </row>
    <row r="173" s="12" customFormat="1" ht="22.8" customHeight="1">
      <c r="A173" s="12"/>
      <c r="B173" s="199"/>
      <c r="C173" s="200"/>
      <c r="D173" s="201" t="s">
        <v>76</v>
      </c>
      <c r="E173" s="213" t="s">
        <v>2962</v>
      </c>
      <c r="F173" s="213" t="s">
        <v>2963</v>
      </c>
      <c r="G173" s="200"/>
      <c r="H173" s="200"/>
      <c r="I173" s="203"/>
      <c r="J173" s="214">
        <f>BK173</f>
        <v>0</v>
      </c>
      <c r="K173" s="200"/>
      <c r="L173" s="205"/>
      <c r="M173" s="206"/>
      <c r="N173" s="207"/>
      <c r="O173" s="207"/>
      <c r="P173" s="208">
        <f>SUM(P174:P175)</f>
        <v>0</v>
      </c>
      <c r="Q173" s="207"/>
      <c r="R173" s="208">
        <f>SUM(R174:R175)</f>
        <v>0</v>
      </c>
      <c r="S173" s="207"/>
      <c r="T173" s="209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198</v>
      </c>
      <c r="AT173" s="211" t="s">
        <v>76</v>
      </c>
      <c r="AU173" s="211" t="s">
        <v>85</v>
      </c>
      <c r="AY173" s="210" t="s">
        <v>164</v>
      </c>
      <c r="BK173" s="212">
        <f>SUM(BK174:BK175)</f>
        <v>0</v>
      </c>
    </row>
    <row r="174" s="2" customFormat="1" ht="16.5" customHeight="1">
      <c r="A174" s="41"/>
      <c r="B174" s="42"/>
      <c r="C174" s="215" t="s">
        <v>484</v>
      </c>
      <c r="D174" s="215" t="s">
        <v>166</v>
      </c>
      <c r="E174" s="216" t="s">
        <v>2964</v>
      </c>
      <c r="F174" s="217" t="s">
        <v>2965</v>
      </c>
      <c r="G174" s="218" t="s">
        <v>2966</v>
      </c>
      <c r="H174" s="219">
        <v>1</v>
      </c>
      <c r="I174" s="220"/>
      <c r="J174" s="221">
        <f>ROUND(I174*H174,2)</f>
        <v>0</v>
      </c>
      <c r="K174" s="217" t="s">
        <v>170</v>
      </c>
      <c r="L174" s="47"/>
      <c r="M174" s="222" t="s">
        <v>19</v>
      </c>
      <c r="N174" s="223" t="s">
        <v>48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2967</v>
      </c>
      <c r="AT174" s="226" t="s">
        <v>166</v>
      </c>
      <c r="AU174" s="226" t="s">
        <v>87</v>
      </c>
      <c r="AY174" s="20" t="s">
        <v>164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85</v>
      </c>
      <c r="BK174" s="227">
        <f>ROUND(I174*H174,2)</f>
        <v>0</v>
      </c>
      <c r="BL174" s="20" t="s">
        <v>2967</v>
      </c>
      <c r="BM174" s="226" t="s">
        <v>2968</v>
      </c>
    </row>
    <row r="175" s="2" customFormat="1">
      <c r="A175" s="41"/>
      <c r="B175" s="42"/>
      <c r="C175" s="43"/>
      <c r="D175" s="228" t="s">
        <v>172</v>
      </c>
      <c r="E175" s="43"/>
      <c r="F175" s="229" t="s">
        <v>2969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172</v>
      </c>
      <c r="AU175" s="20" t="s">
        <v>87</v>
      </c>
    </row>
    <row r="176" s="12" customFormat="1" ht="22.8" customHeight="1">
      <c r="A176" s="12"/>
      <c r="B176" s="199"/>
      <c r="C176" s="200"/>
      <c r="D176" s="201" t="s">
        <v>76</v>
      </c>
      <c r="E176" s="213" t="s">
        <v>2970</v>
      </c>
      <c r="F176" s="213" t="s">
        <v>2971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SUM(P177:P180)</f>
        <v>0</v>
      </c>
      <c r="Q176" s="207"/>
      <c r="R176" s="208">
        <f>SUM(R177:R180)</f>
        <v>0</v>
      </c>
      <c r="S176" s="207"/>
      <c r="T176" s="209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198</v>
      </c>
      <c r="AT176" s="211" t="s">
        <v>76</v>
      </c>
      <c r="AU176" s="211" t="s">
        <v>85</v>
      </c>
      <c r="AY176" s="210" t="s">
        <v>164</v>
      </c>
      <c r="BK176" s="212">
        <f>SUM(BK177:BK180)</f>
        <v>0</v>
      </c>
    </row>
    <row r="177" s="2" customFormat="1" ht="16.5" customHeight="1">
      <c r="A177" s="41"/>
      <c r="B177" s="42"/>
      <c r="C177" s="215" t="s">
        <v>491</v>
      </c>
      <c r="D177" s="215" t="s">
        <v>166</v>
      </c>
      <c r="E177" s="216" t="s">
        <v>2972</v>
      </c>
      <c r="F177" s="217" t="s">
        <v>2973</v>
      </c>
      <c r="G177" s="218" t="s">
        <v>2693</v>
      </c>
      <c r="H177" s="219">
        <v>4</v>
      </c>
      <c r="I177" s="220"/>
      <c r="J177" s="221">
        <f>ROUND(I177*H177,2)</f>
        <v>0</v>
      </c>
      <c r="K177" s="217" t="s">
        <v>2931</v>
      </c>
      <c r="L177" s="47"/>
      <c r="M177" s="222" t="s">
        <v>19</v>
      </c>
      <c r="N177" s="223" t="s">
        <v>48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2967</v>
      </c>
      <c r="AT177" s="226" t="s">
        <v>166</v>
      </c>
      <c r="AU177" s="226" t="s">
        <v>87</v>
      </c>
      <c r="AY177" s="20" t="s">
        <v>164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85</v>
      </c>
      <c r="BK177" s="227">
        <f>ROUND(I177*H177,2)</f>
        <v>0</v>
      </c>
      <c r="BL177" s="20" t="s">
        <v>2967</v>
      </c>
      <c r="BM177" s="226" t="s">
        <v>2974</v>
      </c>
    </row>
    <row r="178" s="2" customFormat="1">
      <c r="A178" s="41"/>
      <c r="B178" s="42"/>
      <c r="C178" s="43"/>
      <c r="D178" s="228" t="s">
        <v>172</v>
      </c>
      <c r="E178" s="43"/>
      <c r="F178" s="229" t="s">
        <v>2975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172</v>
      </c>
      <c r="AU178" s="20" t="s">
        <v>87</v>
      </c>
    </row>
    <row r="179" s="2" customFormat="1" ht="16.5" customHeight="1">
      <c r="A179" s="41"/>
      <c r="B179" s="42"/>
      <c r="C179" s="215" t="s">
        <v>498</v>
      </c>
      <c r="D179" s="215" t="s">
        <v>166</v>
      </c>
      <c r="E179" s="216" t="s">
        <v>2976</v>
      </c>
      <c r="F179" s="217" t="s">
        <v>2977</v>
      </c>
      <c r="G179" s="218" t="s">
        <v>2978</v>
      </c>
      <c r="H179" s="219">
        <v>2</v>
      </c>
      <c r="I179" s="220"/>
      <c r="J179" s="221">
        <f>ROUND(I179*H179,2)</f>
        <v>0</v>
      </c>
      <c r="K179" s="217" t="s">
        <v>2931</v>
      </c>
      <c r="L179" s="47"/>
      <c r="M179" s="222" t="s">
        <v>19</v>
      </c>
      <c r="N179" s="223" t="s">
        <v>48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2967</v>
      </c>
      <c r="AT179" s="226" t="s">
        <v>166</v>
      </c>
      <c r="AU179" s="226" t="s">
        <v>87</v>
      </c>
      <c r="AY179" s="20" t="s">
        <v>164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85</v>
      </c>
      <c r="BK179" s="227">
        <f>ROUND(I179*H179,2)</f>
        <v>0</v>
      </c>
      <c r="BL179" s="20" t="s">
        <v>2967</v>
      </c>
      <c r="BM179" s="226" t="s">
        <v>2979</v>
      </c>
    </row>
    <row r="180" s="2" customFormat="1">
      <c r="A180" s="41"/>
      <c r="B180" s="42"/>
      <c r="C180" s="43"/>
      <c r="D180" s="228" t="s">
        <v>172</v>
      </c>
      <c r="E180" s="43"/>
      <c r="F180" s="229" t="s">
        <v>2980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172</v>
      </c>
      <c r="AU180" s="20" t="s">
        <v>87</v>
      </c>
    </row>
    <row r="181" s="12" customFormat="1" ht="22.8" customHeight="1">
      <c r="A181" s="12"/>
      <c r="B181" s="199"/>
      <c r="C181" s="200"/>
      <c r="D181" s="201" t="s">
        <v>76</v>
      </c>
      <c r="E181" s="213" t="s">
        <v>2981</v>
      </c>
      <c r="F181" s="213" t="s">
        <v>2982</v>
      </c>
      <c r="G181" s="200"/>
      <c r="H181" s="200"/>
      <c r="I181" s="203"/>
      <c r="J181" s="214">
        <f>BK181</f>
        <v>0</v>
      </c>
      <c r="K181" s="200"/>
      <c r="L181" s="205"/>
      <c r="M181" s="206"/>
      <c r="N181" s="207"/>
      <c r="O181" s="207"/>
      <c r="P181" s="208">
        <f>SUM(P182:P183)</f>
        <v>0</v>
      </c>
      <c r="Q181" s="207"/>
      <c r="R181" s="208">
        <f>SUM(R182:R183)</f>
        <v>0</v>
      </c>
      <c r="S181" s="207"/>
      <c r="T181" s="209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0" t="s">
        <v>198</v>
      </c>
      <c r="AT181" s="211" t="s">
        <v>76</v>
      </c>
      <c r="AU181" s="211" t="s">
        <v>85</v>
      </c>
      <c r="AY181" s="210" t="s">
        <v>164</v>
      </c>
      <c r="BK181" s="212">
        <f>SUM(BK182:BK183)</f>
        <v>0</v>
      </c>
    </row>
    <row r="182" s="2" customFormat="1" ht="16.5" customHeight="1">
      <c r="A182" s="41"/>
      <c r="B182" s="42"/>
      <c r="C182" s="215" t="s">
        <v>509</v>
      </c>
      <c r="D182" s="215" t="s">
        <v>166</v>
      </c>
      <c r="E182" s="216" t="s">
        <v>2983</v>
      </c>
      <c r="F182" s="217" t="s">
        <v>2984</v>
      </c>
      <c r="G182" s="218" t="s">
        <v>2966</v>
      </c>
      <c r="H182" s="219">
        <v>1</v>
      </c>
      <c r="I182" s="220"/>
      <c r="J182" s="221">
        <f>ROUND(I182*H182,2)</f>
        <v>0</v>
      </c>
      <c r="K182" s="217" t="s">
        <v>2853</v>
      </c>
      <c r="L182" s="47"/>
      <c r="M182" s="222" t="s">
        <v>19</v>
      </c>
      <c r="N182" s="223" t="s">
        <v>48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2967</v>
      </c>
      <c r="AT182" s="226" t="s">
        <v>166</v>
      </c>
      <c r="AU182" s="226" t="s">
        <v>87</v>
      </c>
      <c r="AY182" s="20" t="s">
        <v>164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85</v>
      </c>
      <c r="BK182" s="227">
        <f>ROUND(I182*H182,2)</f>
        <v>0</v>
      </c>
      <c r="BL182" s="20" t="s">
        <v>2967</v>
      </c>
      <c r="BM182" s="226" t="s">
        <v>2985</v>
      </c>
    </row>
    <row r="183" s="2" customFormat="1">
      <c r="A183" s="41"/>
      <c r="B183" s="42"/>
      <c r="C183" s="43"/>
      <c r="D183" s="228" t="s">
        <v>172</v>
      </c>
      <c r="E183" s="43"/>
      <c r="F183" s="229" t="s">
        <v>2986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172</v>
      </c>
      <c r="AU183" s="20" t="s">
        <v>87</v>
      </c>
    </row>
    <row r="184" s="12" customFormat="1" ht="22.8" customHeight="1">
      <c r="A184" s="12"/>
      <c r="B184" s="199"/>
      <c r="C184" s="200"/>
      <c r="D184" s="201" t="s">
        <v>76</v>
      </c>
      <c r="E184" s="213" t="s">
        <v>2987</v>
      </c>
      <c r="F184" s="213" t="s">
        <v>2988</v>
      </c>
      <c r="G184" s="200"/>
      <c r="H184" s="200"/>
      <c r="I184" s="203"/>
      <c r="J184" s="214">
        <f>BK184</f>
        <v>0</v>
      </c>
      <c r="K184" s="200"/>
      <c r="L184" s="205"/>
      <c r="M184" s="206"/>
      <c r="N184" s="207"/>
      <c r="O184" s="207"/>
      <c r="P184" s="208">
        <f>SUM(P185:P190)</f>
        <v>0</v>
      </c>
      <c r="Q184" s="207"/>
      <c r="R184" s="208">
        <f>SUM(R185:R190)</f>
        <v>0</v>
      </c>
      <c r="S184" s="207"/>
      <c r="T184" s="209">
        <f>SUM(T185:T190)</f>
        <v>0.043999999999999997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0" t="s">
        <v>198</v>
      </c>
      <c r="AT184" s="211" t="s">
        <v>76</v>
      </c>
      <c r="AU184" s="211" t="s">
        <v>85</v>
      </c>
      <c r="AY184" s="210" t="s">
        <v>164</v>
      </c>
      <c r="BK184" s="212">
        <f>SUM(BK185:BK190)</f>
        <v>0</v>
      </c>
    </row>
    <row r="185" s="2" customFormat="1" ht="21.75" customHeight="1">
      <c r="A185" s="41"/>
      <c r="B185" s="42"/>
      <c r="C185" s="215" t="s">
        <v>514</v>
      </c>
      <c r="D185" s="215" t="s">
        <v>166</v>
      </c>
      <c r="E185" s="216" t="s">
        <v>2989</v>
      </c>
      <c r="F185" s="217" t="s">
        <v>2990</v>
      </c>
      <c r="G185" s="218" t="s">
        <v>2693</v>
      </c>
      <c r="H185" s="219">
        <v>6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48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2967</v>
      </c>
      <c r="AT185" s="226" t="s">
        <v>166</v>
      </c>
      <c r="AU185" s="226" t="s">
        <v>87</v>
      </c>
      <c r="AY185" s="20" t="s">
        <v>164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85</v>
      </c>
      <c r="BK185" s="227">
        <f>ROUND(I185*H185,2)</f>
        <v>0</v>
      </c>
      <c r="BL185" s="20" t="s">
        <v>2967</v>
      </c>
      <c r="BM185" s="226" t="s">
        <v>2991</v>
      </c>
    </row>
    <row r="186" s="2" customFormat="1" ht="16.5" customHeight="1">
      <c r="A186" s="41"/>
      <c r="B186" s="42"/>
      <c r="C186" s="215" t="s">
        <v>531</v>
      </c>
      <c r="D186" s="215" t="s">
        <v>166</v>
      </c>
      <c r="E186" s="216" t="s">
        <v>2992</v>
      </c>
      <c r="F186" s="217" t="s">
        <v>2993</v>
      </c>
      <c r="G186" s="218" t="s">
        <v>2693</v>
      </c>
      <c r="H186" s="219">
        <v>2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48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0.021999999999999999</v>
      </c>
      <c r="T186" s="225">
        <f>S186*H186</f>
        <v>0.043999999999999997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276</v>
      </c>
      <c r="AT186" s="226" t="s">
        <v>166</v>
      </c>
      <c r="AU186" s="226" t="s">
        <v>87</v>
      </c>
      <c r="AY186" s="20" t="s">
        <v>164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85</v>
      </c>
      <c r="BK186" s="227">
        <f>ROUND(I186*H186,2)</f>
        <v>0</v>
      </c>
      <c r="BL186" s="20" t="s">
        <v>276</v>
      </c>
      <c r="BM186" s="226" t="s">
        <v>2994</v>
      </c>
    </row>
    <row r="187" s="2" customFormat="1" ht="16.5" customHeight="1">
      <c r="A187" s="41"/>
      <c r="B187" s="42"/>
      <c r="C187" s="215" t="s">
        <v>536</v>
      </c>
      <c r="D187" s="215" t="s">
        <v>166</v>
      </c>
      <c r="E187" s="216" t="s">
        <v>2995</v>
      </c>
      <c r="F187" s="217" t="s">
        <v>2996</v>
      </c>
      <c r="G187" s="218" t="s">
        <v>2978</v>
      </c>
      <c r="H187" s="219">
        <v>1</v>
      </c>
      <c r="I187" s="220"/>
      <c r="J187" s="221">
        <f>ROUND(I187*H187,2)</f>
        <v>0</v>
      </c>
      <c r="K187" s="217" t="s">
        <v>2931</v>
      </c>
      <c r="L187" s="47"/>
      <c r="M187" s="222" t="s">
        <v>19</v>
      </c>
      <c r="N187" s="223" t="s">
        <v>48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2967</v>
      </c>
      <c r="AT187" s="226" t="s">
        <v>166</v>
      </c>
      <c r="AU187" s="226" t="s">
        <v>87</v>
      </c>
      <c r="AY187" s="20" t="s">
        <v>164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85</v>
      </c>
      <c r="BK187" s="227">
        <f>ROUND(I187*H187,2)</f>
        <v>0</v>
      </c>
      <c r="BL187" s="20" t="s">
        <v>2967</v>
      </c>
      <c r="BM187" s="226" t="s">
        <v>2997</v>
      </c>
    </row>
    <row r="188" s="2" customFormat="1">
      <c r="A188" s="41"/>
      <c r="B188" s="42"/>
      <c r="C188" s="43"/>
      <c r="D188" s="228" t="s">
        <v>172</v>
      </c>
      <c r="E188" s="43"/>
      <c r="F188" s="229" t="s">
        <v>2998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172</v>
      </c>
      <c r="AU188" s="20" t="s">
        <v>87</v>
      </c>
    </row>
    <row r="189" s="2" customFormat="1" ht="16.5" customHeight="1">
      <c r="A189" s="41"/>
      <c r="B189" s="42"/>
      <c r="C189" s="215" t="s">
        <v>543</v>
      </c>
      <c r="D189" s="215" t="s">
        <v>166</v>
      </c>
      <c r="E189" s="216" t="s">
        <v>2999</v>
      </c>
      <c r="F189" s="217" t="s">
        <v>3000</v>
      </c>
      <c r="G189" s="218" t="s">
        <v>2966</v>
      </c>
      <c r="H189" s="219">
        <v>1</v>
      </c>
      <c r="I189" s="220"/>
      <c r="J189" s="221">
        <f>ROUND(I189*H189,2)</f>
        <v>0</v>
      </c>
      <c r="K189" s="217" t="s">
        <v>2827</v>
      </c>
      <c r="L189" s="47"/>
      <c r="M189" s="222" t="s">
        <v>19</v>
      </c>
      <c r="N189" s="223" t="s">
        <v>48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2967</v>
      </c>
      <c r="AT189" s="226" t="s">
        <v>166</v>
      </c>
      <c r="AU189" s="226" t="s">
        <v>87</v>
      </c>
      <c r="AY189" s="20" t="s">
        <v>164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85</v>
      </c>
      <c r="BK189" s="227">
        <f>ROUND(I189*H189,2)</f>
        <v>0</v>
      </c>
      <c r="BL189" s="20" t="s">
        <v>2967</v>
      </c>
      <c r="BM189" s="226" t="s">
        <v>3001</v>
      </c>
    </row>
    <row r="190" s="2" customFormat="1">
      <c r="A190" s="41"/>
      <c r="B190" s="42"/>
      <c r="C190" s="43"/>
      <c r="D190" s="228" t="s">
        <v>172</v>
      </c>
      <c r="E190" s="43"/>
      <c r="F190" s="229" t="s">
        <v>3002</v>
      </c>
      <c r="G190" s="43"/>
      <c r="H190" s="43"/>
      <c r="I190" s="230"/>
      <c r="J190" s="43"/>
      <c r="K190" s="43"/>
      <c r="L190" s="47"/>
      <c r="M190" s="295"/>
      <c r="N190" s="296"/>
      <c r="O190" s="292"/>
      <c r="P190" s="292"/>
      <c r="Q190" s="292"/>
      <c r="R190" s="292"/>
      <c r="S190" s="292"/>
      <c r="T190" s="297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172</v>
      </c>
      <c r="AU190" s="20" t="s">
        <v>87</v>
      </c>
    </row>
    <row r="191" s="2" customFormat="1" ht="6.96" customHeight="1">
      <c r="A191" s="41"/>
      <c r="B191" s="62"/>
      <c r="C191" s="63"/>
      <c r="D191" s="63"/>
      <c r="E191" s="63"/>
      <c r="F191" s="63"/>
      <c r="G191" s="63"/>
      <c r="H191" s="63"/>
      <c r="I191" s="63"/>
      <c r="J191" s="63"/>
      <c r="K191" s="63"/>
      <c r="L191" s="47"/>
      <c r="M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</sheetData>
  <sheetProtection sheet="1" autoFilter="0" formatColumns="0" formatRows="0" objects="1" scenarios="1" spinCount="100000" saltValue="hpYdSksHDOTeHaGdAjy44sn9rNu5v2/biHjvf1PB6+cov8je4dOP5+PWCn7raed8cxVMB4P4PCxHv7OHF/r47A==" hashValue="btDeurE7uDUxfjWZoq+MXjU8/yt6gBOIyyRKC3ts9VVzMDYcZWP84GZh2uKHmXEVonB0lodGFPEPvkKcrJC3VQ==" algorithmName="SHA-512" password="CC35"/>
  <autoFilter ref="C94:K1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01" r:id="rId1" display="https://podminky.urs.cz/item/CS_URS_2025_01/973021511"/>
    <hyperlink ref="F103" r:id="rId2" display="https://podminky.urs.cz/item/CS_URS_2025_01/973032616"/>
    <hyperlink ref="F105" r:id="rId3" display="https://podminky.urs.cz/item/CS_URS_2025_01/977332211"/>
    <hyperlink ref="F109" r:id="rId4" display="https://podminky.urs.cz/item/CS_URS_2024_02/741110001"/>
    <hyperlink ref="F112" r:id="rId5" display="https://podminky.urs.cz/item/CS_URS_2024_02/741110232"/>
    <hyperlink ref="F115" r:id="rId6" display="https://podminky.urs.cz/item/CS_URS_2025_01/741210001.1"/>
    <hyperlink ref="F117" r:id="rId7" display="https://podminky.urs.cz/item/CS_URS_2021_02/741310011.1"/>
    <hyperlink ref="F120" r:id="rId8" display="https://podminky.urs.cz/item/CS_URS_2025_01/741313052"/>
    <hyperlink ref="F123" r:id="rId9" display="https://podminky.urs.cz/item/CS_URS_2025_01/741313002"/>
    <hyperlink ref="F125" r:id="rId10" display="https://podminky.urs.cz/item/CS_URS_2023_02/741112001.1"/>
    <hyperlink ref="F133" r:id="rId11" display="https://podminky.urs.cz/item/CS_URS_2025_01/210071001"/>
    <hyperlink ref="F136" r:id="rId12" display="https://podminky.urs.cz/item/CS_URS_2025_01/210812001"/>
    <hyperlink ref="F139" r:id="rId13" display="https://podminky.urs.cz/item/CS_URS_2025_01/741122011"/>
    <hyperlink ref="F142" r:id="rId14" display="https://podminky.urs.cz/item/CS_URS_2025_01/741122015"/>
    <hyperlink ref="F145" r:id="rId15" display="https://podminky.urs.cz/item/CS_URS_2025_01/741122016"/>
    <hyperlink ref="F148" r:id="rId16" display="https://podminky.urs.cz/item/CS_URS_2025_01/741122031"/>
    <hyperlink ref="F151" r:id="rId17" display="https://podminky.urs.cz/item/CS_URS_2025_01/741122032"/>
    <hyperlink ref="F154" r:id="rId18" display="https://podminky.urs.cz/item/CS_URS_2025_01/741130021"/>
    <hyperlink ref="F156" r:id="rId19" display="https://podminky.urs.cz/item/CS_URS_2025_01/741210001"/>
    <hyperlink ref="F159" r:id="rId20" display="https://podminky.urs.cz/item/CS_URS_2025_01/741310011"/>
    <hyperlink ref="F165" r:id="rId21" display="https://podminky.urs.cz/item/CS_URS_2021_01/741371102"/>
    <hyperlink ref="F169" r:id="rId22" display="https://podminky.urs.cz/item/CS_URS_2025_01/741372022"/>
    <hyperlink ref="F175" r:id="rId23" display="https://podminky.urs.cz/item/CS_URS_2025_01/013254000"/>
    <hyperlink ref="F178" r:id="rId24" display="https://podminky.urs.cz/item/CS_URS_2021_01/043002000"/>
    <hyperlink ref="F180" r:id="rId25" display="https://podminky.urs.cz/item/CS_URS_2021_01/045002000"/>
    <hyperlink ref="F183" r:id="rId26" display="https://podminky.urs.cz/item/CS_URS_2023_01/065002000"/>
    <hyperlink ref="F188" r:id="rId27" display="https://podminky.urs.cz/item/CS_URS_2021_01/090001000"/>
    <hyperlink ref="F190" r:id="rId28" display="https://podminky.urs.cz/item/CS_URS_2021_02/09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1" customFormat="1" ht="12" customHeight="1">
      <c r="B8" s="23"/>
      <c r="D8" s="145" t="s">
        <v>115</v>
      </c>
      <c r="L8" s="23"/>
    </row>
    <row r="9" s="2" customFormat="1" ht="16.5" customHeight="1">
      <c r="A9" s="41"/>
      <c r="B9" s="47"/>
      <c r="C9" s="41"/>
      <c r="D9" s="41"/>
      <c r="E9" s="146" t="s">
        <v>2777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2778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3003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17. 2. 2026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39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40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41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43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45</v>
      </c>
      <c r="G34" s="41"/>
      <c r="H34" s="41"/>
      <c r="I34" s="157" t="s">
        <v>44</v>
      </c>
      <c r="J34" s="157" t="s">
        <v>46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47</v>
      </c>
      <c r="E35" s="145" t="s">
        <v>48</v>
      </c>
      <c r="F35" s="159">
        <f>ROUND((SUM(BE87:BE121)),  2)</f>
        <v>0</v>
      </c>
      <c r="G35" s="41"/>
      <c r="H35" s="41"/>
      <c r="I35" s="160">
        <v>0.20999999999999999</v>
      </c>
      <c r="J35" s="159">
        <f>ROUND(((SUM(BE87:BE121))*I35),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49</v>
      </c>
      <c r="F36" s="159">
        <f>ROUND((SUM(BF87:BF121)),  2)</f>
        <v>0</v>
      </c>
      <c r="G36" s="41"/>
      <c r="H36" s="41"/>
      <c r="I36" s="160">
        <v>0.12</v>
      </c>
      <c r="J36" s="159">
        <f>ROUND(((SUM(BF87:BF121))*I36),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ROUND((SUM(BG87:BG121)),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51</v>
      </c>
      <c r="F38" s="159">
        <f>ROUND((SUM(BH87:BH121)),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52</v>
      </c>
      <c r="F39" s="159">
        <f>ROUND((SUM(BI87:BI121)),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53</v>
      </c>
      <c r="E41" s="163"/>
      <c r="F41" s="163"/>
      <c r="G41" s="164" t="s">
        <v>54</v>
      </c>
      <c r="H41" s="165" t="s">
        <v>55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REKONSTRUKCE HOSPODÁŘSKÉ BUDOVY KLÁŠTERA – TŘÍDA MÍRU, TACHOV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2777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2778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2 - Rozvaděč RH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p.č. 435; k.ú. Tachov</v>
      </c>
      <c r="G56" s="43"/>
      <c r="H56" s="43"/>
      <c r="I56" s="35" t="s">
        <v>23</v>
      </c>
      <c r="J56" s="75" t="str">
        <f>IF(J14="","",J14)</f>
        <v>17. 2. 2026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Muzeum Českého lesa v Tachově</v>
      </c>
      <c r="G58" s="43"/>
      <c r="H58" s="43"/>
      <c r="I58" s="35" t="s">
        <v>33</v>
      </c>
      <c r="J58" s="39" t="str">
        <f>E23</f>
        <v>ATELIER SOUKUP OPL ŠVEHLA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Jaroslav Stolička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118</v>
      </c>
      <c r="D61" s="174"/>
      <c r="E61" s="174"/>
      <c r="F61" s="174"/>
      <c r="G61" s="174"/>
      <c r="H61" s="174"/>
      <c r="I61" s="174"/>
      <c r="J61" s="175" t="s">
        <v>119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75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120</v>
      </c>
    </row>
    <row r="64" s="9" customFormat="1" ht="24.96" customHeight="1">
      <c r="A64" s="9"/>
      <c r="B64" s="177"/>
      <c r="C64" s="178"/>
      <c r="D64" s="179" t="s">
        <v>137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2781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149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2" t="str">
        <f>E7</f>
        <v>REKONSTRUKCE HOSPODÁŘSKÉ BUDOVY KLÁŠTERA – TŘÍDA MÍRU, TACHOV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115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2777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2778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2 - Rozvaděč RH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>p.č. 435; k.ú. Tachov</v>
      </c>
      <c r="G81" s="43"/>
      <c r="H81" s="43"/>
      <c r="I81" s="35" t="s">
        <v>23</v>
      </c>
      <c r="J81" s="75" t="str">
        <f>IF(J14="","",J14)</f>
        <v>17. 2. 2026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E17</f>
        <v>Muzeum Českého lesa v Tachově</v>
      </c>
      <c r="G83" s="43"/>
      <c r="H83" s="43"/>
      <c r="I83" s="35" t="s">
        <v>33</v>
      </c>
      <c r="J83" s="39" t="str">
        <f>E23</f>
        <v>ATELIER SOUKUP OPL ŠVEHLA s.r.o.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31</v>
      </c>
      <c r="D84" s="43"/>
      <c r="E84" s="43"/>
      <c r="F84" s="30" t="str">
        <f>IF(E20="","",E20)</f>
        <v>Vyplň údaj</v>
      </c>
      <c r="G84" s="43"/>
      <c r="H84" s="43"/>
      <c r="I84" s="35" t="s">
        <v>38</v>
      </c>
      <c r="J84" s="39" t="str">
        <f>E26</f>
        <v>Ing. Jaroslav Stolička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150</v>
      </c>
      <c r="D86" s="191" t="s">
        <v>62</v>
      </c>
      <c r="E86" s="191" t="s">
        <v>58</v>
      </c>
      <c r="F86" s="191" t="s">
        <v>59</v>
      </c>
      <c r="G86" s="191" t="s">
        <v>151</v>
      </c>
      <c r="H86" s="191" t="s">
        <v>152</v>
      </c>
      <c r="I86" s="191" t="s">
        <v>153</v>
      </c>
      <c r="J86" s="191" t="s">
        <v>119</v>
      </c>
      <c r="K86" s="192" t="s">
        <v>154</v>
      </c>
      <c r="L86" s="193"/>
      <c r="M86" s="95" t="s">
        <v>19</v>
      </c>
      <c r="N86" s="96" t="s">
        <v>47</v>
      </c>
      <c r="O86" s="96" t="s">
        <v>155</v>
      </c>
      <c r="P86" s="96" t="s">
        <v>156</v>
      </c>
      <c r="Q86" s="96" t="s">
        <v>157</v>
      </c>
      <c r="R86" s="96" t="s">
        <v>158</v>
      </c>
      <c r="S86" s="96" t="s">
        <v>159</v>
      </c>
      <c r="T86" s="97" t="s">
        <v>160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161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0.0071700000000000002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76</v>
      </c>
      <c r="AU87" s="20" t="s">
        <v>120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76</v>
      </c>
      <c r="E88" s="202" t="s">
        <v>878</v>
      </c>
      <c r="F88" s="202" t="s">
        <v>879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0.0071700000000000002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87</v>
      </c>
      <c r="AT88" s="211" t="s">
        <v>76</v>
      </c>
      <c r="AU88" s="211" t="s">
        <v>77</v>
      </c>
      <c r="AY88" s="210" t="s">
        <v>164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76</v>
      </c>
      <c r="E89" s="213" t="s">
        <v>2803</v>
      </c>
      <c r="F89" s="213" t="s">
        <v>2804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SUM(P90:P121)</f>
        <v>0</v>
      </c>
      <c r="Q89" s="207"/>
      <c r="R89" s="208">
        <f>SUM(R90:R121)</f>
        <v>0.0071700000000000002</v>
      </c>
      <c r="S89" s="207"/>
      <c r="T89" s="209">
        <f>SUM(T90:T121)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87</v>
      </c>
      <c r="AT89" s="211" t="s">
        <v>76</v>
      </c>
      <c r="AU89" s="211" t="s">
        <v>85</v>
      </c>
      <c r="AY89" s="210" t="s">
        <v>164</v>
      </c>
      <c r="BK89" s="212">
        <f>SUM(BK90:BK121)</f>
        <v>0</v>
      </c>
    </row>
    <row r="90" s="2" customFormat="1" ht="24.15" customHeight="1">
      <c r="A90" s="41"/>
      <c r="B90" s="42"/>
      <c r="C90" s="267" t="s">
        <v>85</v>
      </c>
      <c r="D90" s="267" t="s">
        <v>338</v>
      </c>
      <c r="E90" s="268" t="s">
        <v>3004</v>
      </c>
      <c r="F90" s="269" t="s">
        <v>3005</v>
      </c>
      <c r="G90" s="270" t="s">
        <v>272</v>
      </c>
      <c r="H90" s="271">
        <v>1</v>
      </c>
      <c r="I90" s="272"/>
      <c r="J90" s="273">
        <f>ROUND(I90*H90,2)</f>
        <v>0</v>
      </c>
      <c r="K90" s="269" t="s">
        <v>19</v>
      </c>
      <c r="L90" s="274"/>
      <c r="M90" s="275" t="s">
        <v>19</v>
      </c>
      <c r="N90" s="276" t="s">
        <v>48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393</v>
      </c>
      <c r="AT90" s="226" t="s">
        <v>338</v>
      </c>
      <c r="AU90" s="226" t="s">
        <v>87</v>
      </c>
      <c r="AY90" s="20" t="s">
        <v>164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85</v>
      </c>
      <c r="BK90" s="227">
        <f>ROUND(I90*H90,2)</f>
        <v>0</v>
      </c>
      <c r="BL90" s="20" t="s">
        <v>276</v>
      </c>
      <c r="BM90" s="226" t="s">
        <v>3006</v>
      </c>
    </row>
    <row r="91" s="2" customFormat="1" ht="37.8" customHeight="1">
      <c r="A91" s="41"/>
      <c r="B91" s="42"/>
      <c r="C91" s="215" t="s">
        <v>322</v>
      </c>
      <c r="D91" s="215" t="s">
        <v>166</v>
      </c>
      <c r="E91" s="216" t="s">
        <v>2916</v>
      </c>
      <c r="F91" s="217" t="s">
        <v>2917</v>
      </c>
      <c r="G91" s="218" t="s">
        <v>272</v>
      </c>
      <c r="H91" s="219">
        <v>30</v>
      </c>
      <c r="I91" s="220"/>
      <c r="J91" s="221">
        <f>ROUND(I91*H91,2)</f>
        <v>0</v>
      </c>
      <c r="K91" s="217" t="s">
        <v>170</v>
      </c>
      <c r="L91" s="47"/>
      <c r="M91" s="222" t="s">
        <v>19</v>
      </c>
      <c r="N91" s="223" t="s">
        <v>48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276</v>
      </c>
      <c r="AT91" s="226" t="s">
        <v>166</v>
      </c>
      <c r="AU91" s="226" t="s">
        <v>87</v>
      </c>
      <c r="AY91" s="20" t="s">
        <v>164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85</v>
      </c>
      <c r="BK91" s="227">
        <f>ROUND(I91*H91,2)</f>
        <v>0</v>
      </c>
      <c r="BL91" s="20" t="s">
        <v>276</v>
      </c>
      <c r="BM91" s="226" t="s">
        <v>3007</v>
      </c>
    </row>
    <row r="92" s="2" customFormat="1">
      <c r="A92" s="41"/>
      <c r="B92" s="42"/>
      <c r="C92" s="43"/>
      <c r="D92" s="228" t="s">
        <v>172</v>
      </c>
      <c r="E92" s="43"/>
      <c r="F92" s="229" t="s">
        <v>2919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172</v>
      </c>
      <c r="AU92" s="20" t="s">
        <v>87</v>
      </c>
    </row>
    <row r="93" s="2" customFormat="1" ht="24.15" customHeight="1">
      <c r="A93" s="41"/>
      <c r="B93" s="42"/>
      <c r="C93" s="215" t="s">
        <v>87</v>
      </c>
      <c r="D93" s="215" t="s">
        <v>166</v>
      </c>
      <c r="E93" s="216" t="s">
        <v>3008</v>
      </c>
      <c r="F93" s="217" t="s">
        <v>3009</v>
      </c>
      <c r="G93" s="218" t="s">
        <v>272</v>
      </c>
      <c r="H93" s="219">
        <v>3</v>
      </c>
      <c r="I93" s="220"/>
      <c r="J93" s="221">
        <f>ROUND(I93*H93,2)</f>
        <v>0</v>
      </c>
      <c r="K93" s="217" t="s">
        <v>170</v>
      </c>
      <c r="L93" s="47"/>
      <c r="M93" s="222" t="s">
        <v>19</v>
      </c>
      <c r="N93" s="223" t="s">
        <v>48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276</v>
      </c>
      <c r="AT93" s="226" t="s">
        <v>166</v>
      </c>
      <c r="AU93" s="226" t="s">
        <v>87</v>
      </c>
      <c r="AY93" s="20" t="s">
        <v>164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85</v>
      </c>
      <c r="BK93" s="227">
        <f>ROUND(I93*H93,2)</f>
        <v>0</v>
      </c>
      <c r="BL93" s="20" t="s">
        <v>276</v>
      </c>
      <c r="BM93" s="226" t="s">
        <v>3010</v>
      </c>
    </row>
    <row r="94" s="2" customFormat="1">
      <c r="A94" s="41"/>
      <c r="B94" s="42"/>
      <c r="C94" s="43"/>
      <c r="D94" s="228" t="s">
        <v>172</v>
      </c>
      <c r="E94" s="43"/>
      <c r="F94" s="229" t="s">
        <v>3011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172</v>
      </c>
      <c r="AU94" s="20" t="s">
        <v>87</v>
      </c>
    </row>
    <row r="95" s="2" customFormat="1" ht="24.15" customHeight="1">
      <c r="A95" s="41"/>
      <c r="B95" s="42"/>
      <c r="C95" s="267" t="s">
        <v>105</v>
      </c>
      <c r="D95" s="267" t="s">
        <v>338</v>
      </c>
      <c r="E95" s="268" t="s">
        <v>3012</v>
      </c>
      <c r="F95" s="269" t="s">
        <v>3013</v>
      </c>
      <c r="G95" s="270" t="s">
        <v>272</v>
      </c>
      <c r="H95" s="271">
        <v>1</v>
      </c>
      <c r="I95" s="272"/>
      <c r="J95" s="273">
        <f>ROUND(I95*H95,2)</f>
        <v>0</v>
      </c>
      <c r="K95" s="269" t="s">
        <v>19</v>
      </c>
      <c r="L95" s="274"/>
      <c r="M95" s="275" t="s">
        <v>19</v>
      </c>
      <c r="N95" s="276" t="s">
        <v>48</v>
      </c>
      <c r="O95" s="87"/>
      <c r="P95" s="224">
        <f>O95*H95</f>
        <v>0</v>
      </c>
      <c r="Q95" s="224">
        <v>0.00012</v>
      </c>
      <c r="R95" s="224">
        <f>Q95*H95</f>
        <v>0.00012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393</v>
      </c>
      <c r="AT95" s="226" t="s">
        <v>338</v>
      </c>
      <c r="AU95" s="226" t="s">
        <v>87</v>
      </c>
      <c r="AY95" s="20" t="s">
        <v>164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85</v>
      </c>
      <c r="BK95" s="227">
        <f>ROUND(I95*H95,2)</f>
        <v>0</v>
      </c>
      <c r="BL95" s="20" t="s">
        <v>276</v>
      </c>
      <c r="BM95" s="226" t="s">
        <v>3014</v>
      </c>
    </row>
    <row r="96" s="2" customFormat="1" ht="24.15" customHeight="1">
      <c r="A96" s="41"/>
      <c r="B96" s="42"/>
      <c r="C96" s="267" t="s">
        <v>108</v>
      </c>
      <c r="D96" s="267" t="s">
        <v>338</v>
      </c>
      <c r="E96" s="268" t="s">
        <v>3015</v>
      </c>
      <c r="F96" s="269" t="s">
        <v>3016</v>
      </c>
      <c r="G96" s="270" t="s">
        <v>272</v>
      </c>
      <c r="H96" s="271">
        <v>2</v>
      </c>
      <c r="I96" s="272"/>
      <c r="J96" s="273">
        <f>ROUND(I96*H96,2)</f>
        <v>0</v>
      </c>
      <c r="K96" s="269" t="s">
        <v>19</v>
      </c>
      <c r="L96" s="274"/>
      <c r="M96" s="275" t="s">
        <v>19</v>
      </c>
      <c r="N96" s="276" t="s">
        <v>48</v>
      </c>
      <c r="O96" s="87"/>
      <c r="P96" s="224">
        <f>O96*H96</f>
        <v>0</v>
      </c>
      <c r="Q96" s="224">
        <v>0.00012</v>
      </c>
      <c r="R96" s="224">
        <f>Q96*H96</f>
        <v>0.00024000000000000001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393</v>
      </c>
      <c r="AT96" s="226" t="s">
        <v>338</v>
      </c>
      <c r="AU96" s="226" t="s">
        <v>87</v>
      </c>
      <c r="AY96" s="20" t="s">
        <v>164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85</v>
      </c>
      <c r="BK96" s="227">
        <f>ROUND(I96*H96,2)</f>
        <v>0</v>
      </c>
      <c r="BL96" s="20" t="s">
        <v>276</v>
      </c>
      <c r="BM96" s="226" t="s">
        <v>3017</v>
      </c>
    </row>
    <row r="97" s="2" customFormat="1" ht="24.15" customHeight="1">
      <c r="A97" s="41"/>
      <c r="B97" s="42"/>
      <c r="C97" s="215" t="s">
        <v>198</v>
      </c>
      <c r="D97" s="215" t="s">
        <v>166</v>
      </c>
      <c r="E97" s="216" t="s">
        <v>3018</v>
      </c>
      <c r="F97" s="217" t="s">
        <v>3019</v>
      </c>
      <c r="G97" s="218" t="s">
        <v>272</v>
      </c>
      <c r="H97" s="219">
        <v>7</v>
      </c>
      <c r="I97" s="220"/>
      <c r="J97" s="221">
        <f>ROUND(I97*H97,2)</f>
        <v>0</v>
      </c>
      <c r="K97" s="217" t="s">
        <v>170</v>
      </c>
      <c r="L97" s="47"/>
      <c r="M97" s="222" t="s">
        <v>19</v>
      </c>
      <c r="N97" s="223" t="s">
        <v>48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276</v>
      </c>
      <c r="AT97" s="226" t="s">
        <v>166</v>
      </c>
      <c r="AU97" s="226" t="s">
        <v>87</v>
      </c>
      <c r="AY97" s="20" t="s">
        <v>164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85</v>
      </c>
      <c r="BK97" s="227">
        <f>ROUND(I97*H97,2)</f>
        <v>0</v>
      </c>
      <c r="BL97" s="20" t="s">
        <v>276</v>
      </c>
      <c r="BM97" s="226" t="s">
        <v>3020</v>
      </c>
    </row>
    <row r="98" s="2" customFormat="1">
      <c r="A98" s="41"/>
      <c r="B98" s="42"/>
      <c r="C98" s="43"/>
      <c r="D98" s="228" t="s">
        <v>172</v>
      </c>
      <c r="E98" s="43"/>
      <c r="F98" s="229" t="s">
        <v>3021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172</v>
      </c>
      <c r="AU98" s="20" t="s">
        <v>87</v>
      </c>
    </row>
    <row r="99" s="2" customFormat="1" ht="24.15" customHeight="1">
      <c r="A99" s="41"/>
      <c r="B99" s="42"/>
      <c r="C99" s="267" t="s">
        <v>204</v>
      </c>
      <c r="D99" s="267" t="s">
        <v>338</v>
      </c>
      <c r="E99" s="268" t="s">
        <v>3022</v>
      </c>
      <c r="F99" s="269" t="s">
        <v>3023</v>
      </c>
      <c r="G99" s="270" t="s">
        <v>272</v>
      </c>
      <c r="H99" s="271">
        <v>7</v>
      </c>
      <c r="I99" s="272"/>
      <c r="J99" s="273">
        <f>ROUND(I99*H99,2)</f>
        <v>0</v>
      </c>
      <c r="K99" s="269" t="s">
        <v>19</v>
      </c>
      <c r="L99" s="274"/>
      <c r="M99" s="275" t="s">
        <v>19</v>
      </c>
      <c r="N99" s="276" t="s">
        <v>48</v>
      </c>
      <c r="O99" s="87"/>
      <c r="P99" s="224">
        <f>O99*H99</f>
        <v>0</v>
      </c>
      <c r="Q99" s="224">
        <v>0.00036000000000000002</v>
      </c>
      <c r="R99" s="224">
        <f>Q99*H99</f>
        <v>0.0025200000000000001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393</v>
      </c>
      <c r="AT99" s="226" t="s">
        <v>338</v>
      </c>
      <c r="AU99" s="226" t="s">
        <v>87</v>
      </c>
      <c r="AY99" s="20" t="s">
        <v>164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85</v>
      </c>
      <c r="BK99" s="227">
        <f>ROUND(I99*H99,2)</f>
        <v>0</v>
      </c>
      <c r="BL99" s="20" t="s">
        <v>276</v>
      </c>
      <c r="BM99" s="226" t="s">
        <v>3024</v>
      </c>
    </row>
    <row r="100" s="2" customFormat="1" ht="24.15" customHeight="1">
      <c r="A100" s="41"/>
      <c r="B100" s="42"/>
      <c r="C100" s="215" t="s">
        <v>288</v>
      </c>
      <c r="D100" s="215" t="s">
        <v>166</v>
      </c>
      <c r="E100" s="216" t="s">
        <v>3025</v>
      </c>
      <c r="F100" s="217" t="s">
        <v>3026</v>
      </c>
      <c r="G100" s="218" t="s">
        <v>272</v>
      </c>
      <c r="H100" s="219">
        <v>4</v>
      </c>
      <c r="I100" s="220"/>
      <c r="J100" s="221">
        <f>ROUND(I100*H100,2)</f>
        <v>0</v>
      </c>
      <c r="K100" s="217" t="s">
        <v>2931</v>
      </c>
      <c r="L100" s="47"/>
      <c r="M100" s="222" t="s">
        <v>19</v>
      </c>
      <c r="N100" s="223" t="s">
        <v>48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276</v>
      </c>
      <c r="AT100" s="226" t="s">
        <v>166</v>
      </c>
      <c r="AU100" s="226" t="s">
        <v>87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276</v>
      </c>
      <c r="BM100" s="226" t="s">
        <v>3027</v>
      </c>
    </row>
    <row r="101" s="2" customFormat="1">
      <c r="A101" s="41"/>
      <c r="B101" s="42"/>
      <c r="C101" s="43"/>
      <c r="D101" s="228" t="s">
        <v>172</v>
      </c>
      <c r="E101" s="43"/>
      <c r="F101" s="229" t="s">
        <v>3028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172</v>
      </c>
      <c r="AU101" s="20" t="s">
        <v>87</v>
      </c>
    </row>
    <row r="102" s="2" customFormat="1" ht="16.5" customHeight="1">
      <c r="A102" s="41"/>
      <c r="B102" s="42"/>
      <c r="C102" s="267" t="s">
        <v>293</v>
      </c>
      <c r="D102" s="267" t="s">
        <v>338</v>
      </c>
      <c r="E102" s="268" t="s">
        <v>3029</v>
      </c>
      <c r="F102" s="269" t="s">
        <v>3030</v>
      </c>
      <c r="G102" s="270" t="s">
        <v>272</v>
      </c>
      <c r="H102" s="271">
        <v>4</v>
      </c>
      <c r="I102" s="272"/>
      <c r="J102" s="273">
        <f>ROUND(I102*H102,2)</f>
        <v>0</v>
      </c>
      <c r="K102" s="269" t="s">
        <v>19</v>
      </c>
      <c r="L102" s="274"/>
      <c r="M102" s="275" t="s">
        <v>19</v>
      </c>
      <c r="N102" s="276" t="s">
        <v>48</v>
      </c>
      <c r="O102" s="87"/>
      <c r="P102" s="224">
        <f>O102*H102</f>
        <v>0</v>
      </c>
      <c r="Q102" s="224">
        <v>0.00035</v>
      </c>
      <c r="R102" s="224">
        <f>Q102*H102</f>
        <v>0.0014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393</v>
      </c>
      <c r="AT102" s="226" t="s">
        <v>338</v>
      </c>
      <c r="AU102" s="226" t="s">
        <v>87</v>
      </c>
      <c r="AY102" s="20" t="s">
        <v>164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85</v>
      </c>
      <c r="BK102" s="227">
        <f>ROUND(I102*H102,2)</f>
        <v>0</v>
      </c>
      <c r="BL102" s="20" t="s">
        <v>276</v>
      </c>
      <c r="BM102" s="226" t="s">
        <v>3031</v>
      </c>
    </row>
    <row r="103" s="2" customFormat="1" ht="24.15" customHeight="1">
      <c r="A103" s="41"/>
      <c r="B103" s="42"/>
      <c r="C103" s="215" t="s">
        <v>214</v>
      </c>
      <c r="D103" s="215" t="s">
        <v>166</v>
      </c>
      <c r="E103" s="216" t="s">
        <v>3032</v>
      </c>
      <c r="F103" s="217" t="s">
        <v>3033</v>
      </c>
      <c r="G103" s="218" t="s">
        <v>272</v>
      </c>
      <c r="H103" s="219">
        <v>1</v>
      </c>
      <c r="I103" s="220"/>
      <c r="J103" s="221">
        <f>ROUND(I103*H103,2)</f>
        <v>0</v>
      </c>
      <c r="K103" s="217" t="s">
        <v>170</v>
      </c>
      <c r="L103" s="47"/>
      <c r="M103" s="222" t="s">
        <v>19</v>
      </c>
      <c r="N103" s="223" t="s">
        <v>48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276</v>
      </c>
      <c r="AT103" s="226" t="s">
        <v>166</v>
      </c>
      <c r="AU103" s="226" t="s">
        <v>87</v>
      </c>
      <c r="AY103" s="20" t="s">
        <v>164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85</v>
      </c>
      <c r="BK103" s="227">
        <f>ROUND(I103*H103,2)</f>
        <v>0</v>
      </c>
      <c r="BL103" s="20" t="s">
        <v>276</v>
      </c>
      <c r="BM103" s="226" t="s">
        <v>3034</v>
      </c>
    </row>
    <row r="104" s="2" customFormat="1">
      <c r="A104" s="41"/>
      <c r="B104" s="42"/>
      <c r="C104" s="43"/>
      <c r="D104" s="228" t="s">
        <v>172</v>
      </c>
      <c r="E104" s="43"/>
      <c r="F104" s="229" t="s">
        <v>3035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172</v>
      </c>
      <c r="AU104" s="20" t="s">
        <v>87</v>
      </c>
    </row>
    <row r="105" s="2" customFormat="1" ht="21.75" customHeight="1">
      <c r="A105" s="41"/>
      <c r="B105" s="42"/>
      <c r="C105" s="267" t="s">
        <v>221</v>
      </c>
      <c r="D105" s="267" t="s">
        <v>338</v>
      </c>
      <c r="E105" s="268" t="s">
        <v>3036</v>
      </c>
      <c r="F105" s="269" t="s">
        <v>3037</v>
      </c>
      <c r="G105" s="270" t="s">
        <v>272</v>
      </c>
      <c r="H105" s="271">
        <v>1</v>
      </c>
      <c r="I105" s="272"/>
      <c r="J105" s="273">
        <f>ROUND(I105*H105,2)</f>
        <v>0</v>
      </c>
      <c r="K105" s="269" t="s">
        <v>19</v>
      </c>
      <c r="L105" s="274"/>
      <c r="M105" s="275" t="s">
        <v>19</v>
      </c>
      <c r="N105" s="276" t="s">
        <v>48</v>
      </c>
      <c r="O105" s="87"/>
      <c r="P105" s="224">
        <f>O105*H105</f>
        <v>0</v>
      </c>
      <c r="Q105" s="224">
        <v>0.00040000000000000002</v>
      </c>
      <c r="R105" s="224">
        <f>Q105*H105</f>
        <v>0.00040000000000000002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393</v>
      </c>
      <c r="AT105" s="226" t="s">
        <v>338</v>
      </c>
      <c r="AU105" s="226" t="s">
        <v>87</v>
      </c>
      <c r="AY105" s="20" t="s">
        <v>164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85</v>
      </c>
      <c r="BK105" s="227">
        <f>ROUND(I105*H105,2)</f>
        <v>0</v>
      </c>
      <c r="BL105" s="20" t="s">
        <v>276</v>
      </c>
      <c r="BM105" s="226" t="s">
        <v>3038</v>
      </c>
    </row>
    <row r="106" s="2" customFormat="1" ht="16.5" customHeight="1">
      <c r="A106" s="41"/>
      <c r="B106" s="42"/>
      <c r="C106" s="267" t="s">
        <v>332</v>
      </c>
      <c r="D106" s="267" t="s">
        <v>338</v>
      </c>
      <c r="E106" s="268" t="s">
        <v>3039</v>
      </c>
      <c r="F106" s="269" t="s">
        <v>3040</v>
      </c>
      <c r="G106" s="270" t="s">
        <v>272</v>
      </c>
      <c r="H106" s="271">
        <v>1</v>
      </c>
      <c r="I106" s="272"/>
      <c r="J106" s="273">
        <f>ROUND(I106*H106,2)</f>
        <v>0</v>
      </c>
      <c r="K106" s="269" t="s">
        <v>2819</v>
      </c>
      <c r="L106" s="274"/>
      <c r="M106" s="275" t="s">
        <v>19</v>
      </c>
      <c r="N106" s="276" t="s">
        <v>48</v>
      </c>
      <c r="O106" s="87"/>
      <c r="P106" s="224">
        <f>O106*H106</f>
        <v>0</v>
      </c>
      <c r="Q106" s="224">
        <v>0.00010000000000000001</v>
      </c>
      <c r="R106" s="224">
        <f>Q106*H106</f>
        <v>0.00010000000000000001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393</v>
      </c>
      <c r="AT106" s="226" t="s">
        <v>338</v>
      </c>
      <c r="AU106" s="226" t="s">
        <v>87</v>
      </c>
      <c r="AY106" s="20" t="s">
        <v>164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85</v>
      </c>
      <c r="BK106" s="227">
        <f>ROUND(I106*H106,2)</f>
        <v>0</v>
      </c>
      <c r="BL106" s="20" t="s">
        <v>276</v>
      </c>
      <c r="BM106" s="226" t="s">
        <v>3041</v>
      </c>
    </row>
    <row r="107" s="2" customFormat="1" ht="24.15" customHeight="1">
      <c r="A107" s="41"/>
      <c r="B107" s="42"/>
      <c r="C107" s="215" t="s">
        <v>227</v>
      </c>
      <c r="D107" s="215" t="s">
        <v>166</v>
      </c>
      <c r="E107" s="216" t="s">
        <v>3042</v>
      </c>
      <c r="F107" s="217" t="s">
        <v>3043</v>
      </c>
      <c r="G107" s="218" t="s">
        <v>272</v>
      </c>
      <c r="H107" s="219">
        <v>7</v>
      </c>
      <c r="I107" s="220"/>
      <c r="J107" s="221">
        <f>ROUND(I107*H107,2)</f>
        <v>0</v>
      </c>
      <c r="K107" s="217" t="s">
        <v>170</v>
      </c>
      <c r="L107" s="47"/>
      <c r="M107" s="222" t="s">
        <v>19</v>
      </c>
      <c r="N107" s="223" t="s">
        <v>48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276</v>
      </c>
      <c r="AT107" s="226" t="s">
        <v>166</v>
      </c>
      <c r="AU107" s="226" t="s">
        <v>87</v>
      </c>
      <c r="AY107" s="20" t="s">
        <v>164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85</v>
      </c>
      <c r="BK107" s="227">
        <f>ROUND(I107*H107,2)</f>
        <v>0</v>
      </c>
      <c r="BL107" s="20" t="s">
        <v>276</v>
      </c>
      <c r="BM107" s="226" t="s">
        <v>3044</v>
      </c>
    </row>
    <row r="108" s="2" customFormat="1">
      <c r="A108" s="41"/>
      <c r="B108" s="42"/>
      <c r="C108" s="43"/>
      <c r="D108" s="228" t="s">
        <v>172</v>
      </c>
      <c r="E108" s="43"/>
      <c r="F108" s="229" t="s">
        <v>3045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172</v>
      </c>
      <c r="AU108" s="20" t="s">
        <v>87</v>
      </c>
    </row>
    <row r="109" s="2" customFormat="1" ht="33" customHeight="1">
      <c r="A109" s="41"/>
      <c r="B109" s="42"/>
      <c r="C109" s="267" t="s">
        <v>233</v>
      </c>
      <c r="D109" s="267" t="s">
        <v>338</v>
      </c>
      <c r="E109" s="268" t="s">
        <v>3046</v>
      </c>
      <c r="F109" s="269" t="s">
        <v>3047</v>
      </c>
      <c r="G109" s="270" t="s">
        <v>272</v>
      </c>
      <c r="H109" s="271">
        <v>2</v>
      </c>
      <c r="I109" s="272"/>
      <c r="J109" s="273">
        <f>ROUND(I109*H109,2)</f>
        <v>0</v>
      </c>
      <c r="K109" s="269" t="s">
        <v>19</v>
      </c>
      <c r="L109" s="274"/>
      <c r="M109" s="275" t="s">
        <v>19</v>
      </c>
      <c r="N109" s="276" t="s">
        <v>48</v>
      </c>
      <c r="O109" s="87"/>
      <c r="P109" s="224">
        <f>O109*H109</f>
        <v>0</v>
      </c>
      <c r="Q109" s="224">
        <v>0.00020000000000000001</v>
      </c>
      <c r="R109" s="224">
        <f>Q109*H109</f>
        <v>0.00040000000000000002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393</v>
      </c>
      <c r="AT109" s="226" t="s">
        <v>338</v>
      </c>
      <c r="AU109" s="226" t="s">
        <v>87</v>
      </c>
      <c r="AY109" s="20" t="s">
        <v>164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85</v>
      </c>
      <c r="BK109" s="227">
        <f>ROUND(I109*H109,2)</f>
        <v>0</v>
      </c>
      <c r="BL109" s="20" t="s">
        <v>276</v>
      </c>
      <c r="BM109" s="226" t="s">
        <v>3048</v>
      </c>
    </row>
    <row r="110" s="2" customFormat="1" ht="33" customHeight="1">
      <c r="A110" s="41"/>
      <c r="B110" s="42"/>
      <c r="C110" s="267" t="s">
        <v>240</v>
      </c>
      <c r="D110" s="267" t="s">
        <v>338</v>
      </c>
      <c r="E110" s="268" t="s">
        <v>3049</v>
      </c>
      <c r="F110" s="269" t="s">
        <v>3050</v>
      </c>
      <c r="G110" s="270" t="s">
        <v>272</v>
      </c>
      <c r="H110" s="271">
        <v>5</v>
      </c>
      <c r="I110" s="272"/>
      <c r="J110" s="273">
        <f>ROUND(I110*H110,2)</f>
        <v>0</v>
      </c>
      <c r="K110" s="269" t="s">
        <v>19</v>
      </c>
      <c r="L110" s="274"/>
      <c r="M110" s="275" t="s">
        <v>19</v>
      </c>
      <c r="N110" s="276" t="s">
        <v>48</v>
      </c>
      <c r="O110" s="87"/>
      <c r="P110" s="224">
        <f>O110*H110</f>
        <v>0</v>
      </c>
      <c r="Q110" s="224">
        <v>0.00020000000000000001</v>
      </c>
      <c r="R110" s="224">
        <f>Q110*H110</f>
        <v>0.001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393</v>
      </c>
      <c r="AT110" s="226" t="s">
        <v>338</v>
      </c>
      <c r="AU110" s="226" t="s">
        <v>87</v>
      </c>
      <c r="AY110" s="20" t="s">
        <v>164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85</v>
      </c>
      <c r="BK110" s="227">
        <f>ROUND(I110*H110,2)</f>
        <v>0</v>
      </c>
      <c r="BL110" s="20" t="s">
        <v>276</v>
      </c>
      <c r="BM110" s="226" t="s">
        <v>3051</v>
      </c>
    </row>
    <row r="111" s="2" customFormat="1" ht="24.15" customHeight="1">
      <c r="A111" s="41"/>
      <c r="B111" s="42"/>
      <c r="C111" s="215" t="s">
        <v>8</v>
      </c>
      <c r="D111" s="215" t="s">
        <v>166</v>
      </c>
      <c r="E111" s="216" t="s">
        <v>3052</v>
      </c>
      <c r="F111" s="217" t="s">
        <v>3053</v>
      </c>
      <c r="G111" s="218" t="s">
        <v>272</v>
      </c>
      <c r="H111" s="219">
        <v>1</v>
      </c>
      <c r="I111" s="220"/>
      <c r="J111" s="221">
        <f>ROUND(I111*H111,2)</f>
        <v>0</v>
      </c>
      <c r="K111" s="217" t="s">
        <v>170</v>
      </c>
      <c r="L111" s="47"/>
      <c r="M111" s="222" t="s">
        <v>19</v>
      </c>
      <c r="N111" s="223" t="s">
        <v>48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276</v>
      </c>
      <c r="AT111" s="226" t="s">
        <v>166</v>
      </c>
      <c r="AU111" s="226" t="s">
        <v>87</v>
      </c>
      <c r="AY111" s="20" t="s">
        <v>164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85</v>
      </c>
      <c r="BK111" s="227">
        <f>ROUND(I111*H111,2)</f>
        <v>0</v>
      </c>
      <c r="BL111" s="20" t="s">
        <v>276</v>
      </c>
      <c r="BM111" s="226" t="s">
        <v>3054</v>
      </c>
    </row>
    <row r="112" s="2" customFormat="1">
      <c r="A112" s="41"/>
      <c r="B112" s="42"/>
      <c r="C112" s="43"/>
      <c r="D112" s="228" t="s">
        <v>172</v>
      </c>
      <c r="E112" s="43"/>
      <c r="F112" s="229" t="s">
        <v>3055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172</v>
      </c>
      <c r="AU112" s="20" t="s">
        <v>87</v>
      </c>
    </row>
    <row r="113" s="2" customFormat="1" ht="24.15" customHeight="1">
      <c r="A113" s="41"/>
      <c r="B113" s="42"/>
      <c r="C113" s="267" t="s">
        <v>253</v>
      </c>
      <c r="D113" s="267" t="s">
        <v>338</v>
      </c>
      <c r="E113" s="268" t="s">
        <v>3056</v>
      </c>
      <c r="F113" s="269" t="s">
        <v>3057</v>
      </c>
      <c r="G113" s="270" t="s">
        <v>272</v>
      </c>
      <c r="H113" s="271">
        <v>1</v>
      </c>
      <c r="I113" s="272"/>
      <c r="J113" s="273">
        <f>ROUND(I113*H113,2)</f>
        <v>0</v>
      </c>
      <c r="K113" s="269" t="s">
        <v>19</v>
      </c>
      <c r="L113" s="274"/>
      <c r="M113" s="275" t="s">
        <v>19</v>
      </c>
      <c r="N113" s="276" t="s">
        <v>48</v>
      </c>
      <c r="O113" s="87"/>
      <c r="P113" s="224">
        <f>O113*H113</f>
        <v>0</v>
      </c>
      <c r="Q113" s="224">
        <v>0.00032000000000000003</v>
      </c>
      <c r="R113" s="224">
        <f>Q113*H113</f>
        <v>0.00032000000000000003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393</v>
      </c>
      <c r="AT113" s="226" t="s">
        <v>338</v>
      </c>
      <c r="AU113" s="226" t="s">
        <v>87</v>
      </c>
      <c r="AY113" s="20" t="s">
        <v>164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85</v>
      </c>
      <c r="BK113" s="227">
        <f>ROUND(I113*H113,2)</f>
        <v>0</v>
      </c>
      <c r="BL113" s="20" t="s">
        <v>276</v>
      </c>
      <c r="BM113" s="226" t="s">
        <v>3058</v>
      </c>
    </row>
    <row r="114" s="2" customFormat="1" ht="33" customHeight="1">
      <c r="A114" s="41"/>
      <c r="B114" s="42"/>
      <c r="C114" s="215" t="s">
        <v>264</v>
      </c>
      <c r="D114" s="215" t="s">
        <v>166</v>
      </c>
      <c r="E114" s="216" t="s">
        <v>3059</v>
      </c>
      <c r="F114" s="217" t="s">
        <v>3060</v>
      </c>
      <c r="G114" s="218" t="s">
        <v>272</v>
      </c>
      <c r="H114" s="219">
        <v>1</v>
      </c>
      <c r="I114" s="220"/>
      <c r="J114" s="221">
        <f>ROUND(I114*H114,2)</f>
        <v>0</v>
      </c>
      <c r="K114" s="217" t="s">
        <v>2931</v>
      </c>
      <c r="L114" s="47"/>
      <c r="M114" s="222" t="s">
        <v>19</v>
      </c>
      <c r="N114" s="223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276</v>
      </c>
      <c r="AT114" s="226" t="s">
        <v>166</v>
      </c>
      <c r="AU114" s="226" t="s">
        <v>87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276</v>
      </c>
      <c r="BM114" s="226" t="s">
        <v>3061</v>
      </c>
    </row>
    <row r="115" s="2" customFormat="1">
      <c r="A115" s="41"/>
      <c r="B115" s="42"/>
      <c r="C115" s="43"/>
      <c r="D115" s="228" t="s">
        <v>172</v>
      </c>
      <c r="E115" s="43"/>
      <c r="F115" s="229" t="s">
        <v>3062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172</v>
      </c>
      <c r="AU115" s="20" t="s">
        <v>87</v>
      </c>
    </row>
    <row r="116" s="2" customFormat="1" ht="16.5" customHeight="1">
      <c r="A116" s="41"/>
      <c r="B116" s="42"/>
      <c r="C116" s="267" t="s">
        <v>269</v>
      </c>
      <c r="D116" s="267" t="s">
        <v>338</v>
      </c>
      <c r="E116" s="268" t="s">
        <v>3063</v>
      </c>
      <c r="F116" s="269" t="s">
        <v>3064</v>
      </c>
      <c r="G116" s="270" t="s">
        <v>272</v>
      </c>
      <c r="H116" s="271">
        <v>1</v>
      </c>
      <c r="I116" s="272"/>
      <c r="J116" s="273">
        <f>ROUND(I116*H116,2)</f>
        <v>0</v>
      </c>
      <c r="K116" s="269" t="s">
        <v>19</v>
      </c>
      <c r="L116" s="274"/>
      <c r="M116" s="275" t="s">
        <v>19</v>
      </c>
      <c r="N116" s="276" t="s">
        <v>48</v>
      </c>
      <c r="O116" s="87"/>
      <c r="P116" s="224">
        <f>O116*H116</f>
        <v>0</v>
      </c>
      <c r="Q116" s="224">
        <v>0.00038000000000000002</v>
      </c>
      <c r="R116" s="224">
        <f>Q116*H116</f>
        <v>0.00038000000000000002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393</v>
      </c>
      <c r="AT116" s="226" t="s">
        <v>338</v>
      </c>
      <c r="AU116" s="226" t="s">
        <v>87</v>
      </c>
      <c r="AY116" s="20" t="s">
        <v>164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85</v>
      </c>
      <c r="BK116" s="227">
        <f>ROUND(I116*H116,2)</f>
        <v>0</v>
      </c>
      <c r="BL116" s="20" t="s">
        <v>276</v>
      </c>
      <c r="BM116" s="226" t="s">
        <v>3065</v>
      </c>
    </row>
    <row r="117" s="2" customFormat="1" ht="24.15" customHeight="1">
      <c r="A117" s="41"/>
      <c r="B117" s="42"/>
      <c r="C117" s="215" t="s">
        <v>303</v>
      </c>
      <c r="D117" s="215" t="s">
        <v>166</v>
      </c>
      <c r="E117" s="216" t="s">
        <v>3066</v>
      </c>
      <c r="F117" s="217" t="s">
        <v>3067</v>
      </c>
      <c r="G117" s="218" t="s">
        <v>272</v>
      </c>
      <c r="H117" s="219">
        <v>1</v>
      </c>
      <c r="I117" s="220"/>
      <c r="J117" s="221">
        <f>ROUND(I117*H117,2)</f>
        <v>0</v>
      </c>
      <c r="K117" s="217" t="s">
        <v>170</v>
      </c>
      <c r="L117" s="47"/>
      <c r="M117" s="222" t="s">
        <v>19</v>
      </c>
      <c r="N117" s="223" t="s">
        <v>48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276</v>
      </c>
      <c r="AT117" s="226" t="s">
        <v>166</v>
      </c>
      <c r="AU117" s="226" t="s">
        <v>87</v>
      </c>
      <c r="AY117" s="20" t="s">
        <v>164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85</v>
      </c>
      <c r="BK117" s="227">
        <f>ROUND(I117*H117,2)</f>
        <v>0</v>
      </c>
      <c r="BL117" s="20" t="s">
        <v>276</v>
      </c>
      <c r="BM117" s="226" t="s">
        <v>3068</v>
      </c>
    </row>
    <row r="118" s="2" customFormat="1">
      <c r="A118" s="41"/>
      <c r="B118" s="42"/>
      <c r="C118" s="43"/>
      <c r="D118" s="228" t="s">
        <v>172</v>
      </c>
      <c r="E118" s="43"/>
      <c r="F118" s="229" t="s">
        <v>3069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172</v>
      </c>
      <c r="AU118" s="20" t="s">
        <v>87</v>
      </c>
    </row>
    <row r="119" s="2" customFormat="1" ht="16.5" customHeight="1">
      <c r="A119" s="41"/>
      <c r="B119" s="42"/>
      <c r="C119" s="267" t="s">
        <v>7</v>
      </c>
      <c r="D119" s="267" t="s">
        <v>338</v>
      </c>
      <c r="E119" s="268" t="s">
        <v>3070</v>
      </c>
      <c r="F119" s="269" t="s">
        <v>3071</v>
      </c>
      <c r="G119" s="270" t="s">
        <v>272</v>
      </c>
      <c r="H119" s="271">
        <v>1</v>
      </c>
      <c r="I119" s="272"/>
      <c r="J119" s="273">
        <f>ROUND(I119*H119,2)</f>
        <v>0</v>
      </c>
      <c r="K119" s="269" t="s">
        <v>19</v>
      </c>
      <c r="L119" s="274"/>
      <c r="M119" s="275" t="s">
        <v>19</v>
      </c>
      <c r="N119" s="276" t="s">
        <v>48</v>
      </c>
      <c r="O119" s="87"/>
      <c r="P119" s="224">
        <f>O119*H119</f>
        <v>0</v>
      </c>
      <c r="Q119" s="224">
        <v>0.00029</v>
      </c>
      <c r="R119" s="224">
        <f>Q119*H119</f>
        <v>0.00029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393</v>
      </c>
      <c r="AT119" s="226" t="s">
        <v>338</v>
      </c>
      <c r="AU119" s="226" t="s">
        <v>87</v>
      </c>
      <c r="AY119" s="20" t="s">
        <v>164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85</v>
      </c>
      <c r="BK119" s="227">
        <f>ROUND(I119*H119,2)</f>
        <v>0</v>
      </c>
      <c r="BL119" s="20" t="s">
        <v>276</v>
      </c>
      <c r="BM119" s="226" t="s">
        <v>3072</v>
      </c>
    </row>
    <row r="120" s="2" customFormat="1" ht="16.5" customHeight="1">
      <c r="A120" s="41"/>
      <c r="B120" s="42"/>
      <c r="C120" s="267" t="s">
        <v>276</v>
      </c>
      <c r="D120" s="267" t="s">
        <v>338</v>
      </c>
      <c r="E120" s="268" t="s">
        <v>3073</v>
      </c>
      <c r="F120" s="269" t="s">
        <v>3074</v>
      </c>
      <c r="G120" s="270" t="s">
        <v>2978</v>
      </c>
      <c r="H120" s="271">
        <v>1</v>
      </c>
      <c r="I120" s="272"/>
      <c r="J120" s="273">
        <f>ROUND(I120*H120,2)</f>
        <v>0</v>
      </c>
      <c r="K120" s="269" t="s">
        <v>19</v>
      </c>
      <c r="L120" s="274"/>
      <c r="M120" s="275" t="s">
        <v>19</v>
      </c>
      <c r="N120" s="276" t="s">
        <v>48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393</v>
      </c>
      <c r="AT120" s="226" t="s">
        <v>338</v>
      </c>
      <c r="AU120" s="226" t="s">
        <v>87</v>
      </c>
      <c r="AY120" s="20" t="s">
        <v>164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85</v>
      </c>
      <c r="BK120" s="227">
        <f>ROUND(I120*H120,2)</f>
        <v>0</v>
      </c>
      <c r="BL120" s="20" t="s">
        <v>276</v>
      </c>
      <c r="BM120" s="226" t="s">
        <v>3075</v>
      </c>
    </row>
    <row r="121" s="2" customFormat="1" ht="16.5" customHeight="1">
      <c r="A121" s="41"/>
      <c r="B121" s="42"/>
      <c r="C121" s="267" t="s">
        <v>282</v>
      </c>
      <c r="D121" s="267" t="s">
        <v>338</v>
      </c>
      <c r="E121" s="268" t="s">
        <v>3076</v>
      </c>
      <c r="F121" s="269" t="s">
        <v>3077</v>
      </c>
      <c r="G121" s="270" t="s">
        <v>2978</v>
      </c>
      <c r="H121" s="271">
        <v>1</v>
      </c>
      <c r="I121" s="272"/>
      <c r="J121" s="273">
        <f>ROUND(I121*H121,2)</f>
        <v>0</v>
      </c>
      <c r="K121" s="269" t="s">
        <v>19</v>
      </c>
      <c r="L121" s="274"/>
      <c r="M121" s="301" t="s">
        <v>19</v>
      </c>
      <c r="N121" s="302" t="s">
        <v>48</v>
      </c>
      <c r="O121" s="292"/>
      <c r="P121" s="293">
        <f>O121*H121</f>
        <v>0</v>
      </c>
      <c r="Q121" s="293">
        <v>0</v>
      </c>
      <c r="R121" s="293">
        <f>Q121*H121</f>
        <v>0</v>
      </c>
      <c r="S121" s="293">
        <v>0</v>
      </c>
      <c r="T121" s="294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393</v>
      </c>
      <c r="AT121" s="226" t="s">
        <v>338</v>
      </c>
      <c r="AU121" s="226" t="s">
        <v>87</v>
      </c>
      <c r="AY121" s="20" t="s">
        <v>164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85</v>
      </c>
      <c r="BK121" s="227">
        <f>ROUND(I121*H121,2)</f>
        <v>0</v>
      </c>
      <c r="BL121" s="20" t="s">
        <v>276</v>
      </c>
      <c r="BM121" s="226" t="s">
        <v>3078</v>
      </c>
    </row>
    <row r="122" s="2" customFormat="1" ht="6.96" customHeight="1">
      <c r="A122" s="41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47"/>
      <c r="M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</sheetData>
  <sheetProtection sheet="1" autoFilter="0" formatColumns="0" formatRows="0" objects="1" scenarios="1" spinCount="100000" saltValue="gVnGWmTvGGc1IsuRsuRnHFXlReZy7NBUy+G1QjILrNF6N26Rk3jc0+EfBWKf80f/bDs3HWVzVZrgOKD/bju8YA==" hashValue="amtG3LjzN60xAZ6Pj9JrVRd1yxHg0oE5DGbIhix1rbVxnm3zPhqiq+PJ1VyyPe16afF8AwNIm3IZYvIHtQwRLg==" algorithmName="SHA-512" password="CC35"/>
  <autoFilter ref="C86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41130021"/>
    <hyperlink ref="F94" r:id="rId2" display="https://podminky.urs.cz/item/CS_URS_2025_01/741320105"/>
    <hyperlink ref="F98" r:id="rId3" display="https://podminky.urs.cz/item/CS_URS_2025_01/741320165"/>
    <hyperlink ref="F101" r:id="rId4" display="https://podminky.urs.cz/item/CS_URS_2021_01/741331032"/>
    <hyperlink ref="F104" r:id="rId5" display="https://podminky.urs.cz/item/CS_URS_2025_01/741320201"/>
    <hyperlink ref="F108" r:id="rId6" display="https://podminky.urs.cz/item/CS_URS_2025_01/741321003"/>
    <hyperlink ref="F112" r:id="rId7" display="https://podminky.urs.cz/item/CS_URS_2025_01/741321043"/>
    <hyperlink ref="F115" r:id="rId8" display="https://podminky.urs.cz/item/CS_URS_2021_01/741322061"/>
    <hyperlink ref="F118" r:id="rId9" display="https://podminky.urs.cz/item/CS_URS_2025_01/74133004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1" customFormat="1" ht="12" customHeight="1">
      <c r="B8" s="23"/>
      <c r="D8" s="145" t="s">
        <v>115</v>
      </c>
      <c r="L8" s="23"/>
    </row>
    <row r="9" s="2" customFormat="1" ht="16.5" customHeight="1">
      <c r="A9" s="41"/>
      <c r="B9" s="47"/>
      <c r="C9" s="41"/>
      <c r="D9" s="41"/>
      <c r="E9" s="146" t="s">
        <v>2777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2778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3079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17. 2. 2026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39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40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41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43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45</v>
      </c>
      <c r="G34" s="41"/>
      <c r="H34" s="41"/>
      <c r="I34" s="157" t="s">
        <v>44</v>
      </c>
      <c r="J34" s="157" t="s">
        <v>46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47</v>
      </c>
      <c r="E35" s="145" t="s">
        <v>48</v>
      </c>
      <c r="F35" s="159">
        <f>ROUND((SUM(BE87:BE101)),  2)</f>
        <v>0</v>
      </c>
      <c r="G35" s="41"/>
      <c r="H35" s="41"/>
      <c r="I35" s="160">
        <v>0.20999999999999999</v>
      </c>
      <c r="J35" s="159">
        <f>ROUND(((SUM(BE87:BE101))*I35),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49</v>
      </c>
      <c r="F36" s="159">
        <f>ROUND((SUM(BF87:BF101)),  2)</f>
        <v>0</v>
      </c>
      <c r="G36" s="41"/>
      <c r="H36" s="41"/>
      <c r="I36" s="160">
        <v>0.12</v>
      </c>
      <c r="J36" s="159">
        <f>ROUND(((SUM(BF87:BF101))*I36),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ROUND((SUM(BG87:BG101)),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51</v>
      </c>
      <c r="F38" s="159">
        <f>ROUND((SUM(BH87:BH101)),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52</v>
      </c>
      <c r="F39" s="159">
        <f>ROUND((SUM(BI87:BI101)),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53</v>
      </c>
      <c r="E41" s="163"/>
      <c r="F41" s="163"/>
      <c r="G41" s="164" t="s">
        <v>54</v>
      </c>
      <c r="H41" s="165" t="s">
        <v>55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REKONSTRUKCE HOSPODÁŘSKÉ BUDOVY KLÁŠTERA – TŘÍDA MÍRU, TACHOV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2777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2778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3 - Rozvaděč R-kola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p.č. 435; k.ú. Tachov</v>
      </c>
      <c r="G56" s="43"/>
      <c r="H56" s="43"/>
      <c r="I56" s="35" t="s">
        <v>23</v>
      </c>
      <c r="J56" s="75" t="str">
        <f>IF(J14="","",J14)</f>
        <v>17. 2. 2026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Muzeum Českého lesa v Tachově</v>
      </c>
      <c r="G58" s="43"/>
      <c r="H58" s="43"/>
      <c r="I58" s="35" t="s">
        <v>33</v>
      </c>
      <c r="J58" s="39" t="str">
        <f>E23</f>
        <v>ATELIER SOUKUP OPL ŠVEHLA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Jaroslav Stolička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118</v>
      </c>
      <c r="D61" s="174"/>
      <c r="E61" s="174"/>
      <c r="F61" s="174"/>
      <c r="G61" s="174"/>
      <c r="H61" s="174"/>
      <c r="I61" s="174"/>
      <c r="J61" s="175" t="s">
        <v>119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75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120</v>
      </c>
    </row>
    <row r="64" s="9" customFormat="1" ht="24.96" customHeight="1">
      <c r="A64" s="9"/>
      <c r="B64" s="177"/>
      <c r="C64" s="178"/>
      <c r="D64" s="179" t="s">
        <v>137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2781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149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2" t="str">
        <f>E7</f>
        <v>REKONSTRUKCE HOSPODÁŘSKÉ BUDOVY KLÁŠTERA – TŘÍDA MÍRU, TACHOV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115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2777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2778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3 - Rozvaděč R-kola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>p.č. 435; k.ú. Tachov</v>
      </c>
      <c r="G81" s="43"/>
      <c r="H81" s="43"/>
      <c r="I81" s="35" t="s">
        <v>23</v>
      </c>
      <c r="J81" s="75" t="str">
        <f>IF(J14="","",J14)</f>
        <v>17. 2. 2026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E17</f>
        <v>Muzeum Českého lesa v Tachově</v>
      </c>
      <c r="G83" s="43"/>
      <c r="H83" s="43"/>
      <c r="I83" s="35" t="s">
        <v>33</v>
      </c>
      <c r="J83" s="39" t="str">
        <f>E23</f>
        <v>ATELIER SOUKUP OPL ŠVEHLA s.r.o.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31</v>
      </c>
      <c r="D84" s="43"/>
      <c r="E84" s="43"/>
      <c r="F84" s="30" t="str">
        <f>IF(E20="","",E20)</f>
        <v>Vyplň údaj</v>
      </c>
      <c r="G84" s="43"/>
      <c r="H84" s="43"/>
      <c r="I84" s="35" t="s">
        <v>38</v>
      </c>
      <c r="J84" s="39" t="str">
        <f>E26</f>
        <v>Ing. Jaroslav Stolička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150</v>
      </c>
      <c r="D86" s="191" t="s">
        <v>62</v>
      </c>
      <c r="E86" s="191" t="s">
        <v>58</v>
      </c>
      <c r="F86" s="191" t="s">
        <v>59</v>
      </c>
      <c r="G86" s="191" t="s">
        <v>151</v>
      </c>
      <c r="H86" s="191" t="s">
        <v>152</v>
      </c>
      <c r="I86" s="191" t="s">
        <v>153</v>
      </c>
      <c r="J86" s="191" t="s">
        <v>119</v>
      </c>
      <c r="K86" s="192" t="s">
        <v>154</v>
      </c>
      <c r="L86" s="193"/>
      <c r="M86" s="95" t="s">
        <v>19</v>
      </c>
      <c r="N86" s="96" t="s">
        <v>47</v>
      </c>
      <c r="O86" s="96" t="s">
        <v>155</v>
      </c>
      <c r="P86" s="96" t="s">
        <v>156</v>
      </c>
      <c r="Q86" s="96" t="s">
        <v>157</v>
      </c>
      <c r="R86" s="96" t="s">
        <v>158</v>
      </c>
      <c r="S86" s="96" t="s">
        <v>159</v>
      </c>
      <c r="T86" s="97" t="s">
        <v>160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161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0.0012000000000000001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76</v>
      </c>
      <c r="AU87" s="20" t="s">
        <v>120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76</v>
      </c>
      <c r="E88" s="202" t="s">
        <v>878</v>
      </c>
      <c r="F88" s="202" t="s">
        <v>879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0.0012000000000000001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87</v>
      </c>
      <c r="AT88" s="211" t="s">
        <v>76</v>
      </c>
      <c r="AU88" s="211" t="s">
        <v>77</v>
      </c>
      <c r="AY88" s="210" t="s">
        <v>164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76</v>
      </c>
      <c r="E89" s="213" t="s">
        <v>2803</v>
      </c>
      <c r="F89" s="213" t="s">
        <v>2804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SUM(P90:P101)</f>
        <v>0</v>
      </c>
      <c r="Q89" s="207"/>
      <c r="R89" s="208">
        <f>SUM(R90:R101)</f>
        <v>0.0012000000000000001</v>
      </c>
      <c r="S89" s="207"/>
      <c r="T89" s="209">
        <f>SUM(T90:T101)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87</v>
      </c>
      <c r="AT89" s="211" t="s">
        <v>76</v>
      </c>
      <c r="AU89" s="211" t="s">
        <v>85</v>
      </c>
      <c r="AY89" s="210" t="s">
        <v>164</v>
      </c>
      <c r="BK89" s="212">
        <f>SUM(BK90:BK101)</f>
        <v>0</v>
      </c>
    </row>
    <row r="90" s="2" customFormat="1" ht="16.5" customHeight="1">
      <c r="A90" s="41"/>
      <c r="B90" s="42"/>
      <c r="C90" s="267" t="s">
        <v>227</v>
      </c>
      <c r="D90" s="267" t="s">
        <v>338</v>
      </c>
      <c r="E90" s="268" t="s">
        <v>3080</v>
      </c>
      <c r="F90" s="269" t="s">
        <v>3081</v>
      </c>
      <c r="G90" s="270" t="s">
        <v>272</v>
      </c>
      <c r="H90" s="271">
        <v>1</v>
      </c>
      <c r="I90" s="272"/>
      <c r="J90" s="273">
        <f>ROUND(I90*H90,2)</f>
        <v>0</v>
      </c>
      <c r="K90" s="269" t="s">
        <v>19</v>
      </c>
      <c r="L90" s="274"/>
      <c r="M90" s="275" t="s">
        <v>19</v>
      </c>
      <c r="N90" s="276" t="s">
        <v>48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393</v>
      </c>
      <c r="AT90" s="226" t="s">
        <v>338</v>
      </c>
      <c r="AU90" s="226" t="s">
        <v>87</v>
      </c>
      <c r="AY90" s="20" t="s">
        <v>164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85</v>
      </c>
      <c r="BK90" s="227">
        <f>ROUND(I90*H90,2)</f>
        <v>0</v>
      </c>
      <c r="BL90" s="20" t="s">
        <v>276</v>
      </c>
      <c r="BM90" s="226" t="s">
        <v>3082</v>
      </c>
    </row>
    <row r="91" s="2" customFormat="1" ht="37.8" customHeight="1">
      <c r="A91" s="41"/>
      <c r="B91" s="42"/>
      <c r="C91" s="215" t="s">
        <v>204</v>
      </c>
      <c r="D91" s="215" t="s">
        <v>166</v>
      </c>
      <c r="E91" s="216" t="s">
        <v>2916</v>
      </c>
      <c r="F91" s="217" t="s">
        <v>2917</v>
      </c>
      <c r="G91" s="218" t="s">
        <v>272</v>
      </c>
      <c r="H91" s="219">
        <v>16</v>
      </c>
      <c r="I91" s="220"/>
      <c r="J91" s="221">
        <f>ROUND(I91*H91,2)</f>
        <v>0</v>
      </c>
      <c r="K91" s="217" t="s">
        <v>170</v>
      </c>
      <c r="L91" s="47"/>
      <c r="M91" s="222" t="s">
        <v>19</v>
      </c>
      <c r="N91" s="223" t="s">
        <v>48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276</v>
      </c>
      <c r="AT91" s="226" t="s">
        <v>166</v>
      </c>
      <c r="AU91" s="226" t="s">
        <v>87</v>
      </c>
      <c r="AY91" s="20" t="s">
        <v>164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85</v>
      </c>
      <c r="BK91" s="227">
        <f>ROUND(I91*H91,2)</f>
        <v>0</v>
      </c>
      <c r="BL91" s="20" t="s">
        <v>276</v>
      </c>
      <c r="BM91" s="226" t="s">
        <v>3083</v>
      </c>
    </row>
    <row r="92" s="2" customFormat="1">
      <c r="A92" s="41"/>
      <c r="B92" s="42"/>
      <c r="C92" s="43"/>
      <c r="D92" s="228" t="s">
        <v>172</v>
      </c>
      <c r="E92" s="43"/>
      <c r="F92" s="229" t="s">
        <v>2919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172</v>
      </c>
      <c r="AU92" s="20" t="s">
        <v>87</v>
      </c>
    </row>
    <row r="93" s="2" customFormat="1" ht="24.15" customHeight="1">
      <c r="A93" s="41"/>
      <c r="B93" s="42"/>
      <c r="C93" s="215" t="s">
        <v>85</v>
      </c>
      <c r="D93" s="215" t="s">
        <v>166</v>
      </c>
      <c r="E93" s="216" t="s">
        <v>3032</v>
      </c>
      <c r="F93" s="217" t="s">
        <v>3033</v>
      </c>
      <c r="G93" s="218" t="s">
        <v>272</v>
      </c>
      <c r="H93" s="219">
        <v>1</v>
      </c>
      <c r="I93" s="220"/>
      <c r="J93" s="221">
        <f>ROUND(I93*H93,2)</f>
        <v>0</v>
      </c>
      <c r="K93" s="217" t="s">
        <v>170</v>
      </c>
      <c r="L93" s="47"/>
      <c r="M93" s="222" t="s">
        <v>19</v>
      </c>
      <c r="N93" s="223" t="s">
        <v>48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276</v>
      </c>
      <c r="AT93" s="226" t="s">
        <v>166</v>
      </c>
      <c r="AU93" s="226" t="s">
        <v>87</v>
      </c>
      <c r="AY93" s="20" t="s">
        <v>164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85</v>
      </c>
      <c r="BK93" s="227">
        <f>ROUND(I93*H93,2)</f>
        <v>0</v>
      </c>
      <c r="BL93" s="20" t="s">
        <v>276</v>
      </c>
      <c r="BM93" s="226" t="s">
        <v>3084</v>
      </c>
    </row>
    <row r="94" s="2" customFormat="1">
      <c r="A94" s="41"/>
      <c r="B94" s="42"/>
      <c r="C94" s="43"/>
      <c r="D94" s="228" t="s">
        <v>172</v>
      </c>
      <c r="E94" s="43"/>
      <c r="F94" s="229" t="s">
        <v>3035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172</v>
      </c>
      <c r="AU94" s="20" t="s">
        <v>87</v>
      </c>
    </row>
    <row r="95" s="2" customFormat="1" ht="21.75" customHeight="1">
      <c r="A95" s="41"/>
      <c r="B95" s="42"/>
      <c r="C95" s="267" t="s">
        <v>87</v>
      </c>
      <c r="D95" s="267" t="s">
        <v>338</v>
      </c>
      <c r="E95" s="268" t="s">
        <v>3085</v>
      </c>
      <c r="F95" s="269" t="s">
        <v>3086</v>
      </c>
      <c r="G95" s="270" t="s">
        <v>272</v>
      </c>
      <c r="H95" s="271">
        <v>1</v>
      </c>
      <c r="I95" s="272"/>
      <c r="J95" s="273">
        <f>ROUND(I95*H95,2)</f>
        <v>0</v>
      </c>
      <c r="K95" s="269" t="s">
        <v>19</v>
      </c>
      <c r="L95" s="274"/>
      <c r="M95" s="275" t="s">
        <v>19</v>
      </c>
      <c r="N95" s="276" t="s">
        <v>48</v>
      </c>
      <c r="O95" s="87"/>
      <c r="P95" s="224">
        <f>O95*H95</f>
        <v>0</v>
      </c>
      <c r="Q95" s="224">
        <v>0.00040000000000000002</v>
      </c>
      <c r="R95" s="224">
        <f>Q95*H95</f>
        <v>0.00040000000000000002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393</v>
      </c>
      <c r="AT95" s="226" t="s">
        <v>338</v>
      </c>
      <c r="AU95" s="226" t="s">
        <v>87</v>
      </c>
      <c r="AY95" s="20" t="s">
        <v>164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85</v>
      </c>
      <c r="BK95" s="227">
        <f>ROUND(I95*H95,2)</f>
        <v>0</v>
      </c>
      <c r="BL95" s="20" t="s">
        <v>276</v>
      </c>
      <c r="BM95" s="226" t="s">
        <v>3087</v>
      </c>
    </row>
    <row r="96" s="2" customFormat="1" ht="24.15" customHeight="1">
      <c r="A96" s="41"/>
      <c r="B96" s="42"/>
      <c r="C96" s="215" t="s">
        <v>105</v>
      </c>
      <c r="D96" s="215" t="s">
        <v>166</v>
      </c>
      <c r="E96" s="216" t="s">
        <v>3042</v>
      </c>
      <c r="F96" s="217" t="s">
        <v>3043</v>
      </c>
      <c r="G96" s="218" t="s">
        <v>272</v>
      </c>
      <c r="H96" s="219">
        <v>4</v>
      </c>
      <c r="I96" s="220"/>
      <c r="J96" s="221">
        <f>ROUND(I96*H96,2)</f>
        <v>0</v>
      </c>
      <c r="K96" s="217" t="s">
        <v>170</v>
      </c>
      <c r="L96" s="47"/>
      <c r="M96" s="222" t="s">
        <v>19</v>
      </c>
      <c r="N96" s="223" t="s">
        <v>48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276</v>
      </c>
      <c r="AT96" s="226" t="s">
        <v>166</v>
      </c>
      <c r="AU96" s="226" t="s">
        <v>87</v>
      </c>
      <c r="AY96" s="20" t="s">
        <v>164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85</v>
      </c>
      <c r="BK96" s="227">
        <f>ROUND(I96*H96,2)</f>
        <v>0</v>
      </c>
      <c r="BL96" s="20" t="s">
        <v>276</v>
      </c>
      <c r="BM96" s="226" t="s">
        <v>3088</v>
      </c>
    </row>
    <row r="97" s="2" customFormat="1">
      <c r="A97" s="41"/>
      <c r="B97" s="42"/>
      <c r="C97" s="43"/>
      <c r="D97" s="228" t="s">
        <v>172</v>
      </c>
      <c r="E97" s="43"/>
      <c r="F97" s="229" t="s">
        <v>3045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172</v>
      </c>
      <c r="AU97" s="20" t="s">
        <v>87</v>
      </c>
    </row>
    <row r="98" s="2" customFormat="1" ht="33" customHeight="1">
      <c r="A98" s="41"/>
      <c r="B98" s="42"/>
      <c r="C98" s="267" t="s">
        <v>108</v>
      </c>
      <c r="D98" s="267" t="s">
        <v>338</v>
      </c>
      <c r="E98" s="268" t="s">
        <v>3046</v>
      </c>
      <c r="F98" s="269" t="s">
        <v>3047</v>
      </c>
      <c r="G98" s="270" t="s">
        <v>272</v>
      </c>
      <c r="H98" s="271">
        <v>1</v>
      </c>
      <c r="I98" s="272"/>
      <c r="J98" s="273">
        <f>ROUND(I98*H98,2)</f>
        <v>0</v>
      </c>
      <c r="K98" s="269" t="s">
        <v>19</v>
      </c>
      <c r="L98" s="274"/>
      <c r="M98" s="275" t="s">
        <v>19</v>
      </c>
      <c r="N98" s="276" t="s">
        <v>48</v>
      </c>
      <c r="O98" s="87"/>
      <c r="P98" s="224">
        <f>O98*H98</f>
        <v>0</v>
      </c>
      <c r="Q98" s="224">
        <v>0.00020000000000000001</v>
      </c>
      <c r="R98" s="224">
        <f>Q98*H98</f>
        <v>0.00020000000000000001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393</v>
      </c>
      <c r="AT98" s="226" t="s">
        <v>338</v>
      </c>
      <c r="AU98" s="226" t="s">
        <v>87</v>
      </c>
      <c r="AY98" s="20" t="s">
        <v>164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85</v>
      </c>
      <c r="BK98" s="227">
        <f>ROUND(I98*H98,2)</f>
        <v>0</v>
      </c>
      <c r="BL98" s="20" t="s">
        <v>276</v>
      </c>
      <c r="BM98" s="226" t="s">
        <v>3089</v>
      </c>
    </row>
    <row r="99" s="2" customFormat="1" ht="33" customHeight="1">
      <c r="A99" s="41"/>
      <c r="B99" s="42"/>
      <c r="C99" s="267" t="s">
        <v>198</v>
      </c>
      <c r="D99" s="267" t="s">
        <v>338</v>
      </c>
      <c r="E99" s="268" t="s">
        <v>3049</v>
      </c>
      <c r="F99" s="269" t="s">
        <v>3090</v>
      </c>
      <c r="G99" s="270" t="s">
        <v>272</v>
      </c>
      <c r="H99" s="271">
        <v>3</v>
      </c>
      <c r="I99" s="272"/>
      <c r="J99" s="273">
        <f>ROUND(I99*H99,2)</f>
        <v>0</v>
      </c>
      <c r="K99" s="269" t="s">
        <v>19</v>
      </c>
      <c r="L99" s="274"/>
      <c r="M99" s="275" t="s">
        <v>19</v>
      </c>
      <c r="N99" s="276" t="s">
        <v>48</v>
      </c>
      <c r="O99" s="87"/>
      <c r="P99" s="224">
        <f>O99*H99</f>
        <v>0</v>
      </c>
      <c r="Q99" s="224">
        <v>0.00020000000000000001</v>
      </c>
      <c r="R99" s="224">
        <f>Q99*H99</f>
        <v>0.00060000000000000006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393</v>
      </c>
      <c r="AT99" s="226" t="s">
        <v>338</v>
      </c>
      <c r="AU99" s="226" t="s">
        <v>87</v>
      </c>
      <c r="AY99" s="20" t="s">
        <v>164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85</v>
      </c>
      <c r="BK99" s="227">
        <f>ROUND(I99*H99,2)</f>
        <v>0</v>
      </c>
      <c r="BL99" s="20" t="s">
        <v>276</v>
      </c>
      <c r="BM99" s="226" t="s">
        <v>3091</v>
      </c>
    </row>
    <row r="100" s="2" customFormat="1" ht="16.5" customHeight="1">
      <c r="A100" s="41"/>
      <c r="B100" s="42"/>
      <c r="C100" s="267" t="s">
        <v>214</v>
      </c>
      <c r="D100" s="267" t="s">
        <v>338</v>
      </c>
      <c r="E100" s="268" t="s">
        <v>3073</v>
      </c>
      <c r="F100" s="269" t="s">
        <v>3074</v>
      </c>
      <c r="G100" s="270" t="s">
        <v>2978</v>
      </c>
      <c r="H100" s="271">
        <v>1</v>
      </c>
      <c r="I100" s="272"/>
      <c r="J100" s="273">
        <f>ROUND(I100*H100,2)</f>
        <v>0</v>
      </c>
      <c r="K100" s="269" t="s">
        <v>19</v>
      </c>
      <c r="L100" s="274"/>
      <c r="M100" s="275" t="s">
        <v>19</v>
      </c>
      <c r="N100" s="276" t="s">
        <v>48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393</v>
      </c>
      <c r="AT100" s="226" t="s">
        <v>338</v>
      </c>
      <c r="AU100" s="226" t="s">
        <v>87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276</v>
      </c>
      <c r="BM100" s="226" t="s">
        <v>3092</v>
      </c>
    </row>
    <row r="101" s="2" customFormat="1" ht="16.5" customHeight="1">
      <c r="A101" s="41"/>
      <c r="B101" s="42"/>
      <c r="C101" s="267" t="s">
        <v>221</v>
      </c>
      <c r="D101" s="267" t="s">
        <v>338</v>
      </c>
      <c r="E101" s="268" t="s">
        <v>3076</v>
      </c>
      <c r="F101" s="269" t="s">
        <v>3077</v>
      </c>
      <c r="G101" s="270" t="s">
        <v>2978</v>
      </c>
      <c r="H101" s="271">
        <v>1</v>
      </c>
      <c r="I101" s="272"/>
      <c r="J101" s="273">
        <f>ROUND(I101*H101,2)</f>
        <v>0</v>
      </c>
      <c r="K101" s="269" t="s">
        <v>19</v>
      </c>
      <c r="L101" s="274"/>
      <c r="M101" s="301" t="s">
        <v>19</v>
      </c>
      <c r="N101" s="302" t="s">
        <v>48</v>
      </c>
      <c r="O101" s="292"/>
      <c r="P101" s="293">
        <f>O101*H101</f>
        <v>0</v>
      </c>
      <c r="Q101" s="293">
        <v>0</v>
      </c>
      <c r="R101" s="293">
        <f>Q101*H101</f>
        <v>0</v>
      </c>
      <c r="S101" s="293">
        <v>0</v>
      </c>
      <c r="T101" s="294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393</v>
      </c>
      <c r="AT101" s="226" t="s">
        <v>338</v>
      </c>
      <c r="AU101" s="226" t="s">
        <v>87</v>
      </c>
      <c r="AY101" s="20" t="s">
        <v>164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85</v>
      </c>
      <c r="BK101" s="227">
        <f>ROUND(I101*H101,2)</f>
        <v>0</v>
      </c>
      <c r="BL101" s="20" t="s">
        <v>276</v>
      </c>
      <c r="BM101" s="226" t="s">
        <v>3093</v>
      </c>
    </row>
    <row r="102" s="2" customFormat="1" ht="6.96" customHeight="1">
      <c r="A102" s="4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47"/>
      <c r="M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</sheetData>
  <sheetProtection sheet="1" autoFilter="0" formatColumns="0" formatRows="0" objects="1" scenarios="1" spinCount="100000" saltValue="Sfx4gaUucXAE5E2CEtbG8UuPFD1G3+U2HHwvMR9euPeuH4sl8VNhWCMB9IeT8EA08AisbRsW5PRXdVyvJBo2Gw==" hashValue="WsLis6OeTIre6HrHRMFBi7tunaf6y5xOtTpCpQcB9KaaBmxtw4kt+WPbxIJXNmYUT/iChSJOpJVUYKFCHFy7Cg==" algorithmName="SHA-512" password="CC35"/>
  <autoFilter ref="C86:K1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41130021"/>
    <hyperlink ref="F94" r:id="rId2" display="https://podminky.urs.cz/item/CS_URS_2025_01/741320201"/>
    <hyperlink ref="F97" r:id="rId3" display="https://podminky.urs.cz/item/CS_URS_2025_01/741321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87</v>
      </c>
    </row>
    <row r="4" s="1" customFormat="1" ht="24.96" customHeight="1">
      <c r="B4" s="23"/>
      <c r="D4" s="143" t="s">
        <v>114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26.25" customHeight="1">
      <c r="B7" s="23"/>
      <c r="E7" s="146" t="str">
        <f>'Rekapitulace stavby'!K6</f>
        <v>REKONSTRUKCE HOSPODÁŘSKÉ BUDOVY KLÁŠTERA – TŘÍDA MÍRU, TACHOV</v>
      </c>
      <c r="F7" s="145"/>
      <c r="G7" s="145"/>
      <c r="H7" s="145"/>
      <c r="L7" s="23"/>
    </row>
    <row r="8" s="1" customFormat="1" ht="12" customHeight="1">
      <c r="B8" s="23"/>
      <c r="D8" s="145" t="s">
        <v>115</v>
      </c>
      <c r="L8" s="23"/>
    </row>
    <row r="9" s="2" customFormat="1" ht="16.5" customHeight="1">
      <c r="A9" s="41"/>
      <c r="B9" s="47"/>
      <c r="C9" s="41"/>
      <c r="D9" s="41"/>
      <c r="E9" s="146" t="s">
        <v>2777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2778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3094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17. 2. 2026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39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40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41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43</v>
      </c>
      <c r="E32" s="41"/>
      <c r="F32" s="41"/>
      <c r="G32" s="41"/>
      <c r="H32" s="41"/>
      <c r="I32" s="41"/>
      <c r="J32" s="156">
        <f>ROUND(J87,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45</v>
      </c>
      <c r="G34" s="41"/>
      <c r="H34" s="41"/>
      <c r="I34" s="157" t="s">
        <v>44</v>
      </c>
      <c r="J34" s="157" t="s">
        <v>46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47</v>
      </c>
      <c r="E35" s="145" t="s">
        <v>48</v>
      </c>
      <c r="F35" s="159">
        <f>ROUND((SUM(BE87:BE121)),  2)</f>
        <v>0</v>
      </c>
      <c r="G35" s="41"/>
      <c r="H35" s="41"/>
      <c r="I35" s="160">
        <v>0.20999999999999999</v>
      </c>
      <c r="J35" s="159">
        <f>ROUND(((SUM(BE87:BE121))*I35),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49</v>
      </c>
      <c r="F36" s="159">
        <f>ROUND((SUM(BF87:BF121)),  2)</f>
        <v>0</v>
      </c>
      <c r="G36" s="41"/>
      <c r="H36" s="41"/>
      <c r="I36" s="160">
        <v>0.12</v>
      </c>
      <c r="J36" s="159">
        <f>ROUND(((SUM(BF87:BF121))*I36),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ROUND((SUM(BG87:BG121)),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51</v>
      </c>
      <c r="F38" s="159">
        <f>ROUND((SUM(BH87:BH121)),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52</v>
      </c>
      <c r="F39" s="159">
        <f>ROUND((SUM(BI87:BI121)),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53</v>
      </c>
      <c r="E41" s="163"/>
      <c r="F41" s="163"/>
      <c r="G41" s="164" t="s">
        <v>54</v>
      </c>
      <c r="H41" s="165" t="s">
        <v>55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117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26.25" customHeight="1">
      <c r="A50" s="41"/>
      <c r="B50" s="42"/>
      <c r="C50" s="43"/>
      <c r="D50" s="43"/>
      <c r="E50" s="172" t="str">
        <f>E7</f>
        <v>REKONSTRUKCE HOSPODÁŘSKÉ BUDOVY KLÁŠTERA – TŘÍDA MÍRU, TACHOV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2777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2778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4 - Hromosvod a uzemnění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p.č. 435; k.ú. Tachov</v>
      </c>
      <c r="G56" s="43"/>
      <c r="H56" s="43"/>
      <c r="I56" s="35" t="s">
        <v>23</v>
      </c>
      <c r="J56" s="75" t="str">
        <f>IF(J14="","",J14)</f>
        <v>17. 2. 2026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Muzeum Českého lesa v Tachově</v>
      </c>
      <c r="G58" s="43"/>
      <c r="H58" s="43"/>
      <c r="I58" s="35" t="s">
        <v>33</v>
      </c>
      <c r="J58" s="39" t="str">
        <f>E23</f>
        <v>ATELIER SOUKUP OPL ŠVEHLA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Jaroslav Stolička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118</v>
      </c>
      <c r="D61" s="174"/>
      <c r="E61" s="174"/>
      <c r="F61" s="174"/>
      <c r="G61" s="174"/>
      <c r="H61" s="174"/>
      <c r="I61" s="174"/>
      <c r="J61" s="175" t="s">
        <v>119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75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120</v>
      </c>
    </row>
    <row r="64" s="9" customFormat="1" ht="24.96" customHeight="1">
      <c r="A64" s="9"/>
      <c r="B64" s="177"/>
      <c r="C64" s="178"/>
      <c r="D64" s="179" t="s">
        <v>137</v>
      </c>
      <c r="E64" s="180"/>
      <c r="F64" s="180"/>
      <c r="G64" s="180"/>
      <c r="H64" s="180"/>
      <c r="I64" s="180"/>
      <c r="J64" s="181">
        <f>J88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2781</v>
      </c>
      <c r="E65" s="185"/>
      <c r="F65" s="185"/>
      <c r="G65" s="185"/>
      <c r="H65" s="185"/>
      <c r="I65" s="185"/>
      <c r="J65" s="186">
        <f>J89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149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72" t="str">
        <f>E7</f>
        <v>REKONSTRUKCE HOSPODÁŘSKÉ BUDOVY KLÁŠTERA – TŘÍDA MÍRU, TACHOV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115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2" t="s">
        <v>2777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2778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4 - Hromosvod a uzemnění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F14</f>
        <v>p.č. 435; k.ú. Tachov</v>
      </c>
      <c r="G81" s="43"/>
      <c r="H81" s="43"/>
      <c r="I81" s="35" t="s">
        <v>23</v>
      </c>
      <c r="J81" s="75" t="str">
        <f>IF(J14="","",J14)</f>
        <v>17. 2. 2026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E17</f>
        <v>Muzeum Českého lesa v Tachově</v>
      </c>
      <c r="G83" s="43"/>
      <c r="H83" s="43"/>
      <c r="I83" s="35" t="s">
        <v>33</v>
      </c>
      <c r="J83" s="39" t="str">
        <f>E23</f>
        <v>ATELIER SOUKUP OPL ŠVEHLA s.r.o.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31</v>
      </c>
      <c r="D84" s="43"/>
      <c r="E84" s="43"/>
      <c r="F84" s="30" t="str">
        <f>IF(E20="","",E20)</f>
        <v>Vyplň údaj</v>
      </c>
      <c r="G84" s="43"/>
      <c r="H84" s="43"/>
      <c r="I84" s="35" t="s">
        <v>38</v>
      </c>
      <c r="J84" s="39" t="str">
        <f>E26</f>
        <v>Ing. Jaroslav Stolička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150</v>
      </c>
      <c r="D86" s="191" t="s">
        <v>62</v>
      </c>
      <c r="E86" s="191" t="s">
        <v>58</v>
      </c>
      <c r="F86" s="191" t="s">
        <v>59</v>
      </c>
      <c r="G86" s="191" t="s">
        <v>151</v>
      </c>
      <c r="H86" s="191" t="s">
        <v>152</v>
      </c>
      <c r="I86" s="191" t="s">
        <v>153</v>
      </c>
      <c r="J86" s="191" t="s">
        <v>119</v>
      </c>
      <c r="K86" s="192" t="s">
        <v>154</v>
      </c>
      <c r="L86" s="193"/>
      <c r="M86" s="95" t="s">
        <v>19</v>
      </c>
      <c r="N86" s="96" t="s">
        <v>47</v>
      </c>
      <c r="O86" s="96" t="s">
        <v>155</v>
      </c>
      <c r="P86" s="96" t="s">
        <v>156</v>
      </c>
      <c r="Q86" s="96" t="s">
        <v>157</v>
      </c>
      <c r="R86" s="96" t="s">
        <v>158</v>
      </c>
      <c r="S86" s="96" t="s">
        <v>159</v>
      </c>
      <c r="T86" s="97" t="s">
        <v>160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161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</f>
        <v>0</v>
      </c>
      <c r="Q87" s="99"/>
      <c r="R87" s="196">
        <f>R88</f>
        <v>0.18263000000000002</v>
      </c>
      <c r="S87" s="99"/>
      <c r="T87" s="197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76</v>
      </c>
      <c r="AU87" s="20" t="s">
        <v>120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76</v>
      </c>
      <c r="E88" s="202" t="s">
        <v>878</v>
      </c>
      <c r="F88" s="202" t="s">
        <v>879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0.18263000000000002</v>
      </c>
      <c r="S88" s="207"/>
      <c r="T88" s="20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87</v>
      </c>
      <c r="AT88" s="211" t="s">
        <v>76</v>
      </c>
      <c r="AU88" s="211" t="s">
        <v>77</v>
      </c>
      <c r="AY88" s="210" t="s">
        <v>164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76</v>
      </c>
      <c r="E89" s="213" t="s">
        <v>2803</v>
      </c>
      <c r="F89" s="213" t="s">
        <v>2804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SUM(P90:P121)</f>
        <v>0</v>
      </c>
      <c r="Q89" s="207"/>
      <c r="R89" s="208">
        <f>SUM(R90:R121)</f>
        <v>0.18263000000000002</v>
      </c>
      <c r="S89" s="207"/>
      <c r="T89" s="209">
        <f>SUM(T90:T121)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87</v>
      </c>
      <c r="AT89" s="211" t="s">
        <v>76</v>
      </c>
      <c r="AU89" s="211" t="s">
        <v>85</v>
      </c>
      <c r="AY89" s="210" t="s">
        <v>164</v>
      </c>
      <c r="BK89" s="212">
        <f>SUM(BK90:BK121)</f>
        <v>0</v>
      </c>
    </row>
    <row r="90" s="2" customFormat="1" ht="49.05" customHeight="1">
      <c r="A90" s="41"/>
      <c r="B90" s="42"/>
      <c r="C90" s="215" t="s">
        <v>85</v>
      </c>
      <c r="D90" s="215" t="s">
        <v>166</v>
      </c>
      <c r="E90" s="216" t="s">
        <v>3095</v>
      </c>
      <c r="F90" s="217" t="s">
        <v>3096</v>
      </c>
      <c r="G90" s="218" t="s">
        <v>359</v>
      </c>
      <c r="H90" s="219">
        <v>40</v>
      </c>
      <c r="I90" s="220"/>
      <c r="J90" s="221">
        <f>ROUND(I90*H90,2)</f>
        <v>0</v>
      </c>
      <c r="K90" s="217" t="s">
        <v>170</v>
      </c>
      <c r="L90" s="47"/>
      <c r="M90" s="222" t="s">
        <v>19</v>
      </c>
      <c r="N90" s="223" t="s">
        <v>48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276</v>
      </c>
      <c r="AT90" s="226" t="s">
        <v>166</v>
      </c>
      <c r="AU90" s="226" t="s">
        <v>87</v>
      </c>
      <c r="AY90" s="20" t="s">
        <v>164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85</v>
      </c>
      <c r="BK90" s="227">
        <f>ROUND(I90*H90,2)</f>
        <v>0</v>
      </c>
      <c r="BL90" s="20" t="s">
        <v>276</v>
      </c>
      <c r="BM90" s="226" t="s">
        <v>3097</v>
      </c>
    </row>
    <row r="91" s="2" customFormat="1">
      <c r="A91" s="41"/>
      <c r="B91" s="42"/>
      <c r="C91" s="43"/>
      <c r="D91" s="228" t="s">
        <v>172</v>
      </c>
      <c r="E91" s="43"/>
      <c r="F91" s="229" t="s">
        <v>3098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172</v>
      </c>
      <c r="AU91" s="20" t="s">
        <v>87</v>
      </c>
    </row>
    <row r="92" s="2" customFormat="1" ht="16.5" customHeight="1">
      <c r="A92" s="41"/>
      <c r="B92" s="42"/>
      <c r="C92" s="267" t="s">
        <v>87</v>
      </c>
      <c r="D92" s="267" t="s">
        <v>338</v>
      </c>
      <c r="E92" s="268" t="s">
        <v>3099</v>
      </c>
      <c r="F92" s="269" t="s">
        <v>3100</v>
      </c>
      <c r="G92" s="270" t="s">
        <v>2501</v>
      </c>
      <c r="H92" s="271">
        <v>40</v>
      </c>
      <c r="I92" s="272"/>
      <c r="J92" s="273">
        <f>ROUND(I92*H92,2)</f>
        <v>0</v>
      </c>
      <c r="K92" s="269" t="s">
        <v>170</v>
      </c>
      <c r="L92" s="274"/>
      <c r="M92" s="275" t="s">
        <v>19</v>
      </c>
      <c r="N92" s="276" t="s">
        <v>48</v>
      </c>
      <c r="O92" s="87"/>
      <c r="P92" s="224">
        <f>O92*H92</f>
        <v>0</v>
      </c>
      <c r="Q92" s="224">
        <v>0.001</v>
      </c>
      <c r="R92" s="224">
        <f>Q92*H92</f>
        <v>0.040000000000000001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393</v>
      </c>
      <c r="AT92" s="226" t="s">
        <v>338</v>
      </c>
      <c r="AU92" s="226" t="s">
        <v>87</v>
      </c>
      <c r="AY92" s="20" t="s">
        <v>164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85</v>
      </c>
      <c r="BK92" s="227">
        <f>ROUND(I92*H92,2)</f>
        <v>0</v>
      </c>
      <c r="BL92" s="20" t="s">
        <v>276</v>
      </c>
      <c r="BM92" s="226" t="s">
        <v>3101</v>
      </c>
    </row>
    <row r="93" s="2" customFormat="1" ht="49.05" customHeight="1">
      <c r="A93" s="41"/>
      <c r="B93" s="42"/>
      <c r="C93" s="215" t="s">
        <v>105</v>
      </c>
      <c r="D93" s="215" t="s">
        <v>166</v>
      </c>
      <c r="E93" s="216" t="s">
        <v>3102</v>
      </c>
      <c r="F93" s="217" t="s">
        <v>3103</v>
      </c>
      <c r="G93" s="218" t="s">
        <v>359</v>
      </c>
      <c r="H93" s="219">
        <v>14</v>
      </c>
      <c r="I93" s="220"/>
      <c r="J93" s="221">
        <f>ROUND(I93*H93,2)</f>
        <v>0</v>
      </c>
      <c r="K93" s="217" t="s">
        <v>170</v>
      </c>
      <c r="L93" s="47"/>
      <c r="M93" s="222" t="s">
        <v>19</v>
      </c>
      <c r="N93" s="223" t="s">
        <v>48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276</v>
      </c>
      <c r="AT93" s="226" t="s">
        <v>166</v>
      </c>
      <c r="AU93" s="226" t="s">
        <v>87</v>
      </c>
      <c r="AY93" s="20" t="s">
        <v>164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85</v>
      </c>
      <c r="BK93" s="227">
        <f>ROUND(I93*H93,2)</f>
        <v>0</v>
      </c>
      <c r="BL93" s="20" t="s">
        <v>276</v>
      </c>
      <c r="BM93" s="226" t="s">
        <v>3104</v>
      </c>
    </row>
    <row r="94" s="2" customFormat="1">
      <c r="A94" s="41"/>
      <c r="B94" s="42"/>
      <c r="C94" s="43"/>
      <c r="D94" s="228" t="s">
        <v>172</v>
      </c>
      <c r="E94" s="43"/>
      <c r="F94" s="229" t="s">
        <v>3105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172</v>
      </c>
      <c r="AU94" s="20" t="s">
        <v>87</v>
      </c>
    </row>
    <row r="95" s="2" customFormat="1" ht="16.5" customHeight="1">
      <c r="A95" s="41"/>
      <c r="B95" s="42"/>
      <c r="C95" s="267" t="s">
        <v>108</v>
      </c>
      <c r="D95" s="267" t="s">
        <v>338</v>
      </c>
      <c r="E95" s="268" t="s">
        <v>3106</v>
      </c>
      <c r="F95" s="269" t="s">
        <v>3107</v>
      </c>
      <c r="G95" s="270" t="s">
        <v>2501</v>
      </c>
      <c r="H95" s="271">
        <v>14</v>
      </c>
      <c r="I95" s="272"/>
      <c r="J95" s="273">
        <f>ROUND(I95*H95,2)</f>
        <v>0</v>
      </c>
      <c r="K95" s="269" t="s">
        <v>170</v>
      </c>
      <c r="L95" s="274"/>
      <c r="M95" s="275" t="s">
        <v>19</v>
      </c>
      <c r="N95" s="276" t="s">
        <v>48</v>
      </c>
      <c r="O95" s="87"/>
      <c r="P95" s="224">
        <f>O95*H95</f>
        <v>0</v>
      </c>
      <c r="Q95" s="224">
        <v>0.001</v>
      </c>
      <c r="R95" s="224">
        <f>Q95*H95</f>
        <v>0.014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1031</v>
      </c>
      <c r="AT95" s="226" t="s">
        <v>338</v>
      </c>
      <c r="AU95" s="226" t="s">
        <v>87</v>
      </c>
      <c r="AY95" s="20" t="s">
        <v>164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85</v>
      </c>
      <c r="BK95" s="227">
        <f>ROUND(I95*H95,2)</f>
        <v>0</v>
      </c>
      <c r="BL95" s="20" t="s">
        <v>1031</v>
      </c>
      <c r="BM95" s="226" t="s">
        <v>3108</v>
      </c>
    </row>
    <row r="96" s="2" customFormat="1" ht="16.5" customHeight="1">
      <c r="A96" s="41"/>
      <c r="B96" s="42"/>
      <c r="C96" s="267" t="s">
        <v>198</v>
      </c>
      <c r="D96" s="267" t="s">
        <v>338</v>
      </c>
      <c r="E96" s="268" t="s">
        <v>3109</v>
      </c>
      <c r="F96" s="269" t="s">
        <v>3110</v>
      </c>
      <c r="G96" s="270" t="s">
        <v>272</v>
      </c>
      <c r="H96" s="271">
        <v>12</v>
      </c>
      <c r="I96" s="272"/>
      <c r="J96" s="273">
        <f>ROUND(I96*H96,2)</f>
        <v>0</v>
      </c>
      <c r="K96" s="269" t="s">
        <v>19</v>
      </c>
      <c r="L96" s="274"/>
      <c r="M96" s="275" t="s">
        <v>19</v>
      </c>
      <c r="N96" s="276" t="s">
        <v>48</v>
      </c>
      <c r="O96" s="87"/>
      <c r="P96" s="224">
        <f>O96*H96</f>
        <v>0</v>
      </c>
      <c r="Q96" s="224">
        <v>0.00013999999999999999</v>
      </c>
      <c r="R96" s="224">
        <f>Q96*H96</f>
        <v>0.0016799999999999999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393</v>
      </c>
      <c r="AT96" s="226" t="s">
        <v>338</v>
      </c>
      <c r="AU96" s="226" t="s">
        <v>87</v>
      </c>
      <c r="AY96" s="20" t="s">
        <v>164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85</v>
      </c>
      <c r="BK96" s="227">
        <f>ROUND(I96*H96,2)</f>
        <v>0</v>
      </c>
      <c r="BL96" s="20" t="s">
        <v>276</v>
      </c>
      <c r="BM96" s="226" t="s">
        <v>3111</v>
      </c>
    </row>
    <row r="97" s="2" customFormat="1" ht="24.15" customHeight="1">
      <c r="A97" s="41"/>
      <c r="B97" s="42"/>
      <c r="C97" s="267" t="s">
        <v>204</v>
      </c>
      <c r="D97" s="267" t="s">
        <v>338</v>
      </c>
      <c r="E97" s="268" t="s">
        <v>3112</v>
      </c>
      <c r="F97" s="269" t="s">
        <v>3113</v>
      </c>
      <c r="G97" s="270" t="s">
        <v>272</v>
      </c>
      <c r="H97" s="271">
        <v>10</v>
      </c>
      <c r="I97" s="272"/>
      <c r="J97" s="273">
        <f>ROUND(I97*H97,2)</f>
        <v>0</v>
      </c>
      <c r="K97" s="269" t="s">
        <v>19</v>
      </c>
      <c r="L97" s="274"/>
      <c r="M97" s="275" t="s">
        <v>19</v>
      </c>
      <c r="N97" s="276" t="s">
        <v>48</v>
      </c>
      <c r="O97" s="87"/>
      <c r="P97" s="224">
        <f>O97*H97</f>
        <v>0</v>
      </c>
      <c r="Q97" s="224">
        <v>6.0000000000000002E-05</v>
      </c>
      <c r="R97" s="224">
        <f>Q97*H97</f>
        <v>0.00060000000000000006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393</v>
      </c>
      <c r="AT97" s="226" t="s">
        <v>338</v>
      </c>
      <c r="AU97" s="226" t="s">
        <v>87</v>
      </c>
      <c r="AY97" s="20" t="s">
        <v>164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85</v>
      </c>
      <c r="BK97" s="227">
        <f>ROUND(I97*H97,2)</f>
        <v>0</v>
      </c>
      <c r="BL97" s="20" t="s">
        <v>276</v>
      </c>
      <c r="BM97" s="226" t="s">
        <v>3114</v>
      </c>
    </row>
    <row r="98" s="2" customFormat="1" ht="24.15" customHeight="1">
      <c r="A98" s="41"/>
      <c r="B98" s="42"/>
      <c r="C98" s="215" t="s">
        <v>214</v>
      </c>
      <c r="D98" s="215" t="s">
        <v>166</v>
      </c>
      <c r="E98" s="216" t="s">
        <v>3115</v>
      </c>
      <c r="F98" s="217" t="s">
        <v>3116</v>
      </c>
      <c r="G98" s="218" t="s">
        <v>359</v>
      </c>
      <c r="H98" s="219">
        <v>60</v>
      </c>
      <c r="I98" s="220"/>
      <c r="J98" s="221">
        <f>ROUND(I98*H98,2)</f>
        <v>0</v>
      </c>
      <c r="K98" s="217" t="s">
        <v>170</v>
      </c>
      <c r="L98" s="47"/>
      <c r="M98" s="222" t="s">
        <v>19</v>
      </c>
      <c r="N98" s="223" t="s">
        <v>48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276</v>
      </c>
      <c r="AT98" s="226" t="s">
        <v>166</v>
      </c>
      <c r="AU98" s="226" t="s">
        <v>87</v>
      </c>
      <c r="AY98" s="20" t="s">
        <v>164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85</v>
      </c>
      <c r="BK98" s="227">
        <f>ROUND(I98*H98,2)</f>
        <v>0</v>
      </c>
      <c r="BL98" s="20" t="s">
        <v>276</v>
      </c>
      <c r="BM98" s="226" t="s">
        <v>3117</v>
      </c>
    </row>
    <row r="99" s="2" customFormat="1">
      <c r="A99" s="41"/>
      <c r="B99" s="42"/>
      <c r="C99" s="43"/>
      <c r="D99" s="228" t="s">
        <v>172</v>
      </c>
      <c r="E99" s="43"/>
      <c r="F99" s="229" t="s">
        <v>3118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172</v>
      </c>
      <c r="AU99" s="20" t="s">
        <v>87</v>
      </c>
    </row>
    <row r="100" s="2" customFormat="1" ht="16.5" customHeight="1">
      <c r="A100" s="41"/>
      <c r="B100" s="42"/>
      <c r="C100" s="267" t="s">
        <v>221</v>
      </c>
      <c r="D100" s="267" t="s">
        <v>338</v>
      </c>
      <c r="E100" s="268" t="s">
        <v>3119</v>
      </c>
      <c r="F100" s="269" t="s">
        <v>3120</v>
      </c>
      <c r="G100" s="270" t="s">
        <v>2501</v>
      </c>
      <c r="H100" s="271">
        <v>60</v>
      </c>
      <c r="I100" s="272"/>
      <c r="J100" s="273">
        <f>ROUND(I100*H100,2)</f>
        <v>0</v>
      </c>
      <c r="K100" s="269" t="s">
        <v>2931</v>
      </c>
      <c r="L100" s="274"/>
      <c r="M100" s="275" t="s">
        <v>19</v>
      </c>
      <c r="N100" s="276" t="s">
        <v>48</v>
      </c>
      <c r="O100" s="87"/>
      <c r="P100" s="224">
        <f>O100*H100</f>
        <v>0</v>
      </c>
      <c r="Q100" s="224">
        <v>0.001</v>
      </c>
      <c r="R100" s="224">
        <f>Q100*H100</f>
        <v>0.059999999999999998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393</v>
      </c>
      <c r="AT100" s="226" t="s">
        <v>338</v>
      </c>
      <c r="AU100" s="226" t="s">
        <v>87</v>
      </c>
      <c r="AY100" s="20" t="s">
        <v>164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85</v>
      </c>
      <c r="BK100" s="227">
        <f>ROUND(I100*H100,2)</f>
        <v>0</v>
      </c>
      <c r="BL100" s="20" t="s">
        <v>276</v>
      </c>
      <c r="BM100" s="226" t="s">
        <v>3121</v>
      </c>
    </row>
    <row r="101" s="2" customFormat="1" ht="24.15" customHeight="1">
      <c r="A101" s="41"/>
      <c r="B101" s="42"/>
      <c r="C101" s="215" t="s">
        <v>227</v>
      </c>
      <c r="D101" s="215" t="s">
        <v>166</v>
      </c>
      <c r="E101" s="216" t="s">
        <v>3122</v>
      </c>
      <c r="F101" s="217" t="s">
        <v>3123</v>
      </c>
      <c r="G101" s="218" t="s">
        <v>272</v>
      </c>
      <c r="H101" s="219">
        <v>16</v>
      </c>
      <c r="I101" s="220"/>
      <c r="J101" s="221">
        <f>ROUND(I101*H101,2)</f>
        <v>0</v>
      </c>
      <c r="K101" s="217" t="s">
        <v>170</v>
      </c>
      <c r="L101" s="47"/>
      <c r="M101" s="222" t="s">
        <v>19</v>
      </c>
      <c r="N101" s="223" t="s">
        <v>48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276</v>
      </c>
      <c r="AT101" s="226" t="s">
        <v>166</v>
      </c>
      <c r="AU101" s="226" t="s">
        <v>87</v>
      </c>
      <c r="AY101" s="20" t="s">
        <v>164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85</v>
      </c>
      <c r="BK101" s="227">
        <f>ROUND(I101*H101,2)</f>
        <v>0</v>
      </c>
      <c r="BL101" s="20" t="s">
        <v>276</v>
      </c>
      <c r="BM101" s="226" t="s">
        <v>3124</v>
      </c>
    </row>
    <row r="102" s="2" customFormat="1">
      <c r="A102" s="41"/>
      <c r="B102" s="42"/>
      <c r="C102" s="43"/>
      <c r="D102" s="228" t="s">
        <v>172</v>
      </c>
      <c r="E102" s="43"/>
      <c r="F102" s="229" t="s">
        <v>3125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172</v>
      </c>
      <c r="AU102" s="20" t="s">
        <v>87</v>
      </c>
    </row>
    <row r="103" s="2" customFormat="1" ht="16.5" customHeight="1">
      <c r="A103" s="41"/>
      <c r="B103" s="42"/>
      <c r="C103" s="267" t="s">
        <v>233</v>
      </c>
      <c r="D103" s="267" t="s">
        <v>338</v>
      </c>
      <c r="E103" s="268" t="s">
        <v>3126</v>
      </c>
      <c r="F103" s="269" t="s">
        <v>3127</v>
      </c>
      <c r="G103" s="270" t="s">
        <v>272</v>
      </c>
      <c r="H103" s="271">
        <v>60</v>
      </c>
      <c r="I103" s="272"/>
      <c r="J103" s="273">
        <f>ROUND(I103*H103,2)</f>
        <v>0</v>
      </c>
      <c r="K103" s="269" t="s">
        <v>170</v>
      </c>
      <c r="L103" s="274"/>
      <c r="M103" s="275" t="s">
        <v>19</v>
      </c>
      <c r="N103" s="276" t="s">
        <v>48</v>
      </c>
      <c r="O103" s="87"/>
      <c r="P103" s="224">
        <f>O103*H103</f>
        <v>0</v>
      </c>
      <c r="Q103" s="224">
        <v>0.00042999999999999999</v>
      </c>
      <c r="R103" s="224">
        <f>Q103*H103</f>
        <v>0.0258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393</v>
      </c>
      <c r="AT103" s="226" t="s">
        <v>338</v>
      </c>
      <c r="AU103" s="226" t="s">
        <v>87</v>
      </c>
      <c r="AY103" s="20" t="s">
        <v>164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85</v>
      </c>
      <c r="BK103" s="227">
        <f>ROUND(I103*H103,2)</f>
        <v>0</v>
      </c>
      <c r="BL103" s="20" t="s">
        <v>276</v>
      </c>
      <c r="BM103" s="226" t="s">
        <v>3128</v>
      </c>
    </row>
    <row r="104" s="2" customFormat="1" ht="24.15" customHeight="1">
      <c r="A104" s="41"/>
      <c r="B104" s="42"/>
      <c r="C104" s="215" t="s">
        <v>240</v>
      </c>
      <c r="D104" s="215" t="s">
        <v>166</v>
      </c>
      <c r="E104" s="216" t="s">
        <v>3129</v>
      </c>
      <c r="F104" s="217" t="s">
        <v>3123</v>
      </c>
      <c r="G104" s="218" t="s">
        <v>272</v>
      </c>
      <c r="H104" s="219">
        <v>36</v>
      </c>
      <c r="I104" s="220"/>
      <c r="J104" s="221">
        <f>ROUND(I104*H104,2)</f>
        <v>0</v>
      </c>
      <c r="K104" s="217" t="s">
        <v>170</v>
      </c>
      <c r="L104" s="47"/>
      <c r="M104" s="222" t="s">
        <v>19</v>
      </c>
      <c r="N104" s="223" t="s">
        <v>48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276</v>
      </c>
      <c r="AT104" s="226" t="s">
        <v>166</v>
      </c>
      <c r="AU104" s="226" t="s">
        <v>87</v>
      </c>
      <c r="AY104" s="20" t="s">
        <v>164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85</v>
      </c>
      <c r="BK104" s="227">
        <f>ROUND(I104*H104,2)</f>
        <v>0</v>
      </c>
      <c r="BL104" s="20" t="s">
        <v>276</v>
      </c>
      <c r="BM104" s="226" t="s">
        <v>3130</v>
      </c>
    </row>
    <row r="105" s="2" customFormat="1">
      <c r="A105" s="41"/>
      <c r="B105" s="42"/>
      <c r="C105" s="43"/>
      <c r="D105" s="228" t="s">
        <v>172</v>
      </c>
      <c r="E105" s="43"/>
      <c r="F105" s="229" t="s">
        <v>3131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172</v>
      </c>
      <c r="AU105" s="20" t="s">
        <v>87</v>
      </c>
    </row>
    <row r="106" s="2" customFormat="1" ht="16.5" customHeight="1">
      <c r="A106" s="41"/>
      <c r="B106" s="42"/>
      <c r="C106" s="267" t="s">
        <v>8</v>
      </c>
      <c r="D106" s="267" t="s">
        <v>338</v>
      </c>
      <c r="E106" s="268" t="s">
        <v>3132</v>
      </c>
      <c r="F106" s="269" t="s">
        <v>3133</v>
      </c>
      <c r="G106" s="270" t="s">
        <v>272</v>
      </c>
      <c r="H106" s="271">
        <v>20</v>
      </c>
      <c r="I106" s="272"/>
      <c r="J106" s="273">
        <f>ROUND(I106*H106,2)</f>
        <v>0</v>
      </c>
      <c r="K106" s="269" t="s">
        <v>170</v>
      </c>
      <c r="L106" s="274"/>
      <c r="M106" s="275" t="s">
        <v>19</v>
      </c>
      <c r="N106" s="276" t="s">
        <v>48</v>
      </c>
      <c r="O106" s="87"/>
      <c r="P106" s="224">
        <f>O106*H106</f>
        <v>0</v>
      </c>
      <c r="Q106" s="224">
        <v>8.0000000000000007E-05</v>
      </c>
      <c r="R106" s="224">
        <f>Q106*H106</f>
        <v>0.0016000000000000001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393</v>
      </c>
      <c r="AT106" s="226" t="s">
        <v>338</v>
      </c>
      <c r="AU106" s="226" t="s">
        <v>87</v>
      </c>
      <c r="AY106" s="20" t="s">
        <v>164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85</v>
      </c>
      <c r="BK106" s="227">
        <f>ROUND(I106*H106,2)</f>
        <v>0</v>
      </c>
      <c r="BL106" s="20" t="s">
        <v>276</v>
      </c>
      <c r="BM106" s="226" t="s">
        <v>3134</v>
      </c>
    </row>
    <row r="107" s="2" customFormat="1" ht="16.5" customHeight="1">
      <c r="A107" s="41"/>
      <c r="B107" s="42"/>
      <c r="C107" s="267" t="s">
        <v>253</v>
      </c>
      <c r="D107" s="267" t="s">
        <v>338</v>
      </c>
      <c r="E107" s="268" t="s">
        <v>3135</v>
      </c>
      <c r="F107" s="269" t="s">
        <v>3136</v>
      </c>
      <c r="G107" s="270" t="s">
        <v>272</v>
      </c>
      <c r="H107" s="271">
        <v>4</v>
      </c>
      <c r="I107" s="272"/>
      <c r="J107" s="273">
        <f>ROUND(I107*H107,2)</f>
        <v>0</v>
      </c>
      <c r="K107" s="269" t="s">
        <v>170</v>
      </c>
      <c r="L107" s="274"/>
      <c r="M107" s="275" t="s">
        <v>19</v>
      </c>
      <c r="N107" s="276" t="s">
        <v>48</v>
      </c>
      <c r="O107" s="87"/>
      <c r="P107" s="224">
        <f>O107*H107</f>
        <v>0</v>
      </c>
      <c r="Q107" s="224">
        <v>0.00010000000000000001</v>
      </c>
      <c r="R107" s="224">
        <f>Q107*H107</f>
        <v>0.00040000000000000002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393</v>
      </c>
      <c r="AT107" s="226" t="s">
        <v>338</v>
      </c>
      <c r="AU107" s="226" t="s">
        <v>87</v>
      </c>
      <c r="AY107" s="20" t="s">
        <v>164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85</v>
      </c>
      <c r="BK107" s="227">
        <f>ROUND(I107*H107,2)</f>
        <v>0</v>
      </c>
      <c r="BL107" s="20" t="s">
        <v>276</v>
      </c>
      <c r="BM107" s="226" t="s">
        <v>3137</v>
      </c>
    </row>
    <row r="108" s="2" customFormat="1" ht="21.75" customHeight="1">
      <c r="A108" s="41"/>
      <c r="B108" s="42"/>
      <c r="C108" s="267" t="s">
        <v>264</v>
      </c>
      <c r="D108" s="267" t="s">
        <v>338</v>
      </c>
      <c r="E108" s="268" t="s">
        <v>3138</v>
      </c>
      <c r="F108" s="269" t="s">
        <v>3139</v>
      </c>
      <c r="G108" s="270" t="s">
        <v>272</v>
      </c>
      <c r="H108" s="271">
        <v>12</v>
      </c>
      <c r="I108" s="272"/>
      <c r="J108" s="273">
        <f>ROUND(I108*H108,2)</f>
        <v>0</v>
      </c>
      <c r="K108" s="269" t="s">
        <v>2931</v>
      </c>
      <c r="L108" s="274"/>
      <c r="M108" s="275" t="s">
        <v>19</v>
      </c>
      <c r="N108" s="276" t="s">
        <v>48</v>
      </c>
      <c r="O108" s="87"/>
      <c r="P108" s="224">
        <f>O108*H108</f>
        <v>0</v>
      </c>
      <c r="Q108" s="224">
        <v>0.00010000000000000001</v>
      </c>
      <c r="R108" s="224">
        <f>Q108*H108</f>
        <v>0.0012000000000000001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393</v>
      </c>
      <c r="AT108" s="226" t="s">
        <v>338</v>
      </c>
      <c r="AU108" s="226" t="s">
        <v>87</v>
      </c>
      <c r="AY108" s="20" t="s">
        <v>164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85</v>
      </c>
      <c r="BK108" s="227">
        <f>ROUND(I108*H108,2)</f>
        <v>0</v>
      </c>
      <c r="BL108" s="20" t="s">
        <v>276</v>
      </c>
      <c r="BM108" s="226" t="s">
        <v>3140</v>
      </c>
    </row>
    <row r="109" s="2" customFormat="1" ht="24.15" customHeight="1">
      <c r="A109" s="41"/>
      <c r="B109" s="42"/>
      <c r="C109" s="215" t="s">
        <v>269</v>
      </c>
      <c r="D109" s="215" t="s">
        <v>166</v>
      </c>
      <c r="E109" s="216" t="s">
        <v>3141</v>
      </c>
      <c r="F109" s="217" t="s">
        <v>3142</v>
      </c>
      <c r="G109" s="218" t="s">
        <v>272</v>
      </c>
      <c r="H109" s="219">
        <v>4</v>
      </c>
      <c r="I109" s="220"/>
      <c r="J109" s="221">
        <f>ROUND(I109*H109,2)</f>
        <v>0</v>
      </c>
      <c r="K109" s="217" t="s">
        <v>170</v>
      </c>
      <c r="L109" s="47"/>
      <c r="M109" s="222" t="s">
        <v>19</v>
      </c>
      <c r="N109" s="223" t="s">
        <v>48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276</v>
      </c>
      <c r="AT109" s="226" t="s">
        <v>166</v>
      </c>
      <c r="AU109" s="226" t="s">
        <v>87</v>
      </c>
      <c r="AY109" s="20" t="s">
        <v>164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85</v>
      </c>
      <c r="BK109" s="227">
        <f>ROUND(I109*H109,2)</f>
        <v>0</v>
      </c>
      <c r="BL109" s="20" t="s">
        <v>276</v>
      </c>
      <c r="BM109" s="226" t="s">
        <v>3143</v>
      </c>
    </row>
    <row r="110" s="2" customFormat="1">
      <c r="A110" s="41"/>
      <c r="B110" s="42"/>
      <c r="C110" s="43"/>
      <c r="D110" s="228" t="s">
        <v>172</v>
      </c>
      <c r="E110" s="43"/>
      <c r="F110" s="229" t="s">
        <v>3144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172</v>
      </c>
      <c r="AU110" s="20" t="s">
        <v>87</v>
      </c>
    </row>
    <row r="111" s="2" customFormat="1" ht="21.75" customHeight="1">
      <c r="A111" s="41"/>
      <c r="B111" s="42"/>
      <c r="C111" s="267" t="s">
        <v>276</v>
      </c>
      <c r="D111" s="267" t="s">
        <v>338</v>
      </c>
      <c r="E111" s="268" t="s">
        <v>3145</v>
      </c>
      <c r="F111" s="269" t="s">
        <v>3146</v>
      </c>
      <c r="G111" s="270" t="s">
        <v>272</v>
      </c>
      <c r="H111" s="271">
        <v>4</v>
      </c>
      <c r="I111" s="272"/>
      <c r="J111" s="273">
        <f>ROUND(I111*H111,2)</f>
        <v>0</v>
      </c>
      <c r="K111" s="269" t="s">
        <v>19</v>
      </c>
      <c r="L111" s="274"/>
      <c r="M111" s="275" t="s">
        <v>19</v>
      </c>
      <c r="N111" s="276" t="s">
        <v>48</v>
      </c>
      <c r="O111" s="87"/>
      <c r="P111" s="224">
        <f>O111*H111</f>
        <v>0</v>
      </c>
      <c r="Q111" s="224">
        <v>0.0041999999999999997</v>
      </c>
      <c r="R111" s="224">
        <f>Q111*H111</f>
        <v>0.016799999999999999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393</v>
      </c>
      <c r="AT111" s="226" t="s">
        <v>338</v>
      </c>
      <c r="AU111" s="226" t="s">
        <v>87</v>
      </c>
      <c r="AY111" s="20" t="s">
        <v>164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85</v>
      </c>
      <c r="BK111" s="227">
        <f>ROUND(I111*H111,2)</f>
        <v>0</v>
      </c>
      <c r="BL111" s="20" t="s">
        <v>276</v>
      </c>
      <c r="BM111" s="226" t="s">
        <v>3147</v>
      </c>
    </row>
    <row r="112" s="2" customFormat="1" ht="24.15" customHeight="1">
      <c r="A112" s="41"/>
      <c r="B112" s="42"/>
      <c r="C112" s="215" t="s">
        <v>282</v>
      </c>
      <c r="D112" s="215" t="s">
        <v>166</v>
      </c>
      <c r="E112" s="216" t="s">
        <v>3148</v>
      </c>
      <c r="F112" s="217" t="s">
        <v>3149</v>
      </c>
      <c r="G112" s="218" t="s">
        <v>272</v>
      </c>
      <c r="H112" s="219">
        <v>4</v>
      </c>
      <c r="I112" s="220"/>
      <c r="J112" s="221">
        <f>ROUND(I112*H112,2)</f>
        <v>0</v>
      </c>
      <c r="K112" s="217" t="s">
        <v>170</v>
      </c>
      <c r="L112" s="47"/>
      <c r="M112" s="222" t="s">
        <v>19</v>
      </c>
      <c r="N112" s="223" t="s">
        <v>48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276</v>
      </c>
      <c r="AT112" s="226" t="s">
        <v>166</v>
      </c>
      <c r="AU112" s="226" t="s">
        <v>87</v>
      </c>
      <c r="AY112" s="20" t="s">
        <v>164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85</v>
      </c>
      <c r="BK112" s="227">
        <f>ROUND(I112*H112,2)</f>
        <v>0</v>
      </c>
      <c r="BL112" s="20" t="s">
        <v>276</v>
      </c>
      <c r="BM112" s="226" t="s">
        <v>3150</v>
      </c>
    </row>
    <row r="113" s="2" customFormat="1">
      <c r="A113" s="41"/>
      <c r="B113" s="42"/>
      <c r="C113" s="43"/>
      <c r="D113" s="228" t="s">
        <v>172</v>
      </c>
      <c r="E113" s="43"/>
      <c r="F113" s="229" t="s">
        <v>3151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172</v>
      </c>
      <c r="AU113" s="20" t="s">
        <v>87</v>
      </c>
    </row>
    <row r="114" s="2" customFormat="1" ht="16.5" customHeight="1">
      <c r="A114" s="41"/>
      <c r="B114" s="42"/>
      <c r="C114" s="267" t="s">
        <v>288</v>
      </c>
      <c r="D114" s="267" t="s">
        <v>338</v>
      </c>
      <c r="E114" s="268" t="s">
        <v>3152</v>
      </c>
      <c r="F114" s="269" t="s">
        <v>3153</v>
      </c>
      <c r="G114" s="270" t="s">
        <v>272</v>
      </c>
      <c r="H114" s="271">
        <v>4</v>
      </c>
      <c r="I114" s="272"/>
      <c r="J114" s="273">
        <f>ROUND(I114*H114,2)</f>
        <v>0</v>
      </c>
      <c r="K114" s="269" t="s">
        <v>170</v>
      </c>
      <c r="L114" s="274"/>
      <c r="M114" s="275" t="s">
        <v>19</v>
      </c>
      <c r="N114" s="276" t="s">
        <v>48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393</v>
      </c>
      <c r="AT114" s="226" t="s">
        <v>338</v>
      </c>
      <c r="AU114" s="226" t="s">
        <v>87</v>
      </c>
      <c r="AY114" s="20" t="s">
        <v>164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85</v>
      </c>
      <c r="BK114" s="227">
        <f>ROUND(I114*H114,2)</f>
        <v>0</v>
      </c>
      <c r="BL114" s="20" t="s">
        <v>276</v>
      </c>
      <c r="BM114" s="226" t="s">
        <v>3154</v>
      </c>
    </row>
    <row r="115" s="2" customFormat="1" ht="21.75" customHeight="1">
      <c r="A115" s="41"/>
      <c r="B115" s="42"/>
      <c r="C115" s="215" t="s">
        <v>293</v>
      </c>
      <c r="D115" s="215" t="s">
        <v>166</v>
      </c>
      <c r="E115" s="216" t="s">
        <v>3155</v>
      </c>
      <c r="F115" s="217" t="s">
        <v>3156</v>
      </c>
      <c r="G115" s="218" t="s">
        <v>272</v>
      </c>
      <c r="H115" s="219">
        <v>3</v>
      </c>
      <c r="I115" s="220"/>
      <c r="J115" s="221">
        <f>ROUND(I115*H115,2)</f>
        <v>0</v>
      </c>
      <c r="K115" s="217" t="s">
        <v>170</v>
      </c>
      <c r="L115" s="47"/>
      <c r="M115" s="222" t="s">
        <v>19</v>
      </c>
      <c r="N115" s="223" t="s">
        <v>48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276</v>
      </c>
      <c r="AT115" s="226" t="s">
        <v>166</v>
      </c>
      <c r="AU115" s="226" t="s">
        <v>87</v>
      </c>
      <c r="AY115" s="20" t="s">
        <v>164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85</v>
      </c>
      <c r="BK115" s="227">
        <f>ROUND(I115*H115,2)</f>
        <v>0</v>
      </c>
      <c r="BL115" s="20" t="s">
        <v>276</v>
      </c>
      <c r="BM115" s="226" t="s">
        <v>3157</v>
      </c>
    </row>
    <row r="116" s="2" customFormat="1">
      <c r="A116" s="41"/>
      <c r="B116" s="42"/>
      <c r="C116" s="43"/>
      <c r="D116" s="228" t="s">
        <v>172</v>
      </c>
      <c r="E116" s="43"/>
      <c r="F116" s="229" t="s">
        <v>3158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172</v>
      </c>
      <c r="AU116" s="20" t="s">
        <v>87</v>
      </c>
    </row>
    <row r="117" s="2" customFormat="1" ht="16.5" customHeight="1">
      <c r="A117" s="41"/>
      <c r="B117" s="42"/>
      <c r="C117" s="267" t="s">
        <v>303</v>
      </c>
      <c r="D117" s="267" t="s">
        <v>338</v>
      </c>
      <c r="E117" s="268" t="s">
        <v>3159</v>
      </c>
      <c r="F117" s="269" t="s">
        <v>3160</v>
      </c>
      <c r="G117" s="270" t="s">
        <v>272</v>
      </c>
      <c r="H117" s="271">
        <v>3</v>
      </c>
      <c r="I117" s="272"/>
      <c r="J117" s="273">
        <f>ROUND(I117*H117,2)</f>
        <v>0</v>
      </c>
      <c r="K117" s="269" t="s">
        <v>2931</v>
      </c>
      <c r="L117" s="274"/>
      <c r="M117" s="275" t="s">
        <v>19</v>
      </c>
      <c r="N117" s="276" t="s">
        <v>48</v>
      </c>
      <c r="O117" s="87"/>
      <c r="P117" s="224">
        <f>O117*H117</f>
        <v>0</v>
      </c>
      <c r="Q117" s="224">
        <v>0.0034499999999999999</v>
      </c>
      <c r="R117" s="224">
        <f>Q117*H117</f>
        <v>0.01035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393</v>
      </c>
      <c r="AT117" s="226" t="s">
        <v>338</v>
      </c>
      <c r="AU117" s="226" t="s">
        <v>87</v>
      </c>
      <c r="AY117" s="20" t="s">
        <v>164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85</v>
      </c>
      <c r="BK117" s="227">
        <f>ROUND(I117*H117,2)</f>
        <v>0</v>
      </c>
      <c r="BL117" s="20" t="s">
        <v>276</v>
      </c>
      <c r="BM117" s="226" t="s">
        <v>3161</v>
      </c>
    </row>
    <row r="118" s="2" customFormat="1" ht="16.5" customHeight="1">
      <c r="A118" s="41"/>
      <c r="B118" s="42"/>
      <c r="C118" s="215" t="s">
        <v>7</v>
      </c>
      <c r="D118" s="215" t="s">
        <v>166</v>
      </c>
      <c r="E118" s="216" t="s">
        <v>3162</v>
      </c>
      <c r="F118" s="217" t="s">
        <v>3163</v>
      </c>
      <c r="G118" s="218" t="s">
        <v>272</v>
      </c>
      <c r="H118" s="219">
        <v>4</v>
      </c>
      <c r="I118" s="220"/>
      <c r="J118" s="221">
        <f>ROUND(I118*H118,2)</f>
        <v>0</v>
      </c>
      <c r="K118" s="217" t="s">
        <v>170</v>
      </c>
      <c r="L118" s="47"/>
      <c r="M118" s="222" t="s">
        <v>19</v>
      </c>
      <c r="N118" s="223" t="s">
        <v>48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276</v>
      </c>
      <c r="AT118" s="226" t="s">
        <v>166</v>
      </c>
      <c r="AU118" s="226" t="s">
        <v>87</v>
      </c>
      <c r="AY118" s="20" t="s">
        <v>164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85</v>
      </c>
      <c r="BK118" s="227">
        <f>ROUND(I118*H118,2)</f>
        <v>0</v>
      </c>
      <c r="BL118" s="20" t="s">
        <v>276</v>
      </c>
      <c r="BM118" s="226" t="s">
        <v>3164</v>
      </c>
    </row>
    <row r="119" s="2" customFormat="1">
      <c r="A119" s="41"/>
      <c r="B119" s="42"/>
      <c r="C119" s="43"/>
      <c r="D119" s="228" t="s">
        <v>172</v>
      </c>
      <c r="E119" s="43"/>
      <c r="F119" s="229" t="s">
        <v>3165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172</v>
      </c>
      <c r="AU119" s="20" t="s">
        <v>87</v>
      </c>
    </row>
    <row r="120" s="2" customFormat="1" ht="16.5" customHeight="1">
      <c r="A120" s="41"/>
      <c r="B120" s="42"/>
      <c r="C120" s="267" t="s">
        <v>322</v>
      </c>
      <c r="D120" s="267" t="s">
        <v>338</v>
      </c>
      <c r="E120" s="268" t="s">
        <v>3166</v>
      </c>
      <c r="F120" s="269" t="s">
        <v>3167</v>
      </c>
      <c r="G120" s="270" t="s">
        <v>272</v>
      </c>
      <c r="H120" s="271">
        <v>10</v>
      </c>
      <c r="I120" s="272"/>
      <c r="J120" s="273">
        <f>ROUND(I120*H120,2)</f>
        <v>0</v>
      </c>
      <c r="K120" s="269" t="s">
        <v>19</v>
      </c>
      <c r="L120" s="274"/>
      <c r="M120" s="275" t="s">
        <v>19</v>
      </c>
      <c r="N120" s="276" t="s">
        <v>48</v>
      </c>
      <c r="O120" s="87"/>
      <c r="P120" s="224">
        <f>O120*H120</f>
        <v>0</v>
      </c>
      <c r="Q120" s="224">
        <v>0.0010200000000000001</v>
      </c>
      <c r="R120" s="224">
        <f>Q120*H120</f>
        <v>0.010200000000000001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393</v>
      </c>
      <c r="AT120" s="226" t="s">
        <v>338</v>
      </c>
      <c r="AU120" s="226" t="s">
        <v>87</v>
      </c>
      <c r="AY120" s="20" t="s">
        <v>164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85</v>
      </c>
      <c r="BK120" s="227">
        <f>ROUND(I120*H120,2)</f>
        <v>0</v>
      </c>
      <c r="BL120" s="20" t="s">
        <v>276</v>
      </c>
      <c r="BM120" s="226" t="s">
        <v>3168</v>
      </c>
    </row>
    <row r="121" s="2" customFormat="1">
      <c r="A121" s="41"/>
      <c r="B121" s="42"/>
      <c r="C121" s="43"/>
      <c r="D121" s="235" t="s">
        <v>274</v>
      </c>
      <c r="E121" s="43"/>
      <c r="F121" s="266" t="s">
        <v>3169</v>
      </c>
      <c r="G121" s="43"/>
      <c r="H121" s="43"/>
      <c r="I121" s="230"/>
      <c r="J121" s="43"/>
      <c r="K121" s="43"/>
      <c r="L121" s="47"/>
      <c r="M121" s="295"/>
      <c r="N121" s="296"/>
      <c r="O121" s="292"/>
      <c r="P121" s="292"/>
      <c r="Q121" s="292"/>
      <c r="R121" s="292"/>
      <c r="S121" s="292"/>
      <c r="T121" s="297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274</v>
      </c>
      <c r="AU121" s="20" t="s">
        <v>87</v>
      </c>
    </row>
    <row r="122" s="2" customFormat="1" ht="6.96" customHeight="1">
      <c r="A122" s="41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47"/>
      <c r="M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</sheetData>
  <sheetProtection sheet="1" autoFilter="0" formatColumns="0" formatRows="0" objects="1" scenarios="1" spinCount="100000" saltValue="y6+qXnJSzNriF5DQbG2smvWRHlsmJ761Mq7d/AUCBnKtsGWdhT1FmWSJlLYSRyJFl+2BBsu/mME03seYeBgDoQ==" hashValue="p8W/RLrfp2hc5RnFDcV8ERB4luW2EGG41c14s5fS6/wep0lbWyZmW0SL2Bn694FCvqn/zz82D0v5Vp8KAOgfGQ==" algorithmName="SHA-512" password="CC35"/>
  <autoFilter ref="C86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5_01/741410021"/>
    <hyperlink ref="F94" r:id="rId2" display="https://podminky.urs.cz/item/CS_URS_2025_01/741410041"/>
    <hyperlink ref="F99" r:id="rId3" display="https://podminky.urs.cz/item/CS_URS_2025_01/741420001.1"/>
    <hyperlink ref="F102" r:id="rId4" display="https://podminky.urs.cz/item/CS_URS_2025_01/741420022"/>
    <hyperlink ref="F105" r:id="rId5" display="https://podminky.urs.cz/item/CS_URS_2025_01/741420022.1"/>
    <hyperlink ref="F110" r:id="rId6" display="https://podminky.urs.cz/item/CS_URS_2025_01/741420051"/>
    <hyperlink ref="F113" r:id="rId7" display="https://podminky.urs.cz/item/CS_URS_2025_01/741420083"/>
    <hyperlink ref="F116" r:id="rId8" display="https://podminky.urs.cz/item/CS_URS_2025_01/741430004"/>
    <hyperlink ref="F119" r:id="rId9" display="https://podminky.urs.cz/item/CS_URS_2025_01/741820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2026-02-17T15:13:13Z</dcterms:created>
  <dcterms:modified xsi:type="dcterms:W3CDTF">2026-02-17T15:13:26Z</dcterms:modified>
</cp:coreProperties>
</file>