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SÚS SMOLIVEC SEDLEV\ROZPOČET\"/>
    </mc:Choice>
  </mc:AlternateContent>
  <bookViews>
    <workbookView xWindow="0" yWindow="0" windowWidth="0" windowHeight="0"/>
  </bookViews>
  <sheets>
    <sheet name="Rekapitulace stavby" sheetId="1" r:id="rId1"/>
    <sheet name="SO_101 - KOMUNIKACE" sheetId="2" r:id="rId2"/>
    <sheet name="SO_VRN - VRN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'SO_101 - KOMUNIKACE'!$C$121:$K$252</definedName>
    <definedName name="_xlnm.Print_Area" localSheetId="1">'SO_101 - KOMUNIKACE'!$C$4:$J$76,'SO_101 - KOMUNIKACE'!$C$82:$J$103,'SO_101 - KOMUNIKACE'!$C$109:$K$252</definedName>
    <definedName name="_xlnm.Print_Titles" localSheetId="1">'SO_101 - KOMUNIKACE'!$121:$121</definedName>
    <definedName name="_xlnm._FilterDatabase" localSheetId="2" hidden="1">'SO_VRN - VRN'!$C$119:$K$132</definedName>
    <definedName name="_xlnm.Print_Area" localSheetId="2">'SO_VRN - VRN'!$C$4:$J$76,'SO_VRN - VRN'!$C$82:$J$101,'SO_VRN - VRN'!$C$107:$K$132</definedName>
    <definedName name="_xlnm.Print_Titles" localSheetId="2">'SO_VRN - VRN'!$119:$119</definedName>
    <definedName name="_xlnm.Print_Area" localSheetId="3">'Seznam figur'!$C$4:$G$21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R122"/>
  <c r="P122"/>
  <c r="J37"/>
  <c r="J36"/>
  <c i="1" r="AY96"/>
  <c i="3" r="J35"/>
  <c i="1" r="AX96"/>
  <c i="3"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F92"/>
  <c r="J91"/>
  <c r="F91"/>
  <c r="F89"/>
  <c r="E87"/>
  <c r="J18"/>
  <c r="E18"/>
  <c r="F117"/>
  <c r="J17"/>
  <c r="J12"/>
  <c r="J89"/>
  <c r="E7"/>
  <c r="E85"/>
  <c i="2" r="P124"/>
  <c r="J37"/>
  <c r="J36"/>
  <c i="1" r="AY95"/>
  <c i="2" r="J35"/>
  <c i="1" r="AX95"/>
  <c i="2" r="BI252"/>
  <c r="BH252"/>
  <c r="BG252"/>
  <c r="BF252"/>
  <c r="T252"/>
  <c r="T251"/>
  <c r="R252"/>
  <c r="R251"/>
  <c r="P252"/>
  <c r="P251"/>
  <c r="BI246"/>
  <c r="BH246"/>
  <c r="BG246"/>
  <c r="BF246"/>
  <c r="T246"/>
  <c r="R246"/>
  <c r="P246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7"/>
  <c r="BH177"/>
  <c r="BG177"/>
  <c r="BF177"/>
  <c r="T177"/>
  <c r="R177"/>
  <c r="P177"/>
  <c r="BI173"/>
  <c r="BH173"/>
  <c r="BG173"/>
  <c r="BF173"/>
  <c r="T173"/>
  <c r="R173"/>
  <c r="P173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1" r="L90"/>
  <c r="AM90"/>
  <c r="AM89"/>
  <c r="L89"/>
  <c r="AM87"/>
  <c r="L87"/>
  <c r="L85"/>
  <c r="L84"/>
  <c i="3" r="J132"/>
  <c r="BK130"/>
  <c r="BK126"/>
  <c r="J125"/>
  <c r="J124"/>
  <c r="BK123"/>
  <c i="2" r="J241"/>
  <c r="J237"/>
  <c r="BK222"/>
  <c r="J218"/>
  <c r="BK202"/>
  <c r="BK193"/>
  <c r="BK188"/>
  <c r="BK184"/>
  <c r="J167"/>
  <c r="J162"/>
  <c r="J144"/>
  <c r="J134"/>
  <c r="J125"/>
  <c i="3" r="J130"/>
  <c r="J129"/>
  <c r="J126"/>
  <c r="BK125"/>
  <c r="BK124"/>
  <c r="J123"/>
  <c r="BK132"/>
  <c r="BK129"/>
  <c i="2" r="J246"/>
  <c r="BK237"/>
  <c r="BK234"/>
  <c r="J231"/>
  <c r="J228"/>
  <c r="J225"/>
  <c r="J222"/>
  <c r="J198"/>
  <c r="J173"/>
  <c r="BK157"/>
  <c r="BK154"/>
  <c r="J140"/>
  <c r="BK134"/>
  <c r="BK130"/>
  <c r="BK125"/>
  <c r="BK252"/>
  <c r="J234"/>
  <c r="BK231"/>
  <c r="BK228"/>
  <c r="BK218"/>
  <c r="BK214"/>
  <c r="J210"/>
  <c r="J206"/>
  <c i="1" r="AS94"/>
  <c i="2" r="J252"/>
  <c r="BK246"/>
  <c r="BK241"/>
  <c r="BK225"/>
  <c r="J214"/>
  <c r="BK210"/>
  <c r="BK206"/>
  <c r="J193"/>
  <c r="J188"/>
  <c r="BK177"/>
  <c r="BK173"/>
  <c r="BK162"/>
  <c r="J157"/>
  <c r="BK148"/>
  <c r="J202"/>
  <c r="BK198"/>
  <c r="J184"/>
  <c r="J154"/>
  <c r="J148"/>
  <c r="BK144"/>
  <c r="BK140"/>
  <c r="J177"/>
  <c r="BK167"/>
  <c r="J130"/>
  <c l="1" r="BK139"/>
  <c r="J139"/>
  <c r="J99"/>
  <c r="T183"/>
  <c r="BK124"/>
  <c r="P139"/>
  <c r="P123"/>
  <c r="P122"/>
  <c i="1" r="AU95"/>
  <c i="2" r="P240"/>
  <c i="3" r="BK122"/>
  <c i="2" r="P183"/>
  <c r="R139"/>
  <c r="T240"/>
  <c i="3" r="T122"/>
  <c i="2" r="R183"/>
  <c i="3" r="BK128"/>
  <c r="J128"/>
  <c r="J99"/>
  <c r="P128"/>
  <c r="P121"/>
  <c r="P120"/>
  <c i="1" r="AU96"/>
  <c i="2" r="R124"/>
  <c r="R123"/>
  <c r="R122"/>
  <c r="T139"/>
  <c r="R240"/>
  <c i="3" r="R128"/>
  <c r="R121"/>
  <c r="R120"/>
  <c i="2" r="T124"/>
  <c r="T123"/>
  <c r="T122"/>
  <c r="BK183"/>
  <c r="J183"/>
  <c r="J100"/>
  <c r="BK240"/>
  <c r="J240"/>
  <c r="J101"/>
  <c i="3" r="T128"/>
  <c i="2" r="E85"/>
  <c r="BE148"/>
  <c r="BE154"/>
  <c r="BE173"/>
  <c r="J89"/>
  <c r="BE130"/>
  <c r="BE144"/>
  <c r="BE177"/>
  <c r="BE188"/>
  <c r="BE193"/>
  <c r="BE198"/>
  <c r="BE218"/>
  <c r="BE222"/>
  <c r="BE225"/>
  <c r="BE231"/>
  <c r="BE252"/>
  <c i="3" r="E110"/>
  <c i="2" r="BE206"/>
  <c r="BE214"/>
  <c r="BE241"/>
  <c r="BE246"/>
  <c r="F119"/>
  <c r="BE134"/>
  <c r="BE167"/>
  <c r="BE184"/>
  <c r="BE202"/>
  <c r="BE210"/>
  <c r="BE228"/>
  <c i="3" r="J114"/>
  <c r="BE123"/>
  <c r="BE125"/>
  <c r="BE130"/>
  <c r="BE124"/>
  <c r="BE126"/>
  <c r="BE129"/>
  <c r="BE132"/>
  <c i="2" r="BE125"/>
  <c r="BE140"/>
  <c r="BE157"/>
  <c r="BE162"/>
  <c r="BE234"/>
  <c r="BE237"/>
  <c r="BK251"/>
  <c r="J251"/>
  <c r="J102"/>
  <c i="3" r="BK131"/>
  <c r="J131"/>
  <c r="J100"/>
  <c i="2" r="J34"/>
  <c i="1" r="AW95"/>
  <c i="2" r="F35"/>
  <c i="1" r="BB95"/>
  <c i="3" r="J34"/>
  <c i="1" r="AW96"/>
  <c i="2" r="F34"/>
  <c i="1" r="BA95"/>
  <c i="3" r="F37"/>
  <c i="1" r="BD96"/>
  <c i="2" r="F37"/>
  <c i="1" r="BD95"/>
  <c i="2" r="F36"/>
  <c i="1" r="BC95"/>
  <c i="3" r="F36"/>
  <c i="1" r="BC96"/>
  <c i="3" r="F35"/>
  <c i="1" r="BB96"/>
  <c i="3" r="F34"/>
  <c i="1" r="BA96"/>
  <c i="3" l="1" r="T121"/>
  <c r="T120"/>
  <c i="2" r="BK123"/>
  <c r="J123"/>
  <c r="J97"/>
  <c i="3" r="BK121"/>
  <c r="J121"/>
  <c r="J97"/>
  <c i="2" r="J124"/>
  <c r="J98"/>
  <c i="3" r="J122"/>
  <c r="J98"/>
  <c i="1" r="BB94"/>
  <c r="AX94"/>
  <c r="AU94"/>
  <c r="BA94"/>
  <c r="W30"/>
  <c i="2" r="F33"/>
  <c i="1" r="AZ95"/>
  <c r="BD94"/>
  <c r="W33"/>
  <c i="2" r="J33"/>
  <c i="1" r="AV95"/>
  <c r="AT95"/>
  <c i="3" r="F33"/>
  <c i="1" r="AZ96"/>
  <c r="BC94"/>
  <c r="W32"/>
  <c i="3" r="J33"/>
  <c i="1" r="AV96"/>
  <c r="AT96"/>
  <c i="2" l="1" r="BK122"/>
  <c r="J122"/>
  <c r="J96"/>
  <c i="3" r="BK120"/>
  <c r="J120"/>
  <c r="J96"/>
  <c i="1" r="AZ94"/>
  <c r="W29"/>
  <c r="AY94"/>
  <c r="W31"/>
  <c r="AW94"/>
  <c r="AK30"/>
  <c l="1" r="AV94"/>
  <c r="AK29"/>
  <c i="2" r="J30"/>
  <c i="1" r="AG95"/>
  <c r="AN95"/>
  <c i="3" r="J30"/>
  <c i="1" r="AG96"/>
  <c r="AN96"/>
  <c i="2" l="1" r="J39"/>
  <c i="3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<sst xmlns="http://schemas.openxmlformats.org/spreadsheetml/2006/main">
  <si>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</si>
  <si>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</si>
  <si>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</si>
  <si>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</si>
  <si>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</si>
  <si>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{8e60834a-000e-4bd3-a3f0-da7add5f31b8}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</si>
  <si>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</si>
  <si>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</si>
  <si>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</si>
  <si>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</si>
  <si>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</si>
  <si>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</si>
  <si>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</si>
  <si>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</si>
  <si>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3324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</si>
  <si>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</si>
  <si>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</si>
  <si>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II/191 STARÝ SMOLIVEC - RADOŠICE - OPRAVA</t>
  </si>
  <si>
    <t>KSO:</t>
  </si>
  <si>
    <t>CC-CZ:</t>
  </si>
  <si>
    <t>Místo:</t>
  </si>
  <si>
    <t xml:space="preserve"> </t>
  </si>
  <si>
    <t>Datum:</t>
  </si>
  <si>
    <t>2. 9. 2024</t>
  </si>
  <si>
    <t>Zadavatel:</t>
  </si>
  <si>
    <t>IČ:</t>
  </si>
  <si>
    <t>SÚS PK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</si>
  <si>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</si>
  <si>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</si>
  <si>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</si>
  <si>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</si>
  <si>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</si>
  <si>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</si>
  <si>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</si>
  <si>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</si>
  <si>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</si>
  <si>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</si>
  <si>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</si>
  <si>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</si>
  <si>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</si>
  <si>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</si>
  <si>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</si>
  <si>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</si>
  <si>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</si>
  <si>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</si>
  <si>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</si>
  <si>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</si>
  <si>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</si>
  <si>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</si>
  <si>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</si>
  <si>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</si>
  <si>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</si>
  <si>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</si>
  <si>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</si>
  <si>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</si>
  <si>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</si>
  <si>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</si>
  <si>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</si>
  <si>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</si>
  <si>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</si>
  <si>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</si>
  <si>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</si>
  <si>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</si>
  <si>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</si>
  <si>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</si>
  <si>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</si>
  <si>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</si>
  <si>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</si>
  <si>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</si>
  <si>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</si>
  <si>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</si>
  <si>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</si>
  <si>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</si>
  <si>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</si>
  <si>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</si>
  <si>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</si>
  <si>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</si>
  <si>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</si>
  <si>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</si>
  <si>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</si>
  <si>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</si>
  <si>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SO_101</t>
  </si>
  <si>
    <t>KOMUNIKACE</t>
  </si>
  <si>
    <t>STA</t>
  </si>
  <si>
    <t>1</t>
  </si>
  <si>
    <t>{fa29d264-7362-4be7-ad67-6e078ba75698}</t>
  </si>
  <si>
    <t>2</t>
  </si>
  <si>
    <t>SO_VRN</t>
  </si>
  <si>
    <t>VRN</t>
  </si>
  <si>
    <t>{23866ee8-1a36-48c7-ad1e-415be57cffd0}</t>
  </si>
  <si>
    <t>recyklace</t>
  </si>
  <si>
    <t>plocha recyklace</t>
  </si>
  <si>
    <t>m2</t>
  </si>
  <si>
    <t>13698,8</t>
  </si>
  <si>
    <t>KRYCÍ LIST SOUPISU PRACÍ</t>
  </si>
  <si>
    <t>Objekt:</t>
  </si>
  <si>
    <t>SO_101 -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</si>
  <si>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</si>
  <si>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</si>
  <si>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</si>
  <si>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</si>
  <si>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</si>
  <si>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</si>
  <si>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</si>
  <si>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</si>
  <si>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</si>
  <si>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</si>
  <si>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</si>
  <si>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</si>
  <si>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</si>
  <si>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</si>
  <si>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</si>
  <si>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</si>
  <si>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</si>
  <si>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</si>
  <si>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</si>
  <si>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</si>
  <si>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</si>
  <si>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</si>
  <si>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</si>
  <si>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</si>
  <si>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</si>
  <si>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</si>
  <si>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</si>
  <si>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</si>
  <si>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</si>
  <si>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113154562</t>
  </si>
  <si>
    <t>Frézování živičného podkladu nebo krytu s naložením hmot na dopravní prostředek plochy přes 10 000 m2 tloušťky vrstvy 40 mm</t>
  </si>
  <si>
    <t>CS ÚRS 2025 02</t>
  </si>
  <si>
    <t>4</t>
  </si>
  <si>
    <t>551089481</t>
  </si>
  <si>
    <t>P</t>
  </si>
  <si>
    <t>Poznámka k položce:_x000d_
Frézovaná bude odvezena na středisko SÚSPK Dvorec u Nepomuka._x000d_
Odvoz až na základě pokynu TDS a výsledku zkoušky typu na recyklaci podkladních vrstev.</t>
  </si>
  <si>
    <t>VV</t>
  </si>
  <si>
    <t>komunikace</t>
  </si>
  <si>
    <t>12030</t>
  </si>
  <si>
    <t>Součet</t>
  </si>
  <si>
    <t>122151103R</t>
  </si>
  <si>
    <t>Odkopávky a prokopávky nezapažené strojně v hornině třídy těžitelnosti I skupiny 1 a 2 přes 50 do 100 m3_x000d_
Včetně odvozu, uložení a případného poplatku za skládku.</t>
  </si>
  <si>
    <t>m3</t>
  </si>
  <si>
    <t>-491785422</t>
  </si>
  <si>
    <t>sjezdy</t>
  </si>
  <si>
    <t>240*0,31*1,2</t>
  </si>
  <si>
    <t>3</t>
  </si>
  <si>
    <t>181951112</t>
  </si>
  <si>
    <t>Úprava pláně vyrovnáním výškových rozdílů strojně v hornině třídy těžitelnosti I, skupiny 1 až 3 se zhutněním</t>
  </si>
  <si>
    <t>CS ÚRS 2024 02</t>
  </si>
  <si>
    <t>-1162418168</t>
  </si>
  <si>
    <t>Poznámka k položce:_x000d_
sjezdy</t>
  </si>
  <si>
    <t>240*1,2</t>
  </si>
  <si>
    <t>5</t>
  </si>
  <si>
    <t>Komunikace pozemní</t>
  </si>
  <si>
    <t>564861011</t>
  </si>
  <si>
    <t>Podklad ze štěrkodrti ŠD s rozprostřením a zhutněním plochy jednotlivě do 100 m2, po zhutnění tl. 200 mm</t>
  </si>
  <si>
    <t>-184994650</t>
  </si>
  <si>
    <t>569941131</t>
  </si>
  <si>
    <t>Zpevnění krajnic nebo komunikací pro pěší s rozprostřením a zhutněním, po zhutnění asfaltovým recyklátem tl. 110 mm</t>
  </si>
  <si>
    <t>1463046303</t>
  </si>
  <si>
    <t>krajnice</t>
  </si>
  <si>
    <t>2014</t>
  </si>
  <si>
    <t>6</t>
  </si>
  <si>
    <t>567521151</t>
  </si>
  <si>
    <t>Recyklace podkladní vrstvy za studena na místě rozpojení a reprofilace podkladu s hutněním plochy přes 10 000 m2, tloušťky přes 150 do 200 mm</t>
  </si>
  <si>
    <t>521425606</t>
  </si>
  <si>
    <t>recyklace v místě krajnice</t>
  </si>
  <si>
    <t>2086*0,4*2</t>
  </si>
  <si>
    <t>7</t>
  </si>
  <si>
    <t>567522154</t>
  </si>
  <si>
    <t>Recyklace podkladní vrstvy za studena na místě promísení rozpojené směsi s kamenivem a pojivem (materiál ve specifikaci) s rozhrnutím, zhutněním a vlhčením plochy přes 10 000 m2, tloušťky po zhutnění přes 180 do 200 mm</t>
  </si>
  <si>
    <t>1164944464</t>
  </si>
  <si>
    <t>8</t>
  </si>
  <si>
    <t>M</t>
  </si>
  <si>
    <t>58522110</t>
  </si>
  <si>
    <t>cement portlandský směsný CEM II 42,5MPa</t>
  </si>
  <si>
    <t>t</t>
  </si>
  <si>
    <t>920206336</t>
  </si>
  <si>
    <t>Poznámka k položce:_x000d_
5% objemové hmotnosti</t>
  </si>
  <si>
    <t>recyklace*0,2*2,3*0,05</t>
  </si>
  <si>
    <t>plocha recyklace vynásobena tlošťkou vrstvy 0,2m, koeficientem objemové hmotnosti 2,3t/m3 a koeficientem 5%</t>
  </si>
  <si>
    <t>9</t>
  </si>
  <si>
    <t>11162540</t>
  </si>
  <si>
    <t>emulze asfaltová obalovací pro použití za studena</t>
  </si>
  <si>
    <t>-419444693</t>
  </si>
  <si>
    <t>Poznámka k položce:_x000d_
4% objemové hmotnosti</t>
  </si>
  <si>
    <t>recyklace*0,2*2,3*0,04</t>
  </si>
  <si>
    <t>plocha recyklace vynásobena tlošťkou vrstvy 0,2m, koeficientem objemové hmotnosti 2,3t/m3 a koeficientem 4%</t>
  </si>
  <si>
    <t>10</t>
  </si>
  <si>
    <t>565156021</t>
  </si>
  <si>
    <t>Asfaltový beton vrstva podkladní ACP 22 z nemodifikovaného asfaltu s rozprostřením a zhutněním ACP 22 + v pruhu šířky přes 3 m, po zhutnění tl. 70 mm</t>
  </si>
  <si>
    <t>-146215924</t>
  </si>
  <si>
    <t>12030*1,05</t>
  </si>
  <si>
    <t>240*1,05</t>
  </si>
  <si>
    <t>11</t>
  </si>
  <si>
    <t>573231106</t>
  </si>
  <si>
    <t>Postřik spojovací PS bez posypu kamenivem ze silniční emulze, v množství 0,30 kg/m2</t>
  </si>
  <si>
    <t>548630418</t>
  </si>
  <si>
    <t>577144141</t>
  </si>
  <si>
    <t>Asfaltový beton vrstva obrusná ACO 11 z modifikovaného asfaltu s rozprostřením a se zhutněním ACO 11+ v pruhu šířky přes 3 m, po zhutnění tl. 50 mm</t>
  </si>
  <si>
    <t>990102801</t>
  </si>
  <si>
    <t>240</t>
  </si>
  <si>
    <t>Ostatní konstrukce a práce, bourání</t>
  </si>
  <si>
    <t>13</t>
  </si>
  <si>
    <t>938909611R</t>
  </si>
  <si>
    <t>Čištění krajnic odstraněním nánosu (ulehlého, popř. zaježděného) naneseného vlivem silničního provozu, s naložením na dopravní prostředek, tloušťky do 100 mm. _x000d_
Včetně odvozu, uložení a případného poplatku za skládku.</t>
  </si>
  <si>
    <t>-1289742164</t>
  </si>
  <si>
    <t>14</t>
  </si>
  <si>
    <t>966005311R</t>
  </si>
  <si>
    <t>Rozebrání a odstranění svodidla včetně sloupků, s jednou pásnicí silničního s naložením na dopravní prostředek, se zásypem jam po odstraněných sloupcích a s jeho zhutněním</t>
  </si>
  <si>
    <t>m</t>
  </si>
  <si>
    <t>1282798376</t>
  </si>
  <si>
    <t>Poznámka k položce:_x000d_
včetně odvozu na středisko SÚSPK</t>
  </si>
  <si>
    <t>odstranění stávajících svodidel</t>
  </si>
  <si>
    <t>154+75+16</t>
  </si>
  <si>
    <t>15</t>
  </si>
  <si>
    <t>966006255R</t>
  </si>
  <si>
    <t>Odstranění směrových sloupků uložených do země plastových nebo kovových s naložením na dopravní prostředek</t>
  </si>
  <si>
    <t>kus</t>
  </si>
  <si>
    <t>-2042085844</t>
  </si>
  <si>
    <t>předpokládané množství stávajících směrových sloupků</t>
  </si>
  <si>
    <t>100</t>
  </si>
  <si>
    <t>16</t>
  </si>
  <si>
    <t>911334111</t>
  </si>
  <si>
    <t>Zábradelní svodidla ocelová s osazením sloupků kotvením do římsy, se svodnicí úrovně zádržnosti H2 bez výplně</t>
  </si>
  <si>
    <t>467176943</t>
  </si>
  <si>
    <t>nová zábradelní svodidla</t>
  </si>
  <si>
    <t>8+8</t>
  </si>
  <si>
    <t>17</t>
  </si>
  <si>
    <t>911331111</t>
  </si>
  <si>
    <t>Silniční svodidlo ocelové se zaberaněním sloupků jednostranné úroveň zádržnosti N2 vzdálenosti sloupků do 2 m</t>
  </si>
  <si>
    <t>-1452869328</t>
  </si>
  <si>
    <t>nová silniční svodidla včetně 4 krátkých náběhů</t>
  </si>
  <si>
    <t>154+75</t>
  </si>
  <si>
    <t>18</t>
  </si>
  <si>
    <t>938902112R</t>
  </si>
  <si>
    <t>Profilace a čištění příkopů komunikací příkopovým rypadlem s odstraněním travnatého porostu nebo nánosu, s úpravou dna a svahů do předepsaného profilu a s naložením na dopravní prostředek nezpevněných nebo zpevněných objemu nánosu přes 0,15 do 0,30 m3/m_x000d_
Včetně odvozu, uložení a případného poplatku za skládku.</t>
  </si>
  <si>
    <t>-268989705</t>
  </si>
  <si>
    <t>čištění příkopů</t>
  </si>
  <si>
    <t>3410</t>
  </si>
  <si>
    <t>19</t>
  </si>
  <si>
    <t>919442311R</t>
  </si>
  <si>
    <t>Hospodářský přejezd délky 10 m ze železobetonových trub DN 400 mm, s čely ze zdiva z lomového kamene na maltu cementovou, s převýšením do 600 mm včetně bouracích a zemních prací, odvozu a likvidace přebytečné zeminy a suti a včetně dodání materiálu viz vzorový výkres PD</t>
  </si>
  <si>
    <t>1066150854</t>
  </si>
  <si>
    <t>předpoklad 3 ks bude upřesněno při KD</t>
  </si>
  <si>
    <t>20</t>
  </si>
  <si>
    <t>912211111</t>
  </si>
  <si>
    <t>Montáž směrového sloupku plastového s odrazkou prostým uložením bez betonového základu silničního</t>
  </si>
  <si>
    <t>-815724033</t>
  </si>
  <si>
    <t>směrové sloupky červené</t>
  </si>
  <si>
    <t>40445158R</t>
  </si>
  <si>
    <t>sloupek směrový silniční plastový červený</t>
  </si>
  <si>
    <t>59056542</t>
  </si>
  <si>
    <t>22</t>
  </si>
  <si>
    <t>912221111</t>
  </si>
  <si>
    <t>Montáž směrového sloupku ocelového pružného ručním beraněním silničního</t>
  </si>
  <si>
    <t>-796597800</t>
  </si>
  <si>
    <t>230</t>
  </si>
  <si>
    <t>23</t>
  </si>
  <si>
    <t>40445165</t>
  </si>
  <si>
    <t>sloupek směrový silniční ocelový</t>
  </si>
  <si>
    <t>13721234</t>
  </si>
  <si>
    <t>24</t>
  </si>
  <si>
    <t>915111111</t>
  </si>
  <si>
    <t>Vodorovné dopravní značení stříkané barvou dělící čára šířky 125 mm souvislá bílá základní</t>
  </si>
  <si>
    <t>1425869996</t>
  </si>
  <si>
    <t>4175</t>
  </si>
  <si>
    <t>25</t>
  </si>
  <si>
    <t>915211112</t>
  </si>
  <si>
    <t>Vodorovné dopravní značení stříkaným plastem dělící čára šířky 125 mm souvislá bílá retroreflexní</t>
  </si>
  <si>
    <t>-779014808</t>
  </si>
  <si>
    <t>26</t>
  </si>
  <si>
    <t>919735112</t>
  </si>
  <si>
    <t>Řezání stávajícího živičného krytu nebo podkladu hloubky přes 50 do 100 mm</t>
  </si>
  <si>
    <t>-671991139</t>
  </si>
  <si>
    <t>27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</si>
  <si>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</si>
  <si>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</si>
  <si>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690240016</t>
  </si>
  <si>
    <t>997</t>
  </si>
  <si>
    <t>Přesun sutě</t>
  </si>
  <si>
    <t>28</t>
  </si>
  <si>
    <t>997221551</t>
  </si>
  <si>
    <t>Vodorovná doprava suti bez naložení, ale se složením a s hrubým urovnáním ze sypkých materiálů, na vzdálenost do 1 km</t>
  </si>
  <si>
    <t>-1469706908</t>
  </si>
  <si>
    <t>z položky 113154562 frézování živičného krytu</t>
  </si>
  <si>
    <t>1106,76</t>
  </si>
  <si>
    <t>29</t>
  </si>
  <si>
    <t>997221559</t>
  </si>
  <si>
    <t>Vodorovná doprava suti bez naložení, ale se složením a s hrubým urovnáním ze sypkých materiálů, na vzdálenost Příplatek k ceně za každý další započatý 1 km přes 1 km</t>
  </si>
  <si>
    <t>-1710920337</t>
  </si>
  <si>
    <t>z položky 113154562 frézování živičného krytu - vzdálenost celkem 17 km</t>
  </si>
  <si>
    <t>1106,76*16</t>
  </si>
  <si>
    <t>998</t>
  </si>
  <si>
    <t>Přesun hmot</t>
  </si>
  <si>
    <t>30</t>
  </si>
  <si>
    <t>998225111</t>
  </si>
  <si>
    <t xml:space="preserve">Přesun hmot pro komunikace s krytem z kameniva, monolitickým betonovým nebo živičným  dopravní vzdálenost do 200 m jakékoliv délky objektu</t>
  </si>
  <si>
    <t>1384317294</t>
  </si>
  <si>
    <t>SO_VRN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</si>
  <si>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</si>
  <si>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</si>
  <si>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</si>
  <si>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</si>
  <si>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</si>
  <si>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</si>
  <si>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</si>
  <si>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012103000</t>
  </si>
  <si>
    <t>Geodetické práce před výstavbou - vytýčení, zaměření</t>
  </si>
  <si>
    <t>kpl</t>
  </si>
  <si>
    <t>1024</t>
  </si>
  <si>
    <t>-1829593697</t>
  </si>
  <si>
    <t>012203000</t>
  </si>
  <si>
    <t>Průzkumné, geodetické a projektové práce geodetické práce při provádění stavby - vytýčení stávajících inženýrských sítí</t>
  </si>
  <si>
    <t>-754016032</t>
  </si>
  <si>
    <t>012303000</t>
  </si>
  <si>
    <t>Průzkumné, geodetické a projektové práce geodetické práce po výstavbě - zaměření skutečného provedení</t>
  </si>
  <si>
    <t>780755866</t>
  </si>
  <si>
    <t>013254000</t>
  </si>
  <si>
    <t>Projektové práce, projektové práce dokumentace stavby (výkresová a textová) skutečného provedení stavby</t>
  </si>
  <si>
    <t>-195485397</t>
  </si>
  <si>
    <t>Poznámka k položce:_x000d_
4 paré</t>
  </si>
  <si>
    <t>VRN3</t>
  </si>
  <si>
    <t>Zařízení staveniště</t>
  </si>
  <si>
    <t>030001000</t>
  </si>
  <si>
    <t>Zařízení staveniště - zřízení , odstranění ,zabezpečení,oplocení, náklady na stav.buňky,mobil.WC, energie pro ZS, informační tabule</t>
  </si>
  <si>
    <t>-440268555</t>
  </si>
  <si>
    <t>034303000</t>
  </si>
  <si>
    <t>Dopravní značení na staveništi - DIO včetně inženýrské činnosti</t>
  </si>
  <si>
    <t>1460599892</t>
  </si>
  <si>
    <t>VRN4</t>
  </si>
  <si>
    <t>Inženýrská činnost</t>
  </si>
  <si>
    <t>043002000</t>
  </si>
  <si>
    <t>Zkoušení materiálů dle požadavku investora</t>
  </si>
  <si>
    <t>-32182380</t>
  </si>
  <si>
    <t>SEZNAM FIGUR</t>
  </si>
  <si>
    <t>Výměra</t>
  </si>
  <si>
    <t>Použití figury:</t>
  </si>
  <si>
    <t>Recyklace podkladu za studena na místě - rozpojení a reprofilace tl přes 150 do 200 mm pl přes 10000 m2</t>
  </si>
  <si>
    <t>Recyklace podkladu za studena na místě - promísení s pojivem, kamenivem tl přes 180 do 200 mm pl přes 10000 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</si>
</sst>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3324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II/191 STARÝ SMOLIVEC - RADOŠICE - OPRAVA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 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'SO_101 -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'SO_101 - KOMUNIKACE'!P122</f>
        <v>0</v>
      </c>
      <c r="AV95" s="128">
        <f>'SO_101 - KOMUNIKACE'!J33</f>
        <v>0</v>
      </c>
      <c r="AW95" s="128">
        <f>'SO_101 - KOMUNIKACE'!J34</f>
        <v>0</v>
      </c>
      <c r="AX95" s="128">
        <f>'SO_101 - KOMUNIKACE'!J35</f>
        <v>0</v>
      </c>
      <c r="AY95" s="128">
        <f>'SO_101 - KOMUNIKACE'!J36</f>
        <v>0</v>
      </c>
      <c r="AZ95" s="128">
        <f>'SO_101 - KOMUNIKACE'!F33</f>
        <v>0</v>
      </c>
      <c r="BA95" s="128">
        <f>'SO_101 - KOMUNIKACE'!F34</f>
        <v>0</v>
      </c>
      <c r="BB95" s="128">
        <f>'SO_101 - KOMUNIKACE'!F35</f>
        <v>0</v>
      </c>
      <c r="BC95" s="128">
        <f>'SO_101 - KOMUNIKACE'!F36</f>
        <v>0</v>
      </c>
      <c r="BD95" s="130">
        <f>'SO_101 - KOMUNIKACE'!F37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'SO_VRN - VRN'!J30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'SO_VRN - VRN'!P120</f>
        <v>0</v>
      </c>
      <c r="AV96" s="133">
        <f>'SO_VRN - VRN'!J33</f>
        <v>0</v>
      </c>
      <c r="AW96" s="133">
        <f>'SO_VRN - VRN'!J34</f>
        <v>0</v>
      </c>
      <c r="AX96" s="133">
        <f>'SO_VRN - VRN'!J35</f>
        <v>0</v>
      </c>
      <c r="AY96" s="133">
        <f>'SO_VRN - VRN'!J36</f>
        <v>0</v>
      </c>
      <c r="AZ96" s="133">
        <f>'SO_VRN - VRN'!F33</f>
        <v>0</v>
      </c>
      <c r="BA96" s="133">
        <f>'SO_VRN - VRN'!F34</f>
        <v>0</v>
      </c>
      <c r="BB96" s="133">
        <f>'SO_VRN - VRN'!F35</f>
        <v>0</v>
      </c>
      <c r="BC96" s="133">
        <f>'SO_VRN - VRN'!F36</f>
        <v>0</v>
      </c>
      <c r="BD96" s="135">
        <f>'SO_VRN - VRN'!F37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2OSi3uj1DJMFl1yfU8bC5H1UAd9IGZXwFzulwKH5w2ELWiB4AU6rtDR6zfmEc2MHCEUPV2X4zY3sdOEh9lvCrA==" hashValue="DerV8DswaURMu826n20Rbpuoyn+vgosRHvUpJ803DC3RYkL3s04IH58HyIsoMKgtOTyix3hMxyBDa5Blt8/DV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_101 - KOMUNIKACE'!C2" display="/"/>
    <hyperlink ref="A96" location="'SO_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90</v>
      </c>
      <c r="BA2" s="136" t="s">
        <v>91</v>
      </c>
      <c r="BB2" s="136" t="s">
        <v>92</v>
      </c>
      <c r="BC2" s="136" t="s">
        <v>93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II/191 STARÝ SMOLIVEC - RADOŠICE - OPRAVA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ROUND((SUM(BE122:BE252)),  2)</f>
        <v>0</v>
      </c>
      <c r="G33" s="38"/>
      <c r="H33" s="38"/>
      <c r="I33" s="156">
        <v>0.20999999999999999</v>
      </c>
      <c r="J33" s="155">
        <f>ROUND(((SUM(BE122:BE252))*I33),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ROUND((SUM(BF122:BF252)),  2)</f>
        <v>0</v>
      </c>
      <c r="G34" s="38"/>
      <c r="H34" s="38"/>
      <c r="I34" s="156">
        <v>0.12</v>
      </c>
      <c r="J34" s="155">
        <f>ROUND(((SUM(BF122:BF252))*I34),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ROUND((SUM(BG122:BG252)),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ROUND((SUM(BH122:BH252)),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ROUND((SUM(BI122:BI252)),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II/191 STARÝ SMOLIVEC - RADOŠICE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SO_101 -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98</v>
      </c>
      <c r="D94" s="177"/>
      <c r="E94" s="177"/>
      <c r="F94" s="177"/>
      <c r="G94" s="177"/>
      <c r="H94" s="177"/>
      <c r="I94" s="177"/>
      <c r="J94" s="178" t="s">
        <v>99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100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80"/>
      <c r="C97" s="181"/>
      <c r="D97" s="182" t="s">
        <v>102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103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105</v>
      </c>
      <c r="E100" s="189"/>
      <c r="F100" s="189"/>
      <c r="G100" s="189"/>
      <c r="H100" s="189"/>
      <c r="I100" s="189"/>
      <c r="J100" s="190">
        <f>J183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106</v>
      </c>
      <c r="E101" s="189"/>
      <c r="F101" s="189"/>
      <c r="G101" s="189"/>
      <c r="H101" s="189"/>
      <c r="I101" s="189"/>
      <c r="J101" s="190">
        <f>J240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107</v>
      </c>
      <c r="E102" s="189"/>
      <c r="F102" s="189"/>
      <c r="G102" s="189"/>
      <c r="H102" s="189"/>
      <c r="I102" s="189"/>
      <c r="J102" s="190">
        <f>J251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5" t="str">
        <f>E7</f>
        <v>II/191 STARÝ SMOLIVEC - RADOŠICE - OPRAVA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SO_101 - KOMUNIKACE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2. 9. 2024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>SÚS PK</v>
      </c>
      <c r="G118" s="40"/>
      <c r="H118" s="40"/>
      <c r="I118" s="32" t="s">
        <v>30</v>
      </c>
      <c r="J118" s="36" t="str">
        <f>E21</f>
        <v>MACÁN PROJEKCE DS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Žižkovský Petr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2"/>
      <c r="B121" s="193"/>
      <c r="C121" s="194" t="s">
        <v>109</v>
      </c>
      <c r="D121" s="195" t="s">
        <v>61</v>
      </c>
      <c r="E121" s="195" t="s">
        <v>57</v>
      </c>
      <c r="F121" s="195" t="s">
        <v>58</v>
      </c>
      <c r="G121" s="195" t="s">
        <v>110</v>
      </c>
      <c r="H121" s="195" t="s">
        <v>111</v>
      </c>
      <c r="I121" s="195" t="s">
        <v>112</v>
      </c>
      <c r="J121" s="195" t="s">
        <v>99</v>
      </c>
      <c r="K121" s="196" t="s">
        <v>113</v>
      </c>
      <c r="L121" s="197"/>
      <c r="M121" s="100" t="s">
        <v>1</v>
      </c>
      <c r="N121" s="101" t="s">
        <v>40</v>
      </c>
      <c r="O121" s="101" t="s">
        <v>114</v>
      </c>
      <c r="P121" s="101" t="s">
        <v>115</v>
      </c>
      <c r="Q121" s="101" t="s">
        <v>116</v>
      </c>
      <c r="R121" s="101" t="s">
        <v>117</v>
      </c>
      <c r="S121" s="101" t="s">
        <v>118</v>
      </c>
      <c r="T121" s="102" t="s">
        <v>119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8"/>
      <c r="B122" s="39"/>
      <c r="C122" s="107" t="s">
        <v>120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1080.4395999999999</v>
      </c>
      <c r="S122" s="104"/>
      <c r="T122" s="201">
        <f>T123</f>
        <v>2032.5639999999999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101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121</v>
      </c>
      <c r="F123" s="206" t="s">
        <v>122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P124+P139+P183+P240+P251</f>
        <v>0</v>
      </c>
      <c r="Q123" s="211"/>
      <c r="R123" s="212">
        <f>R124+R139+R183+R240+R251</f>
        <v>1080.4395999999999</v>
      </c>
      <c r="S123" s="211"/>
      <c r="T123" s="213">
        <f>T124+T139+T183+T240+T251</f>
        <v>2032.5639999999999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123</v>
      </c>
      <c r="BK123" s="216">
        <f>BK124+BK139+BK183+BK240+BK251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84</v>
      </c>
      <c r="F124" s="217" t="s">
        <v>124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SUM(P125:P138)</f>
        <v>0</v>
      </c>
      <c r="Q124" s="211"/>
      <c r="R124" s="212">
        <f>SUM(R125:R138)</f>
        <v>0.1203</v>
      </c>
      <c r="S124" s="211"/>
      <c r="T124" s="213">
        <f>SUM(T125:T138)</f>
        <v>1106.76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123</v>
      </c>
      <c r="BK124" s="216">
        <f>SUM(BK125:BK138)</f>
        <v>0</v>
      </c>
    </row>
    <row r="125" s="2" customFormat="1" ht="37.8" customHeight="1">
      <c r="A125" s="38"/>
      <c r="B125" s="39"/>
      <c r="C125" s="219" t="s">
        <v>84</v>
      </c>
      <c r="D125" s="219" t="s">
        <v>125</v>
      </c>
      <c r="E125" s="220" t="s">
        <v>126</v>
      </c>
      <c r="F125" s="221" t="s">
        <v>127</v>
      </c>
      <c r="G125" s="222" t="s">
        <v>92</v>
      </c>
      <c r="H125" s="223">
        <v>12030</v>
      </c>
      <c r="I125" s="224"/>
      <c r="J125" s="225">
        <f>ROUND(I125*H125,2)</f>
        <v>0</v>
      </c>
      <c r="K125" s="221" t="s">
        <v>128</v>
      </c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1.0000000000000001E-05</v>
      </c>
      <c r="R125" s="228">
        <f>Q125*H125</f>
        <v>0.1203</v>
      </c>
      <c r="S125" s="228">
        <v>0.091999999999999998</v>
      </c>
      <c r="T125" s="229">
        <f>S125*H125</f>
        <v>1106.76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129</v>
      </c>
      <c r="AT125" s="230" t="s">
        <v>125</v>
      </c>
      <c r="AU125" s="230" t="s">
        <v>86</v>
      </c>
      <c r="AY125" s="17" t="s">
        <v>123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129</v>
      </c>
      <c r="BM125" s="230" t="s">
        <v>130</v>
      </c>
    </row>
    <row r="126" s="2" customFormat="1">
      <c r="A126" s="38"/>
      <c r="B126" s="39"/>
      <c r="C126" s="40"/>
      <c r="D126" s="232" t="s">
        <v>131</v>
      </c>
      <c r="E126" s="40"/>
      <c r="F126" s="233" t="s">
        <v>132</v>
      </c>
      <c r="G126" s="40"/>
      <c r="H126" s="40"/>
      <c r="I126" s="234"/>
      <c r="J126" s="40"/>
      <c r="K126" s="40"/>
      <c r="L126" s="44"/>
      <c r="M126" s="235"/>
      <c r="N126" s="236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131</v>
      </c>
      <c r="AU126" s="17" t="s">
        <v>86</v>
      </c>
    </row>
    <row r="127" s="13" customFormat="1">
      <c r="A127" s="13"/>
      <c r="B127" s="237"/>
      <c r="C127" s="238"/>
      <c r="D127" s="232" t="s">
        <v>133</v>
      </c>
      <c r="E127" s="239" t="s">
        <v>1</v>
      </c>
      <c r="F127" s="240" t="s">
        <v>134</v>
      </c>
      <c r="G127" s="238"/>
      <c r="H127" s="239" t="s">
        <v>1</v>
      </c>
      <c r="I127" s="241"/>
      <c r="J127" s="238"/>
      <c r="K127" s="238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133</v>
      </c>
      <c r="AU127" s="246" t="s">
        <v>86</v>
      </c>
      <c r="AV127" s="13" t="s">
        <v>84</v>
      </c>
      <c r="AW127" s="13" t="s">
        <v>32</v>
      </c>
      <c r="AX127" s="13" t="s">
        <v>76</v>
      </c>
      <c r="AY127" s="246" t="s">
        <v>123</v>
      </c>
    </row>
    <row r="128" s="14" customFormat="1">
      <c r="A128" s="14"/>
      <c r="B128" s="247"/>
      <c r="C128" s="248"/>
      <c r="D128" s="232" t="s">
        <v>133</v>
      </c>
      <c r="E128" s="249" t="s">
        <v>1</v>
      </c>
      <c r="F128" s="250" t="s">
        <v>135</v>
      </c>
      <c r="G128" s="248"/>
      <c r="H128" s="251">
        <v>12030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133</v>
      </c>
      <c r="AU128" s="257" t="s">
        <v>86</v>
      </c>
      <c r="AV128" s="14" t="s">
        <v>86</v>
      </c>
      <c r="AW128" s="14" t="s">
        <v>32</v>
      </c>
      <c r="AX128" s="14" t="s">
        <v>76</v>
      </c>
      <c r="AY128" s="257" t="s">
        <v>123</v>
      </c>
    </row>
    <row r="129" s="15" customFormat="1">
      <c r="A129" s="15"/>
      <c r="B129" s="258"/>
      <c r="C129" s="259"/>
      <c r="D129" s="232" t="s">
        <v>133</v>
      </c>
      <c r="E129" s="260" t="s">
        <v>1</v>
      </c>
      <c r="F129" s="261" t="s">
        <v>136</v>
      </c>
      <c r="G129" s="259"/>
      <c r="H129" s="262">
        <v>12030</v>
      </c>
      <c r="I129" s="263"/>
      <c r="J129" s="259"/>
      <c r="K129" s="259"/>
      <c r="L129" s="264"/>
      <c r="M129" s="265"/>
      <c r="N129" s="266"/>
      <c r="O129" s="266"/>
      <c r="P129" s="266"/>
      <c r="Q129" s="266"/>
      <c r="R129" s="266"/>
      <c r="S129" s="266"/>
      <c r="T129" s="26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8" t="s">
        <v>133</v>
      </c>
      <c r="AU129" s="268" t="s">
        <v>86</v>
      </c>
      <c r="AV129" s="15" t="s">
        <v>129</v>
      </c>
      <c r="AW129" s="15" t="s">
        <v>32</v>
      </c>
      <c r="AX129" s="15" t="s">
        <v>84</v>
      </c>
      <c r="AY129" s="268" t="s">
        <v>123</v>
      </c>
    </row>
    <row r="130" s="2" customFormat="1" ht="55.5" customHeight="1">
      <c r="A130" s="38"/>
      <c r="B130" s="39"/>
      <c r="C130" s="219" t="s">
        <v>86</v>
      </c>
      <c r="D130" s="219" t="s">
        <v>125</v>
      </c>
      <c r="E130" s="220" t="s">
        <v>137</v>
      </c>
      <c r="F130" s="221" t="s">
        <v>138</v>
      </c>
      <c r="G130" s="222" t="s">
        <v>139</v>
      </c>
      <c r="H130" s="223">
        <v>89.280000000000001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129</v>
      </c>
      <c r="AT130" s="230" t="s">
        <v>125</v>
      </c>
      <c r="AU130" s="230" t="s">
        <v>86</v>
      </c>
      <c r="AY130" s="17" t="s">
        <v>123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129</v>
      </c>
      <c r="BM130" s="230" t="s">
        <v>140</v>
      </c>
    </row>
    <row r="131" s="13" customFormat="1">
      <c r="A131" s="13"/>
      <c r="B131" s="237"/>
      <c r="C131" s="238"/>
      <c r="D131" s="232" t="s">
        <v>133</v>
      </c>
      <c r="E131" s="239" t="s">
        <v>1</v>
      </c>
      <c r="F131" s="240" t="s">
        <v>141</v>
      </c>
      <c r="G131" s="238"/>
      <c r="H131" s="239" t="s">
        <v>1</v>
      </c>
      <c r="I131" s="241"/>
      <c r="J131" s="238"/>
      <c r="K131" s="238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133</v>
      </c>
      <c r="AU131" s="246" t="s">
        <v>86</v>
      </c>
      <c r="AV131" s="13" t="s">
        <v>84</v>
      </c>
      <c r="AW131" s="13" t="s">
        <v>32</v>
      </c>
      <c r="AX131" s="13" t="s">
        <v>76</v>
      </c>
      <c r="AY131" s="246" t="s">
        <v>123</v>
      </c>
    </row>
    <row r="132" s="14" customFormat="1">
      <c r="A132" s="14"/>
      <c r="B132" s="247"/>
      <c r="C132" s="248"/>
      <c r="D132" s="232" t="s">
        <v>133</v>
      </c>
      <c r="E132" s="249" t="s">
        <v>1</v>
      </c>
      <c r="F132" s="250" t="s">
        <v>142</v>
      </c>
      <c r="G132" s="248"/>
      <c r="H132" s="251">
        <v>89.280000000000001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133</v>
      </c>
      <c r="AU132" s="257" t="s">
        <v>86</v>
      </c>
      <c r="AV132" s="14" t="s">
        <v>86</v>
      </c>
      <c r="AW132" s="14" t="s">
        <v>32</v>
      </c>
      <c r="AX132" s="14" t="s">
        <v>76</v>
      </c>
      <c r="AY132" s="257" t="s">
        <v>123</v>
      </c>
    </row>
    <row r="133" s="15" customFormat="1">
      <c r="A133" s="15"/>
      <c r="B133" s="258"/>
      <c r="C133" s="259"/>
      <c r="D133" s="232" t="s">
        <v>133</v>
      </c>
      <c r="E133" s="260" t="s">
        <v>1</v>
      </c>
      <c r="F133" s="261" t="s">
        <v>136</v>
      </c>
      <c r="G133" s="259"/>
      <c r="H133" s="262">
        <v>89.280000000000001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8" t="s">
        <v>133</v>
      </c>
      <c r="AU133" s="268" t="s">
        <v>86</v>
      </c>
      <c r="AV133" s="15" t="s">
        <v>129</v>
      </c>
      <c r="AW133" s="15" t="s">
        <v>32</v>
      </c>
      <c r="AX133" s="15" t="s">
        <v>84</v>
      </c>
      <c r="AY133" s="268" t="s">
        <v>123</v>
      </c>
    </row>
    <row r="134" s="2" customFormat="1" ht="33" customHeight="1">
      <c r="A134" s="38"/>
      <c r="B134" s="39"/>
      <c r="C134" s="219" t="s">
        <v>143</v>
      </c>
      <c r="D134" s="219" t="s">
        <v>125</v>
      </c>
      <c r="E134" s="220" t="s">
        <v>144</v>
      </c>
      <c r="F134" s="221" t="s">
        <v>145</v>
      </c>
      <c r="G134" s="222" t="s">
        <v>92</v>
      </c>
      <c r="H134" s="223">
        <v>288</v>
      </c>
      <c r="I134" s="224"/>
      <c r="J134" s="225">
        <f>ROUND(I134*H134,2)</f>
        <v>0</v>
      </c>
      <c r="K134" s="221" t="s">
        <v>146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129</v>
      </c>
      <c r="AT134" s="230" t="s">
        <v>125</v>
      </c>
      <c r="AU134" s="230" t="s">
        <v>86</v>
      </c>
      <c r="AY134" s="17" t="s">
        <v>123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129</v>
      </c>
      <c r="BM134" s="230" t="s">
        <v>147</v>
      </c>
    </row>
    <row r="135" s="2" customFormat="1">
      <c r="A135" s="38"/>
      <c r="B135" s="39"/>
      <c r="C135" s="40"/>
      <c r="D135" s="232" t="s">
        <v>131</v>
      </c>
      <c r="E135" s="40"/>
      <c r="F135" s="233" t="s">
        <v>148</v>
      </c>
      <c r="G135" s="40"/>
      <c r="H135" s="40"/>
      <c r="I135" s="234"/>
      <c r="J135" s="40"/>
      <c r="K135" s="40"/>
      <c r="L135" s="44"/>
      <c r="M135" s="235"/>
      <c r="N135" s="23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131</v>
      </c>
      <c r="AU135" s="17" t="s">
        <v>86</v>
      </c>
    </row>
    <row r="136" s="13" customFormat="1">
      <c r="A136" s="13"/>
      <c r="B136" s="237"/>
      <c r="C136" s="238"/>
      <c r="D136" s="232" t="s">
        <v>133</v>
      </c>
      <c r="E136" s="239" t="s">
        <v>1</v>
      </c>
      <c r="F136" s="240" t="s">
        <v>141</v>
      </c>
      <c r="G136" s="238"/>
      <c r="H136" s="239" t="s">
        <v>1</v>
      </c>
      <c r="I136" s="241"/>
      <c r="J136" s="238"/>
      <c r="K136" s="238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133</v>
      </c>
      <c r="AU136" s="246" t="s">
        <v>86</v>
      </c>
      <c r="AV136" s="13" t="s">
        <v>84</v>
      </c>
      <c r="AW136" s="13" t="s">
        <v>32</v>
      </c>
      <c r="AX136" s="13" t="s">
        <v>76</v>
      </c>
      <c r="AY136" s="246" t="s">
        <v>123</v>
      </c>
    </row>
    <row r="137" s="14" customFormat="1">
      <c r="A137" s="14"/>
      <c r="B137" s="247"/>
      <c r="C137" s="248"/>
      <c r="D137" s="232" t="s">
        <v>133</v>
      </c>
      <c r="E137" s="249" t="s">
        <v>1</v>
      </c>
      <c r="F137" s="250" t="s">
        <v>149</v>
      </c>
      <c r="G137" s="248"/>
      <c r="H137" s="251">
        <v>288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133</v>
      </c>
      <c r="AU137" s="257" t="s">
        <v>86</v>
      </c>
      <c r="AV137" s="14" t="s">
        <v>86</v>
      </c>
      <c r="AW137" s="14" t="s">
        <v>32</v>
      </c>
      <c r="AX137" s="14" t="s">
        <v>76</v>
      </c>
      <c r="AY137" s="257" t="s">
        <v>123</v>
      </c>
    </row>
    <row r="138" s="15" customFormat="1">
      <c r="A138" s="15"/>
      <c r="B138" s="258"/>
      <c r="C138" s="259"/>
      <c r="D138" s="232" t="s">
        <v>133</v>
      </c>
      <c r="E138" s="260" t="s">
        <v>1</v>
      </c>
      <c r="F138" s="261" t="s">
        <v>136</v>
      </c>
      <c r="G138" s="259"/>
      <c r="H138" s="262">
        <v>288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8" t="s">
        <v>133</v>
      </c>
      <c r="AU138" s="268" t="s">
        <v>86</v>
      </c>
      <c r="AV138" s="15" t="s">
        <v>129</v>
      </c>
      <c r="AW138" s="15" t="s">
        <v>32</v>
      </c>
      <c r="AX138" s="15" t="s">
        <v>84</v>
      </c>
      <c r="AY138" s="268" t="s">
        <v>123</v>
      </c>
    </row>
    <row r="139" s="12" customFormat="1" ht="22.8" customHeight="1">
      <c r="A139" s="12"/>
      <c r="B139" s="203"/>
      <c r="C139" s="204"/>
      <c r="D139" s="205" t="s">
        <v>75</v>
      </c>
      <c r="E139" s="217" t="s">
        <v>150</v>
      </c>
      <c r="F139" s="217" t="s">
        <v>151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SUM(P140:P182)</f>
        <v>0</v>
      </c>
      <c r="Q139" s="211"/>
      <c r="R139" s="212">
        <f>SUM(R140:R182)</f>
        <v>1046.462</v>
      </c>
      <c r="S139" s="211"/>
      <c r="T139" s="213">
        <f>SUM(T140:T182)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84</v>
      </c>
      <c r="AT139" s="215" t="s">
        <v>75</v>
      </c>
      <c r="AU139" s="215" t="s">
        <v>84</v>
      </c>
      <c r="AY139" s="214" t="s">
        <v>123</v>
      </c>
      <c r="BK139" s="216">
        <f>SUM(BK140:BK182)</f>
        <v>0</v>
      </c>
    </row>
    <row r="140" s="2" customFormat="1" ht="33" customHeight="1">
      <c r="A140" s="38"/>
      <c r="B140" s="39"/>
      <c r="C140" s="219" t="s">
        <v>129</v>
      </c>
      <c r="D140" s="219" t="s">
        <v>125</v>
      </c>
      <c r="E140" s="220" t="s">
        <v>152</v>
      </c>
      <c r="F140" s="221" t="s">
        <v>153</v>
      </c>
      <c r="G140" s="222" t="s">
        <v>92</v>
      </c>
      <c r="H140" s="223">
        <v>288</v>
      </c>
      <c r="I140" s="224"/>
      <c r="J140" s="225">
        <f>ROUND(I140*H140,2)</f>
        <v>0</v>
      </c>
      <c r="K140" s="221" t="s">
        <v>146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129</v>
      </c>
      <c r="AT140" s="230" t="s">
        <v>125</v>
      </c>
      <c r="AU140" s="230" t="s">
        <v>86</v>
      </c>
      <c r="AY140" s="17" t="s">
        <v>123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129</v>
      </c>
      <c r="BM140" s="230" t="s">
        <v>154</v>
      </c>
    </row>
    <row r="141" s="13" customFormat="1">
      <c r="A141" s="13"/>
      <c r="B141" s="237"/>
      <c r="C141" s="238"/>
      <c r="D141" s="232" t="s">
        <v>133</v>
      </c>
      <c r="E141" s="239" t="s">
        <v>1</v>
      </c>
      <c r="F141" s="240" t="s">
        <v>141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133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123</v>
      </c>
    </row>
    <row r="142" s="14" customFormat="1">
      <c r="A142" s="14"/>
      <c r="B142" s="247"/>
      <c r="C142" s="248"/>
      <c r="D142" s="232" t="s">
        <v>133</v>
      </c>
      <c r="E142" s="249" t="s">
        <v>1</v>
      </c>
      <c r="F142" s="250" t="s">
        <v>149</v>
      </c>
      <c r="G142" s="248"/>
      <c r="H142" s="251">
        <v>288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133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123</v>
      </c>
    </row>
    <row r="143" s="15" customFormat="1">
      <c r="A143" s="15"/>
      <c r="B143" s="258"/>
      <c r="C143" s="259"/>
      <c r="D143" s="232" t="s">
        <v>133</v>
      </c>
      <c r="E143" s="260" t="s">
        <v>1</v>
      </c>
      <c r="F143" s="261" t="s">
        <v>136</v>
      </c>
      <c r="G143" s="259"/>
      <c r="H143" s="262">
        <v>288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133</v>
      </c>
      <c r="AU143" s="268" t="s">
        <v>86</v>
      </c>
      <c r="AV143" s="15" t="s">
        <v>129</v>
      </c>
      <c r="AW143" s="15" t="s">
        <v>32</v>
      </c>
      <c r="AX143" s="15" t="s">
        <v>84</v>
      </c>
      <c r="AY143" s="268" t="s">
        <v>123</v>
      </c>
    </row>
    <row r="144" s="2" customFormat="1" ht="37.8" customHeight="1">
      <c r="A144" s="38"/>
      <c r="B144" s="39"/>
      <c r="C144" s="219" t="s">
        <v>150</v>
      </c>
      <c r="D144" s="219" t="s">
        <v>125</v>
      </c>
      <c r="E144" s="220" t="s">
        <v>155</v>
      </c>
      <c r="F144" s="221" t="s">
        <v>156</v>
      </c>
      <c r="G144" s="222" t="s">
        <v>92</v>
      </c>
      <c r="H144" s="223">
        <v>2014</v>
      </c>
      <c r="I144" s="224"/>
      <c r="J144" s="225">
        <f>ROUND(I144*H144,2)</f>
        <v>0</v>
      </c>
      <c r="K144" s="221" t="s">
        <v>146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0.23799999999999999</v>
      </c>
      <c r="R144" s="228">
        <f>Q144*H144</f>
        <v>479.33199999999999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129</v>
      </c>
      <c r="AT144" s="230" t="s">
        <v>125</v>
      </c>
      <c r="AU144" s="230" t="s">
        <v>86</v>
      </c>
      <c r="AY144" s="17" t="s">
        <v>123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129</v>
      </c>
      <c r="BM144" s="230" t="s">
        <v>157</v>
      </c>
    </row>
    <row r="145" s="13" customFormat="1">
      <c r="A145" s="13"/>
      <c r="B145" s="237"/>
      <c r="C145" s="238"/>
      <c r="D145" s="232" t="s">
        <v>133</v>
      </c>
      <c r="E145" s="239" t="s">
        <v>1</v>
      </c>
      <c r="F145" s="240" t="s">
        <v>158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133</v>
      </c>
      <c r="AU145" s="246" t="s">
        <v>86</v>
      </c>
      <c r="AV145" s="13" t="s">
        <v>84</v>
      </c>
      <c r="AW145" s="13" t="s">
        <v>32</v>
      </c>
      <c r="AX145" s="13" t="s">
        <v>76</v>
      </c>
      <c r="AY145" s="246" t="s">
        <v>123</v>
      </c>
    </row>
    <row r="146" s="14" customFormat="1">
      <c r="A146" s="14"/>
      <c r="B146" s="247"/>
      <c r="C146" s="248"/>
      <c r="D146" s="232" t="s">
        <v>133</v>
      </c>
      <c r="E146" s="249" t="s">
        <v>1</v>
      </c>
      <c r="F146" s="250" t="s">
        <v>159</v>
      </c>
      <c r="G146" s="248"/>
      <c r="H146" s="251">
        <v>2014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133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123</v>
      </c>
    </row>
    <row r="147" s="15" customFormat="1">
      <c r="A147" s="15"/>
      <c r="B147" s="258"/>
      <c r="C147" s="259"/>
      <c r="D147" s="232" t="s">
        <v>133</v>
      </c>
      <c r="E147" s="260" t="s">
        <v>1</v>
      </c>
      <c r="F147" s="261" t="s">
        <v>136</v>
      </c>
      <c r="G147" s="259"/>
      <c r="H147" s="262">
        <v>2014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133</v>
      </c>
      <c r="AU147" s="268" t="s">
        <v>86</v>
      </c>
      <c r="AV147" s="15" t="s">
        <v>129</v>
      </c>
      <c r="AW147" s="15" t="s">
        <v>32</v>
      </c>
      <c r="AX147" s="15" t="s">
        <v>84</v>
      </c>
      <c r="AY147" s="268" t="s">
        <v>123</v>
      </c>
    </row>
    <row r="148" s="2" customFormat="1" ht="44.25" customHeight="1">
      <c r="A148" s="38"/>
      <c r="B148" s="39"/>
      <c r="C148" s="219" t="s">
        <v>160</v>
      </c>
      <c r="D148" s="219" t="s">
        <v>125</v>
      </c>
      <c r="E148" s="220" t="s">
        <v>161</v>
      </c>
      <c r="F148" s="221" t="s">
        <v>162</v>
      </c>
      <c r="G148" s="222" t="s">
        <v>92</v>
      </c>
      <c r="H148" s="223">
        <v>13698.799999999999</v>
      </c>
      <c r="I148" s="224"/>
      <c r="J148" s="225">
        <f>ROUND(I148*H148,2)</f>
        <v>0</v>
      </c>
      <c r="K148" s="221" t="s">
        <v>146</v>
      </c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129</v>
      </c>
      <c r="AT148" s="230" t="s">
        <v>125</v>
      </c>
      <c r="AU148" s="230" t="s">
        <v>86</v>
      </c>
      <c r="AY148" s="17" t="s">
        <v>123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129</v>
      </c>
      <c r="BM148" s="230" t="s">
        <v>163</v>
      </c>
    </row>
    <row r="149" s="13" customFormat="1">
      <c r="A149" s="13"/>
      <c r="B149" s="237"/>
      <c r="C149" s="238"/>
      <c r="D149" s="232" t="s">
        <v>133</v>
      </c>
      <c r="E149" s="239" t="s">
        <v>1</v>
      </c>
      <c r="F149" s="240" t="s">
        <v>134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133</v>
      </c>
      <c r="AU149" s="246" t="s">
        <v>86</v>
      </c>
      <c r="AV149" s="13" t="s">
        <v>84</v>
      </c>
      <c r="AW149" s="13" t="s">
        <v>32</v>
      </c>
      <c r="AX149" s="13" t="s">
        <v>76</v>
      </c>
      <c r="AY149" s="246" t="s">
        <v>123</v>
      </c>
    </row>
    <row r="150" s="14" customFormat="1">
      <c r="A150" s="14"/>
      <c r="B150" s="247"/>
      <c r="C150" s="248"/>
      <c r="D150" s="232" t="s">
        <v>133</v>
      </c>
      <c r="E150" s="249" t="s">
        <v>1</v>
      </c>
      <c r="F150" s="250" t="s">
        <v>135</v>
      </c>
      <c r="G150" s="248"/>
      <c r="H150" s="251">
        <v>12030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133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123</v>
      </c>
    </row>
    <row r="151" s="13" customFormat="1">
      <c r="A151" s="13"/>
      <c r="B151" s="237"/>
      <c r="C151" s="238"/>
      <c r="D151" s="232" t="s">
        <v>133</v>
      </c>
      <c r="E151" s="239" t="s">
        <v>1</v>
      </c>
      <c r="F151" s="240" t="s">
        <v>164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133</v>
      </c>
      <c r="AU151" s="246" t="s">
        <v>86</v>
      </c>
      <c r="AV151" s="13" t="s">
        <v>84</v>
      </c>
      <c r="AW151" s="13" t="s">
        <v>32</v>
      </c>
      <c r="AX151" s="13" t="s">
        <v>76</v>
      </c>
      <c r="AY151" s="246" t="s">
        <v>123</v>
      </c>
    </row>
    <row r="152" s="14" customFormat="1">
      <c r="A152" s="14"/>
      <c r="B152" s="247"/>
      <c r="C152" s="248"/>
      <c r="D152" s="232" t="s">
        <v>133</v>
      </c>
      <c r="E152" s="249" t="s">
        <v>1</v>
      </c>
      <c r="F152" s="250" t="s">
        <v>165</v>
      </c>
      <c r="G152" s="248"/>
      <c r="H152" s="251">
        <v>1668.8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133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123</v>
      </c>
    </row>
    <row r="153" s="15" customFormat="1">
      <c r="A153" s="15"/>
      <c r="B153" s="258"/>
      <c r="C153" s="259"/>
      <c r="D153" s="232" t="s">
        <v>133</v>
      </c>
      <c r="E153" s="260" t="s">
        <v>90</v>
      </c>
      <c r="F153" s="261" t="s">
        <v>136</v>
      </c>
      <c r="G153" s="259"/>
      <c r="H153" s="262">
        <v>13698.799999999999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133</v>
      </c>
      <c r="AU153" s="268" t="s">
        <v>86</v>
      </c>
      <c r="AV153" s="15" t="s">
        <v>129</v>
      </c>
      <c r="AW153" s="15" t="s">
        <v>32</v>
      </c>
      <c r="AX153" s="15" t="s">
        <v>84</v>
      </c>
      <c r="AY153" s="268" t="s">
        <v>123</v>
      </c>
    </row>
    <row r="154" s="2" customFormat="1" ht="62.7" customHeight="1">
      <c r="A154" s="38"/>
      <c r="B154" s="39"/>
      <c r="C154" s="219" t="s">
        <v>166</v>
      </c>
      <c r="D154" s="219" t="s">
        <v>125</v>
      </c>
      <c r="E154" s="220" t="s">
        <v>167</v>
      </c>
      <c r="F154" s="221" t="s">
        <v>168</v>
      </c>
      <c r="G154" s="222" t="s">
        <v>92</v>
      </c>
      <c r="H154" s="223">
        <v>13698.799999999999</v>
      </c>
      <c r="I154" s="224"/>
      <c r="J154" s="225">
        <f>ROUND(I154*H154,2)</f>
        <v>0</v>
      </c>
      <c r="K154" s="221" t="s">
        <v>146</v>
      </c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129</v>
      </c>
      <c r="AT154" s="230" t="s">
        <v>125</v>
      </c>
      <c r="AU154" s="230" t="s">
        <v>86</v>
      </c>
      <c r="AY154" s="17" t="s">
        <v>123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129</v>
      </c>
      <c r="BM154" s="230" t="s">
        <v>169</v>
      </c>
    </row>
    <row r="155" s="14" customFormat="1">
      <c r="A155" s="14"/>
      <c r="B155" s="247"/>
      <c r="C155" s="248"/>
      <c r="D155" s="232" t="s">
        <v>133</v>
      </c>
      <c r="E155" s="249" t="s">
        <v>1</v>
      </c>
      <c r="F155" s="250" t="s">
        <v>90</v>
      </c>
      <c r="G155" s="248"/>
      <c r="H155" s="251">
        <v>13698.799999999999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133</v>
      </c>
      <c r="AU155" s="257" t="s">
        <v>86</v>
      </c>
      <c r="AV155" s="14" t="s">
        <v>86</v>
      </c>
      <c r="AW155" s="14" t="s">
        <v>32</v>
      </c>
      <c r="AX155" s="14" t="s">
        <v>76</v>
      </c>
      <c r="AY155" s="257" t="s">
        <v>123</v>
      </c>
    </row>
    <row r="156" s="15" customFormat="1">
      <c r="A156" s="15"/>
      <c r="B156" s="258"/>
      <c r="C156" s="259"/>
      <c r="D156" s="232" t="s">
        <v>133</v>
      </c>
      <c r="E156" s="260" t="s">
        <v>1</v>
      </c>
      <c r="F156" s="261" t="s">
        <v>136</v>
      </c>
      <c r="G156" s="259"/>
      <c r="H156" s="262">
        <v>13698.799999999999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8" t="s">
        <v>133</v>
      </c>
      <c r="AU156" s="268" t="s">
        <v>86</v>
      </c>
      <c r="AV156" s="15" t="s">
        <v>129</v>
      </c>
      <c r="AW156" s="15" t="s">
        <v>32</v>
      </c>
      <c r="AX156" s="15" t="s">
        <v>84</v>
      </c>
      <c r="AY156" s="268" t="s">
        <v>123</v>
      </c>
    </row>
    <row r="157" s="2" customFormat="1" ht="16.5" customHeight="1">
      <c r="A157" s="38"/>
      <c r="B157" s="39"/>
      <c r="C157" s="269" t="s">
        <v>170</v>
      </c>
      <c r="D157" s="269" t="s">
        <v>171</v>
      </c>
      <c r="E157" s="270" t="s">
        <v>172</v>
      </c>
      <c r="F157" s="271" t="s">
        <v>173</v>
      </c>
      <c r="G157" s="272" t="s">
        <v>174</v>
      </c>
      <c r="H157" s="273">
        <v>315.072</v>
      </c>
      <c r="I157" s="274"/>
      <c r="J157" s="275">
        <f>ROUND(I157*H157,2)</f>
        <v>0</v>
      </c>
      <c r="K157" s="271" t="s">
        <v>146</v>
      </c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1</v>
      </c>
      <c r="R157" s="228">
        <f>Q157*H157</f>
        <v>315.072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170</v>
      </c>
      <c r="AT157" s="230" t="s">
        <v>171</v>
      </c>
      <c r="AU157" s="230" t="s">
        <v>86</v>
      </c>
      <c r="AY157" s="17" t="s">
        <v>123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129</v>
      </c>
      <c r="BM157" s="230" t="s">
        <v>175</v>
      </c>
    </row>
    <row r="158" s="2" customFormat="1">
      <c r="A158" s="38"/>
      <c r="B158" s="39"/>
      <c r="C158" s="40"/>
      <c r="D158" s="232" t="s">
        <v>131</v>
      </c>
      <c r="E158" s="40"/>
      <c r="F158" s="233" t="s">
        <v>176</v>
      </c>
      <c r="G158" s="40"/>
      <c r="H158" s="40"/>
      <c r="I158" s="234"/>
      <c r="J158" s="40"/>
      <c r="K158" s="40"/>
      <c r="L158" s="44"/>
      <c r="M158" s="235"/>
      <c r="N158" s="236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131</v>
      </c>
      <c r="AU158" s="17" t="s">
        <v>86</v>
      </c>
    </row>
    <row r="159" s="14" customFormat="1">
      <c r="A159" s="14"/>
      <c r="B159" s="247"/>
      <c r="C159" s="248"/>
      <c r="D159" s="232" t="s">
        <v>133</v>
      </c>
      <c r="E159" s="249" t="s">
        <v>1</v>
      </c>
      <c r="F159" s="250" t="s">
        <v>177</v>
      </c>
      <c r="G159" s="248"/>
      <c r="H159" s="251">
        <v>315.072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133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123</v>
      </c>
    </row>
    <row r="160" s="13" customFormat="1">
      <c r="A160" s="13"/>
      <c r="B160" s="237"/>
      <c r="C160" s="238"/>
      <c r="D160" s="232" t="s">
        <v>133</v>
      </c>
      <c r="E160" s="239" t="s">
        <v>1</v>
      </c>
      <c r="F160" s="240" t="s">
        <v>178</v>
      </c>
      <c r="G160" s="238"/>
      <c r="H160" s="239" t="s">
        <v>1</v>
      </c>
      <c r="I160" s="241"/>
      <c r="J160" s="238"/>
      <c r="K160" s="238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133</v>
      </c>
      <c r="AU160" s="246" t="s">
        <v>86</v>
      </c>
      <c r="AV160" s="13" t="s">
        <v>84</v>
      </c>
      <c r="AW160" s="13" t="s">
        <v>32</v>
      </c>
      <c r="AX160" s="13" t="s">
        <v>76</v>
      </c>
      <c r="AY160" s="246" t="s">
        <v>123</v>
      </c>
    </row>
    <row r="161" s="15" customFormat="1">
      <c r="A161" s="15"/>
      <c r="B161" s="258"/>
      <c r="C161" s="259"/>
      <c r="D161" s="232" t="s">
        <v>133</v>
      </c>
      <c r="E161" s="260" t="s">
        <v>1</v>
      </c>
      <c r="F161" s="261" t="s">
        <v>136</v>
      </c>
      <c r="G161" s="259"/>
      <c r="H161" s="262">
        <v>315.072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8" t="s">
        <v>133</v>
      </c>
      <c r="AU161" s="268" t="s">
        <v>86</v>
      </c>
      <c r="AV161" s="15" t="s">
        <v>129</v>
      </c>
      <c r="AW161" s="15" t="s">
        <v>32</v>
      </c>
      <c r="AX161" s="15" t="s">
        <v>84</v>
      </c>
      <c r="AY161" s="268" t="s">
        <v>123</v>
      </c>
    </row>
    <row r="162" s="2" customFormat="1" ht="21.75" customHeight="1">
      <c r="A162" s="38"/>
      <c r="B162" s="39"/>
      <c r="C162" s="269" t="s">
        <v>179</v>
      </c>
      <c r="D162" s="269" t="s">
        <v>171</v>
      </c>
      <c r="E162" s="270" t="s">
        <v>180</v>
      </c>
      <c r="F162" s="271" t="s">
        <v>181</v>
      </c>
      <c r="G162" s="272" t="s">
        <v>174</v>
      </c>
      <c r="H162" s="273">
        <v>252.05799999999999</v>
      </c>
      <c r="I162" s="274"/>
      <c r="J162" s="275">
        <f>ROUND(I162*H162,2)</f>
        <v>0</v>
      </c>
      <c r="K162" s="271" t="s">
        <v>146</v>
      </c>
      <c r="L162" s="276"/>
      <c r="M162" s="277" t="s">
        <v>1</v>
      </c>
      <c r="N162" s="278" t="s">
        <v>41</v>
      </c>
      <c r="O162" s="91"/>
      <c r="P162" s="228">
        <f>O162*H162</f>
        <v>0</v>
      </c>
      <c r="Q162" s="228">
        <v>1</v>
      </c>
      <c r="R162" s="228">
        <f>Q162*H162</f>
        <v>252.05799999999999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170</v>
      </c>
      <c r="AT162" s="230" t="s">
        <v>171</v>
      </c>
      <c r="AU162" s="230" t="s">
        <v>86</v>
      </c>
      <c r="AY162" s="17" t="s">
        <v>123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129</v>
      </c>
      <c r="BM162" s="230" t="s">
        <v>182</v>
      </c>
    </row>
    <row r="163" s="2" customFormat="1">
      <c r="A163" s="38"/>
      <c r="B163" s="39"/>
      <c r="C163" s="40"/>
      <c r="D163" s="232" t="s">
        <v>131</v>
      </c>
      <c r="E163" s="40"/>
      <c r="F163" s="233" t="s">
        <v>183</v>
      </c>
      <c r="G163" s="40"/>
      <c r="H163" s="40"/>
      <c r="I163" s="234"/>
      <c r="J163" s="40"/>
      <c r="K163" s="40"/>
      <c r="L163" s="44"/>
      <c r="M163" s="235"/>
      <c r="N163" s="23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131</v>
      </c>
      <c r="AU163" s="17" t="s">
        <v>86</v>
      </c>
    </row>
    <row r="164" s="14" customFormat="1">
      <c r="A164" s="14"/>
      <c r="B164" s="247"/>
      <c r="C164" s="248"/>
      <c r="D164" s="232" t="s">
        <v>133</v>
      </c>
      <c r="E164" s="249" t="s">
        <v>1</v>
      </c>
      <c r="F164" s="250" t="s">
        <v>184</v>
      </c>
      <c r="G164" s="248"/>
      <c r="H164" s="251">
        <v>252.05799999999999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133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123</v>
      </c>
    </row>
    <row r="165" s="13" customFormat="1">
      <c r="A165" s="13"/>
      <c r="B165" s="237"/>
      <c r="C165" s="238"/>
      <c r="D165" s="232" t="s">
        <v>133</v>
      </c>
      <c r="E165" s="239" t="s">
        <v>1</v>
      </c>
      <c r="F165" s="240" t="s">
        <v>185</v>
      </c>
      <c r="G165" s="238"/>
      <c r="H165" s="239" t="s">
        <v>1</v>
      </c>
      <c r="I165" s="241"/>
      <c r="J165" s="238"/>
      <c r="K165" s="238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133</v>
      </c>
      <c r="AU165" s="246" t="s">
        <v>86</v>
      </c>
      <c r="AV165" s="13" t="s">
        <v>84</v>
      </c>
      <c r="AW165" s="13" t="s">
        <v>32</v>
      </c>
      <c r="AX165" s="13" t="s">
        <v>76</v>
      </c>
      <c r="AY165" s="246" t="s">
        <v>123</v>
      </c>
    </row>
    <row r="166" s="15" customFormat="1">
      <c r="A166" s="15"/>
      <c r="B166" s="258"/>
      <c r="C166" s="259"/>
      <c r="D166" s="232" t="s">
        <v>133</v>
      </c>
      <c r="E166" s="260" t="s">
        <v>1</v>
      </c>
      <c r="F166" s="261" t="s">
        <v>136</v>
      </c>
      <c r="G166" s="259"/>
      <c r="H166" s="262">
        <v>252.05799999999999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8" t="s">
        <v>133</v>
      </c>
      <c r="AU166" s="268" t="s">
        <v>86</v>
      </c>
      <c r="AV166" s="15" t="s">
        <v>129</v>
      </c>
      <c r="AW166" s="15" t="s">
        <v>32</v>
      </c>
      <c r="AX166" s="15" t="s">
        <v>84</v>
      </c>
      <c r="AY166" s="268" t="s">
        <v>123</v>
      </c>
    </row>
    <row r="167" s="2" customFormat="1" ht="44.25" customHeight="1">
      <c r="A167" s="38"/>
      <c r="B167" s="39"/>
      <c r="C167" s="219" t="s">
        <v>186</v>
      </c>
      <c r="D167" s="219" t="s">
        <v>125</v>
      </c>
      <c r="E167" s="220" t="s">
        <v>187</v>
      </c>
      <c r="F167" s="221" t="s">
        <v>188</v>
      </c>
      <c r="G167" s="222" t="s">
        <v>92</v>
      </c>
      <c r="H167" s="223">
        <v>12883.5</v>
      </c>
      <c r="I167" s="224"/>
      <c r="J167" s="225">
        <f>ROUND(I167*H167,2)</f>
        <v>0</v>
      </c>
      <c r="K167" s="221" t="s">
        <v>128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129</v>
      </c>
      <c r="AT167" s="230" t="s">
        <v>125</v>
      </c>
      <c r="AU167" s="230" t="s">
        <v>86</v>
      </c>
      <c r="AY167" s="17" t="s">
        <v>123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129</v>
      </c>
      <c r="BM167" s="230" t="s">
        <v>189</v>
      </c>
    </row>
    <row r="168" s="13" customFormat="1">
      <c r="A168" s="13"/>
      <c r="B168" s="237"/>
      <c r="C168" s="238"/>
      <c r="D168" s="232" t="s">
        <v>133</v>
      </c>
      <c r="E168" s="239" t="s">
        <v>1</v>
      </c>
      <c r="F168" s="240" t="s">
        <v>134</v>
      </c>
      <c r="G168" s="238"/>
      <c r="H168" s="239" t="s">
        <v>1</v>
      </c>
      <c r="I168" s="241"/>
      <c r="J168" s="238"/>
      <c r="K168" s="238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133</v>
      </c>
      <c r="AU168" s="246" t="s">
        <v>86</v>
      </c>
      <c r="AV168" s="13" t="s">
        <v>84</v>
      </c>
      <c r="AW168" s="13" t="s">
        <v>32</v>
      </c>
      <c r="AX168" s="13" t="s">
        <v>76</v>
      </c>
      <c r="AY168" s="246" t="s">
        <v>123</v>
      </c>
    </row>
    <row r="169" s="14" customFormat="1">
      <c r="A169" s="14"/>
      <c r="B169" s="247"/>
      <c r="C169" s="248"/>
      <c r="D169" s="232" t="s">
        <v>133</v>
      </c>
      <c r="E169" s="249" t="s">
        <v>1</v>
      </c>
      <c r="F169" s="250" t="s">
        <v>190</v>
      </c>
      <c r="G169" s="248"/>
      <c r="H169" s="251">
        <v>12631.5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133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123</v>
      </c>
    </row>
    <row r="170" s="13" customFormat="1">
      <c r="A170" s="13"/>
      <c r="B170" s="237"/>
      <c r="C170" s="238"/>
      <c r="D170" s="232" t="s">
        <v>133</v>
      </c>
      <c r="E170" s="239" t="s">
        <v>1</v>
      </c>
      <c r="F170" s="240" t="s">
        <v>141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133</v>
      </c>
      <c r="AU170" s="246" t="s">
        <v>86</v>
      </c>
      <c r="AV170" s="13" t="s">
        <v>84</v>
      </c>
      <c r="AW170" s="13" t="s">
        <v>32</v>
      </c>
      <c r="AX170" s="13" t="s">
        <v>76</v>
      </c>
      <c r="AY170" s="246" t="s">
        <v>123</v>
      </c>
    </row>
    <row r="171" s="14" customFormat="1">
      <c r="A171" s="14"/>
      <c r="B171" s="247"/>
      <c r="C171" s="248"/>
      <c r="D171" s="232" t="s">
        <v>133</v>
      </c>
      <c r="E171" s="249" t="s">
        <v>1</v>
      </c>
      <c r="F171" s="250" t="s">
        <v>191</v>
      </c>
      <c r="G171" s="248"/>
      <c r="H171" s="251">
        <v>252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133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123</v>
      </c>
    </row>
    <row r="172" s="15" customFormat="1">
      <c r="A172" s="15"/>
      <c r="B172" s="258"/>
      <c r="C172" s="259"/>
      <c r="D172" s="232" t="s">
        <v>133</v>
      </c>
      <c r="E172" s="260" t="s">
        <v>1</v>
      </c>
      <c r="F172" s="261" t="s">
        <v>136</v>
      </c>
      <c r="G172" s="259"/>
      <c r="H172" s="262">
        <v>12883.5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133</v>
      </c>
      <c r="AU172" s="268" t="s">
        <v>86</v>
      </c>
      <c r="AV172" s="15" t="s">
        <v>129</v>
      </c>
      <c r="AW172" s="15" t="s">
        <v>32</v>
      </c>
      <c r="AX172" s="15" t="s">
        <v>84</v>
      </c>
      <c r="AY172" s="268" t="s">
        <v>123</v>
      </c>
    </row>
    <row r="173" s="2" customFormat="1" ht="24.15" customHeight="1">
      <c r="A173" s="38"/>
      <c r="B173" s="39"/>
      <c r="C173" s="219" t="s">
        <v>192</v>
      </c>
      <c r="D173" s="219" t="s">
        <v>125</v>
      </c>
      <c r="E173" s="220" t="s">
        <v>193</v>
      </c>
      <c r="F173" s="221" t="s">
        <v>194</v>
      </c>
      <c r="G173" s="222" t="s">
        <v>92</v>
      </c>
      <c r="H173" s="223">
        <v>12030</v>
      </c>
      <c r="I173" s="224"/>
      <c r="J173" s="225">
        <f>ROUND(I173*H173,2)</f>
        <v>0</v>
      </c>
      <c r="K173" s="221" t="s">
        <v>146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129</v>
      </c>
      <c r="AT173" s="230" t="s">
        <v>125</v>
      </c>
      <c r="AU173" s="230" t="s">
        <v>86</v>
      </c>
      <c r="AY173" s="17" t="s">
        <v>123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129</v>
      </c>
      <c r="BM173" s="230" t="s">
        <v>195</v>
      </c>
    </row>
    <row r="174" s="13" customFormat="1">
      <c r="A174" s="13"/>
      <c r="B174" s="237"/>
      <c r="C174" s="238"/>
      <c r="D174" s="232" t="s">
        <v>133</v>
      </c>
      <c r="E174" s="239" t="s">
        <v>1</v>
      </c>
      <c r="F174" s="240" t="s">
        <v>134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133</v>
      </c>
      <c r="AU174" s="246" t="s">
        <v>86</v>
      </c>
      <c r="AV174" s="13" t="s">
        <v>84</v>
      </c>
      <c r="AW174" s="13" t="s">
        <v>32</v>
      </c>
      <c r="AX174" s="13" t="s">
        <v>76</v>
      </c>
      <c r="AY174" s="246" t="s">
        <v>123</v>
      </c>
    </row>
    <row r="175" s="14" customFormat="1">
      <c r="A175" s="14"/>
      <c r="B175" s="247"/>
      <c r="C175" s="248"/>
      <c r="D175" s="232" t="s">
        <v>133</v>
      </c>
      <c r="E175" s="249" t="s">
        <v>1</v>
      </c>
      <c r="F175" s="250" t="s">
        <v>135</v>
      </c>
      <c r="G175" s="248"/>
      <c r="H175" s="251">
        <v>12030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133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123</v>
      </c>
    </row>
    <row r="176" s="15" customFormat="1">
      <c r="A176" s="15"/>
      <c r="B176" s="258"/>
      <c r="C176" s="259"/>
      <c r="D176" s="232" t="s">
        <v>133</v>
      </c>
      <c r="E176" s="260" t="s">
        <v>1</v>
      </c>
      <c r="F176" s="261" t="s">
        <v>136</v>
      </c>
      <c r="G176" s="259"/>
      <c r="H176" s="262">
        <v>12030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8" t="s">
        <v>133</v>
      </c>
      <c r="AU176" s="268" t="s">
        <v>86</v>
      </c>
      <c r="AV176" s="15" t="s">
        <v>129</v>
      </c>
      <c r="AW176" s="15" t="s">
        <v>32</v>
      </c>
      <c r="AX176" s="15" t="s">
        <v>84</v>
      </c>
      <c r="AY176" s="268" t="s">
        <v>123</v>
      </c>
    </row>
    <row r="177" s="2" customFormat="1" ht="44.25" customHeight="1">
      <c r="A177" s="38"/>
      <c r="B177" s="39"/>
      <c r="C177" s="219" t="s">
        <v>8</v>
      </c>
      <c r="D177" s="219" t="s">
        <v>125</v>
      </c>
      <c r="E177" s="220" t="s">
        <v>196</v>
      </c>
      <c r="F177" s="221" t="s">
        <v>197</v>
      </c>
      <c r="G177" s="222" t="s">
        <v>92</v>
      </c>
      <c r="H177" s="223">
        <v>12270</v>
      </c>
      <c r="I177" s="224"/>
      <c r="J177" s="225">
        <f>ROUND(I177*H177,2)</f>
        <v>0</v>
      </c>
      <c r="K177" s="221" t="s">
        <v>128</v>
      </c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129</v>
      </c>
      <c r="AT177" s="230" t="s">
        <v>125</v>
      </c>
      <c r="AU177" s="230" t="s">
        <v>86</v>
      </c>
      <c r="AY177" s="17" t="s">
        <v>123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129</v>
      </c>
      <c r="BM177" s="230" t="s">
        <v>198</v>
      </c>
    </row>
    <row r="178" s="13" customFormat="1">
      <c r="A178" s="13"/>
      <c r="B178" s="237"/>
      <c r="C178" s="238"/>
      <c r="D178" s="232" t="s">
        <v>133</v>
      </c>
      <c r="E178" s="239" t="s">
        <v>1</v>
      </c>
      <c r="F178" s="240" t="s">
        <v>134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133</v>
      </c>
      <c r="AU178" s="246" t="s">
        <v>86</v>
      </c>
      <c r="AV178" s="13" t="s">
        <v>84</v>
      </c>
      <c r="AW178" s="13" t="s">
        <v>32</v>
      </c>
      <c r="AX178" s="13" t="s">
        <v>76</v>
      </c>
      <c r="AY178" s="246" t="s">
        <v>123</v>
      </c>
    </row>
    <row r="179" s="14" customFormat="1">
      <c r="A179" s="14"/>
      <c r="B179" s="247"/>
      <c r="C179" s="248"/>
      <c r="D179" s="232" t="s">
        <v>133</v>
      </c>
      <c r="E179" s="249" t="s">
        <v>1</v>
      </c>
      <c r="F179" s="250" t="s">
        <v>135</v>
      </c>
      <c r="G179" s="248"/>
      <c r="H179" s="251">
        <v>12030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133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123</v>
      </c>
    </row>
    <row r="180" s="13" customFormat="1">
      <c r="A180" s="13"/>
      <c r="B180" s="237"/>
      <c r="C180" s="238"/>
      <c r="D180" s="232" t="s">
        <v>133</v>
      </c>
      <c r="E180" s="239" t="s">
        <v>1</v>
      </c>
      <c r="F180" s="240" t="s">
        <v>141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133</v>
      </c>
      <c r="AU180" s="246" t="s">
        <v>86</v>
      </c>
      <c r="AV180" s="13" t="s">
        <v>84</v>
      </c>
      <c r="AW180" s="13" t="s">
        <v>32</v>
      </c>
      <c r="AX180" s="13" t="s">
        <v>76</v>
      </c>
      <c r="AY180" s="246" t="s">
        <v>123</v>
      </c>
    </row>
    <row r="181" s="14" customFormat="1">
      <c r="A181" s="14"/>
      <c r="B181" s="247"/>
      <c r="C181" s="248"/>
      <c r="D181" s="232" t="s">
        <v>133</v>
      </c>
      <c r="E181" s="249" t="s">
        <v>1</v>
      </c>
      <c r="F181" s="250" t="s">
        <v>199</v>
      </c>
      <c r="G181" s="248"/>
      <c r="H181" s="251">
        <v>240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133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123</v>
      </c>
    </row>
    <row r="182" s="15" customFormat="1">
      <c r="A182" s="15"/>
      <c r="B182" s="258"/>
      <c r="C182" s="259"/>
      <c r="D182" s="232" t="s">
        <v>133</v>
      </c>
      <c r="E182" s="260" t="s">
        <v>1</v>
      </c>
      <c r="F182" s="261" t="s">
        <v>136</v>
      </c>
      <c r="G182" s="259"/>
      <c r="H182" s="262">
        <v>12270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133</v>
      </c>
      <c r="AU182" s="268" t="s">
        <v>86</v>
      </c>
      <c r="AV182" s="15" t="s">
        <v>129</v>
      </c>
      <c r="AW182" s="15" t="s">
        <v>32</v>
      </c>
      <c r="AX182" s="15" t="s">
        <v>84</v>
      </c>
      <c r="AY182" s="268" t="s">
        <v>123</v>
      </c>
    </row>
    <row r="183" s="12" customFormat="1" ht="22.8" customHeight="1">
      <c r="A183" s="12"/>
      <c r="B183" s="203"/>
      <c r="C183" s="204"/>
      <c r="D183" s="205" t="s">
        <v>75</v>
      </c>
      <c r="E183" s="217" t="s">
        <v>179</v>
      </c>
      <c r="F183" s="217" t="s">
        <v>200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SUM(P184:P239)</f>
        <v>0</v>
      </c>
      <c r="Q183" s="211"/>
      <c r="R183" s="212">
        <f>SUM(R184:R239)</f>
        <v>33.857300000000002</v>
      </c>
      <c r="S183" s="211"/>
      <c r="T183" s="213">
        <f>SUM(T184:T239)</f>
        <v>925.80399999999997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84</v>
      </c>
      <c r="AT183" s="215" t="s">
        <v>75</v>
      </c>
      <c r="AU183" s="215" t="s">
        <v>84</v>
      </c>
      <c r="AY183" s="214" t="s">
        <v>123</v>
      </c>
      <c r="BK183" s="216">
        <f>SUM(BK184:BK239)</f>
        <v>0</v>
      </c>
    </row>
    <row r="184" s="2" customFormat="1" ht="76.35" customHeight="1">
      <c r="A184" s="38"/>
      <c r="B184" s="39"/>
      <c r="C184" s="219" t="s">
        <v>201</v>
      </c>
      <c r="D184" s="219" t="s">
        <v>125</v>
      </c>
      <c r="E184" s="220" t="s">
        <v>202</v>
      </c>
      <c r="F184" s="221" t="s">
        <v>203</v>
      </c>
      <c r="G184" s="222" t="s">
        <v>92</v>
      </c>
      <c r="H184" s="223">
        <v>2014</v>
      </c>
      <c r="I184" s="224"/>
      <c r="J184" s="225">
        <f>ROUND(I184*H184,2)</f>
        <v>0</v>
      </c>
      <c r="K184" s="221" t="s">
        <v>1</v>
      </c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0.126</v>
      </c>
      <c r="T184" s="229">
        <f>S184*H184</f>
        <v>253.76400000000001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129</v>
      </c>
      <c r="AT184" s="230" t="s">
        <v>125</v>
      </c>
      <c r="AU184" s="230" t="s">
        <v>86</v>
      </c>
      <c r="AY184" s="17" t="s">
        <v>123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129</v>
      </c>
      <c r="BM184" s="230" t="s">
        <v>204</v>
      </c>
    </row>
    <row r="185" s="13" customFormat="1">
      <c r="A185" s="13"/>
      <c r="B185" s="237"/>
      <c r="C185" s="238"/>
      <c r="D185" s="232" t="s">
        <v>133</v>
      </c>
      <c r="E185" s="239" t="s">
        <v>1</v>
      </c>
      <c r="F185" s="240" t="s">
        <v>158</v>
      </c>
      <c r="G185" s="238"/>
      <c r="H185" s="239" t="s">
        <v>1</v>
      </c>
      <c r="I185" s="241"/>
      <c r="J185" s="238"/>
      <c r="K185" s="238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133</v>
      </c>
      <c r="AU185" s="246" t="s">
        <v>86</v>
      </c>
      <c r="AV185" s="13" t="s">
        <v>84</v>
      </c>
      <c r="AW185" s="13" t="s">
        <v>32</v>
      </c>
      <c r="AX185" s="13" t="s">
        <v>76</v>
      </c>
      <c r="AY185" s="246" t="s">
        <v>123</v>
      </c>
    </row>
    <row r="186" s="14" customFormat="1">
      <c r="A186" s="14"/>
      <c r="B186" s="247"/>
      <c r="C186" s="248"/>
      <c r="D186" s="232" t="s">
        <v>133</v>
      </c>
      <c r="E186" s="249" t="s">
        <v>1</v>
      </c>
      <c r="F186" s="250" t="s">
        <v>159</v>
      </c>
      <c r="G186" s="248"/>
      <c r="H186" s="251">
        <v>2014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133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123</v>
      </c>
    </row>
    <row r="187" s="15" customFormat="1">
      <c r="A187" s="15"/>
      <c r="B187" s="258"/>
      <c r="C187" s="259"/>
      <c r="D187" s="232" t="s">
        <v>133</v>
      </c>
      <c r="E187" s="260" t="s">
        <v>1</v>
      </c>
      <c r="F187" s="261" t="s">
        <v>136</v>
      </c>
      <c r="G187" s="259"/>
      <c r="H187" s="262">
        <v>2014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8" t="s">
        <v>133</v>
      </c>
      <c r="AU187" s="268" t="s">
        <v>86</v>
      </c>
      <c r="AV187" s="15" t="s">
        <v>129</v>
      </c>
      <c r="AW187" s="15" t="s">
        <v>32</v>
      </c>
      <c r="AX187" s="15" t="s">
        <v>84</v>
      </c>
      <c r="AY187" s="268" t="s">
        <v>123</v>
      </c>
    </row>
    <row r="188" s="2" customFormat="1" ht="49.05" customHeight="1">
      <c r="A188" s="38"/>
      <c r="B188" s="39"/>
      <c r="C188" s="219" t="s">
        <v>205</v>
      </c>
      <c r="D188" s="219" t="s">
        <v>125</v>
      </c>
      <c r="E188" s="220" t="s">
        <v>206</v>
      </c>
      <c r="F188" s="221" t="s">
        <v>207</v>
      </c>
      <c r="G188" s="222" t="s">
        <v>208</v>
      </c>
      <c r="H188" s="223">
        <v>245</v>
      </c>
      <c r="I188" s="224"/>
      <c r="J188" s="225">
        <f>ROUND(I188*H188,2)</f>
        <v>0</v>
      </c>
      <c r="K188" s="221" t="s">
        <v>1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9.0000000000000006E-05</v>
      </c>
      <c r="R188" s="228">
        <f>Q188*H188</f>
        <v>0.02205</v>
      </c>
      <c r="S188" s="228">
        <v>0.042000000000000003</v>
      </c>
      <c r="T188" s="229">
        <f>S188*H188</f>
        <v>10.290000000000001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129</v>
      </c>
      <c r="AT188" s="230" t="s">
        <v>125</v>
      </c>
      <c r="AU188" s="230" t="s">
        <v>86</v>
      </c>
      <c r="AY188" s="17" t="s">
        <v>123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129</v>
      </c>
      <c r="BM188" s="230" t="s">
        <v>209</v>
      </c>
    </row>
    <row r="189" s="2" customFormat="1">
      <c r="A189" s="38"/>
      <c r="B189" s="39"/>
      <c r="C189" s="40"/>
      <c r="D189" s="232" t="s">
        <v>131</v>
      </c>
      <c r="E189" s="40"/>
      <c r="F189" s="233" t="s">
        <v>210</v>
      </c>
      <c r="G189" s="40"/>
      <c r="H189" s="40"/>
      <c r="I189" s="234"/>
      <c r="J189" s="40"/>
      <c r="K189" s="40"/>
      <c r="L189" s="44"/>
      <c r="M189" s="235"/>
      <c r="N189" s="236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131</v>
      </c>
      <c r="AU189" s="17" t="s">
        <v>86</v>
      </c>
    </row>
    <row r="190" s="13" customFormat="1">
      <c r="A190" s="13"/>
      <c r="B190" s="237"/>
      <c r="C190" s="238"/>
      <c r="D190" s="232" t="s">
        <v>133</v>
      </c>
      <c r="E190" s="239" t="s">
        <v>1</v>
      </c>
      <c r="F190" s="240" t="s">
        <v>211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133</v>
      </c>
      <c r="AU190" s="246" t="s">
        <v>86</v>
      </c>
      <c r="AV190" s="13" t="s">
        <v>84</v>
      </c>
      <c r="AW190" s="13" t="s">
        <v>32</v>
      </c>
      <c r="AX190" s="13" t="s">
        <v>76</v>
      </c>
      <c r="AY190" s="246" t="s">
        <v>123</v>
      </c>
    </row>
    <row r="191" s="14" customFormat="1">
      <c r="A191" s="14"/>
      <c r="B191" s="247"/>
      <c r="C191" s="248"/>
      <c r="D191" s="232" t="s">
        <v>133</v>
      </c>
      <c r="E191" s="249" t="s">
        <v>1</v>
      </c>
      <c r="F191" s="250" t="s">
        <v>212</v>
      </c>
      <c r="G191" s="248"/>
      <c r="H191" s="251">
        <v>245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133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123</v>
      </c>
    </row>
    <row r="192" s="15" customFormat="1">
      <c r="A192" s="15"/>
      <c r="B192" s="258"/>
      <c r="C192" s="259"/>
      <c r="D192" s="232" t="s">
        <v>133</v>
      </c>
      <c r="E192" s="260" t="s">
        <v>1</v>
      </c>
      <c r="F192" s="261" t="s">
        <v>136</v>
      </c>
      <c r="G192" s="259"/>
      <c r="H192" s="262">
        <v>245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133</v>
      </c>
      <c r="AU192" s="268" t="s">
        <v>86</v>
      </c>
      <c r="AV192" s="15" t="s">
        <v>129</v>
      </c>
      <c r="AW192" s="15" t="s">
        <v>32</v>
      </c>
      <c r="AX192" s="15" t="s">
        <v>84</v>
      </c>
      <c r="AY192" s="268" t="s">
        <v>123</v>
      </c>
    </row>
    <row r="193" s="2" customFormat="1" ht="37.8" customHeight="1">
      <c r="A193" s="38"/>
      <c r="B193" s="39"/>
      <c r="C193" s="219" t="s">
        <v>213</v>
      </c>
      <c r="D193" s="219" t="s">
        <v>125</v>
      </c>
      <c r="E193" s="220" t="s">
        <v>214</v>
      </c>
      <c r="F193" s="221" t="s">
        <v>215</v>
      </c>
      <c r="G193" s="222" t="s">
        <v>216</v>
      </c>
      <c r="H193" s="223">
        <v>100</v>
      </c>
      <c r="I193" s="224"/>
      <c r="J193" s="225">
        <f>ROUND(I193*H193,2)</f>
        <v>0</v>
      </c>
      <c r="K193" s="221" t="s">
        <v>1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0.0020999999999999999</v>
      </c>
      <c r="T193" s="229">
        <f>S193*H193</f>
        <v>0.20999999999999999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129</v>
      </c>
      <c r="AT193" s="230" t="s">
        <v>125</v>
      </c>
      <c r="AU193" s="230" t="s">
        <v>86</v>
      </c>
      <c r="AY193" s="17" t="s">
        <v>123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129</v>
      </c>
      <c r="BM193" s="230" t="s">
        <v>217</v>
      </c>
    </row>
    <row r="194" s="2" customFormat="1">
      <c r="A194" s="38"/>
      <c r="B194" s="39"/>
      <c r="C194" s="40"/>
      <c r="D194" s="232" t="s">
        <v>131</v>
      </c>
      <c r="E194" s="40"/>
      <c r="F194" s="233" t="s">
        <v>210</v>
      </c>
      <c r="G194" s="40"/>
      <c r="H194" s="40"/>
      <c r="I194" s="234"/>
      <c r="J194" s="40"/>
      <c r="K194" s="40"/>
      <c r="L194" s="44"/>
      <c r="M194" s="235"/>
      <c r="N194" s="236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131</v>
      </c>
      <c r="AU194" s="17" t="s">
        <v>86</v>
      </c>
    </row>
    <row r="195" s="13" customFormat="1">
      <c r="A195" s="13"/>
      <c r="B195" s="237"/>
      <c r="C195" s="238"/>
      <c r="D195" s="232" t="s">
        <v>133</v>
      </c>
      <c r="E195" s="239" t="s">
        <v>1</v>
      </c>
      <c r="F195" s="240" t="s">
        <v>218</v>
      </c>
      <c r="G195" s="238"/>
      <c r="H195" s="239" t="s">
        <v>1</v>
      </c>
      <c r="I195" s="241"/>
      <c r="J195" s="238"/>
      <c r="K195" s="238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133</v>
      </c>
      <c r="AU195" s="246" t="s">
        <v>86</v>
      </c>
      <c r="AV195" s="13" t="s">
        <v>84</v>
      </c>
      <c r="AW195" s="13" t="s">
        <v>32</v>
      </c>
      <c r="AX195" s="13" t="s">
        <v>76</v>
      </c>
      <c r="AY195" s="246" t="s">
        <v>123</v>
      </c>
    </row>
    <row r="196" s="14" customFormat="1">
      <c r="A196" s="14"/>
      <c r="B196" s="247"/>
      <c r="C196" s="248"/>
      <c r="D196" s="232" t="s">
        <v>133</v>
      </c>
      <c r="E196" s="249" t="s">
        <v>1</v>
      </c>
      <c r="F196" s="250" t="s">
        <v>219</v>
      </c>
      <c r="G196" s="248"/>
      <c r="H196" s="251">
        <v>100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133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123</v>
      </c>
    </row>
    <row r="197" s="15" customFormat="1">
      <c r="A197" s="15"/>
      <c r="B197" s="258"/>
      <c r="C197" s="259"/>
      <c r="D197" s="232" t="s">
        <v>133</v>
      </c>
      <c r="E197" s="260" t="s">
        <v>1</v>
      </c>
      <c r="F197" s="261" t="s">
        <v>136</v>
      </c>
      <c r="G197" s="259"/>
      <c r="H197" s="262">
        <v>100</v>
      </c>
      <c r="I197" s="263"/>
      <c r="J197" s="259"/>
      <c r="K197" s="259"/>
      <c r="L197" s="264"/>
      <c r="M197" s="265"/>
      <c r="N197" s="266"/>
      <c r="O197" s="266"/>
      <c r="P197" s="266"/>
      <c r="Q197" s="266"/>
      <c r="R197" s="266"/>
      <c r="S197" s="266"/>
      <c r="T197" s="26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8" t="s">
        <v>133</v>
      </c>
      <c r="AU197" s="268" t="s">
        <v>86</v>
      </c>
      <c r="AV197" s="15" t="s">
        <v>129</v>
      </c>
      <c r="AW197" s="15" t="s">
        <v>32</v>
      </c>
      <c r="AX197" s="15" t="s">
        <v>84</v>
      </c>
      <c r="AY197" s="268" t="s">
        <v>123</v>
      </c>
    </row>
    <row r="198" s="2" customFormat="1" ht="37.8" customHeight="1">
      <c r="A198" s="38"/>
      <c r="B198" s="39"/>
      <c r="C198" s="219" t="s">
        <v>220</v>
      </c>
      <c r="D198" s="219" t="s">
        <v>125</v>
      </c>
      <c r="E198" s="220" t="s">
        <v>221</v>
      </c>
      <c r="F198" s="221" t="s">
        <v>222</v>
      </c>
      <c r="G198" s="222" t="s">
        <v>208</v>
      </c>
      <c r="H198" s="223">
        <v>16</v>
      </c>
      <c r="I198" s="224"/>
      <c r="J198" s="225">
        <f>ROUND(I198*H198,2)</f>
        <v>0</v>
      </c>
      <c r="K198" s="221" t="s">
        <v>146</v>
      </c>
      <c r="L198" s="44"/>
      <c r="M198" s="226" t="s">
        <v>1</v>
      </c>
      <c r="N198" s="227" t="s">
        <v>41</v>
      </c>
      <c r="O198" s="91"/>
      <c r="P198" s="228">
        <f>O198*H198</f>
        <v>0</v>
      </c>
      <c r="Q198" s="228">
        <v>0.051110000000000003</v>
      </c>
      <c r="R198" s="228">
        <f>Q198*H198</f>
        <v>0.81776000000000004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129</v>
      </c>
      <c r="AT198" s="230" t="s">
        <v>125</v>
      </c>
      <c r="AU198" s="230" t="s">
        <v>86</v>
      </c>
      <c r="AY198" s="17" t="s">
        <v>123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129</v>
      </c>
      <c r="BM198" s="230" t="s">
        <v>223</v>
      </c>
    </row>
    <row r="199" s="13" customFormat="1">
      <c r="A199" s="13"/>
      <c r="B199" s="237"/>
      <c r="C199" s="238"/>
      <c r="D199" s="232" t="s">
        <v>133</v>
      </c>
      <c r="E199" s="239" t="s">
        <v>1</v>
      </c>
      <c r="F199" s="240" t="s">
        <v>224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133</v>
      </c>
      <c r="AU199" s="246" t="s">
        <v>86</v>
      </c>
      <c r="AV199" s="13" t="s">
        <v>84</v>
      </c>
      <c r="AW199" s="13" t="s">
        <v>32</v>
      </c>
      <c r="AX199" s="13" t="s">
        <v>76</v>
      </c>
      <c r="AY199" s="246" t="s">
        <v>123</v>
      </c>
    </row>
    <row r="200" s="14" customFormat="1">
      <c r="A200" s="14"/>
      <c r="B200" s="247"/>
      <c r="C200" s="248"/>
      <c r="D200" s="232" t="s">
        <v>133</v>
      </c>
      <c r="E200" s="249" t="s">
        <v>1</v>
      </c>
      <c r="F200" s="250" t="s">
        <v>225</v>
      </c>
      <c r="G200" s="248"/>
      <c r="H200" s="251">
        <v>16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133</v>
      </c>
      <c r="AU200" s="257" t="s">
        <v>86</v>
      </c>
      <c r="AV200" s="14" t="s">
        <v>86</v>
      </c>
      <c r="AW200" s="14" t="s">
        <v>32</v>
      </c>
      <c r="AX200" s="14" t="s">
        <v>76</v>
      </c>
      <c r="AY200" s="257" t="s">
        <v>123</v>
      </c>
    </row>
    <row r="201" s="15" customFormat="1">
      <c r="A201" s="15"/>
      <c r="B201" s="258"/>
      <c r="C201" s="259"/>
      <c r="D201" s="232" t="s">
        <v>133</v>
      </c>
      <c r="E201" s="260" t="s">
        <v>1</v>
      </c>
      <c r="F201" s="261" t="s">
        <v>136</v>
      </c>
      <c r="G201" s="259"/>
      <c r="H201" s="262">
        <v>16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133</v>
      </c>
      <c r="AU201" s="268" t="s">
        <v>86</v>
      </c>
      <c r="AV201" s="15" t="s">
        <v>129</v>
      </c>
      <c r="AW201" s="15" t="s">
        <v>32</v>
      </c>
      <c r="AX201" s="15" t="s">
        <v>84</v>
      </c>
      <c r="AY201" s="268" t="s">
        <v>123</v>
      </c>
    </row>
    <row r="202" s="2" customFormat="1" ht="37.8" customHeight="1">
      <c r="A202" s="38"/>
      <c r="B202" s="39"/>
      <c r="C202" s="219" t="s">
        <v>226</v>
      </c>
      <c r="D202" s="219" t="s">
        <v>125</v>
      </c>
      <c r="E202" s="220" t="s">
        <v>227</v>
      </c>
      <c r="F202" s="221" t="s">
        <v>228</v>
      </c>
      <c r="G202" s="222" t="s">
        <v>208</v>
      </c>
      <c r="H202" s="223">
        <v>229</v>
      </c>
      <c r="I202" s="224"/>
      <c r="J202" s="225">
        <f>ROUND(I202*H202,2)</f>
        <v>0</v>
      </c>
      <c r="K202" s="221" t="s">
        <v>146</v>
      </c>
      <c r="L202" s="44"/>
      <c r="M202" s="226" t="s">
        <v>1</v>
      </c>
      <c r="N202" s="227" t="s">
        <v>41</v>
      </c>
      <c r="O202" s="91"/>
      <c r="P202" s="228">
        <f>O202*H202</f>
        <v>0</v>
      </c>
      <c r="Q202" s="228">
        <v>0.029999999999999999</v>
      </c>
      <c r="R202" s="228">
        <f>Q202*H202</f>
        <v>6.8700000000000001</v>
      </c>
      <c r="S202" s="228">
        <v>0</v>
      </c>
      <c r="T202" s="22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0" t="s">
        <v>129</v>
      </c>
      <c r="AT202" s="230" t="s">
        <v>125</v>
      </c>
      <c r="AU202" s="230" t="s">
        <v>86</v>
      </c>
      <c r="AY202" s="17" t="s">
        <v>123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7" t="s">
        <v>84</v>
      </c>
      <c r="BK202" s="231">
        <f>ROUND(I202*H202,2)</f>
        <v>0</v>
      </c>
      <c r="BL202" s="17" t="s">
        <v>129</v>
      </c>
      <c r="BM202" s="230" t="s">
        <v>229</v>
      </c>
    </row>
    <row r="203" s="13" customFormat="1">
      <c r="A203" s="13"/>
      <c r="B203" s="237"/>
      <c r="C203" s="238"/>
      <c r="D203" s="232" t="s">
        <v>133</v>
      </c>
      <c r="E203" s="239" t="s">
        <v>1</v>
      </c>
      <c r="F203" s="240" t="s">
        <v>230</v>
      </c>
      <c r="G203" s="238"/>
      <c r="H203" s="239" t="s">
        <v>1</v>
      </c>
      <c r="I203" s="241"/>
      <c r="J203" s="238"/>
      <c r="K203" s="238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133</v>
      </c>
      <c r="AU203" s="246" t="s">
        <v>86</v>
      </c>
      <c r="AV203" s="13" t="s">
        <v>84</v>
      </c>
      <c r="AW203" s="13" t="s">
        <v>32</v>
      </c>
      <c r="AX203" s="13" t="s">
        <v>76</v>
      </c>
      <c r="AY203" s="246" t="s">
        <v>123</v>
      </c>
    </row>
    <row r="204" s="14" customFormat="1">
      <c r="A204" s="14"/>
      <c r="B204" s="247"/>
      <c r="C204" s="248"/>
      <c r="D204" s="232" t="s">
        <v>133</v>
      </c>
      <c r="E204" s="249" t="s">
        <v>1</v>
      </c>
      <c r="F204" s="250" t="s">
        <v>231</v>
      </c>
      <c r="G204" s="248"/>
      <c r="H204" s="251">
        <v>229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133</v>
      </c>
      <c r="AU204" s="257" t="s">
        <v>86</v>
      </c>
      <c r="AV204" s="14" t="s">
        <v>86</v>
      </c>
      <c r="AW204" s="14" t="s">
        <v>32</v>
      </c>
      <c r="AX204" s="14" t="s">
        <v>76</v>
      </c>
      <c r="AY204" s="257" t="s">
        <v>123</v>
      </c>
    </row>
    <row r="205" s="15" customFormat="1">
      <c r="A205" s="15"/>
      <c r="B205" s="258"/>
      <c r="C205" s="259"/>
      <c r="D205" s="232" t="s">
        <v>133</v>
      </c>
      <c r="E205" s="260" t="s">
        <v>1</v>
      </c>
      <c r="F205" s="261" t="s">
        <v>136</v>
      </c>
      <c r="G205" s="259"/>
      <c r="H205" s="262">
        <v>229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133</v>
      </c>
      <c r="AU205" s="268" t="s">
        <v>86</v>
      </c>
      <c r="AV205" s="15" t="s">
        <v>129</v>
      </c>
      <c r="AW205" s="15" t="s">
        <v>32</v>
      </c>
      <c r="AX205" s="15" t="s">
        <v>84</v>
      </c>
      <c r="AY205" s="268" t="s">
        <v>123</v>
      </c>
    </row>
    <row r="206" s="2" customFormat="1" ht="101.25" customHeight="1">
      <c r="A206" s="38"/>
      <c r="B206" s="39"/>
      <c r="C206" s="219" t="s">
        <v>232</v>
      </c>
      <c r="D206" s="219" t="s">
        <v>125</v>
      </c>
      <c r="E206" s="220" t="s">
        <v>233</v>
      </c>
      <c r="F206" s="221" t="s">
        <v>234</v>
      </c>
      <c r="G206" s="222" t="s">
        <v>208</v>
      </c>
      <c r="H206" s="223">
        <v>3410</v>
      </c>
      <c r="I206" s="224"/>
      <c r="J206" s="225">
        <f>ROUND(I206*H206,2)</f>
        <v>0</v>
      </c>
      <c r="K206" s="221" t="s">
        <v>1</v>
      </c>
      <c r="L206" s="44"/>
      <c r="M206" s="226" t="s">
        <v>1</v>
      </c>
      <c r="N206" s="227" t="s">
        <v>41</v>
      </c>
      <c r="O206" s="91"/>
      <c r="P206" s="228">
        <f>O206*H206</f>
        <v>0</v>
      </c>
      <c r="Q206" s="228">
        <v>0</v>
      </c>
      <c r="R206" s="228">
        <f>Q206*H206</f>
        <v>0</v>
      </c>
      <c r="S206" s="228">
        <v>0.19400000000000001</v>
      </c>
      <c r="T206" s="229">
        <f>S206*H206</f>
        <v>661.53999999999996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129</v>
      </c>
      <c r="AT206" s="230" t="s">
        <v>125</v>
      </c>
      <c r="AU206" s="230" t="s">
        <v>86</v>
      </c>
      <c r="AY206" s="17" t="s">
        <v>123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84</v>
      </c>
      <c r="BK206" s="231">
        <f>ROUND(I206*H206,2)</f>
        <v>0</v>
      </c>
      <c r="BL206" s="17" t="s">
        <v>129</v>
      </c>
      <c r="BM206" s="230" t="s">
        <v>235</v>
      </c>
    </row>
    <row r="207" s="13" customFormat="1">
      <c r="A207" s="13"/>
      <c r="B207" s="237"/>
      <c r="C207" s="238"/>
      <c r="D207" s="232" t="s">
        <v>133</v>
      </c>
      <c r="E207" s="239" t="s">
        <v>1</v>
      </c>
      <c r="F207" s="240" t="s">
        <v>236</v>
      </c>
      <c r="G207" s="238"/>
      <c r="H207" s="239" t="s">
        <v>1</v>
      </c>
      <c r="I207" s="241"/>
      <c r="J207" s="238"/>
      <c r="K207" s="238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133</v>
      </c>
      <c r="AU207" s="246" t="s">
        <v>86</v>
      </c>
      <c r="AV207" s="13" t="s">
        <v>84</v>
      </c>
      <c r="AW207" s="13" t="s">
        <v>32</v>
      </c>
      <c r="AX207" s="13" t="s">
        <v>76</v>
      </c>
      <c r="AY207" s="246" t="s">
        <v>123</v>
      </c>
    </row>
    <row r="208" s="14" customFormat="1">
      <c r="A208" s="14"/>
      <c r="B208" s="247"/>
      <c r="C208" s="248"/>
      <c r="D208" s="232" t="s">
        <v>133</v>
      </c>
      <c r="E208" s="249" t="s">
        <v>1</v>
      </c>
      <c r="F208" s="250" t="s">
        <v>237</v>
      </c>
      <c r="G208" s="248"/>
      <c r="H208" s="251">
        <v>3410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133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123</v>
      </c>
    </row>
    <row r="209" s="15" customFormat="1">
      <c r="A209" s="15"/>
      <c r="B209" s="258"/>
      <c r="C209" s="259"/>
      <c r="D209" s="232" t="s">
        <v>133</v>
      </c>
      <c r="E209" s="260" t="s">
        <v>1</v>
      </c>
      <c r="F209" s="261" t="s">
        <v>136</v>
      </c>
      <c r="G209" s="259"/>
      <c r="H209" s="262">
        <v>3410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8" t="s">
        <v>133</v>
      </c>
      <c r="AU209" s="268" t="s">
        <v>86</v>
      </c>
      <c r="AV209" s="15" t="s">
        <v>129</v>
      </c>
      <c r="AW209" s="15" t="s">
        <v>32</v>
      </c>
      <c r="AX209" s="15" t="s">
        <v>84</v>
      </c>
      <c r="AY209" s="268" t="s">
        <v>123</v>
      </c>
    </row>
    <row r="210" s="2" customFormat="1" ht="78" customHeight="1">
      <c r="A210" s="38"/>
      <c r="B210" s="39"/>
      <c r="C210" s="219" t="s">
        <v>238</v>
      </c>
      <c r="D210" s="219" t="s">
        <v>125</v>
      </c>
      <c r="E210" s="220" t="s">
        <v>239</v>
      </c>
      <c r="F210" s="221" t="s">
        <v>240</v>
      </c>
      <c r="G210" s="222" t="s">
        <v>216</v>
      </c>
      <c r="H210" s="223">
        <v>3</v>
      </c>
      <c r="I210" s="224"/>
      <c r="J210" s="225">
        <f>ROUND(I210*H210,2)</f>
        <v>0</v>
      </c>
      <c r="K210" s="221" t="s">
        <v>1</v>
      </c>
      <c r="L210" s="44"/>
      <c r="M210" s="226" t="s">
        <v>1</v>
      </c>
      <c r="N210" s="227" t="s">
        <v>41</v>
      </c>
      <c r="O210" s="91"/>
      <c r="P210" s="228">
        <f>O210*H210</f>
        <v>0</v>
      </c>
      <c r="Q210" s="228">
        <v>7.9956100000000001</v>
      </c>
      <c r="R210" s="228">
        <f>Q210*H210</f>
        <v>23.986830000000001</v>
      </c>
      <c r="S210" s="228">
        <v>0</v>
      </c>
      <c r="T210" s="22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0" t="s">
        <v>129</v>
      </c>
      <c r="AT210" s="230" t="s">
        <v>125</v>
      </c>
      <c r="AU210" s="230" t="s">
        <v>86</v>
      </c>
      <c r="AY210" s="17" t="s">
        <v>123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7" t="s">
        <v>84</v>
      </c>
      <c r="BK210" s="231">
        <f>ROUND(I210*H210,2)</f>
        <v>0</v>
      </c>
      <c r="BL210" s="17" t="s">
        <v>129</v>
      </c>
      <c r="BM210" s="230" t="s">
        <v>241</v>
      </c>
    </row>
    <row r="211" s="13" customFormat="1">
      <c r="A211" s="13"/>
      <c r="B211" s="237"/>
      <c r="C211" s="238"/>
      <c r="D211" s="232" t="s">
        <v>133</v>
      </c>
      <c r="E211" s="239" t="s">
        <v>1</v>
      </c>
      <c r="F211" s="240" t="s">
        <v>242</v>
      </c>
      <c r="G211" s="238"/>
      <c r="H211" s="239" t="s">
        <v>1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133</v>
      </c>
      <c r="AU211" s="246" t="s">
        <v>86</v>
      </c>
      <c r="AV211" s="13" t="s">
        <v>84</v>
      </c>
      <c r="AW211" s="13" t="s">
        <v>32</v>
      </c>
      <c r="AX211" s="13" t="s">
        <v>76</v>
      </c>
      <c r="AY211" s="246" t="s">
        <v>123</v>
      </c>
    </row>
    <row r="212" s="14" customFormat="1">
      <c r="A212" s="14"/>
      <c r="B212" s="247"/>
      <c r="C212" s="248"/>
      <c r="D212" s="232" t="s">
        <v>133</v>
      </c>
      <c r="E212" s="249" t="s">
        <v>1</v>
      </c>
      <c r="F212" s="250" t="s">
        <v>143</v>
      </c>
      <c r="G212" s="248"/>
      <c r="H212" s="251">
        <v>3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133</v>
      </c>
      <c r="AU212" s="257" t="s">
        <v>86</v>
      </c>
      <c r="AV212" s="14" t="s">
        <v>86</v>
      </c>
      <c r="AW212" s="14" t="s">
        <v>32</v>
      </c>
      <c r="AX212" s="14" t="s">
        <v>76</v>
      </c>
      <c r="AY212" s="257" t="s">
        <v>123</v>
      </c>
    </row>
    <row r="213" s="15" customFormat="1">
      <c r="A213" s="15"/>
      <c r="B213" s="258"/>
      <c r="C213" s="259"/>
      <c r="D213" s="232" t="s">
        <v>133</v>
      </c>
      <c r="E213" s="260" t="s">
        <v>1</v>
      </c>
      <c r="F213" s="261" t="s">
        <v>136</v>
      </c>
      <c r="G213" s="259"/>
      <c r="H213" s="262">
        <v>3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8" t="s">
        <v>133</v>
      </c>
      <c r="AU213" s="268" t="s">
        <v>86</v>
      </c>
      <c r="AV213" s="15" t="s">
        <v>129</v>
      </c>
      <c r="AW213" s="15" t="s">
        <v>32</v>
      </c>
      <c r="AX213" s="15" t="s">
        <v>84</v>
      </c>
      <c r="AY213" s="268" t="s">
        <v>123</v>
      </c>
    </row>
    <row r="214" s="2" customFormat="1" ht="33" customHeight="1">
      <c r="A214" s="38"/>
      <c r="B214" s="39"/>
      <c r="C214" s="219" t="s">
        <v>243</v>
      </c>
      <c r="D214" s="219" t="s">
        <v>125</v>
      </c>
      <c r="E214" s="220" t="s">
        <v>244</v>
      </c>
      <c r="F214" s="221" t="s">
        <v>245</v>
      </c>
      <c r="G214" s="222" t="s">
        <v>216</v>
      </c>
      <c r="H214" s="223">
        <v>12</v>
      </c>
      <c r="I214" s="224"/>
      <c r="J214" s="225">
        <f>ROUND(I214*H214,2)</f>
        <v>0</v>
      </c>
      <c r="K214" s="221" t="s">
        <v>146</v>
      </c>
      <c r="L214" s="44"/>
      <c r="M214" s="226" t="s">
        <v>1</v>
      </c>
      <c r="N214" s="227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129</v>
      </c>
      <c r="AT214" s="230" t="s">
        <v>125</v>
      </c>
      <c r="AU214" s="230" t="s">
        <v>86</v>
      </c>
      <c r="AY214" s="17" t="s">
        <v>123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129</v>
      </c>
      <c r="BM214" s="230" t="s">
        <v>246</v>
      </c>
    </row>
    <row r="215" s="13" customFormat="1">
      <c r="A215" s="13"/>
      <c r="B215" s="237"/>
      <c r="C215" s="238"/>
      <c r="D215" s="232" t="s">
        <v>133</v>
      </c>
      <c r="E215" s="239" t="s">
        <v>1</v>
      </c>
      <c r="F215" s="240" t="s">
        <v>247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133</v>
      </c>
      <c r="AU215" s="246" t="s">
        <v>86</v>
      </c>
      <c r="AV215" s="13" t="s">
        <v>84</v>
      </c>
      <c r="AW215" s="13" t="s">
        <v>32</v>
      </c>
      <c r="AX215" s="13" t="s">
        <v>76</v>
      </c>
      <c r="AY215" s="246" t="s">
        <v>123</v>
      </c>
    </row>
    <row r="216" s="14" customFormat="1">
      <c r="A216" s="14"/>
      <c r="B216" s="247"/>
      <c r="C216" s="248"/>
      <c r="D216" s="232" t="s">
        <v>133</v>
      </c>
      <c r="E216" s="249" t="s">
        <v>1</v>
      </c>
      <c r="F216" s="250" t="s">
        <v>8</v>
      </c>
      <c r="G216" s="248"/>
      <c r="H216" s="251">
        <v>12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133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123</v>
      </c>
    </row>
    <row r="217" s="15" customFormat="1">
      <c r="A217" s="15"/>
      <c r="B217" s="258"/>
      <c r="C217" s="259"/>
      <c r="D217" s="232" t="s">
        <v>133</v>
      </c>
      <c r="E217" s="260" t="s">
        <v>1</v>
      </c>
      <c r="F217" s="261" t="s">
        <v>136</v>
      </c>
      <c r="G217" s="259"/>
      <c r="H217" s="262">
        <v>12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8" t="s">
        <v>133</v>
      </c>
      <c r="AU217" s="268" t="s">
        <v>86</v>
      </c>
      <c r="AV217" s="15" t="s">
        <v>129</v>
      </c>
      <c r="AW217" s="15" t="s">
        <v>32</v>
      </c>
      <c r="AX217" s="15" t="s">
        <v>84</v>
      </c>
      <c r="AY217" s="268" t="s">
        <v>123</v>
      </c>
    </row>
    <row r="218" s="2" customFormat="1" ht="16.5" customHeight="1">
      <c r="A218" s="38"/>
      <c r="B218" s="39"/>
      <c r="C218" s="269" t="s">
        <v>7</v>
      </c>
      <c r="D218" s="269" t="s">
        <v>171</v>
      </c>
      <c r="E218" s="270" t="s">
        <v>248</v>
      </c>
      <c r="F218" s="271" t="s">
        <v>249</v>
      </c>
      <c r="G218" s="272" t="s">
        <v>216</v>
      </c>
      <c r="H218" s="273">
        <v>12</v>
      </c>
      <c r="I218" s="274"/>
      <c r="J218" s="275">
        <f>ROUND(I218*H218,2)</f>
        <v>0</v>
      </c>
      <c r="K218" s="271" t="s">
        <v>146</v>
      </c>
      <c r="L218" s="276"/>
      <c r="M218" s="277" t="s">
        <v>1</v>
      </c>
      <c r="N218" s="278" t="s">
        <v>41</v>
      </c>
      <c r="O218" s="91"/>
      <c r="P218" s="228">
        <f>O218*H218</f>
        <v>0</v>
      </c>
      <c r="Q218" s="228">
        <v>0.0020999999999999999</v>
      </c>
      <c r="R218" s="228">
        <f>Q218*H218</f>
        <v>0.0252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170</v>
      </c>
      <c r="AT218" s="230" t="s">
        <v>171</v>
      </c>
      <c r="AU218" s="230" t="s">
        <v>86</v>
      </c>
      <c r="AY218" s="17" t="s">
        <v>123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129</v>
      </c>
      <c r="BM218" s="230" t="s">
        <v>250</v>
      </c>
    </row>
    <row r="219" s="13" customFormat="1">
      <c r="A219" s="13"/>
      <c r="B219" s="237"/>
      <c r="C219" s="238"/>
      <c r="D219" s="232" t="s">
        <v>133</v>
      </c>
      <c r="E219" s="239" t="s">
        <v>1</v>
      </c>
      <c r="F219" s="240" t="s">
        <v>247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133</v>
      </c>
      <c r="AU219" s="246" t="s">
        <v>86</v>
      </c>
      <c r="AV219" s="13" t="s">
        <v>84</v>
      </c>
      <c r="AW219" s="13" t="s">
        <v>32</v>
      </c>
      <c r="AX219" s="13" t="s">
        <v>76</v>
      </c>
      <c r="AY219" s="246" t="s">
        <v>123</v>
      </c>
    </row>
    <row r="220" s="14" customFormat="1">
      <c r="A220" s="14"/>
      <c r="B220" s="247"/>
      <c r="C220" s="248"/>
      <c r="D220" s="232" t="s">
        <v>133</v>
      </c>
      <c r="E220" s="249" t="s">
        <v>1</v>
      </c>
      <c r="F220" s="250" t="s">
        <v>8</v>
      </c>
      <c r="G220" s="248"/>
      <c r="H220" s="251">
        <v>12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133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123</v>
      </c>
    </row>
    <row r="221" s="15" customFormat="1">
      <c r="A221" s="15"/>
      <c r="B221" s="258"/>
      <c r="C221" s="259"/>
      <c r="D221" s="232" t="s">
        <v>133</v>
      </c>
      <c r="E221" s="260" t="s">
        <v>1</v>
      </c>
      <c r="F221" s="261" t="s">
        <v>136</v>
      </c>
      <c r="G221" s="259"/>
      <c r="H221" s="262">
        <v>12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8" t="s">
        <v>133</v>
      </c>
      <c r="AU221" s="268" t="s">
        <v>86</v>
      </c>
      <c r="AV221" s="15" t="s">
        <v>129</v>
      </c>
      <c r="AW221" s="15" t="s">
        <v>32</v>
      </c>
      <c r="AX221" s="15" t="s">
        <v>84</v>
      </c>
      <c r="AY221" s="268" t="s">
        <v>123</v>
      </c>
    </row>
    <row r="222" s="2" customFormat="1" ht="24.15" customHeight="1">
      <c r="A222" s="38"/>
      <c r="B222" s="39"/>
      <c r="C222" s="219" t="s">
        <v>251</v>
      </c>
      <c r="D222" s="219" t="s">
        <v>125</v>
      </c>
      <c r="E222" s="220" t="s">
        <v>252</v>
      </c>
      <c r="F222" s="221" t="s">
        <v>253</v>
      </c>
      <c r="G222" s="222" t="s">
        <v>216</v>
      </c>
      <c r="H222" s="223">
        <v>230</v>
      </c>
      <c r="I222" s="224"/>
      <c r="J222" s="225">
        <f>ROUND(I222*H222,2)</f>
        <v>0</v>
      </c>
      <c r="K222" s="221" t="s">
        <v>146</v>
      </c>
      <c r="L222" s="44"/>
      <c r="M222" s="226" t="s">
        <v>1</v>
      </c>
      <c r="N222" s="227" t="s">
        <v>41</v>
      </c>
      <c r="O222" s="91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129</v>
      </c>
      <c r="AT222" s="230" t="s">
        <v>125</v>
      </c>
      <c r="AU222" s="230" t="s">
        <v>86</v>
      </c>
      <c r="AY222" s="17" t="s">
        <v>123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129</v>
      </c>
      <c r="BM222" s="230" t="s">
        <v>254</v>
      </c>
    </row>
    <row r="223" s="14" customFormat="1">
      <c r="A223" s="14"/>
      <c r="B223" s="247"/>
      <c r="C223" s="248"/>
      <c r="D223" s="232" t="s">
        <v>133</v>
      </c>
      <c r="E223" s="249" t="s">
        <v>1</v>
      </c>
      <c r="F223" s="250" t="s">
        <v>255</v>
      </c>
      <c r="G223" s="248"/>
      <c r="H223" s="251">
        <v>230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133</v>
      </c>
      <c r="AU223" s="257" t="s">
        <v>86</v>
      </c>
      <c r="AV223" s="14" t="s">
        <v>86</v>
      </c>
      <c r="AW223" s="14" t="s">
        <v>32</v>
      </c>
      <c r="AX223" s="14" t="s">
        <v>76</v>
      </c>
      <c r="AY223" s="257" t="s">
        <v>123</v>
      </c>
    </row>
    <row r="224" s="15" customFormat="1">
      <c r="A224" s="15"/>
      <c r="B224" s="258"/>
      <c r="C224" s="259"/>
      <c r="D224" s="232" t="s">
        <v>133</v>
      </c>
      <c r="E224" s="260" t="s">
        <v>1</v>
      </c>
      <c r="F224" s="261" t="s">
        <v>136</v>
      </c>
      <c r="G224" s="259"/>
      <c r="H224" s="262">
        <v>230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8" t="s">
        <v>133</v>
      </c>
      <c r="AU224" s="268" t="s">
        <v>86</v>
      </c>
      <c r="AV224" s="15" t="s">
        <v>129</v>
      </c>
      <c r="AW224" s="15" t="s">
        <v>32</v>
      </c>
      <c r="AX224" s="15" t="s">
        <v>84</v>
      </c>
      <c r="AY224" s="268" t="s">
        <v>123</v>
      </c>
    </row>
    <row r="225" s="2" customFormat="1" ht="16.5" customHeight="1">
      <c r="A225" s="38"/>
      <c r="B225" s="39"/>
      <c r="C225" s="269" t="s">
        <v>256</v>
      </c>
      <c r="D225" s="269" t="s">
        <v>171</v>
      </c>
      <c r="E225" s="270" t="s">
        <v>257</v>
      </c>
      <c r="F225" s="271" t="s">
        <v>258</v>
      </c>
      <c r="G225" s="272" t="s">
        <v>216</v>
      </c>
      <c r="H225" s="273">
        <v>230</v>
      </c>
      <c r="I225" s="274"/>
      <c r="J225" s="275">
        <f>ROUND(I225*H225,2)</f>
        <v>0</v>
      </c>
      <c r="K225" s="271" t="s">
        <v>146</v>
      </c>
      <c r="L225" s="276"/>
      <c r="M225" s="277" t="s">
        <v>1</v>
      </c>
      <c r="N225" s="278" t="s">
        <v>41</v>
      </c>
      <c r="O225" s="91"/>
      <c r="P225" s="228">
        <f>O225*H225</f>
        <v>0</v>
      </c>
      <c r="Q225" s="228">
        <v>0.0014499999999999999</v>
      </c>
      <c r="R225" s="228">
        <f>Q225*H225</f>
        <v>0.33349999999999996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170</v>
      </c>
      <c r="AT225" s="230" t="s">
        <v>171</v>
      </c>
      <c r="AU225" s="230" t="s">
        <v>86</v>
      </c>
      <c r="AY225" s="17" t="s">
        <v>123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84</v>
      </c>
      <c r="BK225" s="231">
        <f>ROUND(I225*H225,2)</f>
        <v>0</v>
      </c>
      <c r="BL225" s="17" t="s">
        <v>129</v>
      </c>
      <c r="BM225" s="230" t="s">
        <v>259</v>
      </c>
    </row>
    <row r="226" s="14" customFormat="1">
      <c r="A226" s="14"/>
      <c r="B226" s="247"/>
      <c r="C226" s="248"/>
      <c r="D226" s="232" t="s">
        <v>133</v>
      </c>
      <c r="E226" s="249" t="s">
        <v>1</v>
      </c>
      <c r="F226" s="250" t="s">
        <v>255</v>
      </c>
      <c r="G226" s="248"/>
      <c r="H226" s="251">
        <v>230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133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123</v>
      </c>
    </row>
    <row r="227" s="15" customFormat="1">
      <c r="A227" s="15"/>
      <c r="B227" s="258"/>
      <c r="C227" s="259"/>
      <c r="D227" s="232" t="s">
        <v>133</v>
      </c>
      <c r="E227" s="260" t="s">
        <v>1</v>
      </c>
      <c r="F227" s="261" t="s">
        <v>136</v>
      </c>
      <c r="G227" s="259"/>
      <c r="H227" s="262">
        <v>230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8" t="s">
        <v>133</v>
      </c>
      <c r="AU227" s="268" t="s">
        <v>86</v>
      </c>
      <c r="AV227" s="15" t="s">
        <v>129</v>
      </c>
      <c r="AW227" s="15" t="s">
        <v>32</v>
      </c>
      <c r="AX227" s="15" t="s">
        <v>84</v>
      </c>
      <c r="AY227" s="268" t="s">
        <v>123</v>
      </c>
    </row>
    <row r="228" s="2" customFormat="1" ht="24.15" customHeight="1">
      <c r="A228" s="38"/>
      <c r="B228" s="39"/>
      <c r="C228" s="219" t="s">
        <v>260</v>
      </c>
      <c r="D228" s="219" t="s">
        <v>125</v>
      </c>
      <c r="E228" s="220" t="s">
        <v>261</v>
      </c>
      <c r="F228" s="221" t="s">
        <v>262</v>
      </c>
      <c r="G228" s="222" t="s">
        <v>208</v>
      </c>
      <c r="H228" s="223">
        <v>4175</v>
      </c>
      <c r="I228" s="224"/>
      <c r="J228" s="225">
        <f>ROUND(I228*H228,2)</f>
        <v>0</v>
      </c>
      <c r="K228" s="221" t="s">
        <v>146</v>
      </c>
      <c r="L228" s="44"/>
      <c r="M228" s="226" t="s">
        <v>1</v>
      </c>
      <c r="N228" s="227" t="s">
        <v>41</v>
      </c>
      <c r="O228" s="91"/>
      <c r="P228" s="228">
        <f>O228*H228</f>
        <v>0</v>
      </c>
      <c r="Q228" s="228">
        <v>0.00010000000000000001</v>
      </c>
      <c r="R228" s="228">
        <f>Q228*H228</f>
        <v>0.41750000000000004</v>
      </c>
      <c r="S228" s="228">
        <v>0</v>
      </c>
      <c r="T228" s="22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129</v>
      </c>
      <c r="AT228" s="230" t="s">
        <v>125</v>
      </c>
      <c r="AU228" s="230" t="s">
        <v>86</v>
      </c>
      <c r="AY228" s="17" t="s">
        <v>123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129</v>
      </c>
      <c r="BM228" s="230" t="s">
        <v>263</v>
      </c>
    </row>
    <row r="229" s="14" customFormat="1">
      <c r="A229" s="14"/>
      <c r="B229" s="247"/>
      <c r="C229" s="248"/>
      <c r="D229" s="232" t="s">
        <v>133</v>
      </c>
      <c r="E229" s="249" t="s">
        <v>1</v>
      </c>
      <c r="F229" s="250" t="s">
        <v>264</v>
      </c>
      <c r="G229" s="248"/>
      <c r="H229" s="251">
        <v>4175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133</v>
      </c>
      <c r="AU229" s="257" t="s">
        <v>86</v>
      </c>
      <c r="AV229" s="14" t="s">
        <v>86</v>
      </c>
      <c r="AW229" s="14" t="s">
        <v>32</v>
      </c>
      <c r="AX229" s="14" t="s">
        <v>76</v>
      </c>
      <c r="AY229" s="257" t="s">
        <v>123</v>
      </c>
    </row>
    <row r="230" s="15" customFormat="1">
      <c r="A230" s="15"/>
      <c r="B230" s="258"/>
      <c r="C230" s="259"/>
      <c r="D230" s="232" t="s">
        <v>133</v>
      </c>
      <c r="E230" s="260" t="s">
        <v>1</v>
      </c>
      <c r="F230" s="261" t="s">
        <v>136</v>
      </c>
      <c r="G230" s="259"/>
      <c r="H230" s="262">
        <v>4175</v>
      </c>
      <c r="I230" s="263"/>
      <c r="J230" s="259"/>
      <c r="K230" s="259"/>
      <c r="L230" s="264"/>
      <c r="M230" s="265"/>
      <c r="N230" s="266"/>
      <c r="O230" s="266"/>
      <c r="P230" s="266"/>
      <c r="Q230" s="266"/>
      <c r="R230" s="266"/>
      <c r="S230" s="266"/>
      <c r="T230" s="26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8" t="s">
        <v>133</v>
      </c>
      <c r="AU230" s="268" t="s">
        <v>86</v>
      </c>
      <c r="AV230" s="15" t="s">
        <v>129</v>
      </c>
      <c r="AW230" s="15" t="s">
        <v>32</v>
      </c>
      <c r="AX230" s="15" t="s">
        <v>84</v>
      </c>
      <c r="AY230" s="268" t="s">
        <v>123</v>
      </c>
    </row>
    <row r="231" s="2" customFormat="1" ht="33" customHeight="1">
      <c r="A231" s="38"/>
      <c r="B231" s="39"/>
      <c r="C231" s="219" t="s">
        <v>265</v>
      </c>
      <c r="D231" s="219" t="s">
        <v>125</v>
      </c>
      <c r="E231" s="220" t="s">
        <v>266</v>
      </c>
      <c r="F231" s="221" t="s">
        <v>267</v>
      </c>
      <c r="G231" s="222" t="s">
        <v>208</v>
      </c>
      <c r="H231" s="223">
        <v>4175</v>
      </c>
      <c r="I231" s="224"/>
      <c r="J231" s="225">
        <f>ROUND(I231*H231,2)</f>
        <v>0</v>
      </c>
      <c r="K231" s="221" t="s">
        <v>146</v>
      </c>
      <c r="L231" s="44"/>
      <c r="M231" s="226" t="s">
        <v>1</v>
      </c>
      <c r="N231" s="227" t="s">
        <v>41</v>
      </c>
      <c r="O231" s="91"/>
      <c r="P231" s="228">
        <f>O231*H231</f>
        <v>0</v>
      </c>
      <c r="Q231" s="228">
        <v>0.00033</v>
      </c>
      <c r="R231" s="228">
        <f>Q231*H231</f>
        <v>1.37775</v>
      </c>
      <c r="S231" s="228">
        <v>0</v>
      </c>
      <c r="T231" s="22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0" t="s">
        <v>129</v>
      </c>
      <c r="AT231" s="230" t="s">
        <v>125</v>
      </c>
      <c r="AU231" s="230" t="s">
        <v>86</v>
      </c>
      <c r="AY231" s="17" t="s">
        <v>123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7" t="s">
        <v>84</v>
      </c>
      <c r="BK231" s="231">
        <f>ROUND(I231*H231,2)</f>
        <v>0</v>
      </c>
      <c r="BL231" s="17" t="s">
        <v>129</v>
      </c>
      <c r="BM231" s="230" t="s">
        <v>268</v>
      </c>
    </row>
    <row r="232" s="14" customFormat="1">
      <c r="A232" s="14"/>
      <c r="B232" s="247"/>
      <c r="C232" s="248"/>
      <c r="D232" s="232" t="s">
        <v>133</v>
      </c>
      <c r="E232" s="249" t="s">
        <v>1</v>
      </c>
      <c r="F232" s="250" t="s">
        <v>264</v>
      </c>
      <c r="G232" s="248"/>
      <c r="H232" s="251">
        <v>4175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133</v>
      </c>
      <c r="AU232" s="257" t="s">
        <v>86</v>
      </c>
      <c r="AV232" s="14" t="s">
        <v>86</v>
      </c>
      <c r="AW232" s="14" t="s">
        <v>32</v>
      </c>
      <c r="AX232" s="14" t="s">
        <v>76</v>
      </c>
      <c r="AY232" s="257" t="s">
        <v>123</v>
      </c>
    </row>
    <row r="233" s="15" customFormat="1">
      <c r="A233" s="15"/>
      <c r="B233" s="258"/>
      <c r="C233" s="259"/>
      <c r="D233" s="232" t="s">
        <v>133</v>
      </c>
      <c r="E233" s="260" t="s">
        <v>1</v>
      </c>
      <c r="F233" s="261" t="s">
        <v>136</v>
      </c>
      <c r="G233" s="259"/>
      <c r="H233" s="262">
        <v>4175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8" t="s">
        <v>133</v>
      </c>
      <c r="AU233" s="268" t="s">
        <v>86</v>
      </c>
      <c r="AV233" s="15" t="s">
        <v>129</v>
      </c>
      <c r="AW233" s="15" t="s">
        <v>32</v>
      </c>
      <c r="AX233" s="15" t="s">
        <v>84</v>
      </c>
      <c r="AY233" s="268" t="s">
        <v>123</v>
      </c>
    </row>
    <row r="234" s="2" customFormat="1" ht="24.15" customHeight="1">
      <c r="A234" s="38"/>
      <c r="B234" s="39"/>
      <c r="C234" s="219" t="s">
        <v>269</v>
      </c>
      <c r="D234" s="219" t="s">
        <v>125</v>
      </c>
      <c r="E234" s="220" t="s">
        <v>270</v>
      </c>
      <c r="F234" s="221" t="s">
        <v>271</v>
      </c>
      <c r="G234" s="222" t="s">
        <v>208</v>
      </c>
      <c r="H234" s="223">
        <v>11</v>
      </c>
      <c r="I234" s="224"/>
      <c r="J234" s="225">
        <f>ROUND(I234*H234,2)</f>
        <v>0</v>
      </c>
      <c r="K234" s="221" t="s">
        <v>146</v>
      </c>
      <c r="L234" s="44"/>
      <c r="M234" s="226" t="s">
        <v>1</v>
      </c>
      <c r="N234" s="227" t="s">
        <v>41</v>
      </c>
      <c r="O234" s="91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0" t="s">
        <v>129</v>
      </c>
      <c r="AT234" s="230" t="s">
        <v>125</v>
      </c>
      <c r="AU234" s="230" t="s">
        <v>86</v>
      </c>
      <c r="AY234" s="17" t="s">
        <v>123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7" t="s">
        <v>84</v>
      </c>
      <c r="BK234" s="231">
        <f>ROUND(I234*H234,2)</f>
        <v>0</v>
      </c>
      <c r="BL234" s="17" t="s">
        <v>129</v>
      </c>
      <c r="BM234" s="230" t="s">
        <v>272</v>
      </c>
    </row>
    <row r="235" s="14" customFormat="1">
      <c r="A235" s="14"/>
      <c r="B235" s="247"/>
      <c r="C235" s="248"/>
      <c r="D235" s="232" t="s">
        <v>133</v>
      </c>
      <c r="E235" s="249" t="s">
        <v>1</v>
      </c>
      <c r="F235" s="250" t="s">
        <v>192</v>
      </c>
      <c r="G235" s="248"/>
      <c r="H235" s="251">
        <v>11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133</v>
      </c>
      <c r="AU235" s="257" t="s">
        <v>86</v>
      </c>
      <c r="AV235" s="14" t="s">
        <v>86</v>
      </c>
      <c r="AW235" s="14" t="s">
        <v>32</v>
      </c>
      <c r="AX235" s="14" t="s">
        <v>76</v>
      </c>
      <c r="AY235" s="257" t="s">
        <v>123</v>
      </c>
    </row>
    <row r="236" s="15" customFormat="1">
      <c r="A236" s="15"/>
      <c r="B236" s="258"/>
      <c r="C236" s="259"/>
      <c r="D236" s="232" t="s">
        <v>133</v>
      </c>
      <c r="E236" s="260" t="s">
        <v>1</v>
      </c>
      <c r="F236" s="261" t="s">
        <v>136</v>
      </c>
      <c r="G236" s="259"/>
      <c r="H236" s="262">
        <v>11</v>
      </c>
      <c r="I236" s="263"/>
      <c r="J236" s="259"/>
      <c r="K236" s="259"/>
      <c r="L236" s="264"/>
      <c r="M236" s="265"/>
      <c r="N236" s="266"/>
      <c r="O236" s="266"/>
      <c r="P236" s="266"/>
      <c r="Q236" s="266"/>
      <c r="R236" s="266"/>
      <c r="S236" s="266"/>
      <c r="T236" s="26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8" t="s">
        <v>133</v>
      </c>
      <c r="AU236" s="268" t="s">
        <v>86</v>
      </c>
      <c r="AV236" s="15" t="s">
        <v>129</v>
      </c>
      <c r="AW236" s="15" t="s">
        <v>32</v>
      </c>
      <c r="AX236" s="15" t="s">
        <v>84</v>
      </c>
      <c r="AY236" s="268" t="s">
        <v>123</v>
      </c>
    </row>
    <row r="237" s="2" customFormat="1" ht="62.7" customHeight="1">
      <c r="A237" s="38"/>
      <c r="B237" s="39"/>
      <c r="C237" s="219" t="s">
        <v>273</v>
      </c>
      <c r="D237" s="219" t="s">
        <v>125</v>
      </c>
      <c r="E237" s="220" t="s">
        <v>274</v>
      </c>
      <c r="F237" s="221" t="s">
        <v>275</v>
      </c>
      <c r="G237" s="222" t="s">
        <v>208</v>
      </c>
      <c r="H237" s="223">
        <v>11</v>
      </c>
      <c r="I237" s="224"/>
      <c r="J237" s="225">
        <f>ROUND(I237*H237,2)</f>
        <v>0</v>
      </c>
      <c r="K237" s="221" t="s">
        <v>146</v>
      </c>
      <c r="L237" s="44"/>
      <c r="M237" s="226" t="s">
        <v>1</v>
      </c>
      <c r="N237" s="227" t="s">
        <v>41</v>
      </c>
      <c r="O237" s="91"/>
      <c r="P237" s="228">
        <f>O237*H237</f>
        <v>0</v>
      </c>
      <c r="Q237" s="228">
        <v>0.00060999999999999997</v>
      </c>
      <c r="R237" s="228">
        <f>Q237*H237</f>
        <v>0.0067099999999999998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129</v>
      </c>
      <c r="AT237" s="230" t="s">
        <v>125</v>
      </c>
      <c r="AU237" s="230" t="s">
        <v>86</v>
      </c>
      <c r="AY237" s="17" t="s">
        <v>123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84</v>
      </c>
      <c r="BK237" s="231">
        <f>ROUND(I237*H237,2)</f>
        <v>0</v>
      </c>
      <c r="BL237" s="17" t="s">
        <v>129</v>
      </c>
      <c r="BM237" s="230" t="s">
        <v>276</v>
      </c>
    </row>
    <row r="238" s="14" customFormat="1">
      <c r="A238" s="14"/>
      <c r="B238" s="247"/>
      <c r="C238" s="248"/>
      <c r="D238" s="232" t="s">
        <v>133</v>
      </c>
      <c r="E238" s="249" t="s">
        <v>1</v>
      </c>
      <c r="F238" s="250" t="s">
        <v>192</v>
      </c>
      <c r="G238" s="248"/>
      <c r="H238" s="251">
        <v>11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133</v>
      </c>
      <c r="AU238" s="257" t="s">
        <v>86</v>
      </c>
      <c r="AV238" s="14" t="s">
        <v>86</v>
      </c>
      <c r="AW238" s="14" t="s">
        <v>32</v>
      </c>
      <c r="AX238" s="14" t="s">
        <v>76</v>
      </c>
      <c r="AY238" s="257" t="s">
        <v>123</v>
      </c>
    </row>
    <row r="239" s="15" customFormat="1">
      <c r="A239" s="15"/>
      <c r="B239" s="258"/>
      <c r="C239" s="259"/>
      <c r="D239" s="232" t="s">
        <v>133</v>
      </c>
      <c r="E239" s="260" t="s">
        <v>1</v>
      </c>
      <c r="F239" s="261" t="s">
        <v>136</v>
      </c>
      <c r="G239" s="259"/>
      <c r="H239" s="262">
        <v>11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8" t="s">
        <v>133</v>
      </c>
      <c r="AU239" s="268" t="s">
        <v>86</v>
      </c>
      <c r="AV239" s="15" t="s">
        <v>129</v>
      </c>
      <c r="AW239" s="15" t="s">
        <v>32</v>
      </c>
      <c r="AX239" s="15" t="s">
        <v>84</v>
      </c>
      <c r="AY239" s="268" t="s">
        <v>123</v>
      </c>
    </row>
    <row r="240" s="12" customFormat="1" ht="22.8" customHeight="1">
      <c r="A240" s="12"/>
      <c r="B240" s="203"/>
      <c r="C240" s="204"/>
      <c r="D240" s="205" t="s">
        <v>75</v>
      </c>
      <c r="E240" s="217" t="s">
        <v>277</v>
      </c>
      <c r="F240" s="217" t="s">
        <v>278</v>
      </c>
      <c r="G240" s="204"/>
      <c r="H240" s="204"/>
      <c r="I240" s="207"/>
      <c r="J240" s="218">
        <f>BK240</f>
        <v>0</v>
      </c>
      <c r="K240" s="204"/>
      <c r="L240" s="209"/>
      <c r="M240" s="210"/>
      <c r="N240" s="211"/>
      <c r="O240" s="211"/>
      <c r="P240" s="212">
        <f>SUM(P241:P250)</f>
        <v>0</v>
      </c>
      <c r="Q240" s="211"/>
      <c r="R240" s="212">
        <f>SUM(R241:R250)</f>
        <v>0</v>
      </c>
      <c r="S240" s="211"/>
      <c r="T240" s="213">
        <f>SUM(T241:T250)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84</v>
      </c>
      <c r="AT240" s="215" t="s">
        <v>75</v>
      </c>
      <c r="AU240" s="215" t="s">
        <v>84</v>
      </c>
      <c r="AY240" s="214" t="s">
        <v>123</v>
      </c>
      <c r="BK240" s="216">
        <f>SUM(BK241:BK250)</f>
        <v>0</v>
      </c>
    </row>
    <row r="241" s="2" customFormat="1" ht="37.8" customHeight="1">
      <c r="A241" s="38"/>
      <c r="B241" s="39"/>
      <c r="C241" s="219" t="s">
        <v>279</v>
      </c>
      <c r="D241" s="219" t="s">
        <v>125</v>
      </c>
      <c r="E241" s="220" t="s">
        <v>280</v>
      </c>
      <c r="F241" s="221" t="s">
        <v>281</v>
      </c>
      <c r="G241" s="222" t="s">
        <v>174</v>
      </c>
      <c r="H241" s="223">
        <v>1106.76</v>
      </c>
      <c r="I241" s="224"/>
      <c r="J241" s="225">
        <f>ROUND(I241*H241,2)</f>
        <v>0</v>
      </c>
      <c r="K241" s="221" t="s">
        <v>128</v>
      </c>
      <c r="L241" s="44"/>
      <c r="M241" s="226" t="s">
        <v>1</v>
      </c>
      <c r="N241" s="227" t="s">
        <v>41</v>
      </c>
      <c r="O241" s="91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0" t="s">
        <v>129</v>
      </c>
      <c r="AT241" s="230" t="s">
        <v>125</v>
      </c>
      <c r="AU241" s="230" t="s">
        <v>86</v>
      </c>
      <c r="AY241" s="17" t="s">
        <v>123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7" t="s">
        <v>84</v>
      </c>
      <c r="BK241" s="231">
        <f>ROUND(I241*H241,2)</f>
        <v>0</v>
      </c>
      <c r="BL241" s="17" t="s">
        <v>129</v>
      </c>
      <c r="BM241" s="230" t="s">
        <v>282</v>
      </c>
    </row>
    <row r="242" s="2" customFormat="1">
      <c r="A242" s="38"/>
      <c r="B242" s="39"/>
      <c r="C242" s="40"/>
      <c r="D242" s="232" t="s">
        <v>131</v>
      </c>
      <c r="E242" s="40"/>
      <c r="F242" s="233" t="s">
        <v>132</v>
      </c>
      <c r="G242" s="40"/>
      <c r="H242" s="40"/>
      <c r="I242" s="234"/>
      <c r="J242" s="40"/>
      <c r="K242" s="40"/>
      <c r="L242" s="44"/>
      <c r="M242" s="235"/>
      <c r="N242" s="236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131</v>
      </c>
      <c r="AU242" s="17" t="s">
        <v>86</v>
      </c>
    </row>
    <row r="243" s="13" customFormat="1">
      <c r="A243" s="13"/>
      <c r="B243" s="237"/>
      <c r="C243" s="238"/>
      <c r="D243" s="232" t="s">
        <v>133</v>
      </c>
      <c r="E243" s="239" t="s">
        <v>1</v>
      </c>
      <c r="F243" s="240" t="s">
        <v>283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133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123</v>
      </c>
    </row>
    <row r="244" s="14" customFormat="1">
      <c r="A244" s="14"/>
      <c r="B244" s="247"/>
      <c r="C244" s="248"/>
      <c r="D244" s="232" t="s">
        <v>133</v>
      </c>
      <c r="E244" s="249" t="s">
        <v>1</v>
      </c>
      <c r="F244" s="250" t="s">
        <v>284</v>
      </c>
      <c r="G244" s="248"/>
      <c r="H244" s="251">
        <v>1106.76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133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123</v>
      </c>
    </row>
    <row r="245" s="15" customFormat="1">
      <c r="A245" s="15"/>
      <c r="B245" s="258"/>
      <c r="C245" s="259"/>
      <c r="D245" s="232" t="s">
        <v>133</v>
      </c>
      <c r="E245" s="260" t="s">
        <v>1</v>
      </c>
      <c r="F245" s="261" t="s">
        <v>136</v>
      </c>
      <c r="G245" s="259"/>
      <c r="H245" s="262">
        <v>1106.76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8" t="s">
        <v>133</v>
      </c>
      <c r="AU245" s="268" t="s">
        <v>86</v>
      </c>
      <c r="AV245" s="15" t="s">
        <v>129</v>
      </c>
      <c r="AW245" s="15" t="s">
        <v>32</v>
      </c>
      <c r="AX245" s="15" t="s">
        <v>84</v>
      </c>
      <c r="AY245" s="268" t="s">
        <v>123</v>
      </c>
    </row>
    <row r="246" s="2" customFormat="1" ht="49.05" customHeight="1">
      <c r="A246" s="38"/>
      <c r="B246" s="39"/>
      <c r="C246" s="219" t="s">
        <v>285</v>
      </c>
      <c r="D246" s="219" t="s">
        <v>125</v>
      </c>
      <c r="E246" s="220" t="s">
        <v>286</v>
      </c>
      <c r="F246" s="221" t="s">
        <v>287</v>
      </c>
      <c r="G246" s="222" t="s">
        <v>174</v>
      </c>
      <c r="H246" s="223">
        <v>17708.16</v>
      </c>
      <c r="I246" s="224"/>
      <c r="J246" s="225">
        <f>ROUND(I246*H246,2)</f>
        <v>0</v>
      </c>
      <c r="K246" s="221" t="s">
        <v>128</v>
      </c>
      <c r="L246" s="44"/>
      <c r="M246" s="226" t="s">
        <v>1</v>
      </c>
      <c r="N246" s="227" t="s">
        <v>41</v>
      </c>
      <c r="O246" s="91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0" t="s">
        <v>129</v>
      </c>
      <c r="AT246" s="230" t="s">
        <v>125</v>
      </c>
      <c r="AU246" s="230" t="s">
        <v>86</v>
      </c>
      <c r="AY246" s="17" t="s">
        <v>123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7" t="s">
        <v>84</v>
      </c>
      <c r="BK246" s="231">
        <f>ROUND(I246*H246,2)</f>
        <v>0</v>
      </c>
      <c r="BL246" s="17" t="s">
        <v>129</v>
      </c>
      <c r="BM246" s="230" t="s">
        <v>288</v>
      </c>
    </row>
    <row r="247" s="2" customFormat="1">
      <c r="A247" s="38"/>
      <c r="B247" s="39"/>
      <c r="C247" s="40"/>
      <c r="D247" s="232" t="s">
        <v>131</v>
      </c>
      <c r="E247" s="40"/>
      <c r="F247" s="233" t="s">
        <v>132</v>
      </c>
      <c r="G247" s="40"/>
      <c r="H247" s="40"/>
      <c r="I247" s="234"/>
      <c r="J247" s="40"/>
      <c r="K247" s="40"/>
      <c r="L247" s="44"/>
      <c r="M247" s="235"/>
      <c r="N247" s="236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131</v>
      </c>
      <c r="AU247" s="17" t="s">
        <v>86</v>
      </c>
    </row>
    <row r="248" s="13" customFormat="1">
      <c r="A248" s="13"/>
      <c r="B248" s="237"/>
      <c r="C248" s="238"/>
      <c r="D248" s="232" t="s">
        <v>133</v>
      </c>
      <c r="E248" s="239" t="s">
        <v>1</v>
      </c>
      <c r="F248" s="240" t="s">
        <v>289</v>
      </c>
      <c r="G248" s="238"/>
      <c r="H248" s="239" t="s">
        <v>1</v>
      </c>
      <c r="I248" s="241"/>
      <c r="J248" s="238"/>
      <c r="K248" s="238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133</v>
      </c>
      <c r="AU248" s="246" t="s">
        <v>86</v>
      </c>
      <c r="AV248" s="13" t="s">
        <v>84</v>
      </c>
      <c r="AW248" s="13" t="s">
        <v>32</v>
      </c>
      <c r="AX248" s="13" t="s">
        <v>76</v>
      </c>
      <c r="AY248" s="246" t="s">
        <v>123</v>
      </c>
    </row>
    <row r="249" s="14" customFormat="1">
      <c r="A249" s="14"/>
      <c r="B249" s="247"/>
      <c r="C249" s="248"/>
      <c r="D249" s="232" t="s">
        <v>133</v>
      </c>
      <c r="E249" s="249" t="s">
        <v>1</v>
      </c>
      <c r="F249" s="250" t="s">
        <v>290</v>
      </c>
      <c r="G249" s="248"/>
      <c r="H249" s="251">
        <v>17708.16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133</v>
      </c>
      <c r="AU249" s="257" t="s">
        <v>86</v>
      </c>
      <c r="AV249" s="14" t="s">
        <v>86</v>
      </c>
      <c r="AW249" s="14" t="s">
        <v>32</v>
      </c>
      <c r="AX249" s="14" t="s">
        <v>76</v>
      </c>
      <c r="AY249" s="257" t="s">
        <v>123</v>
      </c>
    </row>
    <row r="250" s="15" customFormat="1">
      <c r="A250" s="15"/>
      <c r="B250" s="258"/>
      <c r="C250" s="259"/>
      <c r="D250" s="232" t="s">
        <v>133</v>
      </c>
      <c r="E250" s="260" t="s">
        <v>1</v>
      </c>
      <c r="F250" s="261" t="s">
        <v>136</v>
      </c>
      <c r="G250" s="259"/>
      <c r="H250" s="262">
        <v>17708.16</v>
      </c>
      <c r="I250" s="263"/>
      <c r="J250" s="259"/>
      <c r="K250" s="259"/>
      <c r="L250" s="264"/>
      <c r="M250" s="265"/>
      <c r="N250" s="266"/>
      <c r="O250" s="266"/>
      <c r="P250" s="266"/>
      <c r="Q250" s="266"/>
      <c r="R250" s="266"/>
      <c r="S250" s="266"/>
      <c r="T250" s="26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8" t="s">
        <v>133</v>
      </c>
      <c r="AU250" s="268" t="s">
        <v>86</v>
      </c>
      <c r="AV250" s="15" t="s">
        <v>129</v>
      </c>
      <c r="AW250" s="15" t="s">
        <v>32</v>
      </c>
      <c r="AX250" s="15" t="s">
        <v>84</v>
      </c>
      <c r="AY250" s="268" t="s">
        <v>123</v>
      </c>
    </row>
    <row r="251" s="12" customFormat="1" ht="22.8" customHeight="1">
      <c r="A251" s="12"/>
      <c r="B251" s="203"/>
      <c r="C251" s="204"/>
      <c r="D251" s="205" t="s">
        <v>75</v>
      </c>
      <c r="E251" s="217" t="s">
        <v>291</v>
      </c>
      <c r="F251" s="217" t="s">
        <v>292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P252</f>
        <v>0</v>
      </c>
      <c r="Q251" s="211"/>
      <c r="R251" s="212">
        <f>R252</f>
        <v>0</v>
      </c>
      <c r="S251" s="211"/>
      <c r="T251" s="213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84</v>
      </c>
      <c r="AT251" s="215" t="s">
        <v>75</v>
      </c>
      <c r="AU251" s="215" t="s">
        <v>84</v>
      </c>
      <c r="AY251" s="214" t="s">
        <v>123</v>
      </c>
      <c r="BK251" s="216">
        <f>BK252</f>
        <v>0</v>
      </c>
    </row>
    <row r="252" s="2" customFormat="1" ht="44.25" customHeight="1">
      <c r="A252" s="38"/>
      <c r="B252" s="39"/>
      <c r="C252" s="219" t="s">
        <v>293</v>
      </c>
      <c r="D252" s="219" t="s">
        <v>125</v>
      </c>
      <c r="E252" s="220" t="s">
        <v>294</v>
      </c>
      <c r="F252" s="221" t="s">
        <v>295</v>
      </c>
      <c r="G252" s="222" t="s">
        <v>174</v>
      </c>
      <c r="H252" s="223">
        <v>1080.4400000000001</v>
      </c>
      <c r="I252" s="224"/>
      <c r="J252" s="225">
        <f>ROUND(I252*H252,2)</f>
        <v>0</v>
      </c>
      <c r="K252" s="221" t="s">
        <v>146</v>
      </c>
      <c r="L252" s="44"/>
      <c r="M252" s="279" t="s">
        <v>1</v>
      </c>
      <c r="N252" s="280" t="s">
        <v>41</v>
      </c>
      <c r="O252" s="281"/>
      <c r="P252" s="282">
        <f>O252*H252</f>
        <v>0</v>
      </c>
      <c r="Q252" s="282">
        <v>0</v>
      </c>
      <c r="R252" s="282">
        <f>Q252*H252</f>
        <v>0</v>
      </c>
      <c r="S252" s="282">
        <v>0</v>
      </c>
      <c r="T252" s="28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0" t="s">
        <v>129</v>
      </c>
      <c r="AT252" s="230" t="s">
        <v>125</v>
      </c>
      <c r="AU252" s="230" t="s">
        <v>86</v>
      </c>
      <c r="AY252" s="17" t="s">
        <v>123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7" t="s">
        <v>84</v>
      </c>
      <c r="BK252" s="231">
        <f>ROUND(I252*H252,2)</f>
        <v>0</v>
      </c>
      <c r="BL252" s="17" t="s">
        <v>129</v>
      </c>
      <c r="BM252" s="230" t="s">
        <v>296</v>
      </c>
    </row>
    <row r="253" s="2" customFormat="1" ht="6.96" customHeight="1">
      <c r="A253" s="38"/>
      <c r="B253" s="66"/>
      <c r="C253" s="67"/>
      <c r="D253" s="67"/>
      <c r="E253" s="67"/>
      <c r="F253" s="67"/>
      <c r="G253" s="67"/>
      <c r="H253" s="67"/>
      <c r="I253" s="67"/>
      <c r="J253" s="67"/>
      <c r="K253" s="67"/>
      <c r="L253" s="44"/>
      <c r="M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</row>
  </sheetData>
  <sheetProtection sheet="1" autoFilter="0" formatColumns="0" formatRows="0" objects="1" scenarios="1" spinCount="100000" saltValue="Svw33VX4GgTaYcgqJsfjMIaRh7NIGjcahhH3eae5XF3MGRMJ0qYn6MTbcN3sciKeOoBOnuxZ7Gxrvaj2xV9Stw==" hashValue="8FlC/+yTDQ5qe7ozCopykNfNSap1C/kAxcOV0HmuwOq9QtlcZpOcK6X2e0sOOVl9cGiTJ/FzBo8fAxbz5LZilA==" algorithmName="SHA-512" password="CC35"/>
  <autoFilter ref="C121:K2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II/191 STARÝ SMOLIVEC - RADOŠICE - OPRAVA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297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ROUND((SUM(BE120:BE132)),  2)</f>
        <v>0</v>
      </c>
      <c r="G33" s="38"/>
      <c r="H33" s="38"/>
      <c r="I33" s="156">
        <v>0.20999999999999999</v>
      </c>
      <c r="J33" s="155">
        <f>ROUND(((SUM(BE120:BE132))*I33),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ROUND((SUM(BF120:BF132)),  2)</f>
        <v>0</v>
      </c>
      <c r="G34" s="38"/>
      <c r="H34" s="38"/>
      <c r="I34" s="156">
        <v>0.12</v>
      </c>
      <c r="J34" s="155">
        <f>ROUND(((SUM(BF120:BF132))*I34),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ROUND((SUM(BG120:BG132)),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ROUND((SUM(BH120:BH132)),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ROUND((SUM(BI120:BI132)),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II/191 STARÝ SMOLIVEC - RADOŠICE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SO_VRN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98</v>
      </c>
      <c r="D94" s="177"/>
      <c r="E94" s="177"/>
      <c r="F94" s="177"/>
      <c r="G94" s="177"/>
      <c r="H94" s="177"/>
      <c r="I94" s="177"/>
      <c r="J94" s="178" t="s">
        <v>99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100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80"/>
      <c r="C97" s="181"/>
      <c r="D97" s="182" t="s">
        <v>298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299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300</v>
      </c>
      <c r="E99" s="189"/>
      <c r="F99" s="189"/>
      <c r="G99" s="189"/>
      <c r="H99" s="189"/>
      <c r="I99" s="189"/>
      <c r="J99" s="190">
        <f>J128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301</v>
      </c>
      <c r="E100" s="189"/>
      <c r="F100" s="189"/>
      <c r="G100" s="189"/>
      <c r="H100" s="189"/>
      <c r="I100" s="189"/>
      <c r="J100" s="190">
        <f>J131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108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5" t="str">
        <f>E7</f>
        <v>II/191 STARÝ SMOLIVEC - RADOŠICE - OPRAVA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95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SO_VRN - VRN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2. 9. 2024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SÚS PK</v>
      </c>
      <c r="G116" s="40"/>
      <c r="H116" s="40"/>
      <c r="I116" s="32" t="s">
        <v>30</v>
      </c>
      <c r="J116" s="36" t="str">
        <f>E21</f>
        <v>MACÁN PROJEKCE DS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Žižkovský Petr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2"/>
      <c r="B119" s="193"/>
      <c r="C119" s="194" t="s">
        <v>109</v>
      </c>
      <c r="D119" s="195" t="s">
        <v>61</v>
      </c>
      <c r="E119" s="195" t="s">
        <v>57</v>
      </c>
      <c r="F119" s="195" t="s">
        <v>58</v>
      </c>
      <c r="G119" s="195" t="s">
        <v>110</v>
      </c>
      <c r="H119" s="195" t="s">
        <v>111</v>
      </c>
      <c r="I119" s="195" t="s">
        <v>112</v>
      </c>
      <c r="J119" s="195" t="s">
        <v>99</v>
      </c>
      <c r="K119" s="196" t="s">
        <v>113</v>
      </c>
      <c r="L119" s="197"/>
      <c r="M119" s="100" t="s">
        <v>1</v>
      </c>
      <c r="N119" s="101" t="s">
        <v>40</v>
      </c>
      <c r="O119" s="101" t="s">
        <v>114</v>
      </c>
      <c r="P119" s="101" t="s">
        <v>115</v>
      </c>
      <c r="Q119" s="101" t="s">
        <v>116</v>
      </c>
      <c r="R119" s="101" t="s">
        <v>117</v>
      </c>
      <c r="S119" s="101" t="s">
        <v>118</v>
      </c>
      <c r="T119" s="102" t="s">
        <v>119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8"/>
      <c r="B120" s="39"/>
      <c r="C120" s="107" t="s">
        <v>120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101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88</v>
      </c>
      <c r="F121" s="206" t="s">
        <v>302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P122+P128+P131</f>
        <v>0</v>
      </c>
      <c r="Q121" s="211"/>
      <c r="R121" s="212">
        <f>R122+R128+R131</f>
        <v>0</v>
      </c>
      <c r="S121" s="211"/>
      <c r="T121" s="213">
        <f>T122+T128+T131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150</v>
      </c>
      <c r="AT121" s="215" t="s">
        <v>75</v>
      </c>
      <c r="AU121" s="215" t="s">
        <v>76</v>
      </c>
      <c r="AY121" s="214" t="s">
        <v>123</v>
      </c>
      <c r="BK121" s="216">
        <f>BK122+BK128+BK131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303</v>
      </c>
      <c r="F122" s="217" t="s">
        <v>304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SUM(P123:P127)</f>
        <v>0</v>
      </c>
      <c r="Q122" s="211"/>
      <c r="R122" s="212">
        <f>SUM(R123:R127)</f>
        <v>0</v>
      </c>
      <c r="S122" s="211"/>
      <c r="T122" s="213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150</v>
      </c>
      <c r="AT122" s="215" t="s">
        <v>75</v>
      </c>
      <c r="AU122" s="215" t="s">
        <v>84</v>
      </c>
      <c r="AY122" s="214" t="s">
        <v>123</v>
      </c>
      <c r="BK122" s="216">
        <f>SUM(BK123:BK127)</f>
        <v>0</v>
      </c>
    </row>
    <row r="123" s="2" customFormat="1" ht="21.75" customHeight="1">
      <c r="A123" s="38"/>
      <c r="B123" s="39"/>
      <c r="C123" s="219" t="s">
        <v>84</v>
      </c>
      <c r="D123" s="219" t="s">
        <v>125</v>
      </c>
      <c r="E123" s="220" t="s">
        <v>305</v>
      </c>
      <c r="F123" s="221" t="s">
        <v>306</v>
      </c>
      <c r="G123" s="222" t="s">
        <v>307</v>
      </c>
      <c r="H123" s="223">
        <v>1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308</v>
      </c>
      <c r="AT123" s="230" t="s">
        <v>125</v>
      </c>
      <c r="AU123" s="230" t="s">
        <v>86</v>
      </c>
      <c r="AY123" s="17" t="s">
        <v>123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308</v>
      </c>
      <c r="BM123" s="230" t="s">
        <v>309</v>
      </c>
    </row>
    <row r="124" s="2" customFormat="1" ht="37.8" customHeight="1">
      <c r="A124" s="38"/>
      <c r="B124" s="39"/>
      <c r="C124" s="219" t="s">
        <v>86</v>
      </c>
      <c r="D124" s="219" t="s">
        <v>125</v>
      </c>
      <c r="E124" s="220" t="s">
        <v>310</v>
      </c>
      <c r="F124" s="221" t="s">
        <v>311</v>
      </c>
      <c r="G124" s="222" t="s">
        <v>307</v>
      </c>
      <c r="H124" s="223">
        <v>1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308</v>
      </c>
      <c r="AT124" s="230" t="s">
        <v>125</v>
      </c>
      <c r="AU124" s="230" t="s">
        <v>86</v>
      </c>
      <c r="AY124" s="17" t="s">
        <v>123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308</v>
      </c>
      <c r="BM124" s="230" t="s">
        <v>312</v>
      </c>
    </row>
    <row r="125" s="2" customFormat="1" ht="33" customHeight="1">
      <c r="A125" s="38"/>
      <c r="B125" s="39"/>
      <c r="C125" s="219" t="s">
        <v>143</v>
      </c>
      <c r="D125" s="219" t="s">
        <v>125</v>
      </c>
      <c r="E125" s="220" t="s">
        <v>313</v>
      </c>
      <c r="F125" s="221" t="s">
        <v>314</v>
      </c>
      <c r="G125" s="222" t="s">
        <v>307</v>
      </c>
      <c r="H125" s="223">
        <v>1</v>
      </c>
      <c r="I125" s="224"/>
      <c r="J125" s="225">
        <f>ROUND(I125*H125,2)</f>
        <v>0</v>
      </c>
      <c r="K125" s="221" t="s">
        <v>1</v>
      </c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308</v>
      </c>
      <c r="AT125" s="230" t="s">
        <v>125</v>
      </c>
      <c r="AU125" s="230" t="s">
        <v>86</v>
      </c>
      <c r="AY125" s="17" t="s">
        <v>123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308</v>
      </c>
      <c r="BM125" s="230" t="s">
        <v>315</v>
      </c>
    </row>
    <row r="126" s="2" customFormat="1" ht="37.8" customHeight="1">
      <c r="A126" s="38"/>
      <c r="B126" s="39"/>
      <c r="C126" s="219" t="s">
        <v>129</v>
      </c>
      <c r="D126" s="219" t="s">
        <v>125</v>
      </c>
      <c r="E126" s="220" t="s">
        <v>316</v>
      </c>
      <c r="F126" s="221" t="s">
        <v>317</v>
      </c>
      <c r="G126" s="222" t="s">
        <v>307</v>
      </c>
      <c r="H126" s="223">
        <v>1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308</v>
      </c>
      <c r="AT126" s="230" t="s">
        <v>125</v>
      </c>
      <c r="AU126" s="230" t="s">
        <v>86</v>
      </c>
      <c r="AY126" s="17" t="s">
        <v>123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308</v>
      </c>
      <c r="BM126" s="230" t="s">
        <v>318</v>
      </c>
    </row>
    <row r="127" s="2" customFormat="1">
      <c r="A127" s="38"/>
      <c r="B127" s="39"/>
      <c r="C127" s="40"/>
      <c r="D127" s="232" t="s">
        <v>131</v>
      </c>
      <c r="E127" s="40"/>
      <c r="F127" s="233" t="s">
        <v>319</v>
      </c>
      <c r="G127" s="40"/>
      <c r="H127" s="40"/>
      <c r="I127" s="234"/>
      <c r="J127" s="40"/>
      <c r="K127" s="40"/>
      <c r="L127" s="44"/>
      <c r="M127" s="235"/>
      <c r="N127" s="236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131</v>
      </c>
      <c r="AU127" s="17" t="s">
        <v>86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320</v>
      </c>
      <c r="F128" s="217" t="s">
        <v>321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SUM(P129:P130)</f>
        <v>0</v>
      </c>
      <c r="Q128" s="211"/>
      <c r="R128" s="212">
        <f>SUM(R129:R130)</f>
        <v>0</v>
      </c>
      <c r="S128" s="211"/>
      <c r="T128" s="213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150</v>
      </c>
      <c r="AT128" s="215" t="s">
        <v>75</v>
      </c>
      <c r="AU128" s="215" t="s">
        <v>84</v>
      </c>
      <c r="AY128" s="214" t="s">
        <v>123</v>
      </c>
      <c r="BK128" s="216">
        <f>SUM(BK129:BK130)</f>
        <v>0</v>
      </c>
    </row>
    <row r="129" s="2" customFormat="1" ht="49.05" customHeight="1">
      <c r="A129" s="38"/>
      <c r="B129" s="39"/>
      <c r="C129" s="219" t="s">
        <v>150</v>
      </c>
      <c r="D129" s="219" t="s">
        <v>125</v>
      </c>
      <c r="E129" s="220" t="s">
        <v>322</v>
      </c>
      <c r="F129" s="221" t="s">
        <v>323</v>
      </c>
      <c r="G129" s="222" t="s">
        <v>307</v>
      </c>
      <c r="H129" s="223">
        <v>1</v>
      </c>
      <c r="I129" s="224"/>
      <c r="J129" s="225">
        <f>ROUND(I129*H129,2)</f>
        <v>0</v>
      </c>
      <c r="K129" s="221" t="s">
        <v>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308</v>
      </c>
      <c r="AT129" s="230" t="s">
        <v>125</v>
      </c>
      <c r="AU129" s="230" t="s">
        <v>86</v>
      </c>
      <c r="AY129" s="17" t="s">
        <v>123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308</v>
      </c>
      <c r="BM129" s="230" t="s">
        <v>324</v>
      </c>
    </row>
    <row r="130" s="2" customFormat="1" ht="24.15" customHeight="1">
      <c r="A130" s="38"/>
      <c r="B130" s="39"/>
      <c r="C130" s="219" t="s">
        <v>160</v>
      </c>
      <c r="D130" s="219" t="s">
        <v>125</v>
      </c>
      <c r="E130" s="220" t="s">
        <v>325</v>
      </c>
      <c r="F130" s="221" t="s">
        <v>326</v>
      </c>
      <c r="G130" s="222" t="s">
        <v>307</v>
      </c>
      <c r="H130" s="223">
        <v>1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308</v>
      </c>
      <c r="AT130" s="230" t="s">
        <v>125</v>
      </c>
      <c r="AU130" s="230" t="s">
        <v>86</v>
      </c>
      <c r="AY130" s="17" t="s">
        <v>123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308</v>
      </c>
      <c r="BM130" s="230" t="s">
        <v>327</v>
      </c>
    </row>
    <row r="131" s="12" customFormat="1" ht="22.8" customHeight="1">
      <c r="A131" s="12"/>
      <c r="B131" s="203"/>
      <c r="C131" s="204"/>
      <c r="D131" s="205" t="s">
        <v>75</v>
      </c>
      <c r="E131" s="217" t="s">
        <v>328</v>
      </c>
      <c r="F131" s="217" t="s">
        <v>329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P132</f>
        <v>0</v>
      </c>
      <c r="Q131" s="211"/>
      <c r="R131" s="212">
        <f>R132</f>
        <v>0</v>
      </c>
      <c r="S131" s="211"/>
      <c r="T131" s="213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150</v>
      </c>
      <c r="AT131" s="215" t="s">
        <v>75</v>
      </c>
      <c r="AU131" s="215" t="s">
        <v>84</v>
      </c>
      <c r="AY131" s="214" t="s">
        <v>123</v>
      </c>
      <c r="BK131" s="216">
        <f>BK132</f>
        <v>0</v>
      </c>
    </row>
    <row r="132" s="2" customFormat="1" ht="16.5" customHeight="1">
      <c r="A132" s="38"/>
      <c r="B132" s="39"/>
      <c r="C132" s="219" t="s">
        <v>166</v>
      </c>
      <c r="D132" s="219" t="s">
        <v>125</v>
      </c>
      <c r="E132" s="220" t="s">
        <v>330</v>
      </c>
      <c r="F132" s="221" t="s">
        <v>331</v>
      </c>
      <c r="G132" s="222" t="s">
        <v>307</v>
      </c>
      <c r="H132" s="223">
        <v>1</v>
      </c>
      <c r="I132" s="224"/>
      <c r="J132" s="225">
        <f>ROUND(I132*H132,2)</f>
        <v>0</v>
      </c>
      <c r="K132" s="221" t="s">
        <v>1</v>
      </c>
      <c r="L132" s="44"/>
      <c r="M132" s="279" t="s">
        <v>1</v>
      </c>
      <c r="N132" s="280" t="s">
        <v>41</v>
      </c>
      <c r="O132" s="281"/>
      <c r="P132" s="282">
        <f>O132*H132</f>
        <v>0</v>
      </c>
      <c r="Q132" s="282">
        <v>0</v>
      </c>
      <c r="R132" s="282">
        <f>Q132*H132</f>
        <v>0</v>
      </c>
      <c r="S132" s="282">
        <v>0</v>
      </c>
      <c r="T132" s="28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308</v>
      </c>
      <c r="AT132" s="230" t="s">
        <v>125</v>
      </c>
      <c r="AU132" s="230" t="s">
        <v>86</v>
      </c>
      <c r="AY132" s="17" t="s">
        <v>123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308</v>
      </c>
      <c r="BM132" s="230" t="s">
        <v>332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+AM56Fis2ayyU9Hun7lBMKT8EGNvB5Nz/to3IJSLzwvglplxIMmszbuC7uY4YIaQXBgQIrujvkQlIPUNo4qQtg==" hashValue="c4prD2Uc5MzkywpF+ePBEnX1QpMghhi94v72o90dZ/iZ+22oiTFuKlM1pc5UQV+HKwzqHfdm8XcIFMQT2aA7Ow==" algorithmName="SHA-512" password="CC35"/>
  <autoFilter ref="C119:K13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333</v>
      </c>
      <c r="H4" s="20"/>
    </row>
    <row r="5" s="1" customFormat="1" ht="12" customHeight="1">
      <c r="B5" s="20"/>
      <c r="C5" s="284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5" t="s">
        <v>16</v>
      </c>
      <c r="D6" s="286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2. 9. 2024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7"/>
      <c r="C9" s="288" t="s">
        <v>57</v>
      </c>
      <c r="D9" s="289" t="s">
        <v>58</v>
      </c>
      <c r="E9" s="289" t="s">
        <v>110</v>
      </c>
      <c r="F9" s="290" t="s">
        <v>334</v>
      </c>
      <c r="G9" s="192"/>
      <c r="H9" s="287"/>
    </row>
    <row r="10" s="2" customFormat="1" ht="26.4" customHeight="1">
      <c r="A10" s="38"/>
      <c r="B10" s="44"/>
      <c r="C10" s="291" t="s">
        <v>81</v>
      </c>
      <c r="D10" s="291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2" t="s">
        <v>90</v>
      </c>
      <c r="D11" s="293" t="s">
        <v>91</v>
      </c>
      <c r="E11" s="294" t="s">
        <v>92</v>
      </c>
      <c r="F11" s="295">
        <v>13698.799999999999</v>
      </c>
      <c r="G11" s="38"/>
      <c r="H11" s="44"/>
    </row>
    <row r="12" s="2" customFormat="1" ht="16.8" customHeight="1">
      <c r="A12" s="38"/>
      <c r="B12" s="44"/>
      <c r="C12" s="296" t="s">
        <v>1</v>
      </c>
      <c r="D12" s="296" t="s">
        <v>134</v>
      </c>
      <c r="E12" s="17" t="s">
        <v>1</v>
      </c>
      <c r="F12" s="297">
        <v>0</v>
      </c>
      <c r="G12" s="38"/>
      <c r="H12" s="44"/>
    </row>
    <row r="13" s="2" customFormat="1" ht="16.8" customHeight="1">
      <c r="A13" s="38"/>
      <c r="B13" s="44"/>
      <c r="C13" s="296" t="s">
        <v>1</v>
      </c>
      <c r="D13" s="296" t="s">
        <v>135</v>
      </c>
      <c r="E13" s="17" t="s">
        <v>1</v>
      </c>
      <c r="F13" s="297">
        <v>12030</v>
      </c>
      <c r="G13" s="38"/>
      <c r="H13" s="44"/>
    </row>
    <row r="14" s="2" customFormat="1" ht="16.8" customHeight="1">
      <c r="A14" s="38"/>
      <c r="B14" s="44"/>
      <c r="C14" s="296" t="s">
        <v>1</v>
      </c>
      <c r="D14" s="296" t="s">
        <v>164</v>
      </c>
      <c r="E14" s="17" t="s">
        <v>1</v>
      </c>
      <c r="F14" s="297">
        <v>0</v>
      </c>
      <c r="G14" s="38"/>
      <c r="H14" s="44"/>
    </row>
    <row r="15" s="2" customFormat="1" ht="16.8" customHeight="1">
      <c r="A15" s="38"/>
      <c r="B15" s="44"/>
      <c r="C15" s="296" t="s">
        <v>1</v>
      </c>
      <c r="D15" s="296" t="s">
        <v>165</v>
      </c>
      <c r="E15" s="17" t="s">
        <v>1</v>
      </c>
      <c r="F15" s="297">
        <v>1668.8</v>
      </c>
      <c r="G15" s="38"/>
      <c r="H15" s="44"/>
    </row>
    <row r="16" s="2" customFormat="1" ht="16.8" customHeight="1">
      <c r="A16" s="38"/>
      <c r="B16" s="44"/>
      <c r="C16" s="296" t="s">
        <v>90</v>
      </c>
      <c r="D16" s="296" t="s">
        <v>136</v>
      </c>
      <c r="E16" s="17" t="s">
        <v>1</v>
      </c>
      <c r="F16" s="297">
        <v>13698.799999999999</v>
      </c>
      <c r="G16" s="38"/>
      <c r="H16" s="44"/>
    </row>
    <row r="17" s="2" customFormat="1" ht="16.8" customHeight="1">
      <c r="A17" s="38"/>
      <c r="B17" s="44"/>
      <c r="C17" s="298" t="s">
        <v>335</v>
      </c>
      <c r="D17" s="38"/>
      <c r="E17" s="38"/>
      <c r="F17" s="38"/>
      <c r="G17" s="38"/>
      <c r="H17" s="44"/>
    </row>
    <row r="18" s="2" customFormat="1">
      <c r="A18" s="38"/>
      <c r="B18" s="44"/>
      <c r="C18" s="296" t="s">
        <v>161</v>
      </c>
      <c r="D18" s="296" t="s">
        <v>336</v>
      </c>
      <c r="E18" s="17" t="s">
        <v>92</v>
      </c>
      <c r="F18" s="297">
        <v>13698.799999999999</v>
      </c>
      <c r="G18" s="38"/>
      <c r="H18" s="44"/>
    </row>
    <row r="19" s="2" customFormat="1">
      <c r="A19" s="38"/>
      <c r="B19" s="44"/>
      <c r="C19" s="296" t="s">
        <v>167</v>
      </c>
      <c r="D19" s="296" t="s">
        <v>337</v>
      </c>
      <c r="E19" s="17" t="s">
        <v>92</v>
      </c>
      <c r="F19" s="297">
        <v>13698.799999999999</v>
      </c>
      <c r="G19" s="38"/>
      <c r="H19" s="44"/>
    </row>
    <row r="20" s="2" customFormat="1" ht="16.8" customHeight="1">
      <c r="A20" s="38"/>
      <c r="B20" s="44"/>
      <c r="C20" s="296" t="s">
        <v>180</v>
      </c>
      <c r="D20" s="296" t="s">
        <v>181</v>
      </c>
      <c r="E20" s="17" t="s">
        <v>174</v>
      </c>
      <c r="F20" s="297">
        <v>252.05799999999999</v>
      </c>
      <c r="G20" s="38"/>
      <c r="H20" s="44"/>
    </row>
    <row r="21" s="2" customFormat="1" ht="16.8" customHeight="1">
      <c r="A21" s="38"/>
      <c r="B21" s="44"/>
      <c r="C21" s="296" t="s">
        <v>172</v>
      </c>
      <c r="D21" s="296" t="s">
        <v>173</v>
      </c>
      <c r="E21" s="17" t="s">
        <v>174</v>
      </c>
      <c r="F21" s="297">
        <v>315.072</v>
      </c>
      <c r="G21" s="38"/>
      <c r="H21" s="44"/>
    </row>
    <row r="22" s="2" customFormat="1" ht="7.44" customHeight="1">
      <c r="A22" s="38"/>
      <c r="B22" s="171"/>
      <c r="C22" s="172"/>
      <c r="D22" s="172"/>
      <c r="E22" s="172"/>
      <c r="F22" s="172"/>
      <c r="G22" s="172"/>
      <c r="H22" s="44"/>
    </row>
    <row r="23" s="2" customFormat="1">
      <c r="A23" s="38"/>
      <c r="B23" s="38"/>
      <c r="C23" s="38"/>
      <c r="D23" s="38"/>
      <c r="E23" s="38"/>
      <c r="F23" s="38"/>
      <c r="G23" s="38"/>
      <c r="H23" s="38"/>
    </row>
  </sheetData>
  <sheetProtection sheet="1" formatColumns="0" formatRows="0" objects="1" scenarios="1" spinCount="100000" saltValue="qrlXzhd7B5NkeSS9AhMm5OquHXSrwhdsAeJa75oYiLTlAZ7qQulBMNuooUAR5JZYMa2deD7aHyvUNJOUM4siLA==" hashValue="Coo64egg+b5Nfnz8ltZLOAPDYfdizVIWMX4dWBV5Hxr2u/Q8ivscaUjoMedxkxM0lswFFxnlubJX5yOwVFMqH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2026-01-20T13:12:05Z</dcterms:created>
  <dcterms:modified xsi:type="dcterms:W3CDTF">2026-01-20T13:12:07Z</dcterms:modified>
</cp:coreProperties>
</file>