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LV\_Akce\2026\III180 4 Horní Bříza – okružní křižovatka\VZ\stavba\podklady\"/>
    </mc:Choice>
  </mc:AlternateContent>
  <bookViews>
    <workbookView xWindow="0" yWindow="0" windowWidth="28800" windowHeight="11700"/>
  </bookViews>
  <sheets>
    <sheet name="REKAPITULACE" sheetId="1" r:id="rId1"/>
    <sheet name="Podíly" sheetId="2" state="hidden" r:id="rId2"/>
  </sheets>
  <definedNames>
    <definedName name="_xlnm.Print_Area" localSheetId="0">REKAPITULACE!$A$1:$F$74</definedName>
  </definedNames>
  <calcPr calcId="162913"/>
</workbook>
</file>

<file path=xl/calcChain.xml><?xml version="1.0" encoding="utf-8"?>
<calcChain xmlns="http://schemas.openxmlformats.org/spreadsheetml/2006/main">
  <c r="B50" i="1" l="1"/>
  <c r="D59" i="1"/>
  <c r="E59" i="1" s="1"/>
  <c r="F59" i="1" s="1"/>
  <c r="E25" i="1"/>
  <c r="F25" i="1" s="1"/>
  <c r="A36" i="1" l="1"/>
  <c r="A57" i="1"/>
  <c r="D40" i="1" l="1"/>
  <c r="C40" i="1"/>
  <c r="A40" i="1"/>
  <c r="D39" i="1"/>
  <c r="C39" i="1"/>
  <c r="A39" i="1"/>
  <c r="D38" i="1"/>
  <c r="E38" i="1" s="1"/>
  <c r="F38" i="1" s="1"/>
  <c r="C38" i="1"/>
  <c r="A38" i="1"/>
  <c r="D37" i="1"/>
  <c r="C37" i="1"/>
  <c r="A37" i="1"/>
  <c r="D67" i="1" l="1"/>
  <c r="D60" i="1"/>
  <c r="D41" i="1"/>
  <c r="A60" i="1"/>
  <c r="D58" i="1" l="1"/>
  <c r="E58" i="1" s="1"/>
  <c r="C58" i="1"/>
  <c r="A58" i="1"/>
  <c r="D57" i="1"/>
  <c r="E57" i="1" s="1"/>
  <c r="C57" i="1"/>
  <c r="E67" i="1"/>
  <c r="E60" i="1"/>
  <c r="E37" i="1"/>
  <c r="E39" i="1"/>
  <c r="E40" i="1"/>
  <c r="E41" i="1"/>
  <c r="A67" i="1" l="1"/>
  <c r="D66" i="1"/>
  <c r="E66" i="1" s="1"/>
  <c r="A66" i="1"/>
  <c r="D36" i="1"/>
  <c r="E36" i="1" s="1"/>
  <c r="D65" i="1"/>
  <c r="E65" i="1" s="1"/>
  <c r="C65" i="1"/>
  <c r="A65" i="1"/>
  <c r="D56" i="1"/>
  <c r="E56" i="1" s="1"/>
  <c r="C56" i="1"/>
  <c r="A56" i="1"/>
  <c r="D55" i="1"/>
  <c r="E55" i="1" s="1"/>
  <c r="C55" i="1"/>
  <c r="A55" i="1"/>
  <c r="D54" i="1"/>
  <c r="E54" i="1" s="1"/>
  <c r="C54" i="1"/>
  <c r="A54" i="1"/>
  <c r="F37" i="1"/>
  <c r="F39" i="1"/>
  <c r="A41" i="1" l="1"/>
  <c r="D35" i="1"/>
  <c r="E35" i="1" s="1"/>
  <c r="C35" i="1"/>
  <c r="A35" i="1"/>
  <c r="D34" i="1"/>
  <c r="E34" i="1" s="1"/>
  <c r="C34" i="1"/>
  <c r="A34" i="1"/>
  <c r="D33" i="1"/>
  <c r="E33" i="1" s="1"/>
  <c r="C33" i="1"/>
  <c r="A33" i="1"/>
  <c r="E17" i="1"/>
  <c r="F17" i="1" s="1"/>
  <c r="E18" i="1"/>
  <c r="F18" i="1" s="1"/>
  <c r="E19" i="1"/>
  <c r="F19" i="1" s="1"/>
  <c r="E20" i="1"/>
  <c r="F20" i="1" s="1"/>
  <c r="B7" i="2"/>
  <c r="D32" i="1"/>
  <c r="C32" i="1"/>
  <c r="A32" i="1"/>
  <c r="E11" i="1"/>
  <c r="F11" i="1" s="1"/>
  <c r="E12" i="1"/>
  <c r="E13" i="1"/>
  <c r="F13" i="1" s="1"/>
  <c r="E14" i="1"/>
  <c r="C73" i="1"/>
  <c r="C63" i="1"/>
  <c r="D68" i="1"/>
  <c r="E68" i="1" s="1"/>
  <c r="F68" i="1" s="1"/>
  <c r="F73" i="1" s="1"/>
  <c r="F67" i="1"/>
  <c r="B71" i="1"/>
  <c r="C71" i="1"/>
  <c r="B72" i="1"/>
  <c r="C72" i="1"/>
  <c r="B5" i="2" l="1"/>
  <c r="E32" i="1"/>
  <c r="F14" i="1"/>
  <c r="F12" i="1"/>
  <c r="D42" i="1"/>
  <c r="D73" i="1"/>
  <c r="E73" i="1"/>
  <c r="F55" i="1"/>
  <c r="F57" i="1"/>
  <c r="F33" i="1"/>
  <c r="F34" i="1"/>
  <c r="B4" i="2" l="1"/>
  <c r="C7" i="2" s="1"/>
  <c r="F40" i="1"/>
  <c r="E24" i="1"/>
  <c r="F24" i="1" s="1"/>
  <c r="F58" i="1" l="1"/>
  <c r="E15" i="1"/>
  <c r="E16" i="1"/>
  <c r="E21" i="1"/>
  <c r="F15" i="1" l="1"/>
  <c r="F21" i="1"/>
  <c r="F66" i="1"/>
  <c r="F36" i="1"/>
  <c r="F16" i="1"/>
  <c r="F56" i="1"/>
  <c r="B6" i="2" l="1"/>
  <c r="E22" i="1" l="1"/>
  <c r="F22" i="1" s="1"/>
  <c r="D27" i="1" l="1"/>
  <c r="C4" i="2" l="1"/>
  <c r="C6" i="2"/>
  <c r="E26" i="1" l="1"/>
  <c r="F26" i="1" l="1"/>
  <c r="C5" i="2"/>
  <c r="C11" i="2" s="1"/>
  <c r="E27" i="1"/>
  <c r="F27" i="1" s="1"/>
  <c r="E23" i="1"/>
  <c r="F65" i="1" s="1"/>
  <c r="E10" i="1"/>
  <c r="F10" i="1" l="1"/>
  <c r="F32" i="1"/>
  <c r="D71" i="1"/>
  <c r="F41" i="1"/>
  <c r="F23" i="1"/>
  <c r="C52" i="1"/>
  <c r="C30" i="1"/>
  <c r="F60" i="1"/>
  <c r="D61" i="1" l="1"/>
  <c r="D72" i="1" s="1"/>
  <c r="D74" i="1" s="1"/>
  <c r="F54" i="1"/>
  <c r="F35" i="1"/>
  <c r="E61" i="1" l="1"/>
  <c r="E72" i="1" s="1"/>
  <c r="E42" i="1"/>
  <c r="E71" i="1" s="1"/>
  <c r="E74" i="1" l="1"/>
  <c r="F42" i="1"/>
  <c r="F71" i="1" s="1"/>
  <c r="F61" i="1"/>
  <c r="F72" i="1" s="1"/>
  <c r="F74" i="1" l="1"/>
</calcChain>
</file>

<file path=xl/sharedStrings.xml><?xml version="1.0" encoding="utf-8"?>
<sst xmlns="http://schemas.openxmlformats.org/spreadsheetml/2006/main" count="107" uniqueCount="65">
  <si>
    <t>Stavba:</t>
  </si>
  <si>
    <t>SO</t>
  </si>
  <si>
    <t>Cena bez DPH</t>
  </si>
  <si>
    <t>DPH (21%)</t>
  </si>
  <si>
    <t>Název SO</t>
  </si>
  <si>
    <t>CELKEM</t>
  </si>
  <si>
    <t>Investor 1:</t>
  </si>
  <si>
    <t>Investor 2:</t>
  </si>
  <si>
    <t>INVESTOR Č. 1</t>
  </si>
  <si>
    <t>CELKEM DLE INVESTORŮ VČETNĚ VRN</t>
  </si>
  <si>
    <t>INVESTOR Č. 2</t>
  </si>
  <si>
    <t>REKAPITULACE NÁKLADŮ DLE INVESTORŮ</t>
  </si>
  <si>
    <t>NÁZEV SO</t>
  </si>
  <si>
    <t>PODÍL</t>
  </si>
  <si>
    <t>Obec:</t>
  </si>
  <si>
    <t>CELKEM bez VRN:</t>
  </si>
  <si>
    <t>SÚSPK:</t>
  </si>
  <si>
    <t>Vedlejší rozpočtové náklady - SUSPK</t>
  </si>
  <si>
    <t>Vedlejší rozpočtové náklady - obec</t>
  </si>
  <si>
    <t>CELKEM STAVBA</t>
  </si>
  <si>
    <t>REKAPITULACE NÁKLADŮ DLE PD</t>
  </si>
  <si>
    <t>Uchazeč:</t>
  </si>
  <si>
    <t xml:space="preserve">PD DOPRAVNÍ, VRN </t>
  </si>
  <si>
    <t>Město Horní Bříza</t>
  </si>
  <si>
    <t>Investor 3:</t>
  </si>
  <si>
    <t>INVESTOR Č. 3</t>
  </si>
  <si>
    <t>SO110</t>
  </si>
  <si>
    <t>Komunikace OK SÚSPK</t>
  </si>
  <si>
    <t>Vedlejší rozpočtové náklady VAK</t>
  </si>
  <si>
    <t>VAK:</t>
  </si>
  <si>
    <t>SO000</t>
  </si>
  <si>
    <t>SO120.1</t>
  </si>
  <si>
    <t>Komunikace SÚSPK</t>
  </si>
  <si>
    <t>SO120.2</t>
  </si>
  <si>
    <t>Komunikace město</t>
  </si>
  <si>
    <t>SO130.1</t>
  </si>
  <si>
    <t>SO130.2</t>
  </si>
  <si>
    <t>SO140.1</t>
  </si>
  <si>
    <t>SO140.2</t>
  </si>
  <si>
    <t xml:space="preserve">Vodárenská a kanalizační a.s. </t>
  </si>
  <si>
    <t>SO310</t>
  </si>
  <si>
    <t>Odvodnění</t>
  </si>
  <si>
    <t>SO320</t>
  </si>
  <si>
    <t>SO330</t>
  </si>
  <si>
    <t>SO340</t>
  </si>
  <si>
    <t>SO320.1</t>
  </si>
  <si>
    <t>Kanalizace</t>
  </si>
  <si>
    <t>SO320.2</t>
  </si>
  <si>
    <t>Kanalizační přípojky</t>
  </si>
  <si>
    <t>SO330.1</t>
  </si>
  <si>
    <t>Vodovod</t>
  </si>
  <si>
    <t>SO330.2</t>
  </si>
  <si>
    <t>Vodovodní přípojky</t>
  </si>
  <si>
    <t>Kanalizace (50%)</t>
  </si>
  <si>
    <t xml:space="preserve">Vedlejší rozpočtové náklady </t>
  </si>
  <si>
    <t>Vedlejší rozpočtové náklady (73 %)</t>
  </si>
  <si>
    <t>Vedlejší rozpočtové náklady (15 %)</t>
  </si>
  <si>
    <t>Vedlejší rozpočtové náklady (12 %)</t>
  </si>
  <si>
    <t>III/180 4 a III/180 6 Okružní Křižovatka Horní Bříza</t>
  </si>
  <si>
    <t>Správa a údržba silnic Plzeňského kraje, příspěvková organizace</t>
  </si>
  <si>
    <t>R E K A P I T U L A C E   N Á K L A D Ů   A   R O Z D Ě L E N Í   D L E   I N V E S T O R Ů</t>
  </si>
  <si>
    <t>Veřejné osvětlení</t>
  </si>
  <si>
    <t>Cena celkem vč. DPH</t>
  </si>
  <si>
    <t>Cena celkem za SO vč. DPH</t>
  </si>
  <si>
    <t>SO420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</si>
</sst>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0.000000"/>
    <numFmt numFmtId="166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9" fontId="5" fillId="0" borderId="0" xfId="0" applyNumberFormat="1" applyFont="1" applyFill="1" applyAlignment="1" applyProtection="1">
      <alignment horizontal="center" wrapText="1"/>
    </xf>
    <xf numFmtId="165" fontId="5" fillId="0" borderId="0" xfId="0" applyNumberFormat="1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 wrapText="1"/>
    </xf>
    <xf numFmtId="9" fontId="3" fillId="0" borderId="0" xfId="0" applyNumberFormat="1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0" xfId="0" applyFill="1" applyProtection="1"/>
    <xf numFmtId="0" fontId="1" fillId="0" borderId="0" xfId="0" applyFont="1" applyFill="1" applyAlignment="1" applyProtection="1">
      <alignment horizontal="center"/>
    </xf>
    <xf numFmtId="9" fontId="0" fillId="0" borderId="0" xfId="0" applyNumberFormat="1" applyFill="1" applyAlignment="1" applyProtection="1">
      <alignment horizontal="center"/>
    </xf>
    <xf numFmtId="9" fontId="5" fillId="0" borderId="0" xfId="0" applyNumberFormat="1" applyFon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/>
    </xf>
    <xf numFmtId="0" fontId="1" fillId="0" borderId="0" xfId="0" applyFont="1" applyFill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 wrapText="1"/>
    </xf>
    <xf numFmtId="4" fontId="6" fillId="2" borderId="3" xfId="0" applyNumberFormat="1" applyFont="1" applyFill="1" applyBorder="1" applyAlignment="1" applyProtection="1">
      <alignment horizontal="center" vertical="center" wrapText="1"/>
    </xf>
    <xf numFmtId="4" fontId="6" fillId="2" borderId="4" xfId="0" applyNumberFormat="1" applyFont="1" applyFill="1" applyBorder="1" applyAlignment="1" applyProtection="1">
      <alignment horizontal="center" vertical="center" wrapText="1"/>
    </xf>
    <xf numFmtId="0" fontId="5" fillId="2" borderId="12" xfId="0" applyFont="1" applyFill="1" applyBorder="1" applyAlignment="1" applyProtection="1">
      <alignment horizontal="left" vertical="center" wrapText="1"/>
    </xf>
    <xf numFmtId="4" fontId="5" fillId="2" borderId="12" xfId="0" applyNumberFormat="1" applyFont="1" applyFill="1" applyBorder="1" applyAlignment="1" applyProtection="1">
      <alignment horizontal="right" vertical="center" wrapText="1"/>
    </xf>
    <xf numFmtId="4" fontId="5" fillId="2" borderId="13" xfId="0" applyNumberFormat="1" applyFont="1" applyFill="1" applyBorder="1" applyAlignment="1" applyProtection="1">
      <alignment horizontal="righ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right" vertical="center" wrapText="1"/>
    </xf>
    <xf numFmtId="4" fontId="5" fillId="2" borderId="9" xfId="0" applyNumberFormat="1" applyFont="1" applyFill="1" applyBorder="1" applyAlignment="1" applyProtection="1">
      <alignment horizontal="right" vertical="center" wrapText="1"/>
    </xf>
    <xf numFmtId="0" fontId="6" fillId="3" borderId="11" xfId="0" applyFont="1" applyFill="1" applyBorder="1" applyAlignment="1" applyProtection="1">
      <alignment horizontal="left" vertical="center" wrapText="1"/>
    </xf>
    <xf numFmtId="4" fontId="6" fillId="3" borderId="3" xfId="0" applyNumberFormat="1" applyFont="1" applyFill="1" applyBorder="1" applyAlignment="1" applyProtection="1">
      <alignment horizontal="right" vertical="center" wrapText="1"/>
    </xf>
    <xf numFmtId="4" fontId="6" fillId="3" borderId="4" xfId="0" applyNumberFormat="1" applyFont="1" applyFill="1" applyBorder="1" applyAlignment="1" applyProtection="1">
      <alignment horizontal="right" vertical="center" wrapText="1"/>
    </xf>
    <xf numFmtId="0" fontId="6" fillId="4" borderId="3" xfId="0" applyFont="1" applyFill="1" applyBorder="1" applyAlignment="1" applyProtection="1">
      <alignment horizontal="center" vertical="center" wrapText="1"/>
    </xf>
    <xf numFmtId="4" fontId="6" fillId="4" borderId="3" xfId="0" applyNumberFormat="1" applyFont="1" applyFill="1" applyBorder="1" applyAlignment="1" applyProtection="1">
      <alignment horizontal="center" vertical="center" wrapText="1"/>
    </xf>
    <xf numFmtId="4" fontId="6" fillId="4" borderId="4" xfId="0" applyNumberFormat="1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 applyProtection="1">
      <alignment horizontal="left" vertical="center" wrapText="1"/>
    </xf>
    <xf numFmtId="4" fontId="5" fillId="4" borderId="12" xfId="0" applyNumberFormat="1" applyFont="1" applyFill="1" applyBorder="1" applyAlignment="1" applyProtection="1">
      <alignment horizontal="right" vertical="center" wrapText="1"/>
    </xf>
    <xf numFmtId="4" fontId="5" fillId="4" borderId="13" xfId="0" applyNumberFormat="1" applyFont="1" applyFill="1" applyBorder="1" applyAlignment="1" applyProtection="1">
      <alignment horizontal="right" vertical="center" wrapText="1"/>
    </xf>
    <xf numFmtId="4" fontId="5" fillId="4" borderId="1" xfId="0" applyNumberFormat="1" applyFont="1" applyFill="1" applyBorder="1" applyAlignment="1" applyProtection="1">
      <alignment horizontal="right" vertical="center" wrapText="1"/>
    </xf>
    <xf numFmtId="4" fontId="5" fillId="4" borderId="9" xfId="0" applyNumberFormat="1" applyFont="1" applyFill="1" applyBorder="1" applyAlignment="1" applyProtection="1">
      <alignment horizontal="right" vertical="center" wrapText="1"/>
    </xf>
    <xf numFmtId="0" fontId="5" fillId="4" borderId="1" xfId="0" applyFont="1" applyFill="1" applyBorder="1" applyAlignment="1" applyProtection="1">
      <alignment horizontal="left" vertical="center" wrapText="1"/>
    </xf>
    <xf numFmtId="9" fontId="0" fillId="0" borderId="0" xfId="0" applyNumberForma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6" fillId="5" borderId="7" xfId="0" applyFont="1" applyFill="1" applyBorder="1" applyAlignment="1" applyProtection="1">
      <alignment vertical="center" wrapText="1"/>
    </xf>
    <xf numFmtId="4" fontId="4" fillId="5" borderId="7" xfId="0" applyNumberFormat="1" applyFont="1" applyFill="1" applyBorder="1" applyAlignment="1" applyProtection="1">
      <alignment vertical="center"/>
    </xf>
    <xf numFmtId="4" fontId="4" fillId="5" borderId="8" xfId="0" applyNumberFormat="1" applyFont="1" applyFill="1" applyBorder="1" applyAlignment="1" applyProtection="1">
      <alignment vertical="center"/>
    </xf>
    <xf numFmtId="0" fontId="6" fillId="5" borderId="11" xfId="0" applyFont="1" applyFill="1" applyBorder="1" applyAlignment="1" applyProtection="1">
      <alignment horizontal="left" vertical="center" wrapText="1"/>
    </xf>
    <xf numFmtId="4" fontId="6" fillId="5" borderId="3" xfId="0" applyNumberFormat="1" applyFont="1" applyFill="1" applyBorder="1" applyAlignment="1" applyProtection="1">
      <alignment horizontal="right" vertical="center" wrapText="1"/>
    </xf>
    <xf numFmtId="4" fontId="6" fillId="5" borderId="4" xfId="0" applyNumberFormat="1" applyFont="1" applyFill="1" applyBorder="1" applyAlignment="1" applyProtection="1">
      <alignment horizontal="right" vertical="center" wrapText="1"/>
    </xf>
    <xf numFmtId="0" fontId="3" fillId="5" borderId="6" xfId="0" applyFont="1" applyFill="1" applyBorder="1" applyProtection="1"/>
    <xf numFmtId="166" fontId="5" fillId="0" borderId="0" xfId="0" applyNumberFormat="1" applyFont="1" applyFill="1" applyAlignment="1" applyProtection="1">
      <alignment horizontal="center" vertical="center" wrapText="1"/>
    </xf>
    <xf numFmtId="10" fontId="3" fillId="0" borderId="0" xfId="0" applyNumberFormat="1" applyFont="1" applyFill="1" applyProtection="1"/>
    <xf numFmtId="10" fontId="0" fillId="0" borderId="0" xfId="0" applyNumberFormat="1" applyFill="1" applyProtection="1"/>
    <xf numFmtId="10" fontId="5" fillId="0" borderId="0" xfId="0" applyNumberFormat="1" applyFont="1" applyFill="1" applyAlignment="1" applyProtection="1">
      <alignment vertical="center" wrapText="1"/>
    </xf>
    <xf numFmtId="10" fontId="0" fillId="0" borderId="0" xfId="0" applyNumberFormat="1" applyFill="1" applyAlignment="1" applyProtection="1">
      <alignment vertical="center"/>
    </xf>
    <xf numFmtId="9" fontId="5" fillId="0" borderId="0" xfId="0" applyNumberFormat="1" applyFont="1" applyFill="1" applyAlignment="1" applyProtection="1">
      <alignment vertical="center" wrapText="1"/>
    </xf>
    <xf numFmtId="4" fontId="5" fillId="0" borderId="12" xfId="0" applyNumberFormat="1" applyFont="1" applyFill="1" applyBorder="1" applyAlignment="1" applyProtection="1">
      <alignment horizontal="right" vertical="center" wrapText="1"/>
      <protection locked="0"/>
    </xf>
    <xf numFmtId="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3" fillId="5" borderId="20" xfId="0" applyFont="1" applyFill="1" applyBorder="1" applyAlignment="1" applyProtection="1">
      <alignment vertical="center"/>
    </xf>
    <xf numFmtId="0" fontId="0" fillId="0" borderId="0" xfId="0" applyProtection="1">
      <protection hidden="1"/>
    </xf>
    <xf numFmtId="166" fontId="0" fillId="0" borderId="0" xfId="0" applyNumberFormat="1" applyProtection="1">
      <protection hidden="1"/>
    </xf>
    <xf numFmtId="9" fontId="0" fillId="0" borderId="0" xfId="0" applyNumberFormat="1" applyProtection="1">
      <protection hidden="1"/>
    </xf>
    <xf numFmtId="0" fontId="0" fillId="0" borderId="0" xfId="0" applyAlignment="1" applyProtection="1">
      <alignment horizontal="center"/>
      <protection hidden="1"/>
    </xf>
    <xf numFmtId="9" fontId="0" fillId="0" borderId="0" xfId="0" applyNumberFormat="1" applyAlignment="1" applyProtection="1">
      <alignment horizontal="center"/>
      <protection hidden="1"/>
    </xf>
    <xf numFmtId="0" fontId="0" fillId="0" borderId="0" xfId="0" applyAlignment="1" applyProtection="1">
      <alignment wrapText="1"/>
      <protection hidden="1"/>
    </xf>
    <xf numFmtId="0" fontId="9" fillId="4" borderId="1" xfId="0" applyFont="1" applyFill="1" applyBorder="1" applyAlignment="1" applyProtection="1">
      <alignment horizontal="left" vertical="center" wrapText="1"/>
    </xf>
    <xf numFmtId="164" fontId="0" fillId="0" borderId="0" xfId="0" applyNumberFormat="1" applyProtection="1">
      <protection hidden="1"/>
    </xf>
    <xf numFmtId="0" fontId="5" fillId="4" borderId="26" xfId="0" applyFont="1" applyFill="1" applyBorder="1" applyAlignment="1" applyProtection="1">
      <alignment horizontal="left" vertical="center" wrapText="1"/>
    </xf>
    <xf numFmtId="4" fontId="5" fillId="4" borderId="26" xfId="0" applyNumberFormat="1" applyFont="1" applyFill="1" applyBorder="1" applyAlignment="1" applyProtection="1">
      <alignment horizontal="right" vertical="center" wrapText="1"/>
    </xf>
    <xf numFmtId="4" fontId="5" fillId="4" borderId="27" xfId="0" applyNumberFormat="1" applyFont="1" applyFill="1" applyBorder="1" applyAlignment="1" applyProtection="1">
      <alignment horizontal="right" vertical="center" wrapText="1"/>
    </xf>
    <xf numFmtId="49" fontId="6" fillId="0" borderId="15" xfId="0" applyNumberFormat="1" applyFont="1" applyFill="1" applyBorder="1" applyAlignment="1" applyProtection="1">
      <alignment horizontal="center" vertical="center" wrapText="1"/>
    </xf>
    <xf numFmtId="49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left" vertical="center" wrapText="1"/>
    </xf>
    <xf numFmtId="4" fontId="6" fillId="0" borderId="11" xfId="0" applyNumberFormat="1" applyFont="1" applyFill="1" applyBorder="1" applyAlignment="1" applyProtection="1">
      <alignment horizontal="right" vertical="center" wrapText="1"/>
    </xf>
    <xf numFmtId="4" fontId="6" fillId="0" borderId="5" xfId="0" applyNumberFormat="1" applyFont="1" applyFill="1" applyBorder="1" applyAlignment="1" applyProtection="1">
      <alignment horizontal="right" vertical="center" wrapText="1"/>
    </xf>
    <xf numFmtId="4" fontId="4" fillId="5" borderId="35" xfId="0" applyNumberFormat="1" applyFont="1" applyFill="1" applyBorder="1" applyAlignment="1" applyProtection="1">
      <alignment vertical="center"/>
    </xf>
    <xf numFmtId="4" fontId="4" fillId="5" borderId="31" xfId="0" applyNumberFormat="1" applyFont="1" applyFill="1" applyBorder="1" applyAlignment="1" applyProtection="1">
      <alignment vertical="center"/>
    </xf>
    <xf numFmtId="0" fontId="7" fillId="5" borderId="1" xfId="0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vertical="center" wrapText="1"/>
    </xf>
    <xf numFmtId="4" fontId="4" fillId="5" borderId="1" xfId="0" applyNumberFormat="1" applyFont="1" applyFill="1" applyBorder="1" applyAlignment="1" applyProtection="1">
      <alignment vertical="center"/>
    </xf>
    <xf numFmtId="0" fontId="3" fillId="5" borderId="36" xfId="0" applyFont="1" applyFill="1" applyBorder="1" applyAlignment="1" applyProtection="1">
      <alignment vertical="center"/>
    </xf>
    <xf numFmtId="0" fontId="5" fillId="4" borderId="12" xfId="0" applyFont="1" applyFill="1" applyBorder="1" applyAlignment="1" applyProtection="1">
      <alignment vertical="center" wrapText="1"/>
    </xf>
    <xf numFmtId="0" fontId="9" fillId="4" borderId="1" xfId="0" applyFont="1" applyFill="1" applyBorder="1" applyAlignment="1" applyProtection="1">
      <alignment vertical="center" wrapText="1"/>
    </xf>
    <xf numFmtId="0" fontId="7" fillId="5" borderId="7" xfId="0" applyFont="1" applyFill="1" applyBorder="1" applyAlignment="1" applyProtection="1">
      <alignment vertical="center"/>
    </xf>
    <xf numFmtId="4" fontId="4" fillId="5" borderId="9" xfId="0" applyNumberFormat="1" applyFont="1" applyFill="1" applyBorder="1" applyAlignment="1" applyProtection="1">
      <alignment vertical="center"/>
    </xf>
    <xf numFmtId="0" fontId="7" fillId="5" borderId="26" xfId="0" applyFont="1" applyFill="1" applyBorder="1" applyAlignment="1" applyProtection="1">
      <alignment vertical="center"/>
    </xf>
    <xf numFmtId="0" fontId="6" fillId="5" borderId="26" xfId="0" applyFont="1" applyFill="1" applyBorder="1" applyAlignment="1" applyProtection="1">
      <alignment vertical="center" wrapText="1"/>
    </xf>
    <xf numFmtId="4" fontId="4" fillId="5" borderId="26" xfId="0" applyNumberFormat="1" applyFont="1" applyFill="1" applyBorder="1" applyAlignment="1" applyProtection="1">
      <alignment vertical="center"/>
    </xf>
    <xf numFmtId="4" fontId="4" fillId="5" borderId="27" xfId="0" applyNumberFormat="1" applyFont="1" applyFill="1" applyBorder="1" applyAlignment="1" applyProtection="1">
      <alignment vertical="center"/>
    </xf>
    <xf numFmtId="0" fontId="5" fillId="4" borderId="7" xfId="0" applyFont="1" applyFill="1" applyBorder="1" applyAlignment="1" applyProtection="1">
      <alignment horizontal="left" vertical="center" wrapText="1"/>
    </xf>
    <xf numFmtId="4" fontId="5" fillId="4" borderId="7" xfId="0" applyNumberFormat="1" applyFont="1" applyFill="1" applyBorder="1" applyAlignment="1" applyProtection="1">
      <alignment horizontal="right" vertical="center" wrapText="1"/>
    </xf>
    <xf numFmtId="4" fontId="5" fillId="4" borderId="8" xfId="0" applyNumberFormat="1" applyFont="1" applyFill="1" applyBorder="1" applyAlignment="1" applyProtection="1">
      <alignment horizontal="right" vertical="center" wrapText="1"/>
    </xf>
    <xf numFmtId="4" fontId="5" fillId="4" borderId="30" xfId="0" applyNumberFormat="1" applyFont="1" applyFill="1" applyBorder="1" applyAlignment="1" applyProtection="1">
      <alignment horizontal="right" vertical="center" wrapText="1"/>
    </xf>
    <xf numFmtId="4" fontId="6" fillId="5" borderId="37" xfId="0" applyNumberFormat="1" applyFont="1" applyFill="1" applyBorder="1" applyAlignment="1" applyProtection="1">
      <alignment horizontal="center" vertical="center" wrapText="1"/>
    </xf>
    <xf numFmtId="4" fontId="6" fillId="5" borderId="4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/>
    </xf>
    <xf numFmtId="4" fontId="4" fillId="0" borderId="0" xfId="0" applyNumberFormat="1" applyFont="1" applyFill="1" applyBorder="1" applyAlignment="1" applyProtection="1">
      <alignment vertical="center"/>
    </xf>
    <xf numFmtId="9" fontId="4" fillId="0" borderId="0" xfId="0" applyNumberFormat="1" applyFont="1" applyFill="1" applyBorder="1" applyAlignment="1" applyProtection="1">
      <alignment horizontal="center" vertical="center"/>
    </xf>
    <xf numFmtId="166" fontId="5" fillId="0" borderId="0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vertical="center"/>
    </xf>
    <xf numFmtId="10" fontId="4" fillId="0" borderId="0" xfId="0" applyNumberFormat="1" applyFont="1" applyFill="1" applyBorder="1" applyAlignment="1" applyProtection="1">
      <alignment vertical="center"/>
    </xf>
    <xf numFmtId="0" fontId="4" fillId="0" borderId="38" xfId="0" applyFont="1" applyFill="1" applyBorder="1" applyAlignment="1" applyProtection="1">
      <alignment horizontal="left" vertical="center"/>
    </xf>
    <xf numFmtId="4" fontId="4" fillId="0" borderId="38" xfId="0" applyNumberFormat="1" applyFont="1" applyFill="1" applyBorder="1" applyAlignment="1" applyProtection="1">
      <alignment vertical="center"/>
    </xf>
    <xf numFmtId="0" fontId="1" fillId="5" borderId="15" xfId="0" applyFont="1" applyFill="1" applyBorder="1" applyAlignment="1" applyProtection="1">
      <alignment horizontal="left" vertical="center"/>
    </xf>
    <xf numFmtId="0" fontId="1" fillId="5" borderId="11" xfId="0" applyFont="1" applyFill="1" applyBorder="1" applyAlignment="1" applyProtection="1">
      <alignment horizontal="left" vertical="center"/>
    </xf>
    <xf numFmtId="0" fontId="1" fillId="5" borderId="21" xfId="0" applyFont="1" applyFill="1" applyBorder="1" applyAlignment="1" applyProtection="1">
      <alignment horizontal="left" vertical="center"/>
    </xf>
    <xf numFmtId="0" fontId="2" fillId="5" borderId="7" xfId="0" applyFont="1" applyFill="1" applyBorder="1" applyAlignment="1" applyProtection="1">
      <alignment horizontal="center"/>
    </xf>
    <xf numFmtId="0" fontId="2" fillId="5" borderId="8" xfId="0" applyFont="1" applyFill="1" applyBorder="1" applyAlignment="1" applyProtection="1">
      <alignment horizontal="center"/>
    </xf>
    <xf numFmtId="0" fontId="8" fillId="5" borderId="17" xfId="0" applyFont="1" applyFill="1" applyBorder="1" applyAlignment="1" applyProtection="1">
      <alignment horizontal="center" vertical="center"/>
    </xf>
    <xf numFmtId="0" fontId="8" fillId="5" borderId="18" xfId="0" applyFont="1" applyFill="1" applyBorder="1" applyAlignment="1" applyProtection="1">
      <alignment horizontal="center" vertical="center"/>
    </xf>
    <xf numFmtId="0" fontId="8" fillId="5" borderId="19" xfId="0" applyFont="1" applyFill="1" applyBorder="1" applyAlignment="1" applyProtection="1">
      <alignment horizontal="center" vertical="center"/>
    </xf>
    <xf numFmtId="0" fontId="1" fillId="5" borderId="1" xfId="0" applyFont="1" applyFill="1" applyBorder="1" applyAlignment="1" applyProtection="1">
      <alignment horizontal="left" vertical="center"/>
    </xf>
    <xf numFmtId="0" fontId="1" fillId="5" borderId="9" xfId="0" applyFont="1" applyFill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0" fontId="1" fillId="6" borderId="30" xfId="0" applyFont="1" applyFill="1" applyBorder="1" applyAlignment="1" applyProtection="1">
      <alignment horizontal="left" vertical="center"/>
    </xf>
    <xf numFmtId="0" fontId="1" fillId="6" borderId="31" xfId="0" applyFont="1" applyFill="1" applyBorder="1" applyAlignment="1" applyProtection="1">
      <alignment horizontal="left" vertical="center"/>
    </xf>
    <xf numFmtId="0" fontId="1" fillId="5" borderId="28" xfId="0" applyFont="1" applyFill="1" applyBorder="1" applyAlignment="1" applyProtection="1">
      <alignment horizontal="left" vertical="center"/>
    </xf>
    <xf numFmtId="0" fontId="1" fillId="5" borderId="29" xfId="0" applyFont="1" applyFill="1" applyBorder="1" applyAlignment="1" applyProtection="1">
      <alignment horizontal="left" vertical="center"/>
    </xf>
    <xf numFmtId="0" fontId="1" fillId="5" borderId="34" xfId="0" applyFont="1" applyFill="1" applyBorder="1" applyAlignment="1" applyProtection="1">
      <alignment horizontal="left" vertical="center"/>
    </xf>
    <xf numFmtId="0" fontId="7" fillId="5" borderId="32" xfId="0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0" fontId="0" fillId="0" borderId="28" xfId="0" applyBorder="1" applyAlignment="1" applyProtection="1">
      <alignment horizontal="center" vertical="center" wrapText="1"/>
    </xf>
    <xf numFmtId="49" fontId="5" fillId="2" borderId="17" xfId="0" applyNumberFormat="1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49" fontId="5" fillId="2" borderId="17" xfId="0" applyNumberFormat="1" applyFont="1" applyFill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49" fontId="5" fillId="4" borderId="17" xfId="0" applyNumberFormat="1" applyFont="1" applyFill="1" applyBorder="1" applyAlignment="1" applyProtection="1">
      <alignment horizontal="center" vertical="center" wrapText="1"/>
    </xf>
    <xf numFmtId="0" fontId="0" fillId="0" borderId="16" xfId="0" applyNumberFormat="1" applyFont="1" applyBorder="1" applyAlignment="1" applyProtection="1">
      <alignment horizontal="center" vertical="center" wrapText="1"/>
    </xf>
    <xf numFmtId="49" fontId="5" fillId="4" borderId="22" xfId="0" applyNumberFormat="1" applyFont="1" applyFill="1" applyBorder="1" applyAlignment="1" applyProtection="1">
      <alignment horizontal="center" vertical="center" wrapText="1"/>
    </xf>
    <xf numFmtId="0" fontId="5" fillId="4" borderId="23" xfId="0" applyNumberFormat="1" applyFont="1" applyFill="1" applyBorder="1" applyAlignment="1" applyProtection="1">
      <alignment horizontal="center" vertical="center" wrapText="1"/>
    </xf>
    <xf numFmtId="49" fontId="6" fillId="5" borderId="15" xfId="0" applyNumberFormat="1" applyFont="1" applyFill="1" applyBorder="1" applyAlignment="1" applyProtection="1">
      <alignment horizontal="center" vertical="center" wrapText="1"/>
    </xf>
    <xf numFmtId="49" fontId="6" fillId="5" borderId="11" xfId="0" applyNumberFormat="1" applyFont="1" applyFill="1" applyBorder="1" applyAlignment="1" applyProtection="1">
      <alignment horizontal="center" vertical="center" wrapText="1"/>
    </xf>
    <xf numFmtId="0" fontId="4" fillId="5" borderId="11" xfId="0" applyFont="1" applyFill="1" applyBorder="1" applyAlignment="1" applyProtection="1">
      <alignment horizontal="left" vertical="center" wrapText="1"/>
    </xf>
    <xf numFmtId="0" fontId="4" fillId="5" borderId="5" xfId="0" applyFont="1" applyFill="1" applyBorder="1" applyAlignment="1" applyProtection="1">
      <alignment horizontal="left" vertical="center" wrapText="1"/>
    </xf>
    <xf numFmtId="0" fontId="6" fillId="2" borderId="15" xfId="0" applyFont="1" applyFill="1" applyBorder="1" applyAlignment="1" applyProtection="1">
      <alignment horizontal="center" vertical="center" wrapText="1"/>
    </xf>
    <xf numFmtId="0" fontId="6" fillId="2" borderId="21" xfId="0" applyFont="1" applyFill="1" applyBorder="1" applyAlignment="1" applyProtection="1">
      <alignment horizontal="center" vertical="center" wrapText="1"/>
    </xf>
    <xf numFmtId="49" fontId="5" fillId="2" borderId="10" xfId="0" applyNumberFormat="1" applyFont="1" applyFill="1" applyBorder="1" applyAlignment="1" applyProtection="1">
      <alignment horizontal="center" vertical="center" wrapText="1"/>
    </xf>
    <xf numFmtId="49" fontId="5" fillId="2" borderId="14" xfId="0" applyNumberFormat="1" applyFont="1" applyFill="1" applyBorder="1" applyAlignment="1" applyProtection="1">
      <alignment horizontal="center" vertical="center" wrapText="1"/>
    </xf>
    <xf numFmtId="49" fontId="5" fillId="2" borderId="16" xfId="0" applyNumberFormat="1" applyFont="1" applyFill="1" applyBorder="1" applyAlignment="1" applyProtection="1">
      <alignment horizontal="center" vertical="center" wrapText="1"/>
    </xf>
    <xf numFmtId="49" fontId="6" fillId="3" borderId="15" xfId="0" applyNumberFormat="1" applyFont="1" applyFill="1" applyBorder="1" applyAlignment="1" applyProtection="1">
      <alignment horizontal="center" vertical="center" wrapText="1"/>
    </xf>
    <xf numFmtId="49" fontId="6" fillId="3" borderId="11" xfId="0" applyNumberFormat="1" applyFont="1" applyFill="1" applyBorder="1" applyAlignment="1" applyProtection="1">
      <alignment horizontal="center" vertical="center" wrapText="1"/>
    </xf>
    <xf numFmtId="0" fontId="8" fillId="5" borderId="2" xfId="0" applyFont="1" applyFill="1" applyBorder="1" applyAlignment="1" applyProtection="1">
      <alignment horizontal="center" vertical="center"/>
    </xf>
    <xf numFmtId="0" fontId="8" fillId="5" borderId="3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vertical="center"/>
    </xf>
    <xf numFmtId="0" fontId="8" fillId="3" borderId="2" xfId="0" applyFont="1" applyFill="1" applyBorder="1" applyAlignment="1" applyProtection="1">
      <alignment horizontal="center" vertical="center"/>
    </xf>
    <xf numFmtId="0" fontId="8" fillId="3" borderId="3" xfId="0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 applyProtection="1">
      <alignment horizontal="center" vertical="center"/>
    </xf>
    <xf numFmtId="0" fontId="1" fillId="6" borderId="30" xfId="0" applyFont="1" applyFill="1" applyBorder="1" applyAlignment="1" applyProtection="1">
      <alignment horizontal="left" vertical="center"/>
      <protection locked="0"/>
    </xf>
    <xf numFmtId="0" fontId="1" fillId="6" borderId="31" xfId="0" applyFont="1" applyFill="1" applyBorder="1" applyAlignment="1" applyProtection="1">
      <alignment horizontal="left" vertical="center"/>
      <protection locked="0"/>
    </xf>
    <xf numFmtId="0" fontId="4" fillId="5" borderId="15" xfId="0" applyFont="1" applyFill="1" applyBorder="1" applyAlignment="1" applyProtection="1">
      <alignment horizontal="left" vertical="center" wrapText="1"/>
    </xf>
    <xf numFmtId="0" fontId="6" fillId="4" borderId="15" xfId="0" applyFont="1" applyFill="1" applyBorder="1" applyAlignment="1" applyProtection="1">
      <alignment horizontal="center" vertical="center" wrapText="1"/>
    </xf>
    <xf numFmtId="0" fontId="6" fillId="4" borderId="21" xfId="0" applyFont="1" applyFill="1" applyBorder="1" applyAlignment="1" applyProtection="1">
      <alignment horizontal="center" vertical="center" wrapText="1"/>
    </xf>
    <xf numFmtId="49" fontId="5" fillId="4" borderId="24" xfId="0" applyNumberFormat="1" applyFont="1" applyFill="1" applyBorder="1" applyAlignment="1" applyProtection="1">
      <alignment horizontal="center" vertical="center" wrapText="1"/>
    </xf>
    <xf numFmtId="0" fontId="5" fillId="4" borderId="25" xfId="0" applyNumberFormat="1" applyFont="1" applyFill="1" applyBorder="1" applyAlignment="1" applyProtection="1">
      <alignment horizontal="center" vertical="center" wrapText="1"/>
    </xf>
    <xf numFmtId="0" fontId="5" fillId="4" borderId="17" xfId="0" applyNumberFormat="1" applyFont="1" applyFill="1" applyBorder="1" applyAlignment="1" applyProtection="1">
      <alignment horizontal="center" vertical="center"/>
    </xf>
    <xf numFmtId="0" fontId="0" fillId="0" borderId="16" xfId="0" applyNumberFormat="1" applyFont="1" applyBorder="1" applyAlignment="1" applyProtection="1">
      <alignment horizontal="center" vertical="center"/>
    </xf>
    <xf numFmtId="0" fontId="5" fillId="4" borderId="24" xfId="0" applyNumberFormat="1" applyFont="1" applyFill="1" applyBorder="1" applyAlignment="1" applyProtection="1">
      <alignment horizontal="center" vertical="center" wrapText="1"/>
    </xf>
    <xf numFmtId="0" fontId="5" fillId="4" borderId="16" xfId="0" applyNumberFormat="1" applyFont="1" applyFill="1" applyBorder="1" applyAlignment="1" applyProtection="1">
      <alignment horizontal="center" vertical="center" wrapText="1"/>
    </xf>
    <xf numFmtId="49" fontId="5" fillId="4" borderId="22" xfId="0" applyNumberFormat="1" applyFont="1" applyFill="1" applyBorder="1" applyAlignment="1" applyProtection="1">
      <alignment horizontal="center" vertical="center"/>
    </xf>
    <xf numFmtId="0" fontId="0" fillId="0" borderId="23" xfId="0" applyNumberFormat="1" applyFont="1" applyBorder="1" applyAlignment="1" applyProtection="1">
      <alignment horizontal="center" vertical="center"/>
    </xf>
    <xf numFmtId="49" fontId="5" fillId="4" borderId="17" xfId="0" applyNumberFormat="1" applyFont="1" applyFill="1" applyBorder="1" applyAlignment="1" applyProtection="1">
      <alignment horizontal="center" vertical="center"/>
    </xf>
    <xf numFmtId="49" fontId="5" fillId="4" borderId="24" xfId="0" applyNumberFormat="1" applyFont="1" applyFill="1" applyBorder="1" applyAlignment="1" applyProtection="1">
      <alignment horizontal="center" vertical="center"/>
    </xf>
    <xf numFmtId="0" fontId="0" fillId="0" borderId="25" xfId="0" applyFont="1" applyBorder="1" applyAlignment="1" applyProtection="1">
      <alignment horizontal="center" vertical="center"/>
    </xf>
    <xf numFmtId="0" fontId="0" fillId="0" borderId="16" xfId="0" applyFont="1" applyBorder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FFDF9F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zoomScale="145" zoomScaleNormal="145" workbookViewId="0">
      <selection activeCell="B6" sqref="B6:F6"/>
    </sheetView>
  </sheetViews>
  <sheetFormatPr defaultRowHeight="15" x14ac:dyDescent="0.25"/>
  <cols>
    <col min="1" max="1" width="10" style="6" customWidth="1"/>
    <col min="2" max="2" width="9.5703125" style="6" customWidth="1"/>
    <col min="3" max="3" width="34.42578125" style="6" customWidth="1"/>
    <col min="4" max="6" width="12.7109375" style="6" customWidth="1"/>
    <col min="7" max="7" width="4.140625" style="8" customWidth="1"/>
    <col min="8" max="8" width="8.140625" style="8" customWidth="1"/>
    <col min="9" max="9" width="8.140625" style="6" customWidth="1"/>
    <col min="10" max="10" width="8.140625" style="44" customWidth="1"/>
    <col min="11" max="11" width="12.42578125" style="6" bestFit="1" customWidth="1"/>
    <col min="12" max="16384" width="9.140625" style="6"/>
  </cols>
  <sheetData>
    <row r="1" spans="1:10" s="5" customFormat="1" ht="18.75" customHeight="1" x14ac:dyDescent="0.3">
      <c r="A1" s="41" t="s">
        <v>0</v>
      </c>
      <c r="B1" s="98" t="s">
        <v>58</v>
      </c>
      <c r="C1" s="98"/>
      <c r="D1" s="98"/>
      <c r="E1" s="98"/>
      <c r="F1" s="99"/>
      <c r="G1" s="4"/>
      <c r="H1" s="4"/>
      <c r="J1" s="43"/>
    </row>
    <row r="2" spans="1:10" s="5" customFormat="1" ht="18.75" customHeight="1" x14ac:dyDescent="0.2">
      <c r="A2" s="100" t="s">
        <v>60</v>
      </c>
      <c r="B2" s="101"/>
      <c r="C2" s="101"/>
      <c r="D2" s="101"/>
      <c r="E2" s="101"/>
      <c r="F2" s="102"/>
      <c r="G2" s="4"/>
      <c r="H2" s="4"/>
      <c r="J2" s="43"/>
    </row>
    <row r="3" spans="1:10" s="5" customFormat="1" ht="20.25" customHeight="1" x14ac:dyDescent="0.2">
      <c r="A3" s="50" t="s">
        <v>6</v>
      </c>
      <c r="B3" s="103" t="s">
        <v>59</v>
      </c>
      <c r="C3" s="103"/>
      <c r="D3" s="103"/>
      <c r="E3" s="103"/>
      <c r="F3" s="104"/>
      <c r="G3" s="4"/>
      <c r="H3" s="4"/>
      <c r="J3" s="43"/>
    </row>
    <row r="4" spans="1:10" s="5" customFormat="1" ht="20.25" customHeight="1" x14ac:dyDescent="0.2">
      <c r="A4" s="50" t="s">
        <v>7</v>
      </c>
      <c r="B4" s="103" t="s">
        <v>23</v>
      </c>
      <c r="C4" s="103"/>
      <c r="D4" s="103"/>
      <c r="E4" s="103"/>
      <c r="F4" s="104"/>
      <c r="G4" s="4"/>
      <c r="H4" s="4"/>
      <c r="J4" s="43"/>
    </row>
    <row r="5" spans="1:10" s="5" customFormat="1" ht="20.25" customHeight="1" x14ac:dyDescent="0.2">
      <c r="A5" s="50" t="s">
        <v>24</v>
      </c>
      <c r="B5" s="103" t="s">
        <v>39</v>
      </c>
      <c r="C5" s="105"/>
      <c r="D5" s="105"/>
      <c r="E5" s="105"/>
      <c r="F5" s="106"/>
      <c r="G5" s="4"/>
      <c r="H5" s="4"/>
      <c r="J5" s="43"/>
    </row>
    <row r="6" spans="1:10" ht="20.25" customHeight="1" thickBot="1" x14ac:dyDescent="0.3">
      <c r="A6" s="72" t="s">
        <v>21</v>
      </c>
      <c r="B6" s="140"/>
      <c r="C6" s="140"/>
      <c r="D6" s="140"/>
      <c r="E6" s="140"/>
      <c r="F6" s="141"/>
    </row>
    <row r="7" spans="1:10" ht="9.75" customHeight="1" thickBot="1" x14ac:dyDescent="0.3">
      <c r="B7" s="7"/>
      <c r="C7" s="7"/>
    </row>
    <row r="8" spans="1:10" ht="21" customHeight="1" thickBot="1" x14ac:dyDescent="0.3">
      <c r="A8" s="137" t="s">
        <v>20</v>
      </c>
      <c r="B8" s="138"/>
      <c r="C8" s="138"/>
      <c r="D8" s="138"/>
      <c r="E8" s="138"/>
      <c r="F8" s="139"/>
    </row>
    <row r="9" spans="1:10" s="3" customFormat="1" ht="24.75" customHeight="1" thickBot="1" x14ac:dyDescent="0.25">
      <c r="A9" s="127" t="s">
        <v>1</v>
      </c>
      <c r="B9" s="128"/>
      <c r="C9" s="12" t="s">
        <v>4</v>
      </c>
      <c r="D9" s="13" t="s">
        <v>2</v>
      </c>
      <c r="E9" s="13" t="s">
        <v>3</v>
      </c>
      <c r="F9" s="14" t="s">
        <v>63</v>
      </c>
      <c r="G9" s="1"/>
      <c r="H9" s="9"/>
      <c r="J9" s="45"/>
    </row>
    <row r="10" spans="1:10" s="3" customFormat="1" ht="15.75" customHeight="1" x14ac:dyDescent="0.2">
      <c r="A10" s="129" t="s">
        <v>26</v>
      </c>
      <c r="B10" s="130"/>
      <c r="C10" s="15" t="s">
        <v>27</v>
      </c>
      <c r="D10" s="48"/>
      <c r="E10" s="16">
        <f>D10*0.21</f>
        <v>0</v>
      </c>
      <c r="F10" s="17">
        <f>E10+D10</f>
        <v>0</v>
      </c>
      <c r="G10" s="1"/>
      <c r="H10" s="9"/>
      <c r="J10" s="45"/>
    </row>
    <row r="11" spans="1:10" s="3" customFormat="1" ht="15.75" customHeight="1" x14ac:dyDescent="0.2">
      <c r="A11" s="115" t="s">
        <v>31</v>
      </c>
      <c r="B11" s="116"/>
      <c r="C11" s="15" t="s">
        <v>32</v>
      </c>
      <c r="D11" s="48"/>
      <c r="E11" s="16">
        <f t="shared" ref="E11:E14" si="0">D11*0.21</f>
        <v>0</v>
      </c>
      <c r="F11" s="17">
        <f t="shared" ref="F11:F14" si="1">E11+D11</f>
        <v>0</v>
      </c>
      <c r="G11" s="1"/>
      <c r="H11" s="9"/>
      <c r="J11" s="45"/>
    </row>
    <row r="12" spans="1:10" s="3" customFormat="1" ht="15.75" customHeight="1" x14ac:dyDescent="0.2">
      <c r="A12" s="117" t="s">
        <v>33</v>
      </c>
      <c r="B12" s="118"/>
      <c r="C12" s="15" t="s">
        <v>34</v>
      </c>
      <c r="D12" s="48"/>
      <c r="E12" s="16">
        <f t="shared" si="0"/>
        <v>0</v>
      </c>
      <c r="F12" s="17">
        <f t="shared" si="1"/>
        <v>0</v>
      </c>
      <c r="G12" s="1"/>
      <c r="H12" s="9"/>
      <c r="J12" s="45"/>
    </row>
    <row r="13" spans="1:10" s="3" customFormat="1" ht="15.75" customHeight="1" x14ac:dyDescent="0.2">
      <c r="A13" s="117" t="s">
        <v>35</v>
      </c>
      <c r="B13" s="118"/>
      <c r="C13" s="15" t="s">
        <v>32</v>
      </c>
      <c r="D13" s="48"/>
      <c r="E13" s="16">
        <f t="shared" si="0"/>
        <v>0</v>
      </c>
      <c r="F13" s="17">
        <f t="shared" si="1"/>
        <v>0</v>
      </c>
      <c r="G13" s="1"/>
      <c r="H13" s="9"/>
      <c r="J13" s="45"/>
    </row>
    <row r="14" spans="1:10" s="3" customFormat="1" ht="15.75" customHeight="1" x14ac:dyDescent="0.2">
      <c r="A14" s="117" t="s">
        <v>36</v>
      </c>
      <c r="B14" s="118"/>
      <c r="C14" s="15" t="s">
        <v>34</v>
      </c>
      <c r="D14" s="48"/>
      <c r="E14" s="16">
        <f t="shared" si="0"/>
        <v>0</v>
      </c>
      <c r="F14" s="17">
        <f t="shared" si="1"/>
        <v>0</v>
      </c>
      <c r="G14" s="1"/>
      <c r="H14" s="9"/>
      <c r="J14" s="45"/>
    </row>
    <row r="15" spans="1:10" s="3" customFormat="1" ht="15.75" customHeight="1" x14ac:dyDescent="0.2">
      <c r="A15" s="117" t="s">
        <v>37</v>
      </c>
      <c r="B15" s="131"/>
      <c r="C15" s="15" t="s">
        <v>32</v>
      </c>
      <c r="D15" s="48"/>
      <c r="E15" s="16">
        <f t="shared" ref="E15:E20" si="2">D15*0.21</f>
        <v>0</v>
      </c>
      <c r="F15" s="17">
        <f t="shared" ref="F15:F20" si="3">E15+D15</f>
        <v>0</v>
      </c>
      <c r="G15" s="1"/>
      <c r="H15" s="9"/>
      <c r="J15" s="45"/>
    </row>
    <row r="16" spans="1:10" s="3" customFormat="1" ht="15.75" customHeight="1" x14ac:dyDescent="0.2">
      <c r="A16" s="117" t="s">
        <v>38</v>
      </c>
      <c r="B16" s="131"/>
      <c r="C16" s="15" t="s">
        <v>34</v>
      </c>
      <c r="D16" s="48"/>
      <c r="E16" s="16">
        <f t="shared" si="2"/>
        <v>0</v>
      </c>
      <c r="F16" s="17">
        <f t="shared" si="3"/>
        <v>0</v>
      </c>
      <c r="G16" s="1"/>
      <c r="H16" s="9"/>
      <c r="J16" s="45"/>
    </row>
    <row r="17" spans="1:10" s="3" customFormat="1" ht="15.75" customHeight="1" x14ac:dyDescent="0.2">
      <c r="A17" s="117" t="s">
        <v>40</v>
      </c>
      <c r="B17" s="118"/>
      <c r="C17" s="15" t="s">
        <v>41</v>
      </c>
      <c r="D17" s="48"/>
      <c r="E17" s="16">
        <f t="shared" si="2"/>
        <v>0</v>
      </c>
      <c r="F17" s="17">
        <f t="shared" si="3"/>
        <v>0</v>
      </c>
      <c r="G17" s="1"/>
      <c r="H17" s="9"/>
      <c r="J17" s="45"/>
    </row>
    <row r="18" spans="1:10" s="3" customFormat="1" ht="15.75" customHeight="1" x14ac:dyDescent="0.2">
      <c r="A18" s="117" t="s">
        <v>42</v>
      </c>
      <c r="B18" s="118"/>
      <c r="C18" s="15" t="s">
        <v>41</v>
      </c>
      <c r="D18" s="48"/>
      <c r="E18" s="16">
        <f t="shared" si="2"/>
        <v>0</v>
      </c>
      <c r="F18" s="17">
        <f t="shared" si="3"/>
        <v>0</v>
      </c>
      <c r="G18" s="1"/>
      <c r="H18" s="9"/>
      <c r="J18" s="45"/>
    </row>
    <row r="19" spans="1:10" s="3" customFormat="1" ht="15.75" customHeight="1" x14ac:dyDescent="0.2">
      <c r="A19" s="117" t="s">
        <v>43</v>
      </c>
      <c r="B19" s="118"/>
      <c r="C19" s="15" t="s">
        <v>41</v>
      </c>
      <c r="D19" s="48"/>
      <c r="E19" s="16">
        <f t="shared" si="2"/>
        <v>0</v>
      </c>
      <c r="F19" s="17">
        <f t="shared" si="3"/>
        <v>0</v>
      </c>
      <c r="G19" s="1"/>
      <c r="H19" s="9"/>
      <c r="J19" s="45"/>
    </row>
    <row r="20" spans="1:10" s="3" customFormat="1" ht="15.75" customHeight="1" x14ac:dyDescent="0.2">
      <c r="A20" s="117" t="s">
        <v>44</v>
      </c>
      <c r="B20" s="118"/>
      <c r="C20" s="15" t="s">
        <v>41</v>
      </c>
      <c r="D20" s="48"/>
      <c r="E20" s="16">
        <f t="shared" si="2"/>
        <v>0</v>
      </c>
      <c r="F20" s="17">
        <f t="shared" si="3"/>
        <v>0</v>
      </c>
      <c r="G20" s="1"/>
      <c r="H20" s="9"/>
      <c r="J20" s="45"/>
    </row>
    <row r="21" spans="1:10" s="3" customFormat="1" ht="15.75" customHeight="1" x14ac:dyDescent="0.2">
      <c r="A21" s="117" t="s">
        <v>45</v>
      </c>
      <c r="B21" s="131"/>
      <c r="C21" s="15" t="s">
        <v>46</v>
      </c>
      <c r="D21" s="48"/>
      <c r="E21" s="16">
        <f>D21*0.21</f>
        <v>0</v>
      </c>
      <c r="F21" s="17">
        <f>E21+D21</f>
        <v>0</v>
      </c>
      <c r="G21" s="1"/>
      <c r="H21" s="9"/>
      <c r="J21" s="45"/>
    </row>
    <row r="22" spans="1:10" s="3" customFormat="1" ht="15.75" customHeight="1" x14ac:dyDescent="0.2">
      <c r="A22" s="117" t="s">
        <v>47</v>
      </c>
      <c r="B22" s="131"/>
      <c r="C22" s="15" t="s">
        <v>48</v>
      </c>
      <c r="D22" s="48"/>
      <c r="E22" s="16">
        <f>D22*0.21</f>
        <v>0</v>
      </c>
      <c r="F22" s="17">
        <f>E22+D22</f>
        <v>0</v>
      </c>
      <c r="G22" s="1"/>
      <c r="H22" s="9"/>
      <c r="J22" s="45"/>
    </row>
    <row r="23" spans="1:10" s="3" customFormat="1" ht="15.75" customHeight="1" x14ac:dyDescent="0.2">
      <c r="A23" s="117" t="s">
        <v>49</v>
      </c>
      <c r="B23" s="131"/>
      <c r="C23" s="18" t="s">
        <v>50</v>
      </c>
      <c r="D23" s="49"/>
      <c r="E23" s="19">
        <f t="shared" ref="E23:E26" si="4">D23*0.21</f>
        <v>0</v>
      </c>
      <c r="F23" s="20">
        <f t="shared" ref="F23:F26" si="5">E23+D23</f>
        <v>0</v>
      </c>
      <c r="G23" s="1"/>
      <c r="H23" s="9"/>
      <c r="J23" s="45"/>
    </row>
    <row r="24" spans="1:10" s="3" customFormat="1" ht="17.25" customHeight="1" x14ac:dyDescent="0.2">
      <c r="A24" s="117" t="s">
        <v>51</v>
      </c>
      <c r="B24" s="131"/>
      <c r="C24" s="18" t="s">
        <v>52</v>
      </c>
      <c r="D24" s="49"/>
      <c r="E24" s="19">
        <f t="shared" si="4"/>
        <v>0</v>
      </c>
      <c r="F24" s="20">
        <f t="shared" si="5"/>
        <v>0</v>
      </c>
      <c r="G24" s="1"/>
      <c r="H24" s="9"/>
      <c r="J24" s="45"/>
    </row>
    <row r="25" spans="1:10" s="3" customFormat="1" ht="17.25" customHeight="1" x14ac:dyDescent="0.2">
      <c r="A25" s="117" t="s">
        <v>64</v>
      </c>
      <c r="B25" s="131"/>
      <c r="C25" s="18" t="s">
        <v>61</v>
      </c>
      <c r="D25" s="49"/>
      <c r="E25" s="19">
        <f t="shared" si="4"/>
        <v>0</v>
      </c>
      <c r="F25" s="20">
        <f t="shared" si="5"/>
        <v>0</v>
      </c>
      <c r="G25" s="1"/>
      <c r="H25" s="9"/>
      <c r="J25" s="45"/>
    </row>
    <row r="26" spans="1:10" s="3" customFormat="1" ht="15.75" customHeight="1" thickBot="1" x14ac:dyDescent="0.25">
      <c r="A26" s="117" t="s">
        <v>30</v>
      </c>
      <c r="B26" s="131"/>
      <c r="C26" s="18" t="s">
        <v>54</v>
      </c>
      <c r="D26" s="49"/>
      <c r="E26" s="19">
        <f t="shared" si="4"/>
        <v>0</v>
      </c>
      <c r="F26" s="20">
        <f t="shared" si="5"/>
        <v>0</v>
      </c>
      <c r="G26" s="1"/>
      <c r="H26" s="9"/>
      <c r="J26" s="45"/>
    </row>
    <row r="27" spans="1:10" s="3" customFormat="1" ht="21.75" customHeight="1" thickBot="1" x14ac:dyDescent="0.25">
      <c r="A27" s="132" t="s">
        <v>5</v>
      </c>
      <c r="B27" s="133"/>
      <c r="C27" s="21" t="s">
        <v>22</v>
      </c>
      <c r="D27" s="22">
        <f>SUM(D10:D26)</f>
        <v>0</v>
      </c>
      <c r="E27" s="22">
        <f>D27*0.21</f>
        <v>0</v>
      </c>
      <c r="F27" s="23">
        <f>E27+D27</f>
        <v>0</v>
      </c>
      <c r="G27" s="1"/>
      <c r="H27" s="2"/>
      <c r="J27" s="45"/>
    </row>
    <row r="28" spans="1:10" ht="7.5" customHeight="1" thickBot="1" x14ac:dyDescent="0.3">
      <c r="B28" s="7"/>
      <c r="C28" s="7"/>
    </row>
    <row r="29" spans="1:10" ht="21" customHeight="1" thickBot="1" x14ac:dyDescent="0.3">
      <c r="A29" s="134" t="s">
        <v>11</v>
      </c>
      <c r="B29" s="135"/>
      <c r="C29" s="135"/>
      <c r="D29" s="135"/>
      <c r="E29" s="135"/>
      <c r="F29" s="136"/>
    </row>
    <row r="30" spans="1:10" s="5" customFormat="1" ht="14.25" customHeight="1" thickBot="1" x14ac:dyDescent="0.25">
      <c r="A30" s="142" t="s">
        <v>8</v>
      </c>
      <c r="B30" s="125"/>
      <c r="C30" s="125" t="str">
        <f>B3</f>
        <v>Správa a údržba silnic Plzeňského kraje, příspěvková organizace</v>
      </c>
      <c r="D30" s="125"/>
      <c r="E30" s="125"/>
      <c r="F30" s="126"/>
      <c r="G30" s="4"/>
      <c r="H30" s="4"/>
      <c r="J30" s="43"/>
    </row>
    <row r="31" spans="1:10" s="3" customFormat="1" ht="26.25" customHeight="1" thickBot="1" x14ac:dyDescent="0.25">
      <c r="A31" s="143" t="s">
        <v>1</v>
      </c>
      <c r="B31" s="144"/>
      <c r="C31" s="24" t="s">
        <v>4</v>
      </c>
      <c r="D31" s="25" t="s">
        <v>2</v>
      </c>
      <c r="E31" s="25" t="s">
        <v>3</v>
      </c>
      <c r="F31" s="26" t="s">
        <v>63</v>
      </c>
      <c r="G31" s="1"/>
      <c r="H31" s="9"/>
      <c r="J31" s="45"/>
    </row>
    <row r="32" spans="1:10" s="3" customFormat="1" ht="18" customHeight="1" x14ac:dyDescent="0.2">
      <c r="A32" s="154" t="str">
        <f>A10</f>
        <v>SO110</v>
      </c>
      <c r="B32" s="155"/>
      <c r="C32" s="81" t="str">
        <f>C10</f>
        <v>Komunikace OK SÚSPK</v>
      </c>
      <c r="D32" s="82">
        <f>D10</f>
        <v>0</v>
      </c>
      <c r="E32" s="82">
        <f>D32*0.21</f>
        <v>0</v>
      </c>
      <c r="F32" s="83">
        <f t="shared" ref="F32:F34" si="6">E32+D32</f>
        <v>0</v>
      </c>
      <c r="G32" s="1"/>
      <c r="H32" s="9"/>
      <c r="J32" s="45"/>
    </row>
    <row r="33" spans="1:10" s="3" customFormat="1" ht="18" customHeight="1" x14ac:dyDescent="0.2">
      <c r="A33" s="153" t="str">
        <f>A11</f>
        <v>SO120.1</v>
      </c>
      <c r="B33" s="156"/>
      <c r="C33" s="32" t="str">
        <f>C11</f>
        <v>Komunikace SÚSPK</v>
      </c>
      <c r="D33" s="30">
        <f>D11</f>
        <v>0</v>
      </c>
      <c r="E33" s="28">
        <f t="shared" ref="E33:E41" si="7">D33*0.21</f>
        <v>0</v>
      </c>
      <c r="F33" s="31">
        <f t="shared" si="6"/>
        <v>0</v>
      </c>
      <c r="G33" s="1"/>
      <c r="H33" s="9"/>
      <c r="J33" s="45"/>
    </row>
    <row r="34" spans="1:10" s="3" customFormat="1" ht="18" customHeight="1" x14ac:dyDescent="0.2">
      <c r="A34" s="147" t="str">
        <f>A13</f>
        <v>SO130.1</v>
      </c>
      <c r="B34" s="148"/>
      <c r="C34" s="32" t="str">
        <f>C13</f>
        <v>Komunikace SÚSPK</v>
      </c>
      <c r="D34" s="30">
        <f>D13</f>
        <v>0</v>
      </c>
      <c r="E34" s="28">
        <f t="shared" si="7"/>
        <v>0</v>
      </c>
      <c r="F34" s="31">
        <f t="shared" si="6"/>
        <v>0</v>
      </c>
      <c r="G34" s="1"/>
      <c r="H34" s="9"/>
      <c r="J34" s="45"/>
    </row>
    <row r="35" spans="1:10" s="3" customFormat="1" ht="18" customHeight="1" x14ac:dyDescent="0.2">
      <c r="A35" s="147" t="str">
        <f>A15</f>
        <v>SO140.1</v>
      </c>
      <c r="B35" s="148"/>
      <c r="C35" s="32" t="str">
        <f>C15</f>
        <v>Komunikace SÚSPK</v>
      </c>
      <c r="D35" s="30">
        <f>D15</f>
        <v>0</v>
      </c>
      <c r="E35" s="28">
        <f t="shared" si="7"/>
        <v>0</v>
      </c>
      <c r="F35" s="31">
        <f>E35+D35</f>
        <v>0</v>
      </c>
      <c r="G35" s="1"/>
      <c r="H35" s="9"/>
      <c r="J35" s="45"/>
    </row>
    <row r="36" spans="1:10" s="3" customFormat="1" ht="18" customHeight="1" x14ac:dyDescent="0.2">
      <c r="A36" s="153" t="str">
        <f>A21</f>
        <v>SO320.1</v>
      </c>
      <c r="B36" s="148"/>
      <c r="C36" s="32" t="s">
        <v>53</v>
      </c>
      <c r="D36" s="30">
        <f>D21*0.5</f>
        <v>0</v>
      </c>
      <c r="E36" s="28">
        <f t="shared" si="7"/>
        <v>0</v>
      </c>
      <c r="F36" s="31">
        <f>E36+D36</f>
        <v>0</v>
      </c>
      <c r="G36" s="1"/>
      <c r="H36" s="9"/>
      <c r="J36" s="45"/>
    </row>
    <row r="37" spans="1:10" s="3" customFormat="1" ht="18" customHeight="1" x14ac:dyDescent="0.2">
      <c r="A37" s="153" t="str">
        <f>A17</f>
        <v>SO310</v>
      </c>
      <c r="B37" s="156"/>
      <c r="C37" s="32" t="str">
        <f t="shared" ref="C37:D40" si="8">C17</f>
        <v>Odvodnění</v>
      </c>
      <c r="D37" s="30">
        <f t="shared" si="8"/>
        <v>0</v>
      </c>
      <c r="E37" s="28">
        <f t="shared" si="7"/>
        <v>0</v>
      </c>
      <c r="F37" s="31">
        <f t="shared" ref="F37:F39" si="9">E37+D37</f>
        <v>0</v>
      </c>
      <c r="G37" s="1"/>
      <c r="H37" s="9"/>
      <c r="J37" s="45"/>
    </row>
    <row r="38" spans="1:10" s="3" customFormat="1" ht="18" customHeight="1" x14ac:dyDescent="0.2">
      <c r="A38" s="153" t="str">
        <f>A18</f>
        <v>SO320</v>
      </c>
      <c r="B38" s="116"/>
      <c r="C38" s="32" t="str">
        <f t="shared" si="8"/>
        <v>Odvodnění</v>
      </c>
      <c r="D38" s="30">
        <f t="shared" si="8"/>
        <v>0</v>
      </c>
      <c r="E38" s="28">
        <f t="shared" si="7"/>
        <v>0</v>
      </c>
      <c r="F38" s="31">
        <f t="shared" si="9"/>
        <v>0</v>
      </c>
      <c r="G38" s="1"/>
      <c r="H38" s="9"/>
      <c r="J38" s="45"/>
    </row>
    <row r="39" spans="1:10" s="3" customFormat="1" ht="18" customHeight="1" x14ac:dyDescent="0.2">
      <c r="A39" s="153" t="str">
        <f>A19</f>
        <v>SO330</v>
      </c>
      <c r="B39" s="156"/>
      <c r="C39" s="32" t="str">
        <f t="shared" si="8"/>
        <v>Odvodnění</v>
      </c>
      <c r="D39" s="30">
        <f t="shared" si="8"/>
        <v>0</v>
      </c>
      <c r="E39" s="28">
        <f t="shared" si="7"/>
        <v>0</v>
      </c>
      <c r="F39" s="31">
        <f t="shared" si="9"/>
        <v>0</v>
      </c>
      <c r="G39" s="1"/>
      <c r="H39" s="9"/>
      <c r="J39" s="45"/>
    </row>
    <row r="40" spans="1:10" s="3" customFormat="1" ht="18" customHeight="1" x14ac:dyDescent="0.2">
      <c r="A40" s="153" t="str">
        <f>A20</f>
        <v>SO340</v>
      </c>
      <c r="B40" s="148"/>
      <c r="C40" s="32" t="str">
        <f t="shared" si="8"/>
        <v>Odvodnění</v>
      </c>
      <c r="D40" s="30">
        <f t="shared" si="8"/>
        <v>0</v>
      </c>
      <c r="E40" s="28">
        <f t="shared" si="7"/>
        <v>0</v>
      </c>
      <c r="F40" s="31">
        <f>E40+D40</f>
        <v>0</v>
      </c>
      <c r="G40" s="1"/>
      <c r="H40" s="9"/>
      <c r="J40" s="45"/>
    </row>
    <row r="41" spans="1:10" s="3" customFormat="1" ht="18" customHeight="1" thickBot="1" x14ac:dyDescent="0.25">
      <c r="A41" s="151" t="str">
        <f>A26</f>
        <v>SO000</v>
      </c>
      <c r="B41" s="152"/>
      <c r="C41" s="59" t="s">
        <v>55</v>
      </c>
      <c r="D41" s="60">
        <f>D26*Podíly!F8</f>
        <v>0</v>
      </c>
      <c r="E41" s="84">
        <f t="shared" si="7"/>
        <v>0</v>
      </c>
      <c r="F41" s="61">
        <f t="shared" ref="F41" si="10">E41+D41</f>
        <v>0</v>
      </c>
      <c r="G41" s="1"/>
      <c r="H41" s="42"/>
      <c r="I41" s="42"/>
      <c r="J41" s="47"/>
    </row>
    <row r="42" spans="1:10" s="3" customFormat="1" ht="14.25" customHeight="1" thickBot="1" x14ac:dyDescent="0.25">
      <c r="A42" s="123" t="s">
        <v>5</v>
      </c>
      <c r="B42" s="124"/>
      <c r="C42" s="38"/>
      <c r="D42" s="39">
        <f>SUM(D32:D41)</f>
        <v>0</v>
      </c>
      <c r="E42" s="39">
        <f>D42*0.21</f>
        <v>0</v>
      </c>
      <c r="F42" s="40">
        <f>E42+D42</f>
        <v>0</v>
      </c>
      <c r="G42" s="1"/>
      <c r="H42" s="42"/>
      <c r="J42" s="45"/>
    </row>
    <row r="43" spans="1:10" s="91" customFormat="1" ht="36" customHeight="1" x14ac:dyDescent="0.25">
      <c r="A43" s="93"/>
      <c r="B43" s="93"/>
      <c r="C43" s="93"/>
      <c r="D43" s="94"/>
      <c r="E43" s="94"/>
      <c r="F43" s="94"/>
      <c r="G43" s="89"/>
      <c r="H43" s="90"/>
      <c r="J43" s="92"/>
    </row>
    <row r="44" spans="1:10" s="91" customFormat="1" ht="36" customHeight="1" thickBot="1" x14ac:dyDescent="0.3">
      <c r="A44" s="87"/>
      <c r="B44" s="87"/>
      <c r="C44" s="87"/>
      <c r="D44" s="88"/>
      <c r="E44" s="88"/>
      <c r="F44" s="88"/>
      <c r="G44" s="89"/>
      <c r="H44" s="90"/>
      <c r="J44" s="92"/>
    </row>
    <row r="45" spans="1:10" s="5" customFormat="1" ht="18.75" customHeight="1" x14ac:dyDescent="0.3">
      <c r="A45" s="41" t="s">
        <v>0</v>
      </c>
      <c r="B45" s="98" t="s">
        <v>58</v>
      </c>
      <c r="C45" s="98"/>
      <c r="D45" s="98"/>
      <c r="E45" s="98"/>
      <c r="F45" s="99"/>
      <c r="G45" s="4"/>
      <c r="H45" s="4"/>
      <c r="J45" s="43"/>
    </row>
    <row r="46" spans="1:10" s="5" customFormat="1" ht="18.75" customHeight="1" x14ac:dyDescent="0.2">
      <c r="A46" s="100" t="s">
        <v>60</v>
      </c>
      <c r="B46" s="101"/>
      <c r="C46" s="101"/>
      <c r="D46" s="101"/>
      <c r="E46" s="101"/>
      <c r="F46" s="102"/>
      <c r="G46" s="4"/>
      <c r="H46" s="4"/>
      <c r="J46" s="43"/>
    </row>
    <row r="47" spans="1:10" s="5" customFormat="1" ht="20.25" customHeight="1" x14ac:dyDescent="0.2">
      <c r="A47" s="50" t="s">
        <v>6</v>
      </c>
      <c r="B47" s="103" t="s">
        <v>59</v>
      </c>
      <c r="C47" s="103"/>
      <c r="D47" s="103"/>
      <c r="E47" s="103"/>
      <c r="F47" s="104"/>
      <c r="G47" s="4"/>
      <c r="H47" s="4"/>
      <c r="J47" s="43"/>
    </row>
    <row r="48" spans="1:10" s="5" customFormat="1" ht="20.25" customHeight="1" x14ac:dyDescent="0.2">
      <c r="A48" s="50" t="s">
        <v>7</v>
      </c>
      <c r="B48" s="103" t="s">
        <v>23</v>
      </c>
      <c r="C48" s="103"/>
      <c r="D48" s="103"/>
      <c r="E48" s="103"/>
      <c r="F48" s="104"/>
      <c r="G48" s="4"/>
      <c r="H48" s="4"/>
      <c r="J48" s="43"/>
    </row>
    <row r="49" spans="1:10" s="5" customFormat="1" ht="20.25" customHeight="1" x14ac:dyDescent="0.2">
      <c r="A49" s="50" t="s">
        <v>24</v>
      </c>
      <c r="B49" s="103" t="s">
        <v>39</v>
      </c>
      <c r="C49" s="105"/>
      <c r="D49" s="105"/>
      <c r="E49" s="105"/>
      <c r="F49" s="106"/>
      <c r="G49" s="4"/>
      <c r="H49" s="4"/>
      <c r="J49" s="43"/>
    </row>
    <row r="50" spans="1:10" ht="20.25" customHeight="1" thickBot="1" x14ac:dyDescent="0.3">
      <c r="A50" s="72" t="s">
        <v>21</v>
      </c>
      <c r="B50" s="107">
        <f>B6</f>
        <v>0</v>
      </c>
      <c r="C50" s="107"/>
      <c r="D50" s="107"/>
      <c r="E50" s="107"/>
      <c r="F50" s="108"/>
    </row>
    <row r="51" spans="1:10" s="91" customFormat="1" ht="9.75" customHeight="1" thickBot="1" x14ac:dyDescent="0.3">
      <c r="A51" s="87"/>
      <c r="B51" s="87"/>
      <c r="C51" s="87"/>
      <c r="D51" s="88"/>
      <c r="E51" s="88"/>
      <c r="F51" s="88"/>
      <c r="G51" s="89"/>
      <c r="H51" s="90"/>
      <c r="J51" s="92"/>
    </row>
    <row r="52" spans="1:10" s="5" customFormat="1" ht="14.25" customHeight="1" thickBot="1" x14ac:dyDescent="0.25">
      <c r="A52" s="142" t="s">
        <v>10</v>
      </c>
      <c r="B52" s="125"/>
      <c r="C52" s="125" t="str">
        <f>B4</f>
        <v>Město Horní Bříza</v>
      </c>
      <c r="D52" s="125"/>
      <c r="E52" s="125"/>
      <c r="F52" s="126"/>
      <c r="G52" s="4"/>
      <c r="H52" s="42"/>
      <c r="J52" s="43"/>
    </row>
    <row r="53" spans="1:10" s="3" customFormat="1" ht="23.25" customHeight="1" thickBot="1" x14ac:dyDescent="0.25">
      <c r="A53" s="143" t="s">
        <v>1</v>
      </c>
      <c r="B53" s="144"/>
      <c r="C53" s="24" t="s">
        <v>4</v>
      </c>
      <c r="D53" s="25" t="s">
        <v>2</v>
      </c>
      <c r="E53" s="25" t="s">
        <v>3</v>
      </c>
      <c r="F53" s="26" t="s">
        <v>63</v>
      </c>
      <c r="G53" s="1"/>
      <c r="H53" s="42"/>
      <c r="J53" s="45"/>
    </row>
    <row r="54" spans="1:10" s="3" customFormat="1" ht="15.75" customHeight="1" x14ac:dyDescent="0.2">
      <c r="A54" s="149" t="str">
        <f>A12</f>
        <v>SO120.2</v>
      </c>
      <c r="B54" s="146"/>
      <c r="C54" s="73" t="str">
        <f>C12</f>
        <v>Komunikace město</v>
      </c>
      <c r="D54" s="28">
        <f>D12</f>
        <v>0</v>
      </c>
      <c r="E54" s="28">
        <f>D54*0.21</f>
        <v>0</v>
      </c>
      <c r="F54" s="29">
        <f>E54+D54</f>
        <v>0</v>
      </c>
      <c r="G54" s="1"/>
      <c r="H54" s="42"/>
      <c r="J54" s="45"/>
    </row>
    <row r="55" spans="1:10" s="3" customFormat="1" ht="15.75" customHeight="1" x14ac:dyDescent="0.2">
      <c r="A55" s="119" t="str">
        <f>A14</f>
        <v>SO130.2</v>
      </c>
      <c r="B55" s="120"/>
      <c r="C55" s="73" t="str">
        <f>C14</f>
        <v>Komunikace město</v>
      </c>
      <c r="D55" s="28">
        <f>D14</f>
        <v>0</v>
      </c>
      <c r="E55" s="28">
        <f t="shared" ref="E55:E60" si="11">D55*0.21</f>
        <v>0</v>
      </c>
      <c r="F55" s="29">
        <f t="shared" ref="F55:F57" si="12">E55+D55</f>
        <v>0</v>
      </c>
      <c r="G55" s="1"/>
      <c r="H55" s="42"/>
      <c r="J55" s="45"/>
    </row>
    <row r="56" spans="1:10" s="3" customFormat="1" ht="15.75" customHeight="1" x14ac:dyDescent="0.2">
      <c r="A56" s="119" t="str">
        <f>A16</f>
        <v>SO140.2</v>
      </c>
      <c r="B56" s="120"/>
      <c r="C56" s="73" t="str">
        <f>C16</f>
        <v>Komunikace město</v>
      </c>
      <c r="D56" s="28">
        <f>D16</f>
        <v>0</v>
      </c>
      <c r="E56" s="28">
        <f t="shared" si="11"/>
        <v>0</v>
      </c>
      <c r="F56" s="29">
        <f t="shared" si="12"/>
        <v>0</v>
      </c>
      <c r="G56" s="1"/>
      <c r="H56" s="42"/>
      <c r="J56" s="45"/>
    </row>
    <row r="57" spans="1:10" s="3" customFormat="1" ht="15.75" customHeight="1" x14ac:dyDescent="0.2">
      <c r="A57" s="119" t="str">
        <f>A22</f>
        <v>SO320.2</v>
      </c>
      <c r="B57" s="120"/>
      <c r="C57" s="73" t="str">
        <f>C22</f>
        <v>Kanalizační přípojky</v>
      </c>
      <c r="D57" s="28">
        <f>D22</f>
        <v>0</v>
      </c>
      <c r="E57" s="28">
        <f t="shared" si="11"/>
        <v>0</v>
      </c>
      <c r="F57" s="29">
        <f t="shared" si="12"/>
        <v>0</v>
      </c>
      <c r="G57" s="1"/>
      <c r="H57" s="42"/>
      <c r="J57" s="45"/>
    </row>
    <row r="58" spans="1:10" s="3" customFormat="1" ht="15.75" customHeight="1" x14ac:dyDescent="0.2">
      <c r="A58" s="119" t="str">
        <f>A24</f>
        <v>SO330.2</v>
      </c>
      <c r="B58" s="150"/>
      <c r="C58" s="73" t="str">
        <f>C24</f>
        <v>Vodovodní přípojky</v>
      </c>
      <c r="D58" s="28">
        <f>D24</f>
        <v>0</v>
      </c>
      <c r="E58" s="28">
        <f t="shared" si="11"/>
        <v>0</v>
      </c>
      <c r="F58" s="29">
        <f>E58+D58</f>
        <v>0</v>
      </c>
      <c r="G58" s="1"/>
      <c r="H58" s="42"/>
      <c r="J58" s="45"/>
    </row>
    <row r="59" spans="1:10" s="3" customFormat="1" ht="15.75" customHeight="1" x14ac:dyDescent="0.2">
      <c r="A59" s="119" t="s">
        <v>64</v>
      </c>
      <c r="B59" s="150"/>
      <c r="C59" s="73" t="s">
        <v>61</v>
      </c>
      <c r="D59" s="28">
        <f>D25</f>
        <v>0</v>
      </c>
      <c r="E59" s="28">
        <f t="shared" si="11"/>
        <v>0</v>
      </c>
      <c r="F59" s="29">
        <f>E59+D59</f>
        <v>0</v>
      </c>
      <c r="G59" s="1"/>
      <c r="H59" s="42"/>
      <c r="J59" s="45"/>
    </row>
    <row r="60" spans="1:10" s="3" customFormat="1" ht="15.75" customHeight="1" thickBot="1" x14ac:dyDescent="0.25">
      <c r="A60" s="121" t="str">
        <f>A26</f>
        <v>SO000</v>
      </c>
      <c r="B60" s="122"/>
      <c r="C60" s="74" t="s">
        <v>56</v>
      </c>
      <c r="D60" s="30">
        <f>D26*Podíly!F9</f>
        <v>0</v>
      </c>
      <c r="E60" s="28">
        <f t="shared" si="11"/>
        <v>0</v>
      </c>
      <c r="F60" s="31">
        <f>E60+D60</f>
        <v>0</v>
      </c>
      <c r="G60" s="1"/>
      <c r="H60" s="42"/>
      <c r="J60" s="47"/>
    </row>
    <row r="61" spans="1:10" s="3" customFormat="1" ht="14.25" customHeight="1" thickBot="1" x14ac:dyDescent="0.25">
      <c r="A61" s="123" t="s">
        <v>5</v>
      </c>
      <c r="B61" s="124"/>
      <c r="C61" s="38"/>
      <c r="D61" s="39">
        <f>SUM(D54:D60)</f>
        <v>0</v>
      </c>
      <c r="E61" s="39">
        <f>D61*0.21</f>
        <v>0</v>
      </c>
      <c r="F61" s="40">
        <f>E61+D61</f>
        <v>0</v>
      </c>
      <c r="G61" s="1"/>
      <c r="H61" s="2"/>
      <c r="J61" s="45"/>
    </row>
    <row r="62" spans="1:10" s="3" customFormat="1" ht="6" customHeight="1" thickBot="1" x14ac:dyDescent="0.25">
      <c r="A62" s="62"/>
      <c r="B62" s="63"/>
      <c r="C62" s="64"/>
      <c r="D62" s="65"/>
      <c r="E62" s="65"/>
      <c r="F62" s="66"/>
      <c r="G62" s="1"/>
      <c r="H62" s="2"/>
      <c r="J62" s="45"/>
    </row>
    <row r="63" spans="1:10" ht="17.100000000000001" customHeight="1" thickBot="1" x14ac:dyDescent="0.3">
      <c r="A63" s="142" t="s">
        <v>25</v>
      </c>
      <c r="B63" s="125"/>
      <c r="C63" s="125" t="str">
        <f>B5</f>
        <v xml:space="preserve">Vodárenská a kanalizační a.s. </v>
      </c>
      <c r="D63" s="125"/>
      <c r="E63" s="125"/>
      <c r="F63" s="126"/>
    </row>
    <row r="64" spans="1:10" ht="22.5" customHeight="1" thickBot="1" x14ac:dyDescent="0.3">
      <c r="A64" s="143" t="s">
        <v>1</v>
      </c>
      <c r="B64" s="144"/>
      <c r="C64" s="24" t="s">
        <v>4</v>
      </c>
      <c r="D64" s="25" t="s">
        <v>2</v>
      </c>
      <c r="E64" s="25" t="s">
        <v>3</v>
      </c>
      <c r="F64" s="26" t="s">
        <v>63</v>
      </c>
      <c r="H64" s="10"/>
    </row>
    <row r="65" spans="1:10" ht="22.5" customHeight="1" x14ac:dyDescent="0.25">
      <c r="A65" s="145" t="str">
        <f>A23</f>
        <v>SO330.1</v>
      </c>
      <c r="B65" s="146"/>
      <c r="C65" s="27" t="str">
        <f>C23</f>
        <v>Vodovod</v>
      </c>
      <c r="D65" s="28">
        <f>D23</f>
        <v>0</v>
      </c>
      <c r="E65" s="28">
        <f>D65*0.21</f>
        <v>0</v>
      </c>
      <c r="F65" s="29">
        <f>E65+D65</f>
        <v>0</v>
      </c>
      <c r="H65" s="10"/>
    </row>
    <row r="66" spans="1:10" s="34" customFormat="1" ht="20.100000000000001" customHeight="1" x14ac:dyDescent="0.25">
      <c r="A66" s="119" t="str">
        <f>A21</f>
        <v>SO320.1</v>
      </c>
      <c r="B66" s="120"/>
      <c r="C66" s="27" t="s">
        <v>53</v>
      </c>
      <c r="D66" s="28">
        <f>D21*0.5</f>
        <v>0</v>
      </c>
      <c r="E66" s="28">
        <f t="shared" ref="E66:E67" si="13">D66*0.21</f>
        <v>0</v>
      </c>
      <c r="F66" s="29">
        <f t="shared" ref="F66" si="14">E66+D66</f>
        <v>0</v>
      </c>
      <c r="G66" s="33"/>
      <c r="H66" s="33"/>
      <c r="J66" s="46"/>
    </row>
    <row r="67" spans="1:10" ht="17.100000000000001" customHeight="1" thickBot="1" x14ac:dyDescent="0.3">
      <c r="A67" s="121" t="str">
        <f>A26</f>
        <v>SO000</v>
      </c>
      <c r="B67" s="122"/>
      <c r="C67" s="57" t="s">
        <v>57</v>
      </c>
      <c r="D67" s="30">
        <f>D26*Podíly!F10</f>
        <v>0</v>
      </c>
      <c r="E67" s="28">
        <f t="shared" si="13"/>
        <v>0</v>
      </c>
      <c r="F67" s="31">
        <f>E67+D67</f>
        <v>0</v>
      </c>
      <c r="G67" s="6"/>
      <c r="H67" s="6"/>
      <c r="J67" s="6"/>
    </row>
    <row r="68" spans="1:10" ht="15.75" thickBot="1" x14ac:dyDescent="0.3">
      <c r="A68" s="123" t="s">
        <v>5</v>
      </c>
      <c r="B68" s="124"/>
      <c r="C68" s="38"/>
      <c r="D68" s="39">
        <f>SUM(D65:D67)</f>
        <v>0</v>
      </c>
      <c r="E68" s="39">
        <f>D68*0.21</f>
        <v>0</v>
      </c>
      <c r="F68" s="40">
        <f>E68+D68</f>
        <v>0</v>
      </c>
    </row>
    <row r="69" spans="1:10" ht="17.100000000000001" customHeight="1" thickBot="1" x14ac:dyDescent="0.3">
      <c r="B69" s="7"/>
      <c r="C69" s="7"/>
      <c r="G69" s="6"/>
      <c r="H69" s="6"/>
      <c r="J69" s="6"/>
    </row>
    <row r="70" spans="1:10" ht="23.25" thickBot="1" x14ac:dyDescent="0.3">
      <c r="A70" s="95" t="s">
        <v>19</v>
      </c>
      <c r="B70" s="96"/>
      <c r="C70" s="97"/>
      <c r="D70" s="85" t="s">
        <v>2</v>
      </c>
      <c r="E70" s="85" t="s">
        <v>3</v>
      </c>
      <c r="F70" s="86" t="s">
        <v>62</v>
      </c>
    </row>
    <row r="71" spans="1:10" ht="22.5" x14ac:dyDescent="0.25">
      <c r="A71" s="112" t="s">
        <v>9</v>
      </c>
      <c r="B71" s="75" t="str">
        <f>A3</f>
        <v>Investor 1:</v>
      </c>
      <c r="C71" s="35" t="str">
        <f>B3</f>
        <v>Správa a údržba silnic Plzeňského kraje, příspěvková organizace</v>
      </c>
      <c r="D71" s="36">
        <f>D42</f>
        <v>0</v>
      </c>
      <c r="E71" s="36">
        <f>E42</f>
        <v>0</v>
      </c>
      <c r="F71" s="37">
        <f>F42</f>
        <v>0</v>
      </c>
    </row>
    <row r="72" spans="1:10" x14ac:dyDescent="0.25">
      <c r="A72" s="113"/>
      <c r="B72" s="69" t="str">
        <f>A4</f>
        <v>Investor 2:</v>
      </c>
      <c r="C72" s="70" t="str">
        <f>B4</f>
        <v>Město Horní Bříza</v>
      </c>
      <c r="D72" s="71">
        <f>D61</f>
        <v>0</v>
      </c>
      <c r="E72" s="71">
        <f>E61</f>
        <v>0</v>
      </c>
      <c r="F72" s="76">
        <f>F61</f>
        <v>0</v>
      </c>
    </row>
    <row r="73" spans="1:10" ht="15.75" thickBot="1" x14ac:dyDescent="0.3">
      <c r="A73" s="114"/>
      <c r="B73" s="77" t="s">
        <v>24</v>
      </c>
      <c r="C73" s="78" t="str">
        <f>B5</f>
        <v xml:space="preserve">Vodárenská a kanalizační a.s. </v>
      </c>
      <c r="D73" s="79">
        <f>D68</f>
        <v>0</v>
      </c>
      <c r="E73" s="79">
        <f>E68</f>
        <v>0</v>
      </c>
      <c r="F73" s="80">
        <f>F68</f>
        <v>0</v>
      </c>
    </row>
    <row r="74" spans="1:10" ht="15.75" thickBot="1" x14ac:dyDescent="0.3">
      <c r="A74" s="109" t="s">
        <v>19</v>
      </c>
      <c r="B74" s="110"/>
      <c r="C74" s="111"/>
      <c r="D74" s="67">
        <f>D71+D72+D73</f>
        <v>0</v>
      </c>
      <c r="E74" s="67">
        <f>E71+E72+E73</f>
        <v>0</v>
      </c>
      <c r="F74" s="68">
        <f>F71+F72+F73</f>
        <v>0</v>
      </c>
    </row>
    <row r="76" spans="1:10" x14ac:dyDescent="0.25">
      <c r="G76" s="6"/>
      <c r="H76" s="6"/>
      <c r="J76" s="6"/>
    </row>
    <row r="78" spans="1:10" ht="17.100000000000001" customHeight="1" x14ac:dyDescent="0.25">
      <c r="B78" s="11"/>
      <c r="C78" s="11"/>
      <c r="G78" s="6"/>
      <c r="H78" s="6"/>
      <c r="J78" s="6"/>
    </row>
    <row r="80" spans="1:10" ht="17.100000000000001" customHeight="1" x14ac:dyDescent="0.25">
      <c r="B80" s="7"/>
      <c r="C80" s="7"/>
      <c r="G80" s="6"/>
      <c r="H80" s="6"/>
      <c r="J80" s="6"/>
    </row>
    <row r="82" spans="2:10" x14ac:dyDescent="0.25">
      <c r="B82" s="7"/>
      <c r="C82" s="7"/>
    </row>
    <row r="85" spans="2:10" x14ac:dyDescent="0.25">
      <c r="G85" s="6"/>
      <c r="H85" s="6"/>
      <c r="J85" s="6"/>
    </row>
    <row r="87" spans="2:10" ht="17.100000000000001" customHeight="1" x14ac:dyDescent="0.25">
      <c r="B87" s="11"/>
      <c r="C87" s="11"/>
      <c r="G87" s="6"/>
      <c r="H87" s="6"/>
      <c r="J87" s="6"/>
    </row>
    <row r="89" spans="2:10" ht="17.100000000000001" customHeight="1" x14ac:dyDescent="0.25">
      <c r="B89" s="7"/>
      <c r="C89" s="7"/>
      <c r="G89" s="6"/>
      <c r="H89" s="6"/>
      <c r="J89" s="6"/>
    </row>
    <row r="91" spans="2:10" x14ac:dyDescent="0.25">
      <c r="B91" s="7"/>
      <c r="C91" s="7"/>
    </row>
    <row r="94" spans="2:10" x14ac:dyDescent="0.25">
      <c r="G94" s="6"/>
      <c r="H94" s="6"/>
      <c r="J94" s="6"/>
    </row>
    <row r="96" spans="2:10" x14ac:dyDescent="0.25">
      <c r="B96" s="11"/>
      <c r="C96" s="11"/>
    </row>
    <row r="98" spans="2:3" x14ac:dyDescent="0.25">
      <c r="B98" s="7"/>
      <c r="C98" s="7"/>
    </row>
    <row r="100" spans="2:3" x14ac:dyDescent="0.25">
      <c r="B100" s="7"/>
      <c r="C100" s="7"/>
    </row>
    <row r="105" spans="2:3" x14ac:dyDescent="0.25">
      <c r="B105" s="11"/>
      <c r="C105" s="11"/>
    </row>
  </sheetData>
  <sheetProtection password="C775" sheet="1" selectLockedCells="1"/>
  <mergeCells count="68">
    <mergeCell ref="A31:B31"/>
    <mergeCell ref="A30:B30"/>
    <mergeCell ref="A52:B52"/>
    <mergeCell ref="A42:B42"/>
    <mergeCell ref="A41:B41"/>
    <mergeCell ref="A36:B36"/>
    <mergeCell ref="A40:B40"/>
    <mergeCell ref="A32:B32"/>
    <mergeCell ref="A33:B33"/>
    <mergeCell ref="A34:B34"/>
    <mergeCell ref="A37:B37"/>
    <mergeCell ref="A39:B39"/>
    <mergeCell ref="A38:B38"/>
    <mergeCell ref="A35:B35"/>
    <mergeCell ref="C52:F52"/>
    <mergeCell ref="A61:B61"/>
    <mergeCell ref="A54:B54"/>
    <mergeCell ref="A60:B60"/>
    <mergeCell ref="A53:B53"/>
    <mergeCell ref="A58:B58"/>
    <mergeCell ref="A59:B59"/>
    <mergeCell ref="B1:F1"/>
    <mergeCell ref="B3:F3"/>
    <mergeCell ref="B4:F4"/>
    <mergeCell ref="A8:F8"/>
    <mergeCell ref="A2:F2"/>
    <mergeCell ref="B6:F6"/>
    <mergeCell ref="B5:F5"/>
    <mergeCell ref="C30:F30"/>
    <mergeCell ref="A9:B9"/>
    <mergeCell ref="A10:B10"/>
    <mergeCell ref="A23:B23"/>
    <mergeCell ref="A27:B27"/>
    <mergeCell ref="A29:F29"/>
    <mergeCell ref="A26:B26"/>
    <mergeCell ref="A22:B22"/>
    <mergeCell ref="A21:B21"/>
    <mergeCell ref="A15:B15"/>
    <mergeCell ref="A16:B16"/>
    <mergeCell ref="A24:B24"/>
    <mergeCell ref="A25:B25"/>
    <mergeCell ref="A74:C74"/>
    <mergeCell ref="A71:A73"/>
    <mergeCell ref="A11:B11"/>
    <mergeCell ref="A12:B12"/>
    <mergeCell ref="A13:B13"/>
    <mergeCell ref="A14:B14"/>
    <mergeCell ref="A55:B55"/>
    <mergeCell ref="A56:B56"/>
    <mergeCell ref="A57:B57"/>
    <mergeCell ref="A66:B66"/>
    <mergeCell ref="A17:B17"/>
    <mergeCell ref="A18:B18"/>
    <mergeCell ref="A19:B19"/>
    <mergeCell ref="A20:B20"/>
    <mergeCell ref="A67:B67"/>
    <mergeCell ref="A68:B68"/>
    <mergeCell ref="A70:C70"/>
    <mergeCell ref="B45:F45"/>
    <mergeCell ref="A46:F46"/>
    <mergeCell ref="B47:F47"/>
    <mergeCell ref="B48:F48"/>
    <mergeCell ref="B49:F49"/>
    <mergeCell ref="B50:F50"/>
    <mergeCell ref="A63:B63"/>
    <mergeCell ref="C63:F63"/>
    <mergeCell ref="A64:B64"/>
    <mergeCell ref="A65:B65"/>
  </mergeCells>
  <pageMargins left="0.59055118110236227" right="0.19685039370078741" top="0.59055118110236227" bottom="0.19685039370078741" header="0.31496062992125984" footer="0.31496062992125984"/>
  <pageSetup paperSize="9" orientation="portrait" r:id="rId1"/>
  <headerFooter>
    <oddFooter>Stránka &amp;P z &amp;N</oddFooter>
  </headerFooter>
  <ignoredErrors>
    <ignoredError sqref="A35:A36 A66 D66 D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F11" sqref="F11"/>
    </sheetView>
  </sheetViews>
  <sheetFormatPr defaultRowHeight="15" x14ac:dyDescent="0.25"/>
  <cols>
    <col min="1" max="1" width="16.7109375" style="51" customWidth="1"/>
    <col min="2" max="2" width="22.5703125" style="52" customWidth="1"/>
    <col min="3" max="3" width="19.7109375" style="53" customWidth="1"/>
    <col min="4" max="4" width="11.7109375" style="51" customWidth="1"/>
    <col min="5" max="5" width="32.7109375" style="51" customWidth="1"/>
    <col min="6" max="6" width="11.42578125" style="53" customWidth="1"/>
    <col min="7" max="16384" width="9.140625" style="51"/>
  </cols>
  <sheetData>
    <row r="3" spans="1:6" x14ac:dyDescent="0.25">
      <c r="D3" s="54"/>
      <c r="E3" s="54" t="s">
        <v>12</v>
      </c>
      <c r="F3" s="55" t="s">
        <v>13</v>
      </c>
    </row>
    <row r="4" spans="1:6" x14ac:dyDescent="0.25">
      <c r="A4" s="51" t="s">
        <v>15</v>
      </c>
      <c r="B4" s="52">
        <f>SUM(REKAPITULACE!D10:D24)</f>
        <v>0</v>
      </c>
      <c r="C4" s="53" t="e">
        <f>B4/B4</f>
        <v>#DIV/0!</v>
      </c>
    </row>
    <row r="5" spans="1:6" x14ac:dyDescent="0.25">
      <c r="A5" s="51" t="s">
        <v>16</v>
      </c>
      <c r="B5" s="52">
        <f>SUM(REKAPITULACE!D32:D40)</f>
        <v>0</v>
      </c>
      <c r="C5" s="58" t="e">
        <f>B5/B4</f>
        <v>#DIV/0!</v>
      </c>
    </row>
    <row r="6" spans="1:6" x14ac:dyDescent="0.25">
      <c r="A6" s="51" t="s">
        <v>14</v>
      </c>
      <c r="B6" s="52">
        <f>SUM(REKAPITULACE!D54:D58)</f>
        <v>0</v>
      </c>
      <c r="C6" s="58" t="e">
        <f>B6/B4</f>
        <v>#DIV/0!</v>
      </c>
    </row>
    <row r="7" spans="1:6" x14ac:dyDescent="0.25">
      <c r="A7" s="51" t="s">
        <v>29</v>
      </c>
      <c r="B7" s="52">
        <f>SUM(REKAPITULACE!D65:D66)</f>
        <v>0</v>
      </c>
      <c r="C7" s="58" t="e">
        <f>B7/B4</f>
        <v>#DIV/0!</v>
      </c>
    </row>
    <row r="8" spans="1:6" ht="34.5" customHeight="1" x14ac:dyDescent="0.25">
      <c r="E8" s="56" t="s">
        <v>17</v>
      </c>
      <c r="F8" s="58">
        <v>0.73</v>
      </c>
    </row>
    <row r="9" spans="1:6" x14ac:dyDescent="0.25">
      <c r="E9" s="56" t="s">
        <v>18</v>
      </c>
      <c r="F9" s="58">
        <v>0.15</v>
      </c>
    </row>
    <row r="10" spans="1:6" x14ac:dyDescent="0.25">
      <c r="E10" s="51" t="s">
        <v>28</v>
      </c>
      <c r="F10" s="58">
        <v>0.12</v>
      </c>
    </row>
    <row r="11" spans="1:6" x14ac:dyDescent="0.25">
      <c r="C11" s="53" t="e">
        <f>C5+C6+C7</f>
        <v>#DIV/0!</v>
      </c>
    </row>
  </sheetData>
  <sheetProtection selectLockedCells="1" selectUnlockedCells="1"/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REKAPITULACE</vt:lpstr>
      <vt:lpstr>Podíly</vt:lpstr>
      <vt:lpstr>REKAPITULACE!Oblast_tisku</vt:lpstr>
    </vt:vector>
  </TitlesOfParts>
  <Company>Libor Boula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lukas.vaclavik@suspk.eu</dc:creator>
  <cp:lastModifiedBy>LV</cp:lastModifiedBy>
  <cp:lastPrinted>2026-02-10T07:00:21Z</cp:lastPrinted>
  <dcterms:created xsi:type="dcterms:W3CDTF">2011-08-17T15:20:04Z</dcterms:created>
  <dcterms:modified xsi:type="dcterms:W3CDTF">2026-02-10T07:14:03Z</dcterms:modified>
</cp:coreProperties>
</file>