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rejs\Desktop\Data\Mosty r. 2026\Diagnostiky 2026\19715-3 Diana\zadání VZ\"/>
    </mc:Choice>
  </mc:AlternateContent>
  <bookViews>
    <workbookView xWindow="0" yWindow="0" windowWidth="28800" windowHeight="12915"/>
  </bookViews>
  <sheets>
    <sheet name="příloha 7" sheetId="3" r:id="rId1"/>
  </sheets>
  <definedNames>
    <definedName name="_xlnm.Print_Titles" localSheetId="0">'příloha 7'!$4:$4</definedName>
    <definedName name="_xlnm.Print_Area" localSheetId="0">'příloha 7'!$A$1:$G$31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3" l="1"/>
  <c r="G18" i="3"/>
  <c r="G6" i="3"/>
  <c r="G7" i="3" l="1"/>
  <c r="G8" i="3"/>
  <c r="G9" i="3"/>
  <c r="G10" i="3"/>
  <c r="G11" i="3"/>
  <c r="G12" i="3"/>
  <c r="G13" i="3"/>
  <c r="G14" i="3"/>
  <c r="G15" i="3"/>
  <c r="G16" i="3"/>
  <c r="G17" i="3"/>
  <c r="G19" i="3"/>
  <c r="G22" i="3"/>
  <c r="G23" i="3"/>
  <c r="G24" i="3"/>
  <c r="G26" i="3"/>
  <c r="D15" i="3" l="1"/>
  <c r="D11" i="3"/>
  <c r="D13" i="3"/>
  <c r="G27" i="3" l="1"/>
  <c r="G28" i="3" s="1"/>
  <c r="G29" i="3" s="1"/>
  <c r="A7" i="3"/>
  <c r="A8" i="3" s="1"/>
  <c r="A9" i="3" l="1"/>
  <c r="A10" i="3" s="1"/>
  <c r="A11" i="3" s="1"/>
  <c r="A12" i="3" s="1"/>
  <c r="A13" i="3" s="1"/>
  <c r="A14" i="3" l="1"/>
  <c r="A15" i="3" s="1"/>
  <c r="A16" i="3" s="1"/>
  <c r="A17" i="3" s="1"/>
  <c r="A18" i="3"/>
  <c r="A19" i="3" s="1"/>
  <c r="A21" i="3" l="1"/>
  <c r="A22" i="3" s="1"/>
  <c r="A23" i="3" s="1"/>
  <c r="A24" i="3" s="1"/>
  <c r="A26" i="3" s="1"/>
</calcChain>
</file>

<file path=xl/sharedStrings.xml><?xml version="1.0" encoding="utf-8"?>
<sst xmlns="http://schemas.openxmlformats.org/spreadsheetml/2006/main" count="62" uniqueCount="50">
  <si>
    <t>pol.</t>
  </si>
  <si>
    <t>Název dílčí činnosti</t>
  </si>
  <si>
    <t>Diagnostický průzkum</t>
  </si>
  <si>
    <t>Měření hloubky karbonatace</t>
  </si>
  <si>
    <t>Pojízdná laboratoř</t>
  </si>
  <si>
    <t>Korozní posudek předpínací výztuže v kanálku s fotodokumentací, korozním specialistou, v destruktivní sondě + stav injektážní malty</t>
  </si>
  <si>
    <t>Zpracování výstupů</t>
  </si>
  <si>
    <t>Vyhodnocení průzkumu, zákres do výkresů (schéma poškození, průsaků atd.), stanovení příčin závad včetně všech závad z prohlídky</t>
  </si>
  <si>
    <t>Reprografie</t>
  </si>
  <si>
    <t>Ověření stavu předpínací výztuže NK - měření průměru a velikosti oslabení profilu a porovnání s dokumentací</t>
  </si>
  <si>
    <t>Výpočet zatížitelnosti</t>
  </si>
  <si>
    <t>Statika</t>
  </si>
  <si>
    <t>A</t>
  </si>
  <si>
    <t>C</t>
  </si>
  <si>
    <t>Příprava průzkumu - shromáždění a analýza dostupné dokumentace, prohlídek, průzkumů, dle velikosti mostu zpracování plánu průzkumu aj.</t>
  </si>
  <si>
    <t>Prohlídka dutin předpjatých nosníků včetně vrtaného prostupu pro snímací zařízení</t>
  </si>
  <si>
    <t>Odběr vývrtů DN150, délka do 200 mm vč.odborné reprofilace otvoru pro vyjmutí vzorku sanačními originálními hmotami dle TP a TL výrobce hmoty</t>
  </si>
  <si>
    <t>Laboratorní zkouška objemové hmotnosti, nasákavosti a pevnosti betonu v tlaku na odebraných vývrtech DN100 včetně popisu vývrtů</t>
  </si>
  <si>
    <t>Laboratorní zkouška odolnosti betonu vůči vlivu prostředí na odebraných vývrtech DN150 včetně popisu vývrtů</t>
  </si>
  <si>
    <t>B</t>
  </si>
  <si>
    <t>Protokol návrhu rozsahu diagnostického průzkumu předpínací výztuže v rámci MPM</t>
  </si>
  <si>
    <t>návrh četnosti četnost jednotek [počet zk.m.]</t>
  </si>
  <si>
    <t>nosná konstrukce</t>
  </si>
  <si>
    <t>spodní stavba</t>
  </si>
  <si>
    <t>Ostatní komentář a požadavky:</t>
  </si>
  <si>
    <t>Návrhu rozsahu diagnostického průzkumu předpínací výztuže</t>
  </si>
  <si>
    <t>jednotka</t>
  </si>
  <si>
    <t>hod</t>
  </si>
  <si>
    <t>ks</t>
  </si>
  <si>
    <t>sada</t>
  </si>
  <si>
    <t>zk.m.</t>
  </si>
  <si>
    <t>km</t>
  </si>
  <si>
    <t>den</t>
  </si>
  <si>
    <t>Technické zpřístupnění pro prohlídku a provedení zkoušek a měření (žebřík, lešení, mobilní plošina, mostní prohlížečka) *</t>
  </si>
  <si>
    <t>*</t>
  </si>
  <si>
    <t>cena za jednotku [Kč]</t>
  </si>
  <si>
    <t>Celkem [Kč]</t>
  </si>
  <si>
    <t>vzorek</t>
  </si>
  <si>
    <t>paré</t>
  </si>
  <si>
    <t>celková cena [Kč]</t>
  </si>
  <si>
    <t>DPH 21% [Kč]</t>
  </si>
  <si>
    <t>celková cena včetně DPH [Kč]</t>
  </si>
  <si>
    <t>Ověření přítomnosti chloridových iontů (3 vzorky z jednoho místa v hl. 0-15, 15-30 a 30-45 mm) + 1 vzorek z injektážní malty v míst ěsondy k předpínací výztuži + 10 vzorků náhodně dle výběru zhotovitele průzkumu</t>
  </si>
  <si>
    <t>Odběr vývrtů DN100, délka do 500 mm vč.odborné reprofilace otvoru pro vyjmutí vzorku sanačními originálními hmotami dle TP a TL výrobce hmoty (vnější stěny krajních nosníků)</t>
  </si>
  <si>
    <t>Měření tl. krycí bet. vrstvy a ověření polohy předpínací výztuže NK (v místě sondy k předpínací výztuži)</t>
  </si>
  <si>
    <t>Návrh doporučení pro příští průzkumy, opravy, projekty, aj., pro sestavení Plánu správy a sledování mostu</t>
  </si>
  <si>
    <t>Vypracování protokolu o provedeném průzkumu včetně schema zakreslení zkušeních míst</t>
  </si>
  <si>
    <t>most ev.č. 19715-3</t>
  </si>
  <si>
    <t>Korozní potenciálová mapa předpínací výztuže podle ASTM C 876-09 (2 h na jedno zkušení místo k předpínací výztuži)</t>
  </si>
  <si>
    <t>S ohledem k terénu pod mostem je možno zajitit zpřístupnění spodního líce NK pomocí lešení.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</si>
</sst>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20"/>
      <name val="Calibri"/>
      <family val="2"/>
      <charset val="238"/>
    </font>
    <font>
      <b/>
      <sz val="16"/>
      <name val="Calibri"/>
      <family val="2"/>
      <charset val="238"/>
    </font>
    <font>
      <b/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1" fillId="0" borderId="0" xfId="0" applyFont="1"/>
    <xf numFmtId="3" fontId="1" fillId="0" borderId="0" xfId="0" applyNumberFormat="1" applyFont="1"/>
    <xf numFmtId="0" fontId="1" fillId="0" borderId="0" xfId="0" applyFont="1" applyFill="1"/>
    <xf numFmtId="0" fontId="7" fillId="3" borderId="2" xfId="0" applyFont="1" applyFill="1" applyBorder="1"/>
    <xf numFmtId="0" fontId="1" fillId="3" borderId="5" xfId="0" applyFont="1" applyFill="1" applyBorder="1" applyAlignment="1">
      <alignment vertical="top" wrapText="1"/>
    </xf>
    <xf numFmtId="0" fontId="4" fillId="0" borderId="2" xfId="0" applyFont="1" applyFill="1" applyBorder="1" applyAlignment="1"/>
    <xf numFmtId="0" fontId="1" fillId="3" borderId="2" xfId="0" applyFont="1" applyFill="1" applyBorder="1" applyAlignment="1">
      <alignment vertical="top" wrapText="1"/>
    </xf>
    <xf numFmtId="3" fontId="1" fillId="3" borderId="5" xfId="0" applyNumberFormat="1" applyFont="1" applyFill="1" applyBorder="1" applyAlignment="1">
      <alignment horizontal="center"/>
    </xf>
    <xf numFmtId="3" fontId="1" fillId="3" borderId="8" xfId="0" applyNumberFormat="1" applyFont="1" applyFill="1" applyBorder="1" applyAlignment="1">
      <alignment horizontal="center"/>
    </xf>
    <xf numFmtId="3" fontId="1" fillId="3" borderId="9" xfId="0" applyNumberFormat="1" applyFont="1" applyFill="1" applyBorder="1"/>
    <xf numFmtId="0" fontId="8" fillId="0" borderId="0" xfId="0" applyFont="1"/>
    <xf numFmtId="0" fontId="5" fillId="0" borderId="10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/>
    </xf>
    <xf numFmtId="0" fontId="7" fillId="0" borderId="19" xfId="0" applyFont="1" applyBorder="1" applyAlignment="1"/>
    <xf numFmtId="0" fontId="1" fillId="0" borderId="14" xfId="0" applyFont="1" applyBorder="1"/>
    <xf numFmtId="0" fontId="1" fillId="0" borderId="15" xfId="0" applyFont="1" applyBorder="1"/>
    <xf numFmtId="0" fontId="7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vertical="center" wrapText="1"/>
    </xf>
    <xf numFmtId="0" fontId="4" fillId="0" borderId="2" xfId="1" applyFont="1" applyFill="1" applyBorder="1" applyAlignment="1">
      <alignment vertical="center" wrapText="1"/>
    </xf>
    <xf numFmtId="0" fontId="4" fillId="0" borderId="2" xfId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4" fillId="0" borderId="2" xfId="0" applyFont="1" applyBorder="1" applyAlignment="1">
      <alignment horizontal="centerContinuous" vertical="center"/>
    </xf>
    <xf numFmtId="0" fontId="4" fillId="3" borderId="2" xfId="0" applyFont="1" applyFill="1" applyBorder="1" applyAlignment="1">
      <alignment horizontal="centerContinuous" vertical="center"/>
    </xf>
    <xf numFmtId="0" fontId="4" fillId="0" borderId="19" xfId="0" applyFont="1" applyBorder="1" applyAlignment="1">
      <alignment horizontal="centerContinuous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1" fillId="3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 vertical="center"/>
    </xf>
    <xf numFmtId="0" fontId="7" fillId="3" borderId="22" xfId="0" applyFont="1" applyFill="1" applyBorder="1"/>
    <xf numFmtId="3" fontId="5" fillId="0" borderId="1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1" fillId="0" borderId="13" xfId="0" applyFont="1" applyBorder="1"/>
    <xf numFmtId="0" fontId="1" fillId="0" borderId="16" xfId="0" applyFont="1" applyBorder="1" applyAlignment="1">
      <alignment horizontal="center"/>
    </xf>
    <xf numFmtId="0" fontId="6" fillId="2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9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1" fillId="0" borderId="12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7" fillId="0" borderId="6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1"/>
  <sheetViews>
    <sheetView showRowColHeaders="0" tabSelected="1" topLeftCell="A7" zoomScale="75" zoomScaleNormal="75" workbookViewId="0">
      <selection activeCell="J27" sqref="J27"/>
    </sheetView>
  </sheetViews>
  <sheetFormatPr defaultColWidth="9.140625" defaultRowHeight="14.25" x14ac:dyDescent="0.2"/>
  <cols>
    <col min="1" max="1" width="4.7109375" style="3" customWidth="1"/>
    <col min="2" max="2" width="70.7109375" style="3" customWidth="1"/>
    <col min="3" max="3" width="10" style="3" customWidth="1"/>
    <col min="4" max="6" width="17.7109375" style="3" customWidth="1"/>
    <col min="7" max="7" width="30.7109375" style="4" customWidth="1"/>
    <col min="8" max="8" width="10" style="2" customWidth="1"/>
    <col min="9" max="9" width="8.5703125" style="2" bestFit="1" customWidth="1"/>
    <col min="10" max="10" width="8" style="2" bestFit="1" customWidth="1"/>
    <col min="11" max="11" width="5.7109375" style="2" customWidth="1"/>
    <col min="12" max="12" width="9.140625" style="2"/>
    <col min="13" max="13" width="9.140625" style="3"/>
    <col min="14" max="14" width="4.140625" style="3" customWidth="1"/>
    <col min="15" max="16" width="9.140625" style="3"/>
    <col min="17" max="17" width="3.7109375" style="3" customWidth="1"/>
    <col min="18" max="19" width="9.140625" style="3"/>
    <col min="20" max="20" width="3.7109375" style="3" customWidth="1"/>
    <col min="21" max="22" width="9.140625" style="3"/>
    <col min="23" max="23" width="3.5703125" style="3" customWidth="1"/>
    <col min="24" max="25" width="9.140625" style="3"/>
    <col min="26" max="26" width="3" style="3" customWidth="1"/>
    <col min="27" max="28" width="9.140625" style="3"/>
    <col min="29" max="29" width="4" style="3" customWidth="1"/>
    <col min="30" max="16384" width="9.140625" style="3"/>
  </cols>
  <sheetData>
    <row r="1" spans="1:40" ht="26.25" x14ac:dyDescent="0.4">
      <c r="A1" s="13" t="s">
        <v>47</v>
      </c>
    </row>
    <row r="2" spans="1:40" ht="39.950000000000003" customHeight="1" thickBot="1" x14ac:dyDescent="0.4">
      <c r="A2" s="55" t="s">
        <v>25</v>
      </c>
      <c r="B2" s="56"/>
      <c r="C2" s="56"/>
      <c r="D2" s="56"/>
      <c r="E2" s="56"/>
      <c r="F2" s="56"/>
      <c r="G2" s="56"/>
    </row>
    <row r="3" spans="1:40" ht="36.75" customHeight="1" thickBot="1" x14ac:dyDescent="0.3">
      <c r="A3" s="52" t="s">
        <v>20</v>
      </c>
      <c r="B3" s="53"/>
      <c r="C3" s="53"/>
      <c r="D3" s="53"/>
      <c r="E3" s="53"/>
      <c r="F3" s="53"/>
      <c r="G3" s="54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93" customHeight="1" thickBot="1" x14ac:dyDescent="0.25">
      <c r="A4" s="32" t="s">
        <v>0</v>
      </c>
      <c r="B4" s="14" t="s">
        <v>1</v>
      </c>
      <c r="C4" s="33" t="s">
        <v>26</v>
      </c>
      <c r="D4" s="14" t="s">
        <v>21</v>
      </c>
      <c r="E4" s="14" t="s">
        <v>21</v>
      </c>
      <c r="F4" s="14" t="s">
        <v>35</v>
      </c>
      <c r="G4" s="37" t="s">
        <v>36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x14ac:dyDescent="0.2">
      <c r="A5" s="20" t="s">
        <v>12</v>
      </c>
      <c r="B5" s="7" t="s">
        <v>2</v>
      </c>
      <c r="C5" s="7"/>
      <c r="D5" s="10" t="s">
        <v>22</v>
      </c>
      <c r="E5" s="15" t="s">
        <v>23</v>
      </c>
      <c r="F5" s="34"/>
      <c r="G5" s="1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 ht="30" customHeight="1" x14ac:dyDescent="0.2">
      <c r="A6" s="38">
        <v>1</v>
      </c>
      <c r="B6" s="21" t="s">
        <v>14</v>
      </c>
      <c r="C6" s="41" t="s">
        <v>27</v>
      </c>
      <c r="D6" s="27">
        <v>10</v>
      </c>
      <c r="E6" s="8"/>
      <c r="F6" s="27"/>
      <c r="G6" s="30">
        <f t="shared" ref="G6:G18" si="0">+F6*(D6+E6)</f>
        <v>0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 ht="45" customHeight="1" x14ac:dyDescent="0.2">
      <c r="A7" s="38">
        <f>1+A6</f>
        <v>2</v>
      </c>
      <c r="B7" s="21" t="s">
        <v>43</v>
      </c>
      <c r="C7" s="41" t="s">
        <v>28</v>
      </c>
      <c r="D7" s="27"/>
      <c r="E7" s="31"/>
      <c r="F7" s="27"/>
      <c r="G7" s="30">
        <f t="shared" si="0"/>
        <v>0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pans="1:40" ht="30" customHeight="1" x14ac:dyDescent="0.2">
      <c r="A8" s="38">
        <f t="shared" ref="A8:A19" si="1">1+A7</f>
        <v>3</v>
      </c>
      <c r="B8" s="21" t="s">
        <v>17</v>
      </c>
      <c r="C8" s="41" t="s">
        <v>29</v>
      </c>
      <c r="D8" s="27"/>
      <c r="E8" s="31"/>
      <c r="F8" s="27"/>
      <c r="G8" s="30">
        <f t="shared" si="0"/>
        <v>0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pans="1:40" ht="30" customHeight="1" x14ac:dyDescent="0.2">
      <c r="A9" s="38">
        <f t="shared" si="1"/>
        <v>4</v>
      </c>
      <c r="B9" s="21" t="s">
        <v>16</v>
      </c>
      <c r="C9" s="41" t="s">
        <v>28</v>
      </c>
      <c r="D9" s="27"/>
      <c r="E9" s="31"/>
      <c r="F9" s="27"/>
      <c r="G9" s="30">
        <f t="shared" si="0"/>
        <v>0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1:40" ht="30" customHeight="1" x14ac:dyDescent="0.2">
      <c r="A10" s="38">
        <f t="shared" si="1"/>
        <v>5</v>
      </c>
      <c r="B10" s="21" t="s">
        <v>18</v>
      </c>
      <c r="C10" s="41" t="s">
        <v>29</v>
      </c>
      <c r="D10" s="27"/>
      <c r="E10" s="31"/>
      <c r="F10" s="27"/>
      <c r="G10" s="30">
        <f t="shared" si="0"/>
        <v>0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40" ht="45" customHeight="1" x14ac:dyDescent="0.2">
      <c r="A11" s="38">
        <f t="shared" si="1"/>
        <v>6</v>
      </c>
      <c r="B11" s="21" t="s">
        <v>42</v>
      </c>
      <c r="C11" s="41" t="s">
        <v>37</v>
      </c>
      <c r="D11" s="27">
        <f>+D14*4+10</f>
        <v>66</v>
      </c>
      <c r="E11" s="31"/>
      <c r="F11" s="27"/>
      <c r="G11" s="30">
        <f t="shared" si="0"/>
        <v>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0" ht="30" customHeight="1" x14ac:dyDescent="0.2">
      <c r="A12" s="38">
        <f t="shared" si="1"/>
        <v>7</v>
      </c>
      <c r="B12" s="22" t="s">
        <v>3</v>
      </c>
      <c r="C12" s="42" t="s">
        <v>30</v>
      </c>
      <c r="D12" s="27">
        <v>4</v>
      </c>
      <c r="E12" s="31"/>
      <c r="F12" s="27"/>
      <c r="G12" s="30">
        <f t="shared" si="0"/>
        <v>0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40" ht="30" customHeight="1" x14ac:dyDescent="0.2">
      <c r="A13" s="38">
        <f t="shared" si="1"/>
        <v>8</v>
      </c>
      <c r="B13" s="22" t="s">
        <v>48</v>
      </c>
      <c r="C13" s="42" t="s">
        <v>27</v>
      </c>
      <c r="D13" s="27">
        <f>+D14*2</f>
        <v>28</v>
      </c>
      <c r="E13" s="31"/>
      <c r="F13" s="27"/>
      <c r="G13" s="30">
        <f t="shared" si="0"/>
        <v>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 ht="30" customHeight="1" x14ac:dyDescent="0.2">
      <c r="A14" s="38">
        <f t="shared" si="1"/>
        <v>9</v>
      </c>
      <c r="B14" s="22" t="s">
        <v>9</v>
      </c>
      <c r="C14" s="42" t="s">
        <v>30</v>
      </c>
      <c r="D14" s="27">
        <v>14</v>
      </c>
      <c r="E14" s="31"/>
      <c r="F14" s="27"/>
      <c r="G14" s="30">
        <f t="shared" si="0"/>
        <v>0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40" ht="30" customHeight="1" x14ac:dyDescent="0.2">
      <c r="A15" s="38">
        <f t="shared" si="1"/>
        <v>10</v>
      </c>
      <c r="B15" s="22" t="s">
        <v>44</v>
      </c>
      <c r="C15" s="42" t="s">
        <v>30</v>
      </c>
      <c r="D15" s="27">
        <f>+D14</f>
        <v>14</v>
      </c>
      <c r="E15" s="31"/>
      <c r="F15" s="27"/>
      <c r="G15" s="30">
        <f t="shared" si="0"/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40" ht="30" customHeight="1" x14ac:dyDescent="0.2">
      <c r="A16" s="38">
        <f t="shared" si="1"/>
        <v>11</v>
      </c>
      <c r="B16" s="21" t="s">
        <v>15</v>
      </c>
      <c r="C16" s="41" t="s">
        <v>30</v>
      </c>
      <c r="D16" s="27">
        <v>7</v>
      </c>
      <c r="E16" s="31"/>
      <c r="F16" s="27"/>
      <c r="G16" s="30">
        <f t="shared" si="0"/>
        <v>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40" ht="30" customHeight="1" x14ac:dyDescent="0.2">
      <c r="A17" s="38">
        <f t="shared" si="1"/>
        <v>12</v>
      </c>
      <c r="B17" s="21" t="s">
        <v>4</v>
      </c>
      <c r="C17" s="41" t="s">
        <v>31</v>
      </c>
      <c r="D17" s="27">
        <v>200</v>
      </c>
      <c r="E17" s="31"/>
      <c r="F17" s="35"/>
      <c r="G17" s="30">
        <f t="shared" si="0"/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pans="1:40" s="5" customFormat="1" ht="30" customHeight="1" x14ac:dyDescent="0.2">
      <c r="A18" s="38">
        <f t="shared" si="1"/>
        <v>13</v>
      </c>
      <c r="B18" s="21" t="s">
        <v>33</v>
      </c>
      <c r="C18" s="41" t="s">
        <v>32</v>
      </c>
      <c r="D18" s="27"/>
      <c r="E18" s="31"/>
      <c r="F18" s="35"/>
      <c r="G18" s="30">
        <f t="shared" si="0"/>
        <v>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ht="30" customHeight="1" x14ac:dyDescent="0.2">
      <c r="A19" s="38">
        <f t="shared" si="1"/>
        <v>14</v>
      </c>
      <c r="B19" s="22" t="s">
        <v>5</v>
      </c>
      <c r="C19" s="42" t="s">
        <v>28</v>
      </c>
      <c r="D19" s="27">
        <v>4</v>
      </c>
      <c r="E19" s="31"/>
      <c r="F19" s="35"/>
      <c r="G19" s="30">
        <f>+F19*(D19+E19)</f>
        <v>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pans="1:40" s="2" customFormat="1" ht="15" customHeight="1" x14ac:dyDescent="0.2">
      <c r="A20" s="39" t="s">
        <v>19</v>
      </c>
      <c r="B20" s="9" t="s">
        <v>6</v>
      </c>
      <c r="C20" s="43"/>
      <c r="D20" s="28"/>
      <c r="E20" s="6"/>
      <c r="F20" s="36"/>
      <c r="G20" s="12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s="2" customFormat="1" ht="30" customHeight="1" x14ac:dyDescent="0.2">
      <c r="A21" s="38">
        <f>1+A19</f>
        <v>15</v>
      </c>
      <c r="B21" s="23" t="s">
        <v>7</v>
      </c>
      <c r="C21" s="44" t="s">
        <v>27</v>
      </c>
      <c r="D21" s="27">
        <v>20</v>
      </c>
      <c r="E21" s="31"/>
      <c r="F21" s="35"/>
      <c r="G21" s="30">
        <f>+F21*(D21+E21)</f>
        <v>0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s="2" customFormat="1" ht="30" customHeight="1" x14ac:dyDescent="0.2">
      <c r="A22" s="38">
        <f t="shared" ref="A22:A24" si="2">1+A21</f>
        <v>16</v>
      </c>
      <c r="B22" s="23" t="s">
        <v>45</v>
      </c>
      <c r="C22" s="44" t="s">
        <v>27</v>
      </c>
      <c r="D22" s="27">
        <v>10</v>
      </c>
      <c r="E22" s="31"/>
      <c r="F22" s="35"/>
      <c r="G22" s="30">
        <f>+F22*(D22+E22)</f>
        <v>0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s="2" customFormat="1" ht="30" customHeight="1" x14ac:dyDescent="0.2">
      <c r="A23" s="38">
        <f t="shared" si="2"/>
        <v>17</v>
      </c>
      <c r="B23" s="24" t="s">
        <v>46</v>
      </c>
      <c r="C23" s="45" t="s">
        <v>27</v>
      </c>
      <c r="D23" s="27">
        <v>30</v>
      </c>
      <c r="E23" s="31"/>
      <c r="F23" s="35"/>
      <c r="G23" s="30">
        <f>+F23*(D23+E23)</f>
        <v>0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s="2" customFormat="1" ht="30" customHeight="1" x14ac:dyDescent="0.2">
      <c r="A24" s="38">
        <f t="shared" si="2"/>
        <v>18</v>
      </c>
      <c r="B24" s="25" t="s">
        <v>8</v>
      </c>
      <c r="C24" s="46" t="s">
        <v>38</v>
      </c>
      <c r="D24" s="27">
        <v>1</v>
      </c>
      <c r="E24" s="31"/>
      <c r="F24" s="35"/>
      <c r="G24" s="30">
        <f>+F24*(D24+E24)</f>
        <v>0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s="2" customFormat="1" ht="15" customHeight="1" x14ac:dyDescent="0.2">
      <c r="A25" s="39" t="s">
        <v>13</v>
      </c>
      <c r="B25" s="9" t="s">
        <v>11</v>
      </c>
      <c r="C25" s="43"/>
      <c r="D25" s="28"/>
      <c r="E25" s="6"/>
      <c r="F25" s="36"/>
      <c r="G25" s="12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s="2" customFormat="1" ht="30" customHeight="1" thickBot="1" x14ac:dyDescent="0.25">
      <c r="A26" s="40">
        <f>1+A24</f>
        <v>19</v>
      </c>
      <c r="B26" s="26" t="s">
        <v>10</v>
      </c>
      <c r="C26" s="47" t="s">
        <v>27</v>
      </c>
      <c r="D26" s="29">
        <v>40</v>
      </c>
      <c r="E26" s="16"/>
      <c r="F26" s="49"/>
      <c r="G26" s="30">
        <f>+F26*(D26+E26)</f>
        <v>0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s="2" customFormat="1" ht="30" customHeight="1" thickBot="1" x14ac:dyDescent="0.25">
      <c r="A27" s="60" t="s">
        <v>39</v>
      </c>
      <c r="B27" s="61"/>
      <c r="C27" s="61"/>
      <c r="D27" s="61"/>
      <c r="E27" s="61"/>
      <c r="F27" s="62"/>
      <c r="G27" s="48">
        <f>SUM(G5:G26)</f>
        <v>0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s="2" customFormat="1" ht="30" customHeight="1" thickBot="1" x14ac:dyDescent="0.25">
      <c r="A28" s="60" t="s">
        <v>40</v>
      </c>
      <c r="B28" s="61"/>
      <c r="C28" s="61"/>
      <c r="D28" s="61"/>
      <c r="E28" s="61"/>
      <c r="F28" s="62"/>
      <c r="G28" s="48">
        <f>+G27*0.21</f>
        <v>0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s="2" customFormat="1" ht="30" customHeight="1" thickBot="1" x14ac:dyDescent="0.25">
      <c r="A29" s="60" t="s">
        <v>41</v>
      </c>
      <c r="B29" s="61"/>
      <c r="C29" s="61"/>
      <c r="D29" s="61"/>
      <c r="E29" s="61"/>
      <c r="F29" s="62"/>
      <c r="G29" s="48">
        <f>+G27+G28</f>
        <v>0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 ht="25.5" customHeight="1" x14ac:dyDescent="0.2">
      <c r="A30" s="19" t="s">
        <v>24</v>
      </c>
      <c r="B30" s="50"/>
      <c r="C30" s="17"/>
      <c r="D30" s="17"/>
      <c r="E30" s="17"/>
      <c r="F30" s="17"/>
      <c r="G30" s="18"/>
    </row>
    <row r="31" spans="1:40" ht="15.75" thickBot="1" x14ac:dyDescent="0.25">
      <c r="A31" s="51" t="s">
        <v>34</v>
      </c>
      <c r="B31" s="57" t="s">
        <v>49</v>
      </c>
      <c r="C31" s="57"/>
      <c r="D31" s="58"/>
      <c r="E31" s="58"/>
      <c r="F31" s="58"/>
      <c r="G31" s="59"/>
      <c r="H31" s="3"/>
      <c r="I31" s="3"/>
      <c r="J31" s="3"/>
      <c r="K31" s="3"/>
      <c r="L31" s="3"/>
    </row>
  </sheetData>
  <mergeCells count="6">
    <mergeCell ref="A3:G3"/>
    <mergeCell ref="A2:G2"/>
    <mergeCell ref="B31:G31"/>
    <mergeCell ref="A27:F27"/>
    <mergeCell ref="A28:F28"/>
    <mergeCell ref="A29:F29"/>
  </mergeCells>
  <printOptions horizontalCentered="1"/>
  <pageMargins left="0.39370078740157483" right="0.23622047244094491" top="0.55118110236220474" bottom="0.55118110236220474" header="0.31496062992125984" footer="0.31496062992125984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7</vt:lpstr>
      <vt:lpstr>'příloha 7'!Názvy_tisku</vt:lpstr>
      <vt:lpstr>'příloha 7'!Oblast_tisku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TMI-NTBK</dc:creator>
  <cp:lastModifiedBy>Horejš Tomáš</cp:lastModifiedBy>
  <cp:lastPrinted>2022-11-11T15:30:08Z</cp:lastPrinted>
  <dcterms:created xsi:type="dcterms:W3CDTF">2019-01-17T12:11:52Z</dcterms:created>
  <dcterms:modified xsi:type="dcterms:W3CDTF">2026-01-30T08:15:48Z</dcterms:modified>
</cp:coreProperties>
</file>