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_ZAKÁZKY - CPV kód obecný\7. KCV úklidové služby (VZMR)\10_10 Odpověď zadavateli\"/>
    </mc:Choice>
  </mc:AlternateContent>
  <bookViews>
    <workbookView xWindow="0" yWindow="0" windowWidth="21576" windowHeight="9240"/>
  </bookViews>
  <sheets>
    <sheet name="Celkové plochy" sheetId="1" r:id="rId1"/>
    <sheet name="1.PP" sheetId="2" r:id="rId2"/>
    <sheet name="1.NP" sheetId="5" r:id="rId3"/>
    <sheet name="2.NP" sheetId="4" r:id="rId4"/>
    <sheet name="3.NP" sheetId="6" r:id="rId5"/>
    <sheet name="4.NP" sheetId="7" r:id="rId6"/>
    <sheet name="5.NP" sheetId="8" r:id="rId7"/>
    <sheet name="mezipatra" sheetId="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B33" i="1"/>
  <c r="L6" i="2"/>
  <c r="E6" i="2"/>
  <c r="L5" i="2"/>
  <c r="E5" i="2"/>
  <c r="E4" i="2"/>
  <c r="M5" i="2"/>
  <c r="N7" i="2"/>
  <c r="O7" i="2"/>
  <c r="L7" i="2" s="1"/>
  <c r="O8" i="2"/>
  <c r="O9" i="2"/>
  <c r="O10" i="2"/>
  <c r="O11" i="2"/>
  <c r="O4" i="2"/>
  <c r="N8" i="2"/>
  <c r="L8" i="2" s="1"/>
  <c r="N9" i="2"/>
  <c r="L9" i="2" s="1"/>
  <c r="N10" i="2"/>
  <c r="L10" i="2" s="1"/>
  <c r="N11" i="2"/>
  <c r="L11" i="2" s="1"/>
  <c r="N4" i="2"/>
  <c r="O5" i="9"/>
  <c r="O6" i="9"/>
  <c r="O7" i="9"/>
  <c r="O8" i="9"/>
  <c r="O9" i="9"/>
  <c r="O10" i="9"/>
  <c r="O11" i="9"/>
  <c r="O4" i="9"/>
  <c r="N5" i="9"/>
  <c r="L5" i="9" s="1"/>
  <c r="N6" i="9"/>
  <c r="L6" i="9" s="1"/>
  <c r="N7" i="9"/>
  <c r="L7" i="9" s="1"/>
  <c r="N8" i="9"/>
  <c r="L8" i="9" s="1"/>
  <c r="N9" i="9"/>
  <c r="L9" i="9" s="1"/>
  <c r="N10" i="9"/>
  <c r="L10" i="9" s="1"/>
  <c r="N11" i="9"/>
  <c r="L11" i="9" s="1"/>
  <c r="N4" i="9"/>
  <c r="L4" i="9" s="1"/>
  <c r="L12" i="9" s="1"/>
  <c r="D12" i="1" s="1"/>
  <c r="O4" i="8"/>
  <c r="N4" i="8"/>
  <c r="L4" i="8" s="1"/>
  <c r="L5" i="8" s="1"/>
  <c r="D11" i="1" s="1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N5" i="7"/>
  <c r="L5" i="7" s="1"/>
  <c r="N6" i="7"/>
  <c r="L6" i="7" s="1"/>
  <c r="N7" i="7"/>
  <c r="L7" i="7" s="1"/>
  <c r="N8" i="7"/>
  <c r="L8" i="7" s="1"/>
  <c r="N9" i="7"/>
  <c r="L9" i="7" s="1"/>
  <c r="N10" i="7"/>
  <c r="L10" i="7" s="1"/>
  <c r="N11" i="7"/>
  <c r="L11" i="7" s="1"/>
  <c r="N12" i="7"/>
  <c r="L12" i="7" s="1"/>
  <c r="N13" i="7"/>
  <c r="L13" i="7" s="1"/>
  <c r="N14" i="7"/>
  <c r="L14" i="7" s="1"/>
  <c r="N15" i="7"/>
  <c r="L15" i="7" s="1"/>
  <c r="N16" i="7"/>
  <c r="L16" i="7" s="1"/>
  <c r="N17" i="7"/>
  <c r="L17" i="7" s="1"/>
  <c r="N18" i="7"/>
  <c r="L18" i="7" s="1"/>
  <c r="O4" i="7"/>
  <c r="N4" i="7"/>
  <c r="L4" i="7" s="1"/>
  <c r="L19" i="7" s="1"/>
  <c r="D10" i="1" s="1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N5" i="6"/>
  <c r="L5" i="6" s="1"/>
  <c r="N6" i="6"/>
  <c r="L6" i="6" s="1"/>
  <c r="N7" i="6"/>
  <c r="L7" i="6" s="1"/>
  <c r="N8" i="6"/>
  <c r="L8" i="6" s="1"/>
  <c r="N9" i="6"/>
  <c r="L9" i="6" s="1"/>
  <c r="N10" i="6"/>
  <c r="L10" i="6" s="1"/>
  <c r="N11" i="6"/>
  <c r="L11" i="6" s="1"/>
  <c r="N12" i="6"/>
  <c r="L12" i="6" s="1"/>
  <c r="N13" i="6"/>
  <c r="L13" i="6" s="1"/>
  <c r="N14" i="6"/>
  <c r="L14" i="6" s="1"/>
  <c r="N15" i="6"/>
  <c r="L15" i="6" s="1"/>
  <c r="N16" i="6"/>
  <c r="L16" i="6" s="1"/>
  <c r="N17" i="6"/>
  <c r="L17" i="6" s="1"/>
  <c r="O4" i="6"/>
  <c r="N4" i="6"/>
  <c r="L4" i="6" s="1"/>
  <c r="L18" i="6" s="1"/>
  <c r="D9" i="1" s="1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N5" i="4"/>
  <c r="L5" i="4" s="1"/>
  <c r="N6" i="4"/>
  <c r="L6" i="4" s="1"/>
  <c r="N7" i="4"/>
  <c r="L7" i="4" s="1"/>
  <c r="N8" i="4"/>
  <c r="L8" i="4" s="1"/>
  <c r="N9" i="4"/>
  <c r="L9" i="4" s="1"/>
  <c r="N10" i="4"/>
  <c r="L10" i="4" s="1"/>
  <c r="N11" i="4"/>
  <c r="L11" i="4" s="1"/>
  <c r="N12" i="4"/>
  <c r="L12" i="4" s="1"/>
  <c r="N13" i="4"/>
  <c r="L13" i="4" s="1"/>
  <c r="N14" i="4"/>
  <c r="L14" i="4" s="1"/>
  <c r="N15" i="4"/>
  <c r="L15" i="4" s="1"/>
  <c r="N16" i="4"/>
  <c r="L16" i="4" s="1"/>
  <c r="N17" i="4"/>
  <c r="L17" i="4" s="1"/>
  <c r="O4" i="4"/>
  <c r="N4" i="4"/>
  <c r="L4" i="4" s="1"/>
  <c r="L18" i="4" s="1"/>
  <c r="D8" i="1" s="1"/>
  <c r="O6" i="5"/>
  <c r="O7" i="5"/>
  <c r="O8" i="5"/>
  <c r="O9" i="5"/>
  <c r="O10" i="5"/>
  <c r="O11" i="5"/>
  <c r="O12" i="5"/>
  <c r="O13" i="5"/>
  <c r="O5" i="5"/>
  <c r="N6" i="5"/>
  <c r="L6" i="5" s="1"/>
  <c r="N7" i="5"/>
  <c r="L7" i="5" s="1"/>
  <c r="N8" i="5"/>
  <c r="L8" i="5" s="1"/>
  <c r="N9" i="5"/>
  <c r="N10" i="5"/>
  <c r="L10" i="5" s="1"/>
  <c r="N11" i="5"/>
  <c r="L11" i="5" s="1"/>
  <c r="N12" i="5"/>
  <c r="L12" i="5" s="1"/>
  <c r="N13" i="5"/>
  <c r="L13" i="5" s="1"/>
  <c r="N5" i="5"/>
  <c r="L5" i="5" s="1"/>
  <c r="O4" i="5"/>
  <c r="N4" i="5"/>
  <c r="L4" i="5" s="1"/>
  <c r="E12" i="7"/>
  <c r="M12" i="7" s="1"/>
  <c r="E6" i="9"/>
  <c r="M6" i="9" s="1"/>
  <c r="E7" i="9"/>
  <c r="M7" i="9" s="1"/>
  <c r="E8" i="9"/>
  <c r="M8" i="9" s="1"/>
  <c r="E9" i="9"/>
  <c r="M9" i="9" s="1"/>
  <c r="E10" i="9"/>
  <c r="M10" i="9" s="1"/>
  <c r="E11" i="9"/>
  <c r="M11" i="9" s="1"/>
  <c r="E5" i="9"/>
  <c r="M5" i="9" s="1"/>
  <c r="E4" i="9"/>
  <c r="E4" i="8"/>
  <c r="E6" i="7"/>
  <c r="M6" i="7" s="1"/>
  <c r="E7" i="7"/>
  <c r="M7" i="7" s="1"/>
  <c r="E8" i="7"/>
  <c r="M8" i="7" s="1"/>
  <c r="E9" i="7"/>
  <c r="M9" i="7" s="1"/>
  <c r="E10" i="7"/>
  <c r="M10" i="7" s="1"/>
  <c r="E11" i="7"/>
  <c r="M11" i="7" s="1"/>
  <c r="E13" i="7"/>
  <c r="M13" i="7" s="1"/>
  <c r="E14" i="7"/>
  <c r="M14" i="7" s="1"/>
  <c r="E15" i="7"/>
  <c r="M15" i="7" s="1"/>
  <c r="E16" i="7"/>
  <c r="M16" i="7" s="1"/>
  <c r="E17" i="7"/>
  <c r="M17" i="7" s="1"/>
  <c r="E18" i="7"/>
  <c r="M18" i="7" s="1"/>
  <c r="E5" i="7"/>
  <c r="M5" i="7" s="1"/>
  <c r="E4" i="7"/>
  <c r="E6" i="6"/>
  <c r="M6" i="6" s="1"/>
  <c r="E7" i="6"/>
  <c r="M7" i="6" s="1"/>
  <c r="E8" i="6"/>
  <c r="M8" i="6" s="1"/>
  <c r="E9" i="6"/>
  <c r="M9" i="6" s="1"/>
  <c r="E10" i="6"/>
  <c r="M10" i="6" s="1"/>
  <c r="E11" i="6"/>
  <c r="M11" i="6" s="1"/>
  <c r="E12" i="6"/>
  <c r="M12" i="6" s="1"/>
  <c r="E13" i="6"/>
  <c r="M13" i="6" s="1"/>
  <c r="E14" i="6"/>
  <c r="M14" i="6" s="1"/>
  <c r="E15" i="6"/>
  <c r="M15" i="6" s="1"/>
  <c r="E16" i="6"/>
  <c r="M16" i="6" s="1"/>
  <c r="E17" i="6"/>
  <c r="M17" i="6" s="1"/>
  <c r="E5" i="6"/>
  <c r="M5" i="6" s="1"/>
  <c r="E4" i="6"/>
  <c r="E6" i="4"/>
  <c r="M6" i="4" s="1"/>
  <c r="E7" i="4"/>
  <c r="M7" i="4" s="1"/>
  <c r="E8" i="4"/>
  <c r="M8" i="4" s="1"/>
  <c r="E9" i="4"/>
  <c r="M9" i="4" s="1"/>
  <c r="E10" i="4"/>
  <c r="M10" i="4" s="1"/>
  <c r="E11" i="4"/>
  <c r="M11" i="4" s="1"/>
  <c r="E12" i="4"/>
  <c r="M12" i="4" s="1"/>
  <c r="E13" i="4"/>
  <c r="M13" i="4" s="1"/>
  <c r="E14" i="4"/>
  <c r="M14" i="4" s="1"/>
  <c r="E15" i="4"/>
  <c r="M15" i="4" s="1"/>
  <c r="E16" i="4"/>
  <c r="M16" i="4" s="1"/>
  <c r="E17" i="4"/>
  <c r="M17" i="4" s="1"/>
  <c r="E5" i="4"/>
  <c r="M5" i="4" s="1"/>
  <c r="E4" i="4"/>
  <c r="M4" i="4" l="1"/>
  <c r="M18" i="4" s="1"/>
  <c r="E8" i="1" s="1"/>
  <c r="E18" i="4"/>
  <c r="C8" i="1" s="1"/>
  <c r="M4" i="6"/>
  <c r="M18" i="6" s="1"/>
  <c r="E9" i="1" s="1"/>
  <c r="E18" i="6"/>
  <c r="C9" i="1" s="1"/>
  <c r="E19" i="7"/>
  <c r="C10" i="1" s="1"/>
  <c r="M4" i="7"/>
  <c r="M19" i="7" s="1"/>
  <c r="E10" i="1" s="1"/>
  <c r="M4" i="8"/>
  <c r="M5" i="8" s="1"/>
  <c r="E11" i="1" s="1"/>
  <c r="E5" i="8"/>
  <c r="C11" i="1" s="1"/>
  <c r="M4" i="9"/>
  <c r="M12" i="9" s="1"/>
  <c r="E12" i="1" s="1"/>
  <c r="E12" i="9"/>
  <c r="C12" i="1" s="1"/>
  <c r="L9" i="5"/>
  <c r="L4" i="2"/>
  <c r="M4" i="2" s="1"/>
  <c r="M6" i="2"/>
  <c r="L12" i="2"/>
  <c r="D6" i="1" s="1"/>
  <c r="L14" i="5"/>
  <c r="D7" i="1" s="1"/>
  <c r="E5" i="5"/>
  <c r="M5" i="5" s="1"/>
  <c r="E6" i="5"/>
  <c r="M6" i="5" s="1"/>
  <c r="E7" i="5"/>
  <c r="M7" i="5" s="1"/>
  <c r="E8" i="5"/>
  <c r="M8" i="5" s="1"/>
  <c r="E9" i="5"/>
  <c r="E10" i="5"/>
  <c r="M10" i="5" s="1"/>
  <c r="E11" i="5"/>
  <c r="M11" i="5" s="1"/>
  <c r="E12" i="5"/>
  <c r="M12" i="5" s="1"/>
  <c r="E13" i="5"/>
  <c r="M13" i="5" s="1"/>
  <c r="E4" i="5"/>
  <c r="B12" i="2"/>
  <c r="B6" i="1" s="1"/>
  <c r="B5" i="8"/>
  <c r="B11" i="1" s="1"/>
  <c r="B12" i="9"/>
  <c r="B12" i="1" s="1"/>
  <c r="B19" i="7"/>
  <c r="B10" i="1" s="1"/>
  <c r="B18" i="6"/>
  <c r="B9" i="1" s="1"/>
  <c r="B18" i="4"/>
  <c r="B8" i="1" s="1"/>
  <c r="B14" i="5"/>
  <c r="B7" i="1" s="1"/>
  <c r="B13" i="1" l="1"/>
  <c r="M4" i="5"/>
  <c r="E14" i="5"/>
  <c r="C7" i="1" s="1"/>
  <c r="M9" i="5"/>
  <c r="M14" i="5" s="1"/>
  <c r="E7" i="1" s="1"/>
  <c r="D13" i="1"/>
  <c r="E7" i="2"/>
  <c r="M7" i="2" s="1"/>
  <c r="E8" i="2"/>
  <c r="M8" i="2" s="1"/>
  <c r="E9" i="2"/>
  <c r="M9" i="2" s="1"/>
  <c r="E10" i="2"/>
  <c r="M10" i="2" s="1"/>
  <c r="E11" i="2"/>
  <c r="M11" i="2" s="1"/>
  <c r="E12" i="2"/>
  <c r="C6" i="1" s="1"/>
  <c r="C13" i="1" s="1"/>
  <c r="C38" i="1" s="1"/>
  <c r="C40" i="1" s="1"/>
  <c r="M12" i="2" l="1"/>
  <c r="E6" i="1" s="1"/>
  <c r="E13" i="1" s="1"/>
</calcChain>
</file>

<file path=xl/sharedStrings.xml><?xml version="1.0" encoding="utf-8"?>
<sst xmlns="http://schemas.openxmlformats.org/spreadsheetml/2006/main" count="232" uniqueCount="87">
  <si>
    <t>Příloha č. 4 Výzvy - Přehled ploch oken</t>
  </si>
  <si>
    <t>KCV Plzeň - plocha oken určená k úklidu (započítány obě strany oken/skel)</t>
  </si>
  <si>
    <t>sady 5. května 42, Plzeň</t>
  </si>
  <si>
    <t> </t>
  </si>
  <si>
    <t>Poschodí</t>
  </si>
  <si>
    <t>počet oken</t>
  </si>
  <si>
    <r>
      <t>celková plocha oken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</si>
  <si>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plocha skleněné výplně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</si>
  <si>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>plocha rámu okna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</si>
  <si>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1. PP</t>
  </si>
  <si>
    <t>1. NP</t>
  </si>
  <si>
    <t>2. NP</t>
  </si>
  <si>
    <t>3. NP</t>
  </si>
  <si>
    <t>4. NP</t>
  </si>
  <si>
    <t>5. NP</t>
  </si>
  <si>
    <t>mezipatra</t>
  </si>
  <si>
    <t>celkem</t>
  </si>
  <si>
    <t>Tylova 33, Plzeň</t>
  </si>
  <si>
    <t>Typ okna a dveří včetně rámu</t>
  </si>
  <si>
    <t>počet</t>
  </si>
  <si>
    <r>
      <t>plocha (m</t>
    </r>
    <r>
      <rPr>
        <b/>
        <vertAlign val="superscript"/>
        <sz val="11"/>
        <color rgb="FF000000"/>
        <rFont val="Calibri"/>
        <family val="2"/>
        <charset val="238"/>
        <scheme val="minor"/>
      </rPr>
      <t>2</t>
    </r>
    <r>
      <rPr>
        <b/>
        <sz val="11"/>
        <color rgb="FF000000"/>
        <rFont val="Calibri"/>
        <family val="2"/>
        <charset val="238"/>
        <scheme val="minor"/>
      </rPr>
      <t>)</t>
    </r>
  </si>
  <si>
    <t>Hliníkové</t>
  </si>
  <si>
    <t>Interiérové dveře</t>
  </si>
  <si>
    <t>Celoskleněné dveře</t>
  </si>
  <si>
    <t>Plastové</t>
  </si>
  <si>
    <t>Celková plocha oken Tylova 33</t>
  </si>
  <si>
    <t>Celková plocha oken z obou stran</t>
  </si>
  <si>
    <t>m2</t>
  </si>
  <si>
    <t>Celková plocha oken sady 5. května 42 z obou stran</t>
  </si>
  <si>
    <t>Celková plocha oken Tylova 33 z obou stran</t>
  </si>
  <si>
    <t>Celková plocha oken v obou budovách</t>
  </si>
  <si>
    <t>celkový rozměr okna</t>
  </si>
  <si>
    <t>rozměr skleněné plochy</t>
  </si>
  <si>
    <t>rozměr dřevěné plochy (rámu)</t>
  </si>
  <si>
    <t>výška (m)</t>
  </si>
  <si>
    <t>šířka (m)</t>
  </si>
  <si>
    <r>
      <t>celkem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</si>
  <si>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počet tabulí vodorovně</t>
  </si>
  <si>
    <t>počet tabulí svisle</t>
  </si>
  <si>
    <t>výška spodní tabule (m)</t>
  </si>
  <si>
    <t>šířka spodní tabule (m)</t>
  </si>
  <si>
    <t>výška horní tabule (m)</t>
  </si>
  <si>
    <t>šířka horní tabule (m)</t>
  </si>
  <si>
    <t>okno mezi vchody (dvojité)</t>
  </si>
  <si>
    <t>okno mezi vchody - půlkruh (dvojité)</t>
  </si>
  <si>
    <t>půlkruhová okna nad vchody</t>
  </si>
  <si>
    <t>vrátnice - obsluhovací okénko</t>
  </si>
  <si>
    <t>vrátnice - okno</t>
  </si>
  <si>
    <t>okno do vnitrobloku</t>
  </si>
  <si>
    <t>pánské WC</t>
  </si>
  <si>
    <t>knihovna</t>
  </si>
  <si>
    <t>aula</t>
  </si>
  <si>
    <t>učebna č. 1</t>
  </si>
  <si>
    <t>učebna č. 2</t>
  </si>
  <si>
    <t>zápisová kancelář s knihovnou</t>
  </si>
  <si>
    <t>chodba</t>
  </si>
  <si>
    <t>učebna č. 3</t>
  </si>
  <si>
    <t>učebna č. 4</t>
  </si>
  <si>
    <t>učebna PC</t>
  </si>
  <si>
    <t>zasedací místnost</t>
  </si>
  <si>
    <t>ekonomické odd.</t>
  </si>
  <si>
    <t>ředitelna</t>
  </si>
  <si>
    <t>kuchyňka</t>
  </si>
  <si>
    <t>WC páni</t>
  </si>
  <si>
    <t>WC dámy</t>
  </si>
  <si>
    <t>učebna č. 7</t>
  </si>
  <si>
    <t>učebna č. 9</t>
  </si>
  <si>
    <t>učebna č. 10</t>
  </si>
  <si>
    <t>učebna č. 11</t>
  </si>
  <si>
    <t>sborovna</t>
  </si>
  <si>
    <t>kancelář</t>
  </si>
  <si>
    <t>učebna č. 12</t>
  </si>
  <si>
    <t>učebna č. 13</t>
  </si>
  <si>
    <t>učebna č. 14</t>
  </si>
  <si>
    <t>učebna č. 15</t>
  </si>
  <si>
    <t>kancelář - garanti</t>
  </si>
  <si>
    <t>zasedací místnost - garanti</t>
  </si>
  <si>
    <t>zasedací místnost - projekt</t>
  </si>
  <si>
    <t>mezipatra - dvojitá okna - v tabulce v počtu zohledněno</t>
  </si>
  <si>
    <t>1. mezipatro - servrovna</t>
  </si>
  <si>
    <t>1. mezipatro - podesty</t>
  </si>
  <si>
    <t>2. mezipatro - wc zaměstnanci</t>
  </si>
  <si>
    <t>2. mezipatro - podesty</t>
  </si>
  <si>
    <t>3. mezipatro - zasedací místnost</t>
  </si>
  <si>
    <t>3. mezipatro - podesty</t>
  </si>
  <si>
    <t>4. mezipatro - wc zaměstnanci</t>
  </si>
  <si>
    <t>4. mezipatro - podesty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</si>
</sst>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4" fillId="3" borderId="0" xfId="0" applyFont="1" applyFill="1"/>
    <xf numFmtId="0" fontId="5" fillId="4" borderId="12" xfId="0" applyFont="1" applyFill="1" applyBorder="1"/>
    <xf numFmtId="0" fontId="5" fillId="4" borderId="13" xfId="0" applyFont="1" applyFill="1" applyBorder="1"/>
    <xf numFmtId="0" fontId="5" fillId="4" borderId="14" xfId="0" applyFont="1" applyFill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5" fillId="5" borderId="18" xfId="0" applyFont="1" applyFill="1" applyBorder="1"/>
    <xf numFmtId="0" fontId="5" fillId="5" borderId="19" xfId="0" applyFont="1" applyFill="1" applyBorder="1"/>
    <xf numFmtId="0" fontId="5" fillId="5" borderId="20" xfId="0" applyFont="1" applyFill="1" applyBorder="1"/>
    <xf numFmtId="0" fontId="7" fillId="3" borderId="11" xfId="0" applyFont="1" applyFill="1" applyBorder="1"/>
    <xf numFmtId="0" fontId="9" fillId="7" borderId="21" xfId="0" applyFont="1" applyFill="1" applyBorder="1" applyAlignment="1">
      <alignment horizontal="right"/>
    </xf>
    <xf numFmtId="0" fontId="9" fillId="0" borderId="0" xfId="0" applyFont="1"/>
    <xf numFmtId="0" fontId="9" fillId="0" borderId="21" xfId="0" applyFont="1" applyBorder="1"/>
    <xf numFmtId="0" fontId="9" fillId="2" borderId="21" xfId="0" applyFont="1" applyFill="1" applyBorder="1"/>
    <xf numFmtId="0" fontId="8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9" fillId="0" borderId="21" xfId="0" applyFont="1" applyBorder="1" applyAlignment="1">
      <alignment horizontal="left"/>
    </xf>
    <xf numFmtId="0" fontId="9" fillId="2" borderId="21" xfId="0" applyFont="1" applyFill="1" applyBorder="1" applyAlignment="1">
      <alignment horizontal="left"/>
    </xf>
    <xf numFmtId="0" fontId="9" fillId="7" borderId="22" xfId="0" applyFont="1" applyFill="1" applyBorder="1" applyAlignment="1">
      <alignment horizontal="left"/>
    </xf>
    <xf numFmtId="0" fontId="9" fillId="7" borderId="23" xfId="0" applyFont="1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E22" sqref="E22"/>
    </sheetView>
  </sheetViews>
  <sheetFormatPr defaultRowHeight="14.4" x14ac:dyDescent="0.3"/>
  <cols>
    <col min="1" max="1" width="33.33203125" bestFit="1" customWidth="1"/>
    <col min="2" max="2" width="13.5546875" customWidth="1"/>
    <col min="3" max="3" width="23.5546875" bestFit="1" customWidth="1"/>
    <col min="4" max="4" width="27" bestFit="1" customWidth="1"/>
    <col min="5" max="5" width="22.33203125" bestFit="1" customWidth="1"/>
  </cols>
  <sheetData>
    <row r="1" spans="1:5" x14ac:dyDescent="0.3">
      <c r="A1" t="s">
        <v>0</v>
      </c>
    </row>
    <row r="3" spans="1:5" ht="30.6" customHeight="1" x14ac:dyDescent="0.3">
      <c r="A3" s="25" t="s">
        <v>1</v>
      </c>
      <c r="B3" s="26"/>
      <c r="C3" s="26"/>
      <c r="D3" s="26"/>
      <c r="E3" s="26"/>
    </row>
    <row r="4" spans="1:5" ht="15.6" x14ac:dyDescent="0.3">
      <c r="A4" s="20" t="s">
        <v>2</v>
      </c>
      <c r="B4" s="10" t="s">
        <v>3</v>
      </c>
      <c r="C4" s="10" t="s">
        <v>3</v>
      </c>
      <c r="D4" s="10" t="s">
        <v>3</v>
      </c>
      <c r="E4" s="10" t="s">
        <v>3</v>
      </c>
    </row>
    <row r="5" spans="1:5" ht="16.2" x14ac:dyDescent="0.3">
      <c r="A5" s="7" t="s">
        <v>4</v>
      </c>
      <c r="B5" s="8" t="s">
        <v>5</v>
      </c>
      <c r="C5" s="8" t="s">
        <v>6</v>
      </c>
      <c r="D5" s="9" t="s">
        <v>7</v>
      </c>
      <c r="E5" s="9" t="s">
        <v>8</v>
      </c>
    </row>
    <row r="6" spans="1:5" x14ac:dyDescent="0.3">
      <c r="A6" s="5" t="s">
        <v>9</v>
      </c>
      <c r="B6" s="4">
        <f>'1.PP'!B12</f>
        <v>23</v>
      </c>
      <c r="C6" s="4">
        <f>'1.PP'!E12</f>
        <v>39.889099999999999</v>
      </c>
      <c r="D6" s="4">
        <f>'1.PP'!L12</f>
        <v>24.813400000000001</v>
      </c>
      <c r="E6" s="4">
        <f>'1.PP'!M12</f>
        <v>15.075699999999998</v>
      </c>
    </row>
    <row r="7" spans="1:5" x14ac:dyDescent="0.3">
      <c r="A7" s="5" t="s">
        <v>10</v>
      </c>
      <c r="B7" s="4">
        <f>'1.NP'!B14</f>
        <v>27</v>
      </c>
      <c r="C7" s="4">
        <f>'1.NP'!E14</f>
        <v>119.0168</v>
      </c>
      <c r="D7" s="4">
        <f>'1.NP'!L14</f>
        <v>71.882999999999996</v>
      </c>
      <c r="E7" s="4">
        <f>'1.NP'!M14</f>
        <v>47.133800000000001</v>
      </c>
    </row>
    <row r="8" spans="1:5" x14ac:dyDescent="0.3">
      <c r="A8" s="5" t="s">
        <v>11</v>
      </c>
      <c r="B8" s="4">
        <f>'2.NP'!B18</f>
        <v>27</v>
      </c>
      <c r="C8" s="4">
        <f>'2.NP'!E18</f>
        <v>109.68839999999997</v>
      </c>
      <c r="D8" s="4">
        <f>'2.NP'!L18</f>
        <v>61.252799999999993</v>
      </c>
      <c r="E8" s="4">
        <f>'2.NP'!M18</f>
        <v>48.435600000000008</v>
      </c>
    </row>
    <row r="9" spans="1:5" x14ac:dyDescent="0.3">
      <c r="A9" s="5" t="s">
        <v>12</v>
      </c>
      <c r="B9" s="4">
        <f>'3.NP'!B18</f>
        <v>27</v>
      </c>
      <c r="C9" s="4">
        <f>'3.NP'!E18</f>
        <v>109.68839999999997</v>
      </c>
      <c r="D9" s="4">
        <f>'3.NP'!L18</f>
        <v>61.252800000000001</v>
      </c>
      <c r="E9" s="4">
        <f>'3.NP'!M18</f>
        <v>48.435600000000008</v>
      </c>
    </row>
    <row r="10" spans="1:5" x14ac:dyDescent="0.3">
      <c r="A10" s="5" t="s">
        <v>13</v>
      </c>
      <c r="B10" s="4">
        <f>'4.NP'!B19</f>
        <v>27</v>
      </c>
      <c r="C10" s="4">
        <f>'4.NP'!E19</f>
        <v>109.68839999999997</v>
      </c>
      <c r="D10" s="4">
        <f>'4.NP'!L19</f>
        <v>61.252800000000001</v>
      </c>
      <c r="E10" s="4">
        <f>'4.NP'!M19</f>
        <v>48.435600000000008</v>
      </c>
    </row>
    <row r="11" spans="1:5" x14ac:dyDescent="0.3">
      <c r="A11" s="5" t="s">
        <v>14</v>
      </c>
      <c r="B11" s="4">
        <f>'5.NP'!B5</f>
        <v>3</v>
      </c>
      <c r="C11" s="4">
        <f>'5.NP'!E5</f>
        <v>6.7320000000000011</v>
      </c>
      <c r="D11" s="4">
        <f>'5.NP'!L5</f>
        <v>3.6863999999999999</v>
      </c>
      <c r="E11" s="4">
        <f>'5.NP'!M5</f>
        <v>3.0456000000000012</v>
      </c>
    </row>
    <row r="12" spans="1:5" x14ac:dyDescent="0.3">
      <c r="A12" s="5" t="s">
        <v>15</v>
      </c>
      <c r="B12" s="4">
        <f>mezipatra!B12</f>
        <v>24</v>
      </c>
      <c r="C12" s="4">
        <f>mezipatra!E12</f>
        <v>118.36800000000002</v>
      </c>
      <c r="D12" s="4">
        <f>mezipatra!L12</f>
        <v>80.4816</v>
      </c>
      <c r="E12" s="4">
        <f>mezipatra!M12</f>
        <v>37.886400000000009</v>
      </c>
    </row>
    <row r="13" spans="1:5" x14ac:dyDescent="0.3">
      <c r="A13" s="7" t="s">
        <v>16</v>
      </c>
      <c r="B13" s="7">
        <f>SUM(B6:B12)</f>
        <v>158</v>
      </c>
      <c r="C13" s="7">
        <f>SUM(C6:C12)</f>
        <v>613.0711</v>
      </c>
      <c r="D13" s="5">
        <f>SUM(D6:D12)</f>
        <v>364.62279999999998</v>
      </c>
      <c r="E13" s="5">
        <f>SUM(E6:E12)</f>
        <v>248.44830000000007</v>
      </c>
    </row>
    <row r="15" spans="1:5" ht="15.6" x14ac:dyDescent="0.3">
      <c r="A15" s="20" t="s">
        <v>17</v>
      </c>
      <c r="B15" s="10" t="s">
        <v>3</v>
      </c>
      <c r="C15" s="10" t="s">
        <v>3</v>
      </c>
      <c r="D15" s="10" t="s">
        <v>3</v>
      </c>
      <c r="E15" s="10" t="s">
        <v>3</v>
      </c>
    </row>
    <row r="16" spans="1:5" ht="16.2" x14ac:dyDescent="0.3">
      <c r="A16" s="11" t="s">
        <v>18</v>
      </c>
      <c r="B16" s="12" t="s">
        <v>19</v>
      </c>
      <c r="C16" s="13" t="s">
        <v>20</v>
      </c>
    </row>
    <row r="17" spans="1:3" x14ac:dyDescent="0.3">
      <c r="A17" s="14" t="s">
        <v>21</v>
      </c>
      <c r="B17" s="15">
        <v>1</v>
      </c>
      <c r="C17" s="16">
        <v>1.4</v>
      </c>
    </row>
    <row r="18" spans="1:3" x14ac:dyDescent="0.3">
      <c r="A18" s="14" t="s">
        <v>21</v>
      </c>
      <c r="B18" s="15">
        <v>1</v>
      </c>
      <c r="C18" s="16">
        <v>4.5</v>
      </c>
    </row>
    <row r="19" spans="1:3" x14ac:dyDescent="0.3">
      <c r="A19" s="14" t="s">
        <v>21</v>
      </c>
      <c r="B19" s="15">
        <v>1</v>
      </c>
      <c r="C19" s="16">
        <v>3.8</v>
      </c>
    </row>
    <row r="20" spans="1:3" x14ac:dyDescent="0.3">
      <c r="A20" s="14" t="s">
        <v>21</v>
      </c>
      <c r="B20" s="15">
        <v>2</v>
      </c>
      <c r="C20" s="16">
        <v>2.1</v>
      </c>
    </row>
    <row r="21" spans="1:3" x14ac:dyDescent="0.3">
      <c r="A21" s="14" t="s">
        <v>22</v>
      </c>
      <c r="B21" s="15">
        <v>1</v>
      </c>
      <c r="C21" s="16">
        <v>1</v>
      </c>
    </row>
    <row r="22" spans="1:3" x14ac:dyDescent="0.3">
      <c r="A22" s="14" t="s">
        <v>22</v>
      </c>
      <c r="B22" s="15">
        <v>1</v>
      </c>
      <c r="C22" s="16">
        <v>0.4</v>
      </c>
    </row>
    <row r="23" spans="1:3" x14ac:dyDescent="0.3">
      <c r="A23" s="14" t="s">
        <v>23</v>
      </c>
      <c r="B23" s="15">
        <v>1</v>
      </c>
      <c r="C23" s="16">
        <v>4.4000000000000004</v>
      </c>
    </row>
    <row r="24" spans="1:3" x14ac:dyDescent="0.3">
      <c r="A24" s="14" t="s">
        <v>23</v>
      </c>
      <c r="B24" s="15">
        <v>1</v>
      </c>
      <c r="C24" s="16">
        <v>5.5</v>
      </c>
    </row>
    <row r="25" spans="1:3" x14ac:dyDescent="0.3">
      <c r="A25" s="14" t="s">
        <v>21</v>
      </c>
      <c r="B25" s="15">
        <v>1</v>
      </c>
      <c r="C25" s="16">
        <v>4.8</v>
      </c>
    </row>
    <row r="26" spans="1:3" x14ac:dyDescent="0.3">
      <c r="A26" s="14" t="s">
        <v>21</v>
      </c>
      <c r="B26" s="15">
        <v>1</v>
      </c>
      <c r="C26" s="16">
        <v>3.1</v>
      </c>
    </row>
    <row r="27" spans="1:3" x14ac:dyDescent="0.3">
      <c r="A27" s="14" t="s">
        <v>21</v>
      </c>
      <c r="B27" s="15">
        <v>1</v>
      </c>
      <c r="C27" s="16">
        <v>2.5</v>
      </c>
    </row>
    <row r="28" spans="1:3" x14ac:dyDescent="0.3">
      <c r="A28" s="14" t="s">
        <v>21</v>
      </c>
      <c r="B28" s="15">
        <v>1</v>
      </c>
      <c r="C28" s="16">
        <v>10.1</v>
      </c>
    </row>
    <row r="29" spans="1:3" x14ac:dyDescent="0.3">
      <c r="A29" s="14" t="s">
        <v>24</v>
      </c>
      <c r="B29" s="15">
        <v>1</v>
      </c>
      <c r="C29" s="16">
        <v>2.1</v>
      </c>
    </row>
    <row r="30" spans="1:3" x14ac:dyDescent="0.3">
      <c r="A30" s="14" t="s">
        <v>24</v>
      </c>
      <c r="B30" s="15">
        <v>3</v>
      </c>
      <c r="C30" s="16">
        <v>13.1</v>
      </c>
    </row>
    <row r="31" spans="1:3" x14ac:dyDescent="0.3">
      <c r="A31" s="14" t="s">
        <v>24</v>
      </c>
      <c r="B31" s="15">
        <v>1</v>
      </c>
      <c r="C31" s="16">
        <v>3.1</v>
      </c>
    </row>
    <row r="32" spans="1:3" x14ac:dyDescent="0.3">
      <c r="A32" s="14" t="s">
        <v>24</v>
      </c>
      <c r="B32" s="15">
        <v>4</v>
      </c>
      <c r="C32" s="16">
        <v>5.3</v>
      </c>
    </row>
    <row r="33" spans="1:3" x14ac:dyDescent="0.3">
      <c r="A33" s="17" t="s">
        <v>25</v>
      </c>
      <c r="B33" s="18">
        <f>SUM(B17:B32)</f>
        <v>22</v>
      </c>
      <c r="C33" s="19">
        <v>67.3</v>
      </c>
    </row>
    <row r="37" spans="1:3" s="22" customFormat="1" ht="15.6" x14ac:dyDescent="0.3">
      <c r="A37" s="29" t="s">
        <v>26</v>
      </c>
      <c r="B37" s="30"/>
      <c r="C37" s="21" t="s">
        <v>27</v>
      </c>
    </row>
    <row r="38" spans="1:3" s="22" customFormat="1" ht="14.4" customHeight="1" x14ac:dyDescent="0.3">
      <c r="A38" s="27" t="s">
        <v>28</v>
      </c>
      <c r="B38" s="27"/>
      <c r="C38" s="23">
        <f>C13*2</f>
        <v>1226.1422</v>
      </c>
    </row>
    <row r="39" spans="1:3" s="22" customFormat="1" ht="15.6" x14ac:dyDescent="0.3">
      <c r="A39" s="27" t="s">
        <v>29</v>
      </c>
      <c r="B39" s="27"/>
      <c r="C39" s="23">
        <f>C33*2</f>
        <v>134.6</v>
      </c>
    </row>
    <row r="40" spans="1:3" s="22" customFormat="1" ht="15.6" x14ac:dyDescent="0.3">
      <c r="A40" s="28" t="s">
        <v>30</v>
      </c>
      <c r="B40" s="28"/>
      <c r="C40" s="24">
        <f>SUM(C38:C39)</f>
        <v>1360.7421999999999</v>
      </c>
    </row>
  </sheetData>
  <mergeCells count="5">
    <mergeCell ref="A3:E3"/>
    <mergeCell ref="A38:B38"/>
    <mergeCell ref="A39:B39"/>
    <mergeCell ref="A40:B40"/>
    <mergeCell ref="A37:B3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A5" sqref="A5"/>
    </sheetView>
  </sheetViews>
  <sheetFormatPr defaultRowHeight="14.4" x14ac:dyDescent="0.3"/>
  <cols>
    <col min="1" max="1" width="34.33203125" bestFit="1" customWidth="1"/>
    <col min="2" max="2" width="6" bestFit="1" customWidth="1"/>
    <col min="3" max="3" width="10.33203125" bestFit="1" customWidth="1"/>
    <col min="4" max="4" width="9.44140625" bestFit="1" customWidth="1"/>
    <col min="5" max="5" width="12.5546875" bestFit="1" customWidth="1"/>
    <col min="6" max="6" width="21.88671875" bestFit="1" customWidth="1"/>
    <col min="7" max="7" width="17" bestFit="1" customWidth="1"/>
    <col min="8" max="8" width="23.109375" bestFit="1" customWidth="1"/>
    <col min="9" max="9" width="22.33203125" bestFit="1" customWidth="1"/>
    <col min="10" max="10" width="21.88671875" bestFit="1" customWidth="1"/>
    <col min="11" max="11" width="20.88671875" bestFit="1" customWidth="1"/>
    <col min="12" max="12" width="12.5546875" bestFit="1" customWidth="1"/>
    <col min="13" max="13" width="28.44140625" bestFit="1" customWidth="1"/>
  </cols>
  <sheetData>
    <row r="1" spans="1:15" x14ac:dyDescent="0.3">
      <c r="A1" s="2" t="s">
        <v>9</v>
      </c>
    </row>
    <row r="2" spans="1:15" x14ac:dyDescent="0.3">
      <c r="A2" s="35"/>
      <c r="B2" s="37" t="s">
        <v>31</v>
      </c>
      <c r="C2" s="38"/>
      <c r="D2" s="38"/>
      <c r="E2" s="39"/>
      <c r="F2" s="34" t="s">
        <v>32</v>
      </c>
      <c r="G2" s="34"/>
      <c r="H2" s="34"/>
      <c r="I2" s="34"/>
      <c r="J2" s="34"/>
      <c r="K2" s="34"/>
      <c r="L2" s="34"/>
      <c r="M2" s="7" t="s">
        <v>33</v>
      </c>
      <c r="N2" s="40"/>
      <c r="O2" s="41"/>
    </row>
    <row r="3" spans="1:15" ht="16.2" x14ac:dyDescent="0.3">
      <c r="A3" s="36"/>
      <c r="B3" s="5" t="s">
        <v>19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36</v>
      </c>
      <c r="M3" s="6" t="s">
        <v>36</v>
      </c>
      <c r="N3" s="42"/>
      <c r="O3" s="43"/>
    </row>
    <row r="4" spans="1:15" x14ac:dyDescent="0.3">
      <c r="A4" s="5" t="s">
        <v>43</v>
      </c>
      <c r="B4" s="4">
        <v>2</v>
      </c>
      <c r="C4" s="4">
        <v>2.02</v>
      </c>
      <c r="D4" s="4">
        <v>1.7</v>
      </c>
      <c r="E4" s="4">
        <f>(C4*D4)*B4</f>
        <v>6.8679999999999994</v>
      </c>
      <c r="F4" s="4">
        <v>2</v>
      </c>
      <c r="G4" s="4">
        <v>1</v>
      </c>
      <c r="H4" s="4">
        <v>1.85</v>
      </c>
      <c r="I4" s="4">
        <v>0.68</v>
      </c>
      <c r="J4" s="4">
        <v>0</v>
      </c>
      <c r="K4" s="4">
        <v>0</v>
      </c>
      <c r="L4" s="4">
        <f>SUM(N4:O4)*B4</f>
        <v>5.0320000000000009</v>
      </c>
      <c r="M4" s="4">
        <f>E4-L4</f>
        <v>1.8359999999999985</v>
      </c>
      <c r="N4" s="4">
        <f>(H4*I4)*F4</f>
        <v>2.5160000000000005</v>
      </c>
      <c r="O4" s="4">
        <f>(J4*K4)*B4</f>
        <v>0</v>
      </c>
    </row>
    <row r="5" spans="1:15" x14ac:dyDescent="0.3">
      <c r="A5" s="5" t="s">
        <v>44</v>
      </c>
      <c r="B5" s="4">
        <v>2</v>
      </c>
      <c r="C5" s="4">
        <v>0.9</v>
      </c>
      <c r="D5" s="4">
        <v>1.55</v>
      </c>
      <c r="E5" s="4">
        <f>1.887*B5</f>
        <v>3.774</v>
      </c>
      <c r="F5" s="4">
        <v>1</v>
      </c>
      <c r="G5" s="4">
        <v>1</v>
      </c>
      <c r="H5" s="4">
        <v>0.8</v>
      </c>
      <c r="I5" s="4">
        <v>1.46</v>
      </c>
      <c r="J5" s="4">
        <v>0</v>
      </c>
      <c r="K5" s="4">
        <v>0</v>
      </c>
      <c r="L5" s="4">
        <f>1.674*B5</f>
        <v>3.3479999999999999</v>
      </c>
      <c r="M5" s="4">
        <f t="shared" ref="M5:M6" si="0">E5-L5</f>
        <v>0.42600000000000016</v>
      </c>
      <c r="N5" s="4">
        <v>0</v>
      </c>
      <c r="O5" s="4">
        <v>0</v>
      </c>
    </row>
    <row r="6" spans="1:15" x14ac:dyDescent="0.3">
      <c r="A6" s="5" t="s">
        <v>45</v>
      </c>
      <c r="B6" s="4">
        <v>2</v>
      </c>
      <c r="C6" s="4">
        <v>0.9</v>
      </c>
      <c r="D6" s="4">
        <v>1.55</v>
      </c>
      <c r="E6" s="4">
        <f>1.887*B6</f>
        <v>3.774</v>
      </c>
      <c r="F6" s="4">
        <v>1</v>
      </c>
      <c r="G6" s="4">
        <v>1</v>
      </c>
      <c r="H6" s="4">
        <v>0.8</v>
      </c>
      <c r="I6" s="4">
        <v>1.46</v>
      </c>
      <c r="J6" s="4">
        <v>0</v>
      </c>
      <c r="K6" s="4">
        <v>0</v>
      </c>
      <c r="L6" s="4">
        <f>1.674*B6</f>
        <v>3.3479999999999999</v>
      </c>
      <c r="M6" s="4">
        <f t="shared" si="0"/>
        <v>0.42600000000000016</v>
      </c>
      <c r="N6" s="4">
        <v>0</v>
      </c>
      <c r="O6" s="4">
        <v>0</v>
      </c>
    </row>
    <row r="7" spans="1:15" x14ac:dyDescent="0.3">
      <c r="A7" s="5" t="s">
        <v>46</v>
      </c>
      <c r="B7" s="4">
        <v>1</v>
      </c>
      <c r="C7" s="4">
        <v>1.03</v>
      </c>
      <c r="D7" s="4">
        <v>0.97</v>
      </c>
      <c r="E7" s="4">
        <f t="shared" ref="E7:E11" si="1">(C7*D7)*B7</f>
        <v>0.99909999999999999</v>
      </c>
      <c r="F7" s="4">
        <v>1</v>
      </c>
      <c r="G7" s="4">
        <v>2</v>
      </c>
      <c r="H7" s="4">
        <v>0.37</v>
      </c>
      <c r="I7" s="4">
        <v>0.85</v>
      </c>
      <c r="J7" s="4">
        <v>0</v>
      </c>
      <c r="K7" s="4">
        <v>0</v>
      </c>
      <c r="L7" s="4">
        <f>SUM(N7:O7)*B7</f>
        <v>0.629</v>
      </c>
      <c r="M7" s="4">
        <f>E7-L7</f>
        <v>0.37009999999999998</v>
      </c>
      <c r="N7" s="4">
        <f>(H7*I7)*G7</f>
        <v>0.629</v>
      </c>
      <c r="O7" s="4">
        <f t="shared" ref="O7:O11" si="2">(J7*K7)*B7</f>
        <v>0</v>
      </c>
    </row>
    <row r="8" spans="1:15" x14ac:dyDescent="0.3">
      <c r="A8" s="5" t="s">
        <v>47</v>
      </c>
      <c r="B8" s="4">
        <v>1</v>
      </c>
      <c r="C8" s="4">
        <v>1.55</v>
      </c>
      <c r="D8" s="4">
        <v>1.18</v>
      </c>
      <c r="E8" s="4">
        <f t="shared" si="1"/>
        <v>1.829</v>
      </c>
      <c r="F8" s="4">
        <v>2</v>
      </c>
      <c r="G8" s="4">
        <v>2</v>
      </c>
      <c r="H8" s="4">
        <v>0.78</v>
      </c>
      <c r="I8" s="4">
        <v>0.39</v>
      </c>
      <c r="J8" s="4">
        <v>0.3</v>
      </c>
      <c r="K8" s="4">
        <v>0.39</v>
      </c>
      <c r="L8" s="4">
        <f t="shared" ref="L8:L11" si="3">SUM(N8:O8)*B8</f>
        <v>0.72540000000000004</v>
      </c>
      <c r="M8" s="4">
        <f t="shared" ref="M8:M12" si="4">E8-L8</f>
        <v>1.1035999999999999</v>
      </c>
      <c r="N8" s="4">
        <f t="shared" ref="N8:N11" si="5">(H8*I8)*F8</f>
        <v>0.60840000000000005</v>
      </c>
      <c r="O8" s="4">
        <f t="shared" si="2"/>
        <v>0.11699999999999999</v>
      </c>
    </row>
    <row r="9" spans="1:15" x14ac:dyDescent="0.3">
      <c r="A9" s="5" t="s">
        <v>48</v>
      </c>
      <c r="B9" s="4">
        <v>10</v>
      </c>
      <c r="C9" s="4">
        <v>1.35</v>
      </c>
      <c r="D9" s="4">
        <v>1</v>
      </c>
      <c r="E9" s="4">
        <f t="shared" si="1"/>
        <v>13.5</v>
      </c>
      <c r="F9" s="4">
        <v>2</v>
      </c>
      <c r="G9" s="4">
        <v>1</v>
      </c>
      <c r="H9" s="4">
        <v>1.1200000000000001</v>
      </c>
      <c r="I9" s="4">
        <v>0.32</v>
      </c>
      <c r="J9" s="4">
        <v>0</v>
      </c>
      <c r="K9" s="4">
        <v>0</v>
      </c>
      <c r="L9" s="4">
        <f t="shared" si="3"/>
        <v>7.168000000000001</v>
      </c>
      <c r="M9" s="4">
        <f t="shared" si="4"/>
        <v>6.331999999999999</v>
      </c>
      <c r="N9" s="4">
        <f t="shared" si="5"/>
        <v>0.7168000000000001</v>
      </c>
      <c r="O9" s="4">
        <f t="shared" si="2"/>
        <v>0</v>
      </c>
    </row>
    <row r="10" spans="1:15" x14ac:dyDescent="0.3">
      <c r="A10" s="5" t="s">
        <v>49</v>
      </c>
      <c r="B10" s="4">
        <v>3</v>
      </c>
      <c r="C10" s="4">
        <v>1.55</v>
      </c>
      <c r="D10" s="4">
        <v>1.18</v>
      </c>
      <c r="E10" s="4">
        <f t="shared" si="1"/>
        <v>5.4870000000000001</v>
      </c>
      <c r="F10" s="4">
        <v>2</v>
      </c>
      <c r="G10" s="4">
        <v>2</v>
      </c>
      <c r="H10" s="4">
        <v>0.78</v>
      </c>
      <c r="I10" s="4">
        <v>0.39</v>
      </c>
      <c r="J10" s="4">
        <v>0.3</v>
      </c>
      <c r="K10" s="4">
        <v>0.39</v>
      </c>
      <c r="L10" s="4">
        <f t="shared" si="3"/>
        <v>2.8782000000000001</v>
      </c>
      <c r="M10" s="4">
        <f t="shared" si="4"/>
        <v>2.6088</v>
      </c>
      <c r="N10" s="4">
        <f t="shared" si="5"/>
        <v>0.60840000000000005</v>
      </c>
      <c r="O10" s="4">
        <f t="shared" si="2"/>
        <v>0.35099999999999998</v>
      </c>
    </row>
    <row r="11" spans="1:15" x14ac:dyDescent="0.3">
      <c r="A11" s="5" t="s">
        <v>50</v>
      </c>
      <c r="B11" s="4">
        <v>2</v>
      </c>
      <c r="C11" s="4">
        <v>1.55</v>
      </c>
      <c r="D11" s="4">
        <v>1.18</v>
      </c>
      <c r="E11" s="4">
        <f t="shared" si="1"/>
        <v>3.6579999999999999</v>
      </c>
      <c r="F11" s="4">
        <v>2</v>
      </c>
      <c r="G11" s="4">
        <v>2</v>
      </c>
      <c r="H11" s="4">
        <v>0.78</v>
      </c>
      <c r="I11" s="4">
        <v>0.39</v>
      </c>
      <c r="J11" s="4">
        <v>0.3</v>
      </c>
      <c r="K11" s="4">
        <v>0.39</v>
      </c>
      <c r="L11" s="4">
        <f t="shared" si="3"/>
        <v>1.6848000000000001</v>
      </c>
      <c r="M11" s="4">
        <f t="shared" si="4"/>
        <v>1.9731999999999998</v>
      </c>
      <c r="N11" s="4">
        <f t="shared" si="5"/>
        <v>0.60840000000000005</v>
      </c>
      <c r="O11" s="4">
        <f t="shared" si="2"/>
        <v>0.23399999999999999</v>
      </c>
    </row>
    <row r="12" spans="1:15" x14ac:dyDescent="0.3">
      <c r="A12" s="5"/>
      <c r="B12" s="7">
        <f>SUM(B4:B11)</f>
        <v>23</v>
      </c>
      <c r="C12" s="31"/>
      <c r="D12" s="32"/>
      <c r="E12" s="7">
        <f>SUM(E4:E11)</f>
        <v>39.889099999999999</v>
      </c>
      <c r="F12" s="31"/>
      <c r="G12" s="33"/>
      <c r="H12" s="33"/>
      <c r="I12" s="33"/>
      <c r="J12" s="33"/>
      <c r="K12" s="32"/>
      <c r="L12" s="7">
        <f>SUM(L4:L11)</f>
        <v>24.813400000000001</v>
      </c>
      <c r="M12" s="7">
        <f t="shared" si="4"/>
        <v>15.075699999999998</v>
      </c>
      <c r="N12" s="31"/>
      <c r="O12" s="32"/>
    </row>
  </sheetData>
  <mergeCells count="7">
    <mergeCell ref="C12:D12"/>
    <mergeCell ref="F12:K12"/>
    <mergeCell ref="N12:O12"/>
    <mergeCell ref="F2:L2"/>
    <mergeCell ref="A2:A3"/>
    <mergeCell ref="B2:E2"/>
    <mergeCell ref="N2:O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A2" sqref="A2:A3"/>
    </sheetView>
  </sheetViews>
  <sheetFormatPr defaultRowHeight="14.4" x14ac:dyDescent="0.3"/>
  <cols>
    <col min="1" max="1" width="28.109375" bestFit="1" customWidth="1"/>
    <col min="2" max="2" width="6" bestFit="1" customWidth="1"/>
    <col min="3" max="3" width="10.33203125" bestFit="1" customWidth="1"/>
    <col min="4" max="4" width="9.44140625" bestFit="1" customWidth="1"/>
    <col min="5" max="5" width="12.5546875" bestFit="1" customWidth="1"/>
    <col min="6" max="6" width="21.88671875" bestFit="1" customWidth="1"/>
    <col min="7" max="7" width="17" bestFit="1" customWidth="1"/>
    <col min="8" max="8" width="23.109375" bestFit="1" customWidth="1"/>
    <col min="9" max="9" width="22.33203125" bestFit="1" customWidth="1"/>
    <col min="10" max="10" width="21.88671875" bestFit="1" customWidth="1"/>
    <col min="11" max="11" width="20.88671875" bestFit="1" customWidth="1"/>
    <col min="12" max="12" width="12.5546875" bestFit="1" customWidth="1"/>
    <col min="13" max="13" width="28.44140625" bestFit="1" customWidth="1"/>
  </cols>
  <sheetData>
    <row r="1" spans="1:15" x14ac:dyDescent="0.3">
      <c r="A1" s="2" t="s">
        <v>10</v>
      </c>
    </row>
    <row r="2" spans="1:15" x14ac:dyDescent="0.3">
      <c r="A2" s="35"/>
      <c r="B2" s="37" t="s">
        <v>31</v>
      </c>
      <c r="C2" s="38"/>
      <c r="D2" s="38"/>
      <c r="E2" s="39"/>
      <c r="F2" s="34" t="s">
        <v>32</v>
      </c>
      <c r="G2" s="34"/>
      <c r="H2" s="34"/>
      <c r="I2" s="34"/>
      <c r="J2" s="34"/>
      <c r="K2" s="34"/>
      <c r="L2" s="34"/>
      <c r="M2" s="7" t="s">
        <v>33</v>
      </c>
      <c r="N2" s="40"/>
      <c r="O2" s="41"/>
    </row>
    <row r="3" spans="1:15" ht="16.2" x14ac:dyDescent="0.3">
      <c r="A3" s="36"/>
      <c r="B3" s="5" t="s">
        <v>19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36</v>
      </c>
      <c r="M3" s="6" t="s">
        <v>36</v>
      </c>
      <c r="N3" s="42"/>
      <c r="O3" s="43"/>
    </row>
    <row r="4" spans="1:15" x14ac:dyDescent="0.3">
      <c r="A4" s="5" t="s">
        <v>51</v>
      </c>
      <c r="B4" s="4">
        <v>4</v>
      </c>
      <c r="C4" s="4">
        <v>2.72</v>
      </c>
      <c r="D4" s="4">
        <v>1.72</v>
      </c>
      <c r="E4" s="4">
        <f>(C4*D4)*B4</f>
        <v>18.7136</v>
      </c>
      <c r="F4" s="4">
        <v>3</v>
      </c>
      <c r="G4" s="4">
        <v>2</v>
      </c>
      <c r="H4" s="4">
        <v>1.53</v>
      </c>
      <c r="I4" s="4">
        <v>0.38</v>
      </c>
      <c r="J4" s="4">
        <v>0.72</v>
      </c>
      <c r="K4" s="4">
        <v>0.37</v>
      </c>
      <c r="L4" s="4">
        <f>SUM(N4:O4)*B4</f>
        <v>10.1736</v>
      </c>
      <c r="M4" s="4">
        <f>E4-L4</f>
        <v>8.5399999999999991</v>
      </c>
      <c r="N4" s="4">
        <f>(H4*I4)*F4</f>
        <v>1.7442000000000002</v>
      </c>
      <c r="O4" s="4">
        <f>(J4*K4)*F4</f>
        <v>0.79919999999999991</v>
      </c>
    </row>
    <row r="5" spans="1:15" x14ac:dyDescent="0.3">
      <c r="A5" s="5" t="s">
        <v>52</v>
      </c>
      <c r="B5" s="4">
        <v>4</v>
      </c>
      <c r="C5" s="4">
        <v>2.72</v>
      </c>
      <c r="D5" s="4">
        <v>1.72</v>
      </c>
      <c r="E5" s="4">
        <f t="shared" ref="E5:E13" si="0">(C5*D5)*B5</f>
        <v>18.7136</v>
      </c>
      <c r="F5" s="4">
        <v>3</v>
      </c>
      <c r="G5" s="4">
        <v>2</v>
      </c>
      <c r="H5" s="4">
        <v>1.53</v>
      </c>
      <c r="I5" s="4">
        <v>0.38</v>
      </c>
      <c r="J5" s="4">
        <v>0.72</v>
      </c>
      <c r="K5" s="4">
        <v>0.37</v>
      </c>
      <c r="L5" s="4">
        <f>SUM(N5:O5)*B5</f>
        <v>10.1736</v>
      </c>
      <c r="M5" s="4">
        <f>E5-L5</f>
        <v>8.5399999999999991</v>
      </c>
      <c r="N5" s="4">
        <f>(H5*I5)*F5</f>
        <v>1.7442000000000002</v>
      </c>
      <c r="O5" s="4">
        <f>(J5*K5)*F5</f>
        <v>0.79919999999999991</v>
      </c>
    </row>
    <row r="6" spans="1:15" x14ac:dyDescent="0.3">
      <c r="A6" s="5" t="s">
        <v>53</v>
      </c>
      <c r="B6" s="4">
        <v>4</v>
      </c>
      <c r="C6" s="4">
        <v>2.72</v>
      </c>
      <c r="D6" s="4">
        <v>1.72</v>
      </c>
      <c r="E6" s="4">
        <f t="shared" si="0"/>
        <v>18.7136</v>
      </c>
      <c r="F6" s="4">
        <v>3</v>
      </c>
      <c r="G6" s="4">
        <v>2</v>
      </c>
      <c r="H6" s="4">
        <v>1.53</v>
      </c>
      <c r="I6" s="4">
        <v>0.38</v>
      </c>
      <c r="J6" s="4">
        <v>0.72</v>
      </c>
      <c r="K6" s="4">
        <v>0.37</v>
      </c>
      <c r="L6" s="4">
        <f t="shared" ref="L6:L13" si="1">SUM(N6:O6)*B6</f>
        <v>10.1736</v>
      </c>
      <c r="M6" s="4">
        <f t="shared" ref="M6:M13" si="2">E6-L6</f>
        <v>8.5399999999999991</v>
      </c>
      <c r="N6" s="4">
        <f t="shared" ref="N6:N13" si="3">(H6*I6)*F6</f>
        <v>1.7442000000000002</v>
      </c>
      <c r="O6" s="4">
        <f t="shared" ref="O6:O13" si="4">(J6*K6)*F6</f>
        <v>0.79919999999999991</v>
      </c>
    </row>
    <row r="7" spans="1:15" x14ac:dyDescent="0.3">
      <c r="A7" s="5" t="s">
        <v>54</v>
      </c>
      <c r="B7" s="4">
        <v>3</v>
      </c>
      <c r="C7" s="4">
        <v>2.72</v>
      </c>
      <c r="D7" s="4">
        <v>1.72</v>
      </c>
      <c r="E7" s="4">
        <f t="shared" si="0"/>
        <v>14.0352</v>
      </c>
      <c r="F7" s="4">
        <v>3</v>
      </c>
      <c r="G7" s="4">
        <v>2</v>
      </c>
      <c r="H7" s="4">
        <v>1.53</v>
      </c>
      <c r="I7" s="4">
        <v>0.38</v>
      </c>
      <c r="J7" s="4">
        <v>0.72</v>
      </c>
      <c r="K7" s="4">
        <v>0.37</v>
      </c>
      <c r="L7" s="4">
        <f t="shared" si="1"/>
        <v>7.6302000000000003</v>
      </c>
      <c r="M7" s="4">
        <f t="shared" si="2"/>
        <v>6.4049999999999994</v>
      </c>
      <c r="N7" s="4">
        <f t="shared" si="3"/>
        <v>1.7442000000000002</v>
      </c>
      <c r="O7" s="4">
        <f t="shared" si="4"/>
        <v>0.79919999999999991</v>
      </c>
    </row>
    <row r="8" spans="1:15" x14ac:dyDescent="0.3">
      <c r="A8" s="5" t="s">
        <v>55</v>
      </c>
      <c r="B8" s="4">
        <v>1</v>
      </c>
      <c r="C8" s="4">
        <v>2.72</v>
      </c>
      <c r="D8" s="4">
        <v>1.72</v>
      </c>
      <c r="E8" s="4">
        <f t="shared" si="0"/>
        <v>4.6783999999999999</v>
      </c>
      <c r="F8" s="4">
        <v>3</v>
      </c>
      <c r="G8" s="4">
        <v>2</v>
      </c>
      <c r="H8" s="4">
        <v>1.53</v>
      </c>
      <c r="I8" s="4">
        <v>0.38</v>
      </c>
      <c r="J8" s="4">
        <v>0.72</v>
      </c>
      <c r="K8" s="4">
        <v>0.37</v>
      </c>
      <c r="L8" s="4">
        <f t="shared" si="1"/>
        <v>2.5434000000000001</v>
      </c>
      <c r="M8" s="4">
        <f t="shared" si="2"/>
        <v>2.1349999999999998</v>
      </c>
      <c r="N8" s="4">
        <f t="shared" si="3"/>
        <v>1.7442000000000002</v>
      </c>
      <c r="O8" s="4">
        <f t="shared" si="4"/>
        <v>0.79919999999999991</v>
      </c>
    </row>
    <row r="9" spans="1:15" x14ac:dyDescent="0.3">
      <c r="A9" s="5" t="s">
        <v>55</v>
      </c>
      <c r="B9" s="4">
        <v>4</v>
      </c>
      <c r="C9" s="4">
        <v>3.48</v>
      </c>
      <c r="D9" s="4">
        <v>1.32</v>
      </c>
      <c r="E9" s="4">
        <f t="shared" si="0"/>
        <v>18.374400000000001</v>
      </c>
      <c r="F9" s="4">
        <v>1</v>
      </c>
      <c r="G9" s="4">
        <v>1</v>
      </c>
      <c r="H9" s="4">
        <v>3.33</v>
      </c>
      <c r="I9" s="4">
        <v>1.18</v>
      </c>
      <c r="J9" s="4">
        <v>0</v>
      </c>
      <c r="K9" s="4">
        <v>0</v>
      </c>
      <c r="L9" s="4">
        <f t="shared" si="1"/>
        <v>15.717599999999999</v>
      </c>
      <c r="M9" s="4">
        <f t="shared" si="2"/>
        <v>2.6568000000000023</v>
      </c>
      <c r="N9" s="4">
        <f t="shared" si="3"/>
        <v>3.9293999999999998</v>
      </c>
      <c r="O9" s="4">
        <f t="shared" si="4"/>
        <v>0</v>
      </c>
    </row>
    <row r="10" spans="1:15" x14ac:dyDescent="0.3">
      <c r="A10" s="5" t="s">
        <v>55</v>
      </c>
      <c r="B10" s="4">
        <v>2</v>
      </c>
      <c r="C10" s="4">
        <v>3.48</v>
      </c>
      <c r="D10" s="4">
        <v>1.1200000000000001</v>
      </c>
      <c r="E10" s="4">
        <f t="shared" si="0"/>
        <v>7.7952000000000004</v>
      </c>
      <c r="F10" s="4">
        <v>1</v>
      </c>
      <c r="G10" s="4">
        <v>2</v>
      </c>
      <c r="H10" s="4">
        <v>1.91</v>
      </c>
      <c r="I10" s="4">
        <v>0.79</v>
      </c>
      <c r="J10" s="4">
        <v>1.1499999999999999</v>
      </c>
      <c r="K10" s="4">
        <v>0.98</v>
      </c>
      <c r="L10" s="4">
        <f t="shared" si="1"/>
        <v>5.2717999999999998</v>
      </c>
      <c r="M10" s="4">
        <f t="shared" si="2"/>
        <v>2.5234000000000005</v>
      </c>
      <c r="N10" s="4">
        <f t="shared" si="3"/>
        <v>1.5088999999999999</v>
      </c>
      <c r="O10" s="4">
        <f t="shared" si="4"/>
        <v>1.127</v>
      </c>
    </row>
    <row r="11" spans="1:15" x14ac:dyDescent="0.3">
      <c r="A11" s="5" t="s">
        <v>55</v>
      </c>
      <c r="B11" s="4">
        <v>2</v>
      </c>
      <c r="C11" s="4">
        <v>2.52</v>
      </c>
      <c r="D11" s="4">
        <v>1.17</v>
      </c>
      <c r="E11" s="4">
        <f t="shared" si="0"/>
        <v>5.8967999999999998</v>
      </c>
      <c r="F11" s="4">
        <v>2</v>
      </c>
      <c r="G11" s="4">
        <v>2</v>
      </c>
      <c r="H11" s="4">
        <v>1.48</v>
      </c>
      <c r="I11" s="4">
        <v>0.41</v>
      </c>
      <c r="J11" s="4">
        <v>0.61</v>
      </c>
      <c r="K11" s="4">
        <v>0.41</v>
      </c>
      <c r="L11" s="4">
        <f t="shared" si="1"/>
        <v>3.4276</v>
      </c>
      <c r="M11" s="4">
        <f t="shared" si="2"/>
        <v>2.4691999999999998</v>
      </c>
      <c r="N11" s="4">
        <f t="shared" si="3"/>
        <v>1.2136</v>
      </c>
      <c r="O11" s="4">
        <f t="shared" si="4"/>
        <v>0.50019999999999998</v>
      </c>
    </row>
    <row r="12" spans="1:15" x14ac:dyDescent="0.3">
      <c r="A12" s="5" t="s">
        <v>55</v>
      </c>
      <c r="B12" s="4">
        <v>2</v>
      </c>
      <c r="C12" s="4">
        <v>2.52</v>
      </c>
      <c r="D12" s="4">
        <v>1.74</v>
      </c>
      <c r="E12" s="4">
        <f t="shared" si="0"/>
        <v>8.7696000000000005</v>
      </c>
      <c r="F12" s="4">
        <v>3</v>
      </c>
      <c r="G12" s="4">
        <v>2</v>
      </c>
      <c r="H12" s="4">
        <v>1.48</v>
      </c>
      <c r="I12" s="4">
        <v>0.38</v>
      </c>
      <c r="J12" s="4">
        <v>0.61</v>
      </c>
      <c r="K12" s="4">
        <v>0.38</v>
      </c>
      <c r="L12" s="4">
        <f t="shared" si="1"/>
        <v>4.7652000000000001</v>
      </c>
      <c r="M12" s="4">
        <f t="shared" si="2"/>
        <v>4.0044000000000004</v>
      </c>
      <c r="N12" s="4">
        <f t="shared" si="3"/>
        <v>1.6872</v>
      </c>
      <c r="O12" s="4">
        <f t="shared" si="4"/>
        <v>0.69540000000000002</v>
      </c>
    </row>
    <row r="13" spans="1:15" x14ac:dyDescent="0.3">
      <c r="A13" s="5" t="s">
        <v>55</v>
      </c>
      <c r="B13" s="4">
        <v>1</v>
      </c>
      <c r="C13" s="4">
        <v>2.52</v>
      </c>
      <c r="D13" s="4">
        <v>1.32</v>
      </c>
      <c r="E13" s="4">
        <f t="shared" si="0"/>
        <v>3.3264</v>
      </c>
      <c r="F13" s="4">
        <v>2</v>
      </c>
      <c r="G13" s="4">
        <v>2</v>
      </c>
      <c r="H13" s="4">
        <v>1.48</v>
      </c>
      <c r="I13" s="4">
        <v>0.48</v>
      </c>
      <c r="J13" s="4">
        <v>0.61</v>
      </c>
      <c r="K13" s="4">
        <v>0.48</v>
      </c>
      <c r="L13" s="4">
        <f t="shared" si="1"/>
        <v>2.0063999999999997</v>
      </c>
      <c r="M13" s="4">
        <f t="shared" si="2"/>
        <v>1.3200000000000003</v>
      </c>
      <c r="N13" s="4">
        <f t="shared" si="3"/>
        <v>1.4207999999999998</v>
      </c>
      <c r="O13" s="4">
        <f t="shared" si="4"/>
        <v>0.58560000000000001</v>
      </c>
    </row>
    <row r="14" spans="1:15" x14ac:dyDescent="0.3">
      <c r="A14" s="5"/>
      <c r="B14" s="7">
        <f>SUM(B4:B13)</f>
        <v>27</v>
      </c>
      <c r="C14" s="31"/>
      <c r="D14" s="32"/>
      <c r="E14" s="7">
        <f>SUM(E4:E13)</f>
        <v>119.0168</v>
      </c>
      <c r="F14" s="31"/>
      <c r="G14" s="33"/>
      <c r="H14" s="33"/>
      <c r="I14" s="33"/>
      <c r="J14" s="33"/>
      <c r="K14" s="32"/>
      <c r="L14" s="7">
        <f>SUM(L4:L13)</f>
        <v>71.882999999999996</v>
      </c>
      <c r="M14" s="7">
        <f>SUM(M4:M13)</f>
        <v>47.133800000000001</v>
      </c>
      <c r="N14" s="31"/>
      <c r="O14" s="32"/>
    </row>
  </sheetData>
  <mergeCells count="7">
    <mergeCell ref="C14:D14"/>
    <mergeCell ref="F14:K14"/>
    <mergeCell ref="N14:O14"/>
    <mergeCell ref="F2:L2"/>
    <mergeCell ref="A2:A3"/>
    <mergeCell ref="B2:E2"/>
    <mergeCell ref="N2:O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A2" sqref="A2:A3"/>
    </sheetView>
  </sheetViews>
  <sheetFormatPr defaultRowHeight="14.4" x14ac:dyDescent="0.3"/>
  <cols>
    <col min="1" max="1" width="16.44140625" bestFit="1" customWidth="1"/>
    <col min="2" max="2" width="6" bestFit="1" customWidth="1"/>
    <col min="3" max="3" width="10.33203125" bestFit="1" customWidth="1"/>
    <col min="4" max="4" width="9.44140625" bestFit="1" customWidth="1"/>
    <col min="5" max="5" width="12.5546875" bestFit="1" customWidth="1"/>
    <col min="6" max="6" width="21.88671875" bestFit="1" customWidth="1"/>
    <col min="7" max="7" width="17" bestFit="1" customWidth="1"/>
    <col min="8" max="8" width="23.109375" bestFit="1" customWidth="1"/>
    <col min="9" max="9" width="22.33203125" bestFit="1" customWidth="1"/>
    <col min="10" max="10" width="21.88671875" bestFit="1" customWidth="1"/>
    <col min="11" max="11" width="20.88671875" bestFit="1" customWidth="1"/>
    <col min="12" max="12" width="12.5546875" bestFit="1" customWidth="1"/>
    <col min="13" max="13" width="28.44140625" bestFit="1" customWidth="1"/>
  </cols>
  <sheetData>
    <row r="1" spans="1:15" x14ac:dyDescent="0.3">
      <c r="A1" s="2" t="s">
        <v>11</v>
      </c>
    </row>
    <row r="2" spans="1:15" x14ac:dyDescent="0.3">
      <c r="A2" s="35"/>
      <c r="B2" s="37" t="s">
        <v>31</v>
      </c>
      <c r="C2" s="38"/>
      <c r="D2" s="38"/>
      <c r="E2" s="39"/>
      <c r="F2" s="34" t="s">
        <v>32</v>
      </c>
      <c r="G2" s="34"/>
      <c r="H2" s="34"/>
      <c r="I2" s="34"/>
      <c r="J2" s="34"/>
      <c r="K2" s="34"/>
      <c r="L2" s="34"/>
      <c r="M2" s="7" t="s">
        <v>33</v>
      </c>
      <c r="N2" s="40"/>
      <c r="O2" s="41"/>
    </row>
    <row r="3" spans="1:15" ht="16.2" x14ac:dyDescent="0.3">
      <c r="A3" s="36"/>
      <c r="B3" s="5" t="s">
        <v>19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36</v>
      </c>
      <c r="M3" s="6" t="s">
        <v>36</v>
      </c>
      <c r="N3" s="42"/>
      <c r="O3" s="43"/>
    </row>
    <row r="4" spans="1:15" x14ac:dyDescent="0.3">
      <c r="A4" s="5" t="s">
        <v>56</v>
      </c>
      <c r="B4" s="4">
        <v>3</v>
      </c>
      <c r="C4" s="4">
        <v>2.7</v>
      </c>
      <c r="D4" s="4">
        <v>1.72</v>
      </c>
      <c r="E4" s="4">
        <f>(C4*D4)*B4</f>
        <v>13.932</v>
      </c>
      <c r="F4" s="4">
        <v>3</v>
      </c>
      <c r="G4" s="4">
        <v>2</v>
      </c>
      <c r="H4" s="4">
        <v>1.53</v>
      </c>
      <c r="I4" s="4">
        <v>0.38</v>
      </c>
      <c r="J4" s="4">
        <v>0.72</v>
      </c>
      <c r="K4" s="4">
        <v>0.37</v>
      </c>
      <c r="L4" s="4">
        <f>SUM(N4:O4)*B4</f>
        <v>7.6302000000000003</v>
      </c>
      <c r="M4" s="4">
        <f>E4-L4</f>
        <v>6.3018000000000001</v>
      </c>
      <c r="N4" s="4">
        <f>(H4*I4)*F4</f>
        <v>1.7442000000000002</v>
      </c>
      <c r="O4" s="4">
        <f>(J4*K4)*F4</f>
        <v>0.79919999999999991</v>
      </c>
    </row>
    <row r="5" spans="1:15" x14ac:dyDescent="0.3">
      <c r="A5" s="5" t="s">
        <v>57</v>
      </c>
      <c r="B5" s="4">
        <v>4</v>
      </c>
      <c r="C5" s="4">
        <v>2.7</v>
      </c>
      <c r="D5" s="4">
        <v>1.72</v>
      </c>
      <c r="E5" s="4">
        <f>(C5*D5)*B5</f>
        <v>18.576000000000001</v>
      </c>
      <c r="F5" s="4">
        <v>3</v>
      </c>
      <c r="G5" s="4">
        <v>2</v>
      </c>
      <c r="H5" s="4">
        <v>1.53</v>
      </c>
      <c r="I5" s="4">
        <v>0.38</v>
      </c>
      <c r="J5" s="4">
        <v>0.72</v>
      </c>
      <c r="K5" s="4">
        <v>0.37</v>
      </c>
      <c r="L5" s="4">
        <f t="shared" ref="L5:L17" si="0">SUM(N5:O5)*B5</f>
        <v>10.1736</v>
      </c>
      <c r="M5" s="4">
        <f t="shared" ref="M5:M17" si="1">E5-L5</f>
        <v>8.4024000000000001</v>
      </c>
      <c r="N5" s="4">
        <f t="shared" ref="N5:N17" si="2">(H5*I5)*F5</f>
        <v>1.7442000000000002</v>
      </c>
      <c r="O5" s="4">
        <f t="shared" ref="O5:O17" si="3">(J5*K5)*F5</f>
        <v>0.79919999999999991</v>
      </c>
    </row>
    <row r="6" spans="1:15" x14ac:dyDescent="0.3">
      <c r="A6" s="5" t="s">
        <v>58</v>
      </c>
      <c r="B6" s="4">
        <v>3</v>
      </c>
      <c r="C6" s="4">
        <v>2.7</v>
      </c>
      <c r="D6" s="4">
        <v>1.72</v>
      </c>
      <c r="E6" s="4">
        <f t="shared" ref="E6:E17" si="4">(C6*D6)*B6</f>
        <v>13.932</v>
      </c>
      <c r="F6" s="4">
        <v>3</v>
      </c>
      <c r="G6" s="4">
        <v>2</v>
      </c>
      <c r="H6" s="4">
        <v>1.53</v>
      </c>
      <c r="I6" s="4">
        <v>0.38</v>
      </c>
      <c r="J6" s="4">
        <v>0.72</v>
      </c>
      <c r="K6" s="4">
        <v>0.37</v>
      </c>
      <c r="L6" s="4">
        <f t="shared" si="0"/>
        <v>7.6302000000000003</v>
      </c>
      <c r="M6" s="4">
        <f t="shared" si="1"/>
        <v>6.3018000000000001</v>
      </c>
      <c r="N6" s="4">
        <f t="shared" si="2"/>
        <v>1.7442000000000002</v>
      </c>
      <c r="O6" s="4">
        <f t="shared" si="3"/>
        <v>0.79919999999999991</v>
      </c>
    </row>
    <row r="7" spans="1:15" x14ac:dyDescent="0.3">
      <c r="A7" s="5" t="s">
        <v>59</v>
      </c>
      <c r="B7" s="4">
        <v>1</v>
      </c>
      <c r="C7" s="4">
        <v>2.7</v>
      </c>
      <c r="D7" s="4">
        <v>1.72</v>
      </c>
      <c r="E7" s="4">
        <f t="shared" si="4"/>
        <v>4.6440000000000001</v>
      </c>
      <c r="F7" s="4">
        <v>3</v>
      </c>
      <c r="G7" s="4">
        <v>2</v>
      </c>
      <c r="H7" s="4">
        <v>1.53</v>
      </c>
      <c r="I7" s="4">
        <v>0.38</v>
      </c>
      <c r="J7" s="4">
        <v>0.72</v>
      </c>
      <c r="K7" s="4">
        <v>0.37</v>
      </c>
      <c r="L7" s="4">
        <f t="shared" si="0"/>
        <v>2.5434000000000001</v>
      </c>
      <c r="M7" s="4">
        <f t="shared" si="1"/>
        <v>2.1006</v>
      </c>
      <c r="N7" s="4">
        <f t="shared" si="2"/>
        <v>1.7442000000000002</v>
      </c>
      <c r="O7" s="4">
        <f t="shared" si="3"/>
        <v>0.79919999999999991</v>
      </c>
    </row>
    <row r="8" spans="1:15" x14ac:dyDescent="0.3">
      <c r="A8" s="5" t="s">
        <v>60</v>
      </c>
      <c r="B8" s="4">
        <v>2</v>
      </c>
      <c r="C8" s="4">
        <v>2.7</v>
      </c>
      <c r="D8" s="4">
        <v>1.72</v>
      </c>
      <c r="E8" s="4">
        <f t="shared" si="4"/>
        <v>9.2880000000000003</v>
      </c>
      <c r="F8" s="4">
        <v>3</v>
      </c>
      <c r="G8" s="4">
        <v>2</v>
      </c>
      <c r="H8" s="4">
        <v>1.53</v>
      </c>
      <c r="I8" s="4">
        <v>0.38</v>
      </c>
      <c r="J8" s="4">
        <v>0.72</v>
      </c>
      <c r="K8" s="4">
        <v>0.37</v>
      </c>
      <c r="L8" s="4">
        <f t="shared" si="0"/>
        <v>5.0868000000000002</v>
      </c>
      <c r="M8" s="4">
        <f t="shared" si="1"/>
        <v>4.2012</v>
      </c>
      <c r="N8" s="4">
        <f t="shared" si="2"/>
        <v>1.7442000000000002</v>
      </c>
      <c r="O8" s="4">
        <f t="shared" si="3"/>
        <v>0.79919999999999991</v>
      </c>
    </row>
    <row r="9" spans="1:15" x14ac:dyDescent="0.3">
      <c r="A9" s="5" t="s">
        <v>61</v>
      </c>
      <c r="B9" s="4">
        <v>2</v>
      </c>
      <c r="C9" s="4">
        <v>2.7</v>
      </c>
      <c r="D9" s="4">
        <v>1.72</v>
      </c>
      <c r="E9" s="4">
        <f t="shared" si="4"/>
        <v>9.2880000000000003</v>
      </c>
      <c r="F9" s="4">
        <v>3</v>
      </c>
      <c r="G9" s="4">
        <v>2</v>
      </c>
      <c r="H9" s="4">
        <v>1.53</v>
      </c>
      <c r="I9" s="4">
        <v>0.38</v>
      </c>
      <c r="J9" s="4">
        <v>0.72</v>
      </c>
      <c r="K9" s="4">
        <v>0.37</v>
      </c>
      <c r="L9" s="4">
        <f t="shared" si="0"/>
        <v>5.0868000000000002</v>
      </c>
      <c r="M9" s="4">
        <f t="shared" si="1"/>
        <v>4.2012</v>
      </c>
      <c r="N9" s="4">
        <f t="shared" si="2"/>
        <v>1.7442000000000002</v>
      </c>
      <c r="O9" s="4">
        <f t="shared" si="3"/>
        <v>0.79919999999999991</v>
      </c>
    </row>
    <row r="10" spans="1:15" x14ac:dyDescent="0.3">
      <c r="A10" s="5" t="s">
        <v>62</v>
      </c>
      <c r="B10" s="4">
        <v>1</v>
      </c>
      <c r="C10" s="4">
        <v>2.7</v>
      </c>
      <c r="D10" s="4">
        <v>1.72</v>
      </c>
      <c r="E10" s="4">
        <f t="shared" si="4"/>
        <v>4.6440000000000001</v>
      </c>
      <c r="F10" s="4">
        <v>3</v>
      </c>
      <c r="G10" s="4">
        <v>2</v>
      </c>
      <c r="H10" s="4">
        <v>1.53</v>
      </c>
      <c r="I10" s="4">
        <v>0.38</v>
      </c>
      <c r="J10" s="4">
        <v>0.72</v>
      </c>
      <c r="K10" s="4">
        <v>0.37</v>
      </c>
      <c r="L10" s="4">
        <f t="shared" si="0"/>
        <v>2.5434000000000001</v>
      </c>
      <c r="M10" s="4">
        <f t="shared" si="1"/>
        <v>2.1006</v>
      </c>
      <c r="N10" s="4">
        <f t="shared" si="2"/>
        <v>1.7442000000000002</v>
      </c>
      <c r="O10" s="4">
        <f t="shared" si="3"/>
        <v>0.79919999999999991</v>
      </c>
    </row>
    <row r="11" spans="1:15" x14ac:dyDescent="0.3">
      <c r="A11" s="5" t="s">
        <v>63</v>
      </c>
      <c r="B11" s="4">
        <v>1</v>
      </c>
      <c r="C11" s="4">
        <v>2.5099999999999998</v>
      </c>
      <c r="D11" s="4">
        <v>1.1000000000000001</v>
      </c>
      <c r="E11" s="4">
        <f t="shared" si="4"/>
        <v>2.7610000000000001</v>
      </c>
      <c r="F11" s="4">
        <v>2</v>
      </c>
      <c r="G11" s="4">
        <v>2</v>
      </c>
      <c r="H11" s="4">
        <v>1.48</v>
      </c>
      <c r="I11" s="4">
        <v>0.39</v>
      </c>
      <c r="J11" s="4">
        <v>0.61</v>
      </c>
      <c r="K11" s="4">
        <v>0.38</v>
      </c>
      <c r="L11" s="4">
        <f t="shared" si="0"/>
        <v>1.6180000000000001</v>
      </c>
      <c r="M11" s="4">
        <f t="shared" si="1"/>
        <v>1.143</v>
      </c>
      <c r="N11" s="4">
        <f t="shared" si="2"/>
        <v>1.1544000000000001</v>
      </c>
      <c r="O11" s="4">
        <f t="shared" si="3"/>
        <v>0.46360000000000001</v>
      </c>
    </row>
    <row r="12" spans="1:15" x14ac:dyDescent="0.3">
      <c r="A12" s="5" t="s">
        <v>63</v>
      </c>
      <c r="B12" s="4">
        <v>1</v>
      </c>
      <c r="C12" s="4">
        <v>2.02</v>
      </c>
      <c r="D12" s="4">
        <v>1.31</v>
      </c>
      <c r="E12" s="4">
        <f t="shared" si="4"/>
        <v>2.6462000000000003</v>
      </c>
      <c r="F12" s="4">
        <v>2</v>
      </c>
      <c r="G12" s="4">
        <v>2</v>
      </c>
      <c r="H12" s="4">
        <v>1.01</v>
      </c>
      <c r="I12" s="4">
        <v>0.48</v>
      </c>
      <c r="J12" s="4">
        <v>0.61</v>
      </c>
      <c r="K12" s="4">
        <v>0.48</v>
      </c>
      <c r="L12" s="4">
        <f t="shared" si="0"/>
        <v>1.5552000000000001</v>
      </c>
      <c r="M12" s="4">
        <f t="shared" si="1"/>
        <v>1.0910000000000002</v>
      </c>
      <c r="N12" s="4">
        <f t="shared" si="2"/>
        <v>0.96960000000000002</v>
      </c>
      <c r="O12" s="4">
        <f t="shared" si="3"/>
        <v>0.58560000000000001</v>
      </c>
    </row>
    <row r="13" spans="1:15" x14ac:dyDescent="0.3">
      <c r="A13" s="5" t="s">
        <v>64</v>
      </c>
      <c r="B13" s="4">
        <v>1</v>
      </c>
      <c r="C13" s="4">
        <v>2.5099999999999998</v>
      </c>
      <c r="D13" s="4">
        <v>1.1000000000000001</v>
      </c>
      <c r="E13" s="4">
        <f t="shared" si="4"/>
        <v>2.7610000000000001</v>
      </c>
      <c r="F13" s="4">
        <v>2</v>
      </c>
      <c r="G13" s="4">
        <v>2</v>
      </c>
      <c r="H13" s="4">
        <v>1.48</v>
      </c>
      <c r="I13" s="4">
        <v>0.39</v>
      </c>
      <c r="J13" s="4">
        <v>0.61</v>
      </c>
      <c r="K13" s="4">
        <v>0.38</v>
      </c>
      <c r="L13" s="4">
        <f t="shared" si="0"/>
        <v>1.6180000000000001</v>
      </c>
      <c r="M13" s="4">
        <f t="shared" si="1"/>
        <v>1.143</v>
      </c>
      <c r="N13" s="4">
        <f t="shared" si="2"/>
        <v>1.1544000000000001</v>
      </c>
      <c r="O13" s="4">
        <f t="shared" si="3"/>
        <v>0.46360000000000001</v>
      </c>
    </row>
    <row r="14" spans="1:15" x14ac:dyDescent="0.3">
      <c r="A14" s="5" t="s">
        <v>64</v>
      </c>
      <c r="B14" s="4">
        <v>1</v>
      </c>
      <c r="C14" s="4">
        <v>2.02</v>
      </c>
      <c r="D14" s="4">
        <v>1.31</v>
      </c>
      <c r="E14" s="4">
        <f t="shared" si="4"/>
        <v>2.6462000000000003</v>
      </c>
      <c r="F14" s="4">
        <v>2</v>
      </c>
      <c r="G14" s="4">
        <v>2</v>
      </c>
      <c r="H14" s="4">
        <v>1.01</v>
      </c>
      <c r="I14" s="4">
        <v>0.48</v>
      </c>
      <c r="J14" s="4">
        <v>0.61</v>
      </c>
      <c r="K14" s="4">
        <v>0.48</v>
      </c>
      <c r="L14" s="4">
        <f t="shared" si="0"/>
        <v>1.5552000000000001</v>
      </c>
      <c r="M14" s="4">
        <f t="shared" si="1"/>
        <v>1.0910000000000002</v>
      </c>
      <c r="N14" s="4">
        <f t="shared" si="2"/>
        <v>0.96960000000000002</v>
      </c>
      <c r="O14" s="4">
        <f t="shared" si="3"/>
        <v>0.58560000000000001</v>
      </c>
    </row>
    <row r="15" spans="1:15" x14ac:dyDescent="0.3">
      <c r="A15" s="5" t="s">
        <v>55</v>
      </c>
      <c r="B15" s="4">
        <v>3</v>
      </c>
      <c r="C15" s="4">
        <v>2.52</v>
      </c>
      <c r="D15" s="4">
        <v>1.31</v>
      </c>
      <c r="E15" s="4">
        <f t="shared" si="4"/>
        <v>9.9036000000000008</v>
      </c>
      <c r="F15" s="4">
        <v>2</v>
      </c>
      <c r="G15" s="4">
        <v>2</v>
      </c>
      <c r="H15" s="4">
        <v>1.48</v>
      </c>
      <c r="I15" s="4">
        <v>0.48</v>
      </c>
      <c r="J15" s="4">
        <v>0.61</v>
      </c>
      <c r="K15" s="4">
        <v>0.48</v>
      </c>
      <c r="L15" s="4">
        <f t="shared" si="0"/>
        <v>6.0191999999999997</v>
      </c>
      <c r="M15" s="4">
        <f t="shared" si="1"/>
        <v>3.8844000000000012</v>
      </c>
      <c r="N15" s="4">
        <f t="shared" si="2"/>
        <v>1.4207999999999998</v>
      </c>
      <c r="O15" s="4">
        <f t="shared" si="3"/>
        <v>0.58560000000000001</v>
      </c>
    </row>
    <row r="16" spans="1:15" x14ac:dyDescent="0.3">
      <c r="A16" s="5" t="s">
        <v>55</v>
      </c>
      <c r="B16" s="4">
        <v>2</v>
      </c>
      <c r="C16" s="4">
        <v>2.52</v>
      </c>
      <c r="D16" s="4">
        <v>1.17</v>
      </c>
      <c r="E16" s="4">
        <f t="shared" si="4"/>
        <v>5.8967999999999998</v>
      </c>
      <c r="F16" s="4">
        <v>2</v>
      </c>
      <c r="G16" s="4">
        <v>2</v>
      </c>
      <c r="H16" s="4">
        <v>1.48</v>
      </c>
      <c r="I16" s="4">
        <v>0.41</v>
      </c>
      <c r="J16" s="4">
        <v>0.61</v>
      </c>
      <c r="K16" s="4">
        <v>0.41</v>
      </c>
      <c r="L16" s="4">
        <f t="shared" si="0"/>
        <v>3.4276</v>
      </c>
      <c r="M16" s="4">
        <f t="shared" si="1"/>
        <v>2.4691999999999998</v>
      </c>
      <c r="N16" s="4">
        <f t="shared" si="2"/>
        <v>1.2136</v>
      </c>
      <c r="O16" s="4">
        <f t="shared" si="3"/>
        <v>0.50019999999999998</v>
      </c>
    </row>
    <row r="17" spans="1:15" x14ac:dyDescent="0.3">
      <c r="A17" s="5" t="s">
        <v>55</v>
      </c>
      <c r="B17" s="4">
        <v>2</v>
      </c>
      <c r="C17" s="4">
        <v>2.52</v>
      </c>
      <c r="D17" s="4">
        <v>1.74</v>
      </c>
      <c r="E17" s="4">
        <f t="shared" si="4"/>
        <v>8.7696000000000005</v>
      </c>
      <c r="F17" s="4">
        <v>3</v>
      </c>
      <c r="G17" s="4">
        <v>2</v>
      </c>
      <c r="H17" s="4">
        <v>1.48</v>
      </c>
      <c r="I17" s="4">
        <v>0.38</v>
      </c>
      <c r="J17" s="4">
        <v>0.61</v>
      </c>
      <c r="K17" s="4">
        <v>0.38</v>
      </c>
      <c r="L17" s="4">
        <f t="shared" si="0"/>
        <v>4.7652000000000001</v>
      </c>
      <c r="M17" s="4">
        <f t="shared" si="1"/>
        <v>4.0044000000000004</v>
      </c>
      <c r="N17" s="4">
        <f t="shared" si="2"/>
        <v>1.6872</v>
      </c>
      <c r="O17" s="4">
        <f t="shared" si="3"/>
        <v>0.69540000000000002</v>
      </c>
    </row>
    <row r="18" spans="1:15" x14ac:dyDescent="0.3">
      <c r="A18" s="5"/>
      <c r="B18" s="7">
        <f>SUM(B4:B17)</f>
        <v>27</v>
      </c>
      <c r="C18" s="31"/>
      <c r="D18" s="32"/>
      <c r="E18" s="7">
        <f>SUM(E4:E17)</f>
        <v>109.68839999999997</v>
      </c>
      <c r="F18" s="31"/>
      <c r="G18" s="33"/>
      <c r="H18" s="33"/>
      <c r="I18" s="33"/>
      <c r="J18" s="33"/>
      <c r="K18" s="32"/>
      <c r="L18" s="7">
        <f>SUM(L4:L17)</f>
        <v>61.252799999999993</v>
      </c>
      <c r="M18" s="7">
        <f>SUM(M4:M17)</f>
        <v>48.435600000000008</v>
      </c>
      <c r="N18" s="31"/>
      <c r="O18" s="32"/>
    </row>
  </sheetData>
  <mergeCells count="7">
    <mergeCell ref="A2:A3"/>
    <mergeCell ref="B2:E2"/>
    <mergeCell ref="C18:D18"/>
    <mergeCell ref="F18:K18"/>
    <mergeCell ref="N18:O18"/>
    <mergeCell ref="F2:L2"/>
    <mergeCell ref="N2:O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A2" sqref="A2:A3"/>
    </sheetView>
  </sheetViews>
  <sheetFormatPr defaultRowHeight="14.4" x14ac:dyDescent="0.3"/>
  <cols>
    <col min="1" max="1" width="11.6640625" bestFit="1" customWidth="1"/>
    <col min="2" max="2" width="6" bestFit="1" customWidth="1"/>
    <col min="3" max="3" width="10.33203125" bestFit="1" customWidth="1"/>
    <col min="4" max="4" width="9.44140625" bestFit="1" customWidth="1"/>
    <col min="5" max="5" width="12.5546875" bestFit="1" customWidth="1"/>
    <col min="6" max="6" width="21.88671875" bestFit="1" customWidth="1"/>
    <col min="7" max="7" width="17" bestFit="1" customWidth="1"/>
    <col min="8" max="8" width="23.109375" bestFit="1" customWidth="1"/>
    <col min="9" max="9" width="22.33203125" bestFit="1" customWidth="1"/>
    <col min="10" max="10" width="21.88671875" bestFit="1" customWidth="1"/>
    <col min="11" max="11" width="20.88671875" bestFit="1" customWidth="1"/>
    <col min="12" max="12" width="12.5546875" bestFit="1" customWidth="1"/>
    <col min="13" max="13" width="28.44140625" bestFit="1" customWidth="1"/>
  </cols>
  <sheetData>
    <row r="1" spans="1:15" x14ac:dyDescent="0.3">
      <c r="A1" s="2" t="s">
        <v>12</v>
      </c>
    </row>
    <row r="2" spans="1:15" x14ac:dyDescent="0.3">
      <c r="A2" s="35"/>
      <c r="B2" s="37" t="s">
        <v>31</v>
      </c>
      <c r="C2" s="38"/>
      <c r="D2" s="38"/>
      <c r="E2" s="39"/>
      <c r="F2" s="34" t="s">
        <v>32</v>
      </c>
      <c r="G2" s="34"/>
      <c r="H2" s="34"/>
      <c r="I2" s="34"/>
      <c r="J2" s="34"/>
      <c r="K2" s="34"/>
      <c r="L2" s="34"/>
      <c r="M2" s="7" t="s">
        <v>33</v>
      </c>
      <c r="N2" s="40"/>
      <c r="O2" s="41"/>
    </row>
    <row r="3" spans="1:15" ht="16.2" x14ac:dyDescent="0.3">
      <c r="A3" s="36"/>
      <c r="B3" s="5" t="s">
        <v>19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36</v>
      </c>
      <c r="M3" s="6" t="s">
        <v>36</v>
      </c>
      <c r="N3" s="42"/>
      <c r="O3" s="43"/>
    </row>
    <row r="4" spans="1:15" x14ac:dyDescent="0.3">
      <c r="A4" s="5" t="s">
        <v>65</v>
      </c>
      <c r="B4" s="4">
        <v>3</v>
      </c>
      <c r="C4" s="4">
        <v>2.7</v>
      </c>
      <c r="D4" s="4">
        <v>1.72</v>
      </c>
      <c r="E4" s="4">
        <f>(C4*D4)*B4</f>
        <v>13.932</v>
      </c>
      <c r="F4" s="4">
        <v>3</v>
      </c>
      <c r="G4" s="4">
        <v>2</v>
      </c>
      <c r="H4" s="4">
        <v>1.53</v>
      </c>
      <c r="I4" s="4">
        <v>0.38</v>
      </c>
      <c r="J4" s="4">
        <v>0.72</v>
      </c>
      <c r="K4" s="4">
        <v>0.37</v>
      </c>
      <c r="L4" s="4">
        <f>SUM(N4:O4)*B4</f>
        <v>7.6302000000000003</v>
      </c>
      <c r="M4" s="4">
        <f>E4-L4</f>
        <v>6.3018000000000001</v>
      </c>
      <c r="N4" s="4">
        <f>(H4*I4)*F4</f>
        <v>1.7442000000000002</v>
      </c>
      <c r="O4" s="4">
        <f>(J4*K4)*F4</f>
        <v>0.79919999999999991</v>
      </c>
    </row>
    <row r="5" spans="1:15" x14ac:dyDescent="0.3">
      <c r="A5" s="5" t="s">
        <v>66</v>
      </c>
      <c r="B5" s="4">
        <v>4</v>
      </c>
      <c r="C5" s="4">
        <v>2.7</v>
      </c>
      <c r="D5" s="4">
        <v>1.72</v>
      </c>
      <c r="E5" s="4">
        <f>(C5*D5)*B5</f>
        <v>18.576000000000001</v>
      </c>
      <c r="F5" s="4">
        <v>3</v>
      </c>
      <c r="G5" s="4">
        <v>2</v>
      </c>
      <c r="H5" s="4">
        <v>1.53</v>
      </c>
      <c r="I5" s="4">
        <v>0.38</v>
      </c>
      <c r="J5" s="4">
        <v>0.72</v>
      </c>
      <c r="K5" s="4">
        <v>0.37</v>
      </c>
      <c r="L5" s="4">
        <f t="shared" ref="L5:L17" si="0">SUM(N5:O5)*B5</f>
        <v>10.1736</v>
      </c>
      <c r="M5" s="4">
        <f t="shared" ref="M5:M17" si="1">E5-L5</f>
        <v>8.4024000000000001</v>
      </c>
      <c r="N5" s="4">
        <f t="shared" ref="N5:N17" si="2">(H5*I5)*F5</f>
        <v>1.7442000000000002</v>
      </c>
      <c r="O5" s="4">
        <f t="shared" ref="O5:O17" si="3">(J5*K5)*F5</f>
        <v>0.79919999999999991</v>
      </c>
    </row>
    <row r="6" spans="1:15" x14ac:dyDescent="0.3">
      <c r="A6" s="5" t="s">
        <v>67</v>
      </c>
      <c r="B6" s="4">
        <v>2</v>
      </c>
      <c r="C6" s="4">
        <v>2.7</v>
      </c>
      <c r="D6" s="4">
        <v>1.72</v>
      </c>
      <c r="E6" s="4">
        <f t="shared" ref="E6:E17" si="4">(C6*D6)*B6</f>
        <v>9.2880000000000003</v>
      </c>
      <c r="F6" s="4">
        <v>3</v>
      </c>
      <c r="G6" s="4">
        <v>2</v>
      </c>
      <c r="H6" s="4">
        <v>1.53</v>
      </c>
      <c r="I6" s="4">
        <v>0.38</v>
      </c>
      <c r="J6" s="4">
        <v>0.72</v>
      </c>
      <c r="K6" s="4">
        <v>0.37</v>
      </c>
      <c r="L6" s="4">
        <f t="shared" si="0"/>
        <v>5.0868000000000002</v>
      </c>
      <c r="M6" s="4">
        <f t="shared" si="1"/>
        <v>4.2012</v>
      </c>
      <c r="N6" s="4">
        <f t="shared" si="2"/>
        <v>1.7442000000000002</v>
      </c>
      <c r="O6" s="4">
        <f t="shared" si="3"/>
        <v>0.79919999999999991</v>
      </c>
    </row>
    <row r="7" spans="1:15" x14ac:dyDescent="0.3">
      <c r="A7" s="5" t="s">
        <v>68</v>
      </c>
      <c r="B7" s="4">
        <v>2</v>
      </c>
      <c r="C7" s="4">
        <v>2.7</v>
      </c>
      <c r="D7" s="4">
        <v>1.72</v>
      </c>
      <c r="E7" s="4">
        <f t="shared" si="4"/>
        <v>9.2880000000000003</v>
      </c>
      <c r="F7" s="4">
        <v>3</v>
      </c>
      <c r="G7" s="4">
        <v>2</v>
      </c>
      <c r="H7" s="4">
        <v>1.53</v>
      </c>
      <c r="I7" s="4">
        <v>0.38</v>
      </c>
      <c r="J7" s="4">
        <v>0.72</v>
      </c>
      <c r="K7" s="4">
        <v>0.37</v>
      </c>
      <c r="L7" s="4">
        <f t="shared" si="0"/>
        <v>5.0868000000000002</v>
      </c>
      <c r="M7" s="4">
        <f t="shared" si="1"/>
        <v>4.2012</v>
      </c>
      <c r="N7" s="4">
        <f t="shared" si="2"/>
        <v>1.7442000000000002</v>
      </c>
      <c r="O7" s="4">
        <f t="shared" si="3"/>
        <v>0.79919999999999991</v>
      </c>
    </row>
    <row r="8" spans="1:15" x14ac:dyDescent="0.3">
      <c r="A8" s="5" t="s">
        <v>62</v>
      </c>
      <c r="B8" s="4">
        <v>1</v>
      </c>
      <c r="C8" s="4">
        <v>2.7</v>
      </c>
      <c r="D8" s="4">
        <v>1.72</v>
      </c>
      <c r="E8" s="4">
        <f t="shared" si="4"/>
        <v>4.6440000000000001</v>
      </c>
      <c r="F8" s="4">
        <v>3</v>
      </c>
      <c r="G8" s="4">
        <v>2</v>
      </c>
      <c r="H8" s="4">
        <v>1.53</v>
      </c>
      <c r="I8" s="4">
        <v>0.38</v>
      </c>
      <c r="J8" s="4">
        <v>0.72</v>
      </c>
      <c r="K8" s="4">
        <v>0.37</v>
      </c>
      <c r="L8" s="4">
        <f t="shared" si="0"/>
        <v>2.5434000000000001</v>
      </c>
      <c r="M8" s="4">
        <f t="shared" si="1"/>
        <v>2.1006</v>
      </c>
      <c r="N8" s="4">
        <f t="shared" si="2"/>
        <v>1.7442000000000002</v>
      </c>
      <c r="O8" s="4">
        <f t="shared" si="3"/>
        <v>0.79919999999999991</v>
      </c>
    </row>
    <row r="9" spans="1:15" x14ac:dyDescent="0.3">
      <c r="A9" s="5" t="s">
        <v>69</v>
      </c>
      <c r="B9" s="4">
        <v>3</v>
      </c>
      <c r="C9" s="4">
        <v>2.7</v>
      </c>
      <c r="D9" s="4">
        <v>1.72</v>
      </c>
      <c r="E9" s="4">
        <f t="shared" si="4"/>
        <v>13.932</v>
      </c>
      <c r="F9" s="4">
        <v>3</v>
      </c>
      <c r="G9" s="4">
        <v>2</v>
      </c>
      <c r="H9" s="4">
        <v>1.53</v>
      </c>
      <c r="I9" s="4">
        <v>0.38</v>
      </c>
      <c r="J9" s="4">
        <v>0.72</v>
      </c>
      <c r="K9" s="4">
        <v>0.37</v>
      </c>
      <c r="L9" s="4">
        <f t="shared" si="0"/>
        <v>7.6302000000000003</v>
      </c>
      <c r="M9" s="4">
        <f t="shared" si="1"/>
        <v>6.3018000000000001</v>
      </c>
      <c r="N9" s="4">
        <f t="shared" si="2"/>
        <v>1.7442000000000002</v>
      </c>
      <c r="O9" s="4">
        <f t="shared" si="3"/>
        <v>0.79919999999999991</v>
      </c>
    </row>
    <row r="10" spans="1:15" x14ac:dyDescent="0.3">
      <c r="A10" s="5" t="s">
        <v>70</v>
      </c>
      <c r="B10" s="4">
        <v>1</v>
      </c>
      <c r="C10" s="4">
        <v>2.7</v>
      </c>
      <c r="D10" s="4">
        <v>1.72</v>
      </c>
      <c r="E10" s="4">
        <f t="shared" si="4"/>
        <v>4.6440000000000001</v>
      </c>
      <c r="F10" s="4">
        <v>3</v>
      </c>
      <c r="G10" s="4">
        <v>2</v>
      </c>
      <c r="H10" s="4">
        <v>1.53</v>
      </c>
      <c r="I10" s="4">
        <v>0.38</v>
      </c>
      <c r="J10" s="4">
        <v>0.72</v>
      </c>
      <c r="K10" s="4">
        <v>0.37</v>
      </c>
      <c r="L10" s="4">
        <f t="shared" si="0"/>
        <v>2.5434000000000001</v>
      </c>
      <c r="M10" s="4">
        <f t="shared" si="1"/>
        <v>2.1006</v>
      </c>
      <c r="N10" s="4">
        <f t="shared" si="2"/>
        <v>1.7442000000000002</v>
      </c>
      <c r="O10" s="4">
        <f t="shared" si="3"/>
        <v>0.79919999999999991</v>
      </c>
    </row>
    <row r="11" spans="1:15" x14ac:dyDescent="0.3">
      <c r="A11" s="5" t="s">
        <v>63</v>
      </c>
      <c r="B11" s="4">
        <v>1</v>
      </c>
      <c r="C11" s="4">
        <v>2.5099999999999998</v>
      </c>
      <c r="D11" s="4">
        <v>1.1000000000000001</v>
      </c>
      <c r="E11" s="4">
        <f t="shared" si="4"/>
        <v>2.7610000000000001</v>
      </c>
      <c r="F11" s="4">
        <v>2</v>
      </c>
      <c r="G11" s="4">
        <v>2</v>
      </c>
      <c r="H11" s="4">
        <v>1.48</v>
      </c>
      <c r="I11" s="4">
        <v>0.39</v>
      </c>
      <c r="J11" s="4">
        <v>0.61</v>
      </c>
      <c r="K11" s="4">
        <v>0.38</v>
      </c>
      <c r="L11" s="4">
        <f t="shared" si="0"/>
        <v>1.6180000000000001</v>
      </c>
      <c r="M11" s="4">
        <f t="shared" si="1"/>
        <v>1.143</v>
      </c>
      <c r="N11" s="4">
        <f t="shared" si="2"/>
        <v>1.1544000000000001</v>
      </c>
      <c r="O11" s="4">
        <f t="shared" si="3"/>
        <v>0.46360000000000001</v>
      </c>
    </row>
    <row r="12" spans="1:15" x14ac:dyDescent="0.3">
      <c r="A12" s="5" t="s">
        <v>63</v>
      </c>
      <c r="B12" s="4">
        <v>1</v>
      </c>
      <c r="C12" s="4">
        <v>2.02</v>
      </c>
      <c r="D12" s="4">
        <v>1.31</v>
      </c>
      <c r="E12" s="4">
        <f t="shared" si="4"/>
        <v>2.6462000000000003</v>
      </c>
      <c r="F12" s="4">
        <v>2</v>
      </c>
      <c r="G12" s="4">
        <v>2</v>
      </c>
      <c r="H12" s="4">
        <v>1.01</v>
      </c>
      <c r="I12" s="4">
        <v>0.48</v>
      </c>
      <c r="J12" s="4">
        <v>0.61</v>
      </c>
      <c r="K12" s="4">
        <v>0.48</v>
      </c>
      <c r="L12" s="4">
        <f t="shared" si="0"/>
        <v>1.5552000000000001</v>
      </c>
      <c r="M12" s="4">
        <f t="shared" si="1"/>
        <v>1.0910000000000002</v>
      </c>
      <c r="N12" s="4">
        <f t="shared" si="2"/>
        <v>0.96960000000000002</v>
      </c>
      <c r="O12" s="4">
        <f t="shared" si="3"/>
        <v>0.58560000000000001</v>
      </c>
    </row>
    <row r="13" spans="1:15" x14ac:dyDescent="0.3">
      <c r="A13" s="5" t="s">
        <v>64</v>
      </c>
      <c r="B13" s="4">
        <v>1</v>
      </c>
      <c r="C13" s="4">
        <v>2.5099999999999998</v>
      </c>
      <c r="D13" s="4">
        <v>1.1000000000000001</v>
      </c>
      <c r="E13" s="4">
        <f t="shared" si="4"/>
        <v>2.7610000000000001</v>
      </c>
      <c r="F13" s="4">
        <v>2</v>
      </c>
      <c r="G13" s="4">
        <v>2</v>
      </c>
      <c r="H13" s="4">
        <v>1.48</v>
      </c>
      <c r="I13" s="4">
        <v>0.39</v>
      </c>
      <c r="J13" s="4">
        <v>0.61</v>
      </c>
      <c r="K13" s="4">
        <v>0.38</v>
      </c>
      <c r="L13" s="4">
        <f t="shared" si="0"/>
        <v>1.6180000000000001</v>
      </c>
      <c r="M13" s="4">
        <f t="shared" si="1"/>
        <v>1.143</v>
      </c>
      <c r="N13" s="4">
        <f t="shared" si="2"/>
        <v>1.1544000000000001</v>
      </c>
      <c r="O13" s="4">
        <f t="shared" si="3"/>
        <v>0.46360000000000001</v>
      </c>
    </row>
    <row r="14" spans="1:15" x14ac:dyDescent="0.3">
      <c r="A14" s="5" t="s">
        <v>64</v>
      </c>
      <c r="B14" s="4">
        <v>1</v>
      </c>
      <c r="C14" s="4">
        <v>2.02</v>
      </c>
      <c r="D14" s="4">
        <v>1.31</v>
      </c>
      <c r="E14" s="4">
        <f t="shared" si="4"/>
        <v>2.6462000000000003</v>
      </c>
      <c r="F14" s="4">
        <v>2</v>
      </c>
      <c r="G14" s="4">
        <v>2</v>
      </c>
      <c r="H14" s="4">
        <v>1.01</v>
      </c>
      <c r="I14" s="4">
        <v>0.48</v>
      </c>
      <c r="J14" s="4">
        <v>0.61</v>
      </c>
      <c r="K14" s="4">
        <v>0.48</v>
      </c>
      <c r="L14" s="4">
        <f t="shared" si="0"/>
        <v>1.5552000000000001</v>
      </c>
      <c r="M14" s="4">
        <f t="shared" si="1"/>
        <v>1.0910000000000002</v>
      </c>
      <c r="N14" s="4">
        <f t="shared" si="2"/>
        <v>0.96960000000000002</v>
      </c>
      <c r="O14" s="4">
        <f t="shared" si="3"/>
        <v>0.58560000000000001</v>
      </c>
    </row>
    <row r="15" spans="1:15" x14ac:dyDescent="0.3">
      <c r="A15" s="5" t="s">
        <v>55</v>
      </c>
      <c r="B15" s="4">
        <v>3</v>
      </c>
      <c r="C15" s="4">
        <v>2.52</v>
      </c>
      <c r="D15" s="4">
        <v>1.31</v>
      </c>
      <c r="E15" s="4">
        <f t="shared" si="4"/>
        <v>9.9036000000000008</v>
      </c>
      <c r="F15" s="4">
        <v>2</v>
      </c>
      <c r="G15" s="4">
        <v>2</v>
      </c>
      <c r="H15" s="4">
        <v>1.48</v>
      </c>
      <c r="I15" s="4">
        <v>0.48</v>
      </c>
      <c r="J15" s="4">
        <v>0.61</v>
      </c>
      <c r="K15" s="4">
        <v>0.48</v>
      </c>
      <c r="L15" s="4">
        <f t="shared" si="0"/>
        <v>6.0191999999999997</v>
      </c>
      <c r="M15" s="4">
        <f t="shared" si="1"/>
        <v>3.8844000000000012</v>
      </c>
      <c r="N15" s="4">
        <f t="shared" si="2"/>
        <v>1.4207999999999998</v>
      </c>
      <c r="O15" s="4">
        <f t="shared" si="3"/>
        <v>0.58560000000000001</v>
      </c>
    </row>
    <row r="16" spans="1:15" x14ac:dyDescent="0.3">
      <c r="A16" s="5" t="s">
        <v>55</v>
      </c>
      <c r="B16" s="4">
        <v>2</v>
      </c>
      <c r="C16" s="4">
        <v>2.52</v>
      </c>
      <c r="D16" s="4">
        <v>1.17</v>
      </c>
      <c r="E16" s="4">
        <f t="shared" si="4"/>
        <v>5.8967999999999998</v>
      </c>
      <c r="F16" s="4">
        <v>2</v>
      </c>
      <c r="G16" s="4">
        <v>2</v>
      </c>
      <c r="H16" s="4">
        <v>1.48</v>
      </c>
      <c r="I16" s="4">
        <v>0.41</v>
      </c>
      <c r="J16" s="4">
        <v>0.61</v>
      </c>
      <c r="K16" s="4">
        <v>0.41</v>
      </c>
      <c r="L16" s="4">
        <f t="shared" si="0"/>
        <v>3.4276</v>
      </c>
      <c r="M16" s="4">
        <f t="shared" si="1"/>
        <v>2.4691999999999998</v>
      </c>
      <c r="N16" s="4">
        <f t="shared" si="2"/>
        <v>1.2136</v>
      </c>
      <c r="O16" s="4">
        <f t="shared" si="3"/>
        <v>0.50019999999999998</v>
      </c>
    </row>
    <row r="17" spans="1:15" x14ac:dyDescent="0.3">
      <c r="A17" s="5" t="s">
        <v>55</v>
      </c>
      <c r="B17" s="4">
        <v>2</v>
      </c>
      <c r="C17" s="4">
        <v>2.52</v>
      </c>
      <c r="D17" s="4">
        <v>1.74</v>
      </c>
      <c r="E17" s="4">
        <f t="shared" si="4"/>
        <v>8.7696000000000005</v>
      </c>
      <c r="F17" s="4">
        <v>3</v>
      </c>
      <c r="G17" s="4">
        <v>2</v>
      </c>
      <c r="H17" s="4">
        <v>1.48</v>
      </c>
      <c r="I17" s="4">
        <v>0.38</v>
      </c>
      <c r="J17" s="4">
        <v>0.61</v>
      </c>
      <c r="K17" s="4">
        <v>0.38</v>
      </c>
      <c r="L17" s="4">
        <f t="shared" si="0"/>
        <v>4.7652000000000001</v>
      </c>
      <c r="M17" s="4">
        <f t="shared" si="1"/>
        <v>4.0044000000000004</v>
      </c>
      <c r="N17" s="4">
        <f t="shared" si="2"/>
        <v>1.6872</v>
      </c>
      <c r="O17" s="4">
        <f t="shared" si="3"/>
        <v>0.69540000000000002</v>
      </c>
    </row>
    <row r="18" spans="1:15" x14ac:dyDescent="0.3">
      <c r="A18" s="5"/>
      <c r="B18" s="7">
        <f>SUM(B4:B17)</f>
        <v>27</v>
      </c>
      <c r="C18" s="31"/>
      <c r="D18" s="32"/>
      <c r="E18" s="7">
        <f>SUM(E4:E17)</f>
        <v>109.68839999999997</v>
      </c>
      <c r="F18" s="31"/>
      <c r="G18" s="33"/>
      <c r="H18" s="33"/>
      <c r="I18" s="33"/>
      <c r="J18" s="33"/>
      <c r="K18" s="32"/>
      <c r="L18" s="7">
        <f>SUM(L4:L17)</f>
        <v>61.252800000000001</v>
      </c>
      <c r="M18" s="7">
        <f>SUM(M4:M17)</f>
        <v>48.435600000000008</v>
      </c>
      <c r="N18" s="31"/>
      <c r="O18" s="32"/>
    </row>
  </sheetData>
  <mergeCells count="7">
    <mergeCell ref="A2:A3"/>
    <mergeCell ref="N2:O3"/>
    <mergeCell ref="C18:D18"/>
    <mergeCell ref="F18:K18"/>
    <mergeCell ref="N18:O18"/>
    <mergeCell ref="F2:L2"/>
    <mergeCell ref="B2:E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A11" sqref="A11"/>
    </sheetView>
  </sheetViews>
  <sheetFormatPr defaultRowHeight="14.4" x14ac:dyDescent="0.3"/>
  <cols>
    <col min="1" max="1" width="24.44140625" bestFit="1" customWidth="1"/>
    <col min="2" max="2" width="6" bestFit="1" customWidth="1"/>
    <col min="3" max="3" width="10.33203125" bestFit="1" customWidth="1"/>
    <col min="4" max="4" width="9.44140625" bestFit="1" customWidth="1"/>
    <col min="5" max="5" width="12.5546875" bestFit="1" customWidth="1"/>
    <col min="6" max="6" width="21.88671875" bestFit="1" customWidth="1"/>
    <col min="7" max="7" width="17" bestFit="1" customWidth="1"/>
    <col min="8" max="8" width="23.109375" bestFit="1" customWidth="1"/>
    <col min="9" max="9" width="22.33203125" bestFit="1" customWidth="1"/>
    <col min="10" max="10" width="21.88671875" bestFit="1" customWidth="1"/>
    <col min="11" max="11" width="20.88671875" bestFit="1" customWidth="1"/>
    <col min="12" max="12" width="12.5546875" bestFit="1" customWidth="1"/>
    <col min="13" max="13" width="28.44140625" bestFit="1" customWidth="1"/>
  </cols>
  <sheetData>
    <row r="1" spans="1:15" x14ac:dyDescent="0.3">
      <c r="A1" s="2" t="s">
        <v>13</v>
      </c>
    </row>
    <row r="2" spans="1:15" x14ac:dyDescent="0.3">
      <c r="A2" s="35"/>
      <c r="B2" s="5"/>
      <c r="C2" s="34" t="s">
        <v>31</v>
      </c>
      <c r="D2" s="34"/>
      <c r="E2" s="34"/>
      <c r="F2" s="34" t="s">
        <v>32</v>
      </c>
      <c r="G2" s="34"/>
      <c r="H2" s="34"/>
      <c r="I2" s="34"/>
      <c r="J2" s="34"/>
      <c r="K2" s="34"/>
      <c r="L2" s="34"/>
      <c r="M2" s="7" t="s">
        <v>33</v>
      </c>
      <c r="N2" s="40"/>
      <c r="O2" s="41"/>
    </row>
    <row r="3" spans="1:15" ht="16.2" x14ac:dyDescent="0.3">
      <c r="A3" s="36"/>
      <c r="B3" s="5" t="s">
        <v>19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36</v>
      </c>
      <c r="M3" s="6" t="s">
        <v>36</v>
      </c>
      <c r="N3" s="42"/>
      <c r="O3" s="43"/>
    </row>
    <row r="4" spans="1:15" x14ac:dyDescent="0.3">
      <c r="A4" s="5" t="s">
        <v>71</v>
      </c>
      <c r="B4" s="4">
        <v>2</v>
      </c>
      <c r="C4" s="4">
        <v>2.7</v>
      </c>
      <c r="D4" s="4">
        <v>1.72</v>
      </c>
      <c r="E4" s="4">
        <f>(C4*D4)*B4</f>
        <v>9.2880000000000003</v>
      </c>
      <c r="F4" s="4">
        <v>3</v>
      </c>
      <c r="G4" s="4">
        <v>2</v>
      </c>
      <c r="H4" s="4">
        <v>1.53</v>
      </c>
      <c r="I4" s="4">
        <v>0.38</v>
      </c>
      <c r="J4" s="4">
        <v>0.72</v>
      </c>
      <c r="K4" s="4">
        <v>0.37</v>
      </c>
      <c r="L4" s="4">
        <f>SUM(N4:O4)*B4</f>
        <v>5.0868000000000002</v>
      </c>
      <c r="M4" s="4">
        <f>E4-L4</f>
        <v>4.2012</v>
      </c>
      <c r="N4" s="4">
        <f>(H4*I4)*F4</f>
        <v>1.7442000000000002</v>
      </c>
      <c r="O4" s="4">
        <f>(J4*K4)*F4</f>
        <v>0.79919999999999991</v>
      </c>
    </row>
    <row r="5" spans="1:15" x14ac:dyDescent="0.3">
      <c r="A5" s="5" t="s">
        <v>72</v>
      </c>
      <c r="B5" s="4">
        <v>2</v>
      </c>
      <c r="C5" s="4">
        <v>2.7</v>
      </c>
      <c r="D5" s="4">
        <v>1.72</v>
      </c>
      <c r="E5" s="4">
        <f>(C5*D5)*B5</f>
        <v>9.2880000000000003</v>
      </c>
      <c r="F5" s="4">
        <v>3</v>
      </c>
      <c r="G5" s="4">
        <v>2</v>
      </c>
      <c r="H5" s="4">
        <v>1.53</v>
      </c>
      <c r="I5" s="4">
        <v>0.38</v>
      </c>
      <c r="J5" s="4">
        <v>0.72</v>
      </c>
      <c r="K5" s="4">
        <v>0.37</v>
      </c>
      <c r="L5" s="4">
        <f t="shared" ref="L5:L18" si="0">SUM(N5:O5)*B5</f>
        <v>5.0868000000000002</v>
      </c>
      <c r="M5" s="4">
        <f t="shared" ref="M5:M18" si="1">E5-L5</f>
        <v>4.2012</v>
      </c>
      <c r="N5" s="4">
        <f t="shared" ref="N5:N18" si="2">(H5*I5)*F5</f>
        <v>1.7442000000000002</v>
      </c>
      <c r="O5" s="4">
        <f t="shared" ref="O5:O18" si="3">(J5*K5)*F5</f>
        <v>0.79919999999999991</v>
      </c>
    </row>
    <row r="6" spans="1:15" x14ac:dyDescent="0.3">
      <c r="A6" s="5" t="s">
        <v>73</v>
      </c>
      <c r="B6" s="4">
        <v>2</v>
      </c>
      <c r="C6" s="4">
        <v>2.7</v>
      </c>
      <c r="D6" s="4">
        <v>1.72</v>
      </c>
      <c r="E6" s="4">
        <f t="shared" ref="E6:E18" si="4">(C6*D6)*B6</f>
        <v>9.2880000000000003</v>
      </c>
      <c r="F6" s="4">
        <v>3</v>
      </c>
      <c r="G6" s="4">
        <v>2</v>
      </c>
      <c r="H6" s="4">
        <v>1.53</v>
      </c>
      <c r="I6" s="4">
        <v>0.38</v>
      </c>
      <c r="J6" s="4">
        <v>0.72</v>
      </c>
      <c r="K6" s="4">
        <v>0.37</v>
      </c>
      <c r="L6" s="4">
        <f t="shared" si="0"/>
        <v>5.0868000000000002</v>
      </c>
      <c r="M6" s="4">
        <f t="shared" si="1"/>
        <v>4.2012</v>
      </c>
      <c r="N6" s="4">
        <f t="shared" si="2"/>
        <v>1.7442000000000002</v>
      </c>
      <c r="O6" s="4">
        <f t="shared" si="3"/>
        <v>0.79919999999999991</v>
      </c>
    </row>
    <row r="7" spans="1:15" x14ac:dyDescent="0.3">
      <c r="A7" s="5" t="s">
        <v>74</v>
      </c>
      <c r="B7" s="4">
        <v>2</v>
      </c>
      <c r="C7" s="4">
        <v>2.7</v>
      </c>
      <c r="D7" s="4">
        <v>1.72</v>
      </c>
      <c r="E7" s="4">
        <f t="shared" si="4"/>
        <v>9.2880000000000003</v>
      </c>
      <c r="F7" s="4">
        <v>3</v>
      </c>
      <c r="G7" s="4">
        <v>2</v>
      </c>
      <c r="H7" s="4">
        <v>1.53</v>
      </c>
      <c r="I7" s="4">
        <v>0.38</v>
      </c>
      <c r="J7" s="4">
        <v>0.72</v>
      </c>
      <c r="K7" s="4">
        <v>0.37</v>
      </c>
      <c r="L7" s="4">
        <f t="shared" si="0"/>
        <v>5.0868000000000002</v>
      </c>
      <c r="M7" s="4">
        <f t="shared" si="1"/>
        <v>4.2012</v>
      </c>
      <c r="N7" s="4">
        <f t="shared" si="2"/>
        <v>1.7442000000000002</v>
      </c>
      <c r="O7" s="4">
        <f t="shared" si="3"/>
        <v>0.79919999999999991</v>
      </c>
    </row>
    <row r="8" spans="1:15" x14ac:dyDescent="0.3">
      <c r="A8" s="5" t="s">
        <v>75</v>
      </c>
      <c r="B8" s="4">
        <v>2</v>
      </c>
      <c r="C8" s="4">
        <v>2.7</v>
      </c>
      <c r="D8" s="4">
        <v>1.72</v>
      </c>
      <c r="E8" s="4">
        <f t="shared" si="4"/>
        <v>9.2880000000000003</v>
      </c>
      <c r="F8" s="4">
        <v>3</v>
      </c>
      <c r="G8" s="4">
        <v>2</v>
      </c>
      <c r="H8" s="4">
        <v>1.53</v>
      </c>
      <c r="I8" s="4">
        <v>0.38</v>
      </c>
      <c r="J8" s="4">
        <v>0.72</v>
      </c>
      <c r="K8" s="4">
        <v>0.37</v>
      </c>
      <c r="L8" s="4">
        <f t="shared" si="0"/>
        <v>5.0868000000000002</v>
      </c>
      <c r="M8" s="4">
        <f t="shared" si="1"/>
        <v>4.2012</v>
      </c>
      <c r="N8" s="4">
        <f t="shared" si="2"/>
        <v>1.7442000000000002</v>
      </c>
      <c r="O8" s="4">
        <f t="shared" si="3"/>
        <v>0.79919999999999991</v>
      </c>
    </row>
    <row r="9" spans="1:15" x14ac:dyDescent="0.3">
      <c r="A9" s="5" t="s">
        <v>76</v>
      </c>
      <c r="B9" s="4">
        <v>2</v>
      </c>
      <c r="C9" s="4">
        <v>2.7</v>
      </c>
      <c r="D9" s="4">
        <v>1.72</v>
      </c>
      <c r="E9" s="4">
        <f t="shared" si="4"/>
        <v>9.2880000000000003</v>
      </c>
      <c r="F9" s="4">
        <v>3</v>
      </c>
      <c r="G9" s="4">
        <v>2</v>
      </c>
      <c r="H9" s="4">
        <v>1.53</v>
      </c>
      <c r="I9" s="4">
        <v>0.38</v>
      </c>
      <c r="J9" s="4">
        <v>0.72</v>
      </c>
      <c r="K9" s="4">
        <v>0.37</v>
      </c>
      <c r="L9" s="4">
        <f t="shared" si="0"/>
        <v>5.0868000000000002</v>
      </c>
      <c r="M9" s="4">
        <f t="shared" si="1"/>
        <v>4.2012</v>
      </c>
      <c r="N9" s="4">
        <f t="shared" si="2"/>
        <v>1.7442000000000002</v>
      </c>
      <c r="O9" s="4">
        <f t="shared" si="3"/>
        <v>0.79919999999999991</v>
      </c>
    </row>
    <row r="10" spans="1:15" x14ac:dyDescent="0.3">
      <c r="A10" s="5" t="s">
        <v>70</v>
      </c>
      <c r="B10" s="4">
        <v>2</v>
      </c>
      <c r="C10" s="4">
        <v>2.7</v>
      </c>
      <c r="D10" s="4">
        <v>1.72</v>
      </c>
      <c r="E10" s="4">
        <f t="shared" si="4"/>
        <v>9.2880000000000003</v>
      </c>
      <c r="F10" s="4">
        <v>3</v>
      </c>
      <c r="G10" s="4">
        <v>2</v>
      </c>
      <c r="H10" s="4">
        <v>1.53</v>
      </c>
      <c r="I10" s="4">
        <v>0.38</v>
      </c>
      <c r="J10" s="4">
        <v>0.72</v>
      </c>
      <c r="K10" s="4">
        <v>0.37</v>
      </c>
      <c r="L10" s="4">
        <f t="shared" si="0"/>
        <v>5.0868000000000002</v>
      </c>
      <c r="M10" s="4">
        <f t="shared" si="1"/>
        <v>4.2012</v>
      </c>
      <c r="N10" s="4">
        <f t="shared" si="2"/>
        <v>1.7442000000000002</v>
      </c>
      <c r="O10" s="4">
        <f t="shared" si="3"/>
        <v>0.79919999999999991</v>
      </c>
    </row>
    <row r="11" spans="1:15" x14ac:dyDescent="0.3">
      <c r="A11" s="5" t="s">
        <v>77</v>
      </c>
      <c r="B11" s="4">
        <v>2</v>
      </c>
      <c r="C11" s="4">
        <v>2.7</v>
      </c>
      <c r="D11" s="4">
        <v>1.72</v>
      </c>
      <c r="E11" s="4">
        <f t="shared" si="4"/>
        <v>9.2880000000000003</v>
      </c>
      <c r="F11" s="4">
        <v>3</v>
      </c>
      <c r="G11" s="4">
        <v>2</v>
      </c>
      <c r="H11" s="4">
        <v>1.53</v>
      </c>
      <c r="I11" s="4">
        <v>0.38</v>
      </c>
      <c r="J11" s="4">
        <v>0.72</v>
      </c>
      <c r="K11" s="4">
        <v>0.37</v>
      </c>
      <c r="L11" s="4">
        <f t="shared" si="0"/>
        <v>5.0868000000000002</v>
      </c>
      <c r="M11" s="4">
        <f t="shared" si="1"/>
        <v>4.2012</v>
      </c>
      <c r="N11" s="4">
        <f t="shared" si="2"/>
        <v>1.7442000000000002</v>
      </c>
      <c r="O11" s="4">
        <f t="shared" si="3"/>
        <v>0.79919999999999991</v>
      </c>
    </row>
    <row r="12" spans="1:15" x14ac:dyDescent="0.3">
      <c r="A12" s="5" t="s">
        <v>64</v>
      </c>
      <c r="B12" s="4">
        <v>1</v>
      </c>
      <c r="C12" s="4">
        <v>2.5099999999999998</v>
      </c>
      <c r="D12" s="4">
        <v>1.1000000000000001</v>
      </c>
      <c r="E12" s="4">
        <f t="shared" ref="E12" si="5">(C12*D12)*B12</f>
        <v>2.7610000000000001</v>
      </c>
      <c r="F12" s="4">
        <v>2</v>
      </c>
      <c r="G12" s="4">
        <v>2</v>
      </c>
      <c r="H12" s="4">
        <v>1.48</v>
      </c>
      <c r="I12" s="4">
        <v>0.39</v>
      </c>
      <c r="J12" s="4">
        <v>0.61</v>
      </c>
      <c r="K12" s="4">
        <v>0.38</v>
      </c>
      <c r="L12" s="4">
        <f t="shared" si="0"/>
        <v>1.6180000000000001</v>
      </c>
      <c r="M12" s="4">
        <f t="shared" si="1"/>
        <v>1.143</v>
      </c>
      <c r="N12" s="4">
        <f t="shared" si="2"/>
        <v>1.1544000000000001</v>
      </c>
      <c r="O12" s="4">
        <f t="shared" si="3"/>
        <v>0.46360000000000001</v>
      </c>
    </row>
    <row r="13" spans="1:15" x14ac:dyDescent="0.3">
      <c r="A13" s="5" t="s">
        <v>63</v>
      </c>
      <c r="B13" s="4">
        <v>1</v>
      </c>
      <c r="C13" s="4">
        <v>2.02</v>
      </c>
      <c r="D13" s="4">
        <v>1.31</v>
      </c>
      <c r="E13" s="4">
        <f t="shared" si="4"/>
        <v>2.6462000000000003</v>
      </c>
      <c r="F13" s="4">
        <v>2</v>
      </c>
      <c r="G13" s="4">
        <v>2</v>
      </c>
      <c r="H13" s="4">
        <v>1.01</v>
      </c>
      <c r="I13" s="4">
        <v>0.48</v>
      </c>
      <c r="J13" s="4">
        <v>0.61</v>
      </c>
      <c r="K13" s="4">
        <v>0.48</v>
      </c>
      <c r="L13" s="4">
        <f t="shared" si="0"/>
        <v>1.5552000000000001</v>
      </c>
      <c r="M13" s="4">
        <f t="shared" si="1"/>
        <v>1.0910000000000002</v>
      </c>
      <c r="N13" s="4">
        <f t="shared" si="2"/>
        <v>0.96960000000000002</v>
      </c>
      <c r="O13" s="4">
        <f t="shared" si="3"/>
        <v>0.58560000000000001</v>
      </c>
    </row>
    <row r="14" spans="1:15" x14ac:dyDescent="0.3">
      <c r="A14" s="5" t="s">
        <v>64</v>
      </c>
      <c r="B14" s="4">
        <v>1</v>
      </c>
      <c r="C14" s="4">
        <v>2.5099999999999998</v>
      </c>
      <c r="D14" s="4">
        <v>1.1000000000000001</v>
      </c>
      <c r="E14" s="4">
        <f t="shared" si="4"/>
        <v>2.7610000000000001</v>
      </c>
      <c r="F14" s="4">
        <v>2</v>
      </c>
      <c r="G14" s="4">
        <v>2</v>
      </c>
      <c r="H14" s="4">
        <v>1.48</v>
      </c>
      <c r="I14" s="4">
        <v>0.39</v>
      </c>
      <c r="J14" s="4">
        <v>0.61</v>
      </c>
      <c r="K14" s="4">
        <v>0.38</v>
      </c>
      <c r="L14" s="4">
        <f t="shared" si="0"/>
        <v>1.6180000000000001</v>
      </c>
      <c r="M14" s="4">
        <f t="shared" si="1"/>
        <v>1.143</v>
      </c>
      <c r="N14" s="4">
        <f t="shared" si="2"/>
        <v>1.1544000000000001</v>
      </c>
      <c r="O14" s="4">
        <f t="shared" si="3"/>
        <v>0.46360000000000001</v>
      </c>
    </row>
    <row r="15" spans="1:15" x14ac:dyDescent="0.3">
      <c r="A15" s="5" t="s">
        <v>64</v>
      </c>
      <c r="B15" s="4">
        <v>1</v>
      </c>
      <c r="C15" s="4">
        <v>2.02</v>
      </c>
      <c r="D15" s="4">
        <v>1.31</v>
      </c>
      <c r="E15" s="4">
        <f t="shared" si="4"/>
        <v>2.6462000000000003</v>
      </c>
      <c r="F15" s="4">
        <v>2</v>
      </c>
      <c r="G15" s="4">
        <v>2</v>
      </c>
      <c r="H15" s="4">
        <v>1.01</v>
      </c>
      <c r="I15" s="4">
        <v>0.48</v>
      </c>
      <c r="J15" s="4">
        <v>0.61</v>
      </c>
      <c r="K15" s="4">
        <v>0.48</v>
      </c>
      <c r="L15" s="4">
        <f t="shared" si="0"/>
        <v>1.5552000000000001</v>
      </c>
      <c r="M15" s="4">
        <f t="shared" si="1"/>
        <v>1.0910000000000002</v>
      </c>
      <c r="N15" s="4">
        <f t="shared" si="2"/>
        <v>0.96960000000000002</v>
      </c>
      <c r="O15" s="4">
        <f t="shared" si="3"/>
        <v>0.58560000000000001</v>
      </c>
    </row>
    <row r="16" spans="1:15" x14ac:dyDescent="0.3">
      <c r="A16" s="5" t="s">
        <v>55</v>
      </c>
      <c r="B16" s="4">
        <v>3</v>
      </c>
      <c r="C16" s="4">
        <v>2.52</v>
      </c>
      <c r="D16" s="4">
        <v>1.31</v>
      </c>
      <c r="E16" s="4">
        <f t="shared" si="4"/>
        <v>9.9036000000000008</v>
      </c>
      <c r="F16" s="4">
        <v>2</v>
      </c>
      <c r="G16" s="4">
        <v>2</v>
      </c>
      <c r="H16" s="4">
        <v>1.48</v>
      </c>
      <c r="I16" s="4">
        <v>0.48</v>
      </c>
      <c r="J16" s="4">
        <v>0.61</v>
      </c>
      <c r="K16" s="4">
        <v>0.48</v>
      </c>
      <c r="L16" s="4">
        <f t="shared" si="0"/>
        <v>6.0191999999999997</v>
      </c>
      <c r="M16" s="4">
        <f t="shared" si="1"/>
        <v>3.8844000000000012</v>
      </c>
      <c r="N16" s="4">
        <f t="shared" si="2"/>
        <v>1.4207999999999998</v>
      </c>
      <c r="O16" s="4">
        <f t="shared" si="3"/>
        <v>0.58560000000000001</v>
      </c>
    </row>
    <row r="17" spans="1:15" x14ac:dyDescent="0.3">
      <c r="A17" s="5" t="s">
        <v>55</v>
      </c>
      <c r="B17" s="4">
        <v>2</v>
      </c>
      <c r="C17" s="4">
        <v>2.52</v>
      </c>
      <c r="D17" s="4">
        <v>1.17</v>
      </c>
      <c r="E17" s="4">
        <f t="shared" si="4"/>
        <v>5.8967999999999998</v>
      </c>
      <c r="F17" s="4">
        <v>2</v>
      </c>
      <c r="G17" s="4">
        <v>2</v>
      </c>
      <c r="H17" s="4">
        <v>1.48</v>
      </c>
      <c r="I17" s="4">
        <v>0.41</v>
      </c>
      <c r="J17" s="4">
        <v>0.61</v>
      </c>
      <c r="K17" s="4">
        <v>0.41</v>
      </c>
      <c r="L17" s="4">
        <f t="shared" si="0"/>
        <v>3.4276</v>
      </c>
      <c r="M17" s="4">
        <f t="shared" si="1"/>
        <v>2.4691999999999998</v>
      </c>
      <c r="N17" s="4">
        <f t="shared" si="2"/>
        <v>1.2136</v>
      </c>
      <c r="O17" s="4">
        <f t="shared" si="3"/>
        <v>0.50019999999999998</v>
      </c>
    </row>
    <row r="18" spans="1:15" x14ac:dyDescent="0.3">
      <c r="A18" s="5" t="s">
        <v>55</v>
      </c>
      <c r="B18" s="4">
        <v>2</v>
      </c>
      <c r="C18" s="4">
        <v>2.52</v>
      </c>
      <c r="D18" s="4">
        <v>1.74</v>
      </c>
      <c r="E18" s="4">
        <f t="shared" si="4"/>
        <v>8.7696000000000005</v>
      </c>
      <c r="F18" s="4">
        <v>3</v>
      </c>
      <c r="G18" s="4">
        <v>2</v>
      </c>
      <c r="H18" s="4">
        <v>1.48</v>
      </c>
      <c r="I18" s="4">
        <v>0.38</v>
      </c>
      <c r="J18" s="4">
        <v>0.61</v>
      </c>
      <c r="K18" s="4">
        <v>0.38</v>
      </c>
      <c r="L18" s="4">
        <f t="shared" si="0"/>
        <v>4.7652000000000001</v>
      </c>
      <c r="M18" s="4">
        <f t="shared" si="1"/>
        <v>4.0044000000000004</v>
      </c>
      <c r="N18" s="4">
        <f t="shared" si="2"/>
        <v>1.6872</v>
      </c>
      <c r="O18" s="4">
        <f t="shared" si="3"/>
        <v>0.69540000000000002</v>
      </c>
    </row>
    <row r="19" spans="1:15" x14ac:dyDescent="0.3">
      <c r="A19" s="5"/>
      <c r="B19" s="7">
        <f>SUM(B4:B18)</f>
        <v>27</v>
      </c>
      <c r="C19" s="37"/>
      <c r="D19" s="39"/>
      <c r="E19" s="7">
        <f>SUM(E4:E18)</f>
        <v>109.68839999999997</v>
      </c>
      <c r="F19" s="37"/>
      <c r="G19" s="38"/>
      <c r="H19" s="38"/>
      <c r="I19" s="38"/>
      <c r="J19" s="38"/>
      <c r="K19" s="39"/>
      <c r="L19" s="7">
        <f>SUM(L4:L18)</f>
        <v>61.252800000000001</v>
      </c>
      <c r="M19" s="7">
        <f>SUM(M4:M18)</f>
        <v>48.435600000000008</v>
      </c>
      <c r="N19" s="37"/>
      <c r="O19" s="39"/>
    </row>
  </sheetData>
  <mergeCells count="7">
    <mergeCell ref="C2:E2"/>
    <mergeCell ref="F2:L2"/>
    <mergeCell ref="A2:A3"/>
    <mergeCell ref="N2:O3"/>
    <mergeCell ref="N19:O19"/>
    <mergeCell ref="F19:K19"/>
    <mergeCell ref="C19:D1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A2" sqref="A2:A3"/>
    </sheetView>
  </sheetViews>
  <sheetFormatPr defaultRowHeight="14.4" x14ac:dyDescent="0.3"/>
  <cols>
    <col min="1" max="1" width="7.44140625" bestFit="1" customWidth="1"/>
    <col min="2" max="2" width="6" bestFit="1" customWidth="1"/>
    <col min="3" max="3" width="10.33203125" bestFit="1" customWidth="1"/>
    <col min="4" max="4" width="9.44140625" bestFit="1" customWidth="1"/>
    <col min="5" max="5" width="12.5546875" bestFit="1" customWidth="1"/>
    <col min="6" max="6" width="21.88671875" bestFit="1" customWidth="1"/>
    <col min="7" max="7" width="17" bestFit="1" customWidth="1"/>
    <col min="8" max="8" width="23.109375" bestFit="1" customWidth="1"/>
    <col min="9" max="9" width="22.33203125" bestFit="1" customWidth="1"/>
    <col min="10" max="10" width="21.88671875" bestFit="1" customWidth="1"/>
    <col min="11" max="11" width="20.88671875" bestFit="1" customWidth="1"/>
    <col min="12" max="12" width="12.5546875" bestFit="1" customWidth="1"/>
    <col min="13" max="13" width="28.44140625" bestFit="1" customWidth="1"/>
  </cols>
  <sheetData>
    <row r="1" spans="1:15" x14ac:dyDescent="0.3">
      <c r="A1" s="2" t="s">
        <v>14</v>
      </c>
    </row>
    <row r="2" spans="1:15" x14ac:dyDescent="0.3">
      <c r="A2" s="35"/>
      <c r="B2" s="5"/>
      <c r="C2" s="34" t="s">
        <v>31</v>
      </c>
      <c r="D2" s="34"/>
      <c r="E2" s="34"/>
      <c r="F2" s="34" t="s">
        <v>32</v>
      </c>
      <c r="G2" s="34"/>
      <c r="H2" s="34"/>
      <c r="I2" s="34"/>
      <c r="J2" s="34"/>
      <c r="K2" s="34"/>
      <c r="L2" s="34"/>
      <c r="M2" s="7" t="s">
        <v>33</v>
      </c>
      <c r="N2" s="40"/>
      <c r="O2" s="41"/>
    </row>
    <row r="3" spans="1:15" ht="16.2" x14ac:dyDescent="0.3">
      <c r="A3" s="36"/>
      <c r="B3" s="5" t="s">
        <v>19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36</v>
      </c>
      <c r="M3" s="6" t="s">
        <v>36</v>
      </c>
      <c r="N3" s="42"/>
      <c r="O3" s="43"/>
    </row>
    <row r="4" spans="1:15" x14ac:dyDescent="0.3">
      <c r="A4" s="5" t="s">
        <v>55</v>
      </c>
      <c r="B4" s="4">
        <v>3</v>
      </c>
      <c r="C4" s="4">
        <v>1.7</v>
      </c>
      <c r="D4" s="4">
        <v>1.32</v>
      </c>
      <c r="E4" s="4">
        <f>(C4*D4)*B4</f>
        <v>6.7320000000000011</v>
      </c>
      <c r="F4" s="4">
        <v>2</v>
      </c>
      <c r="G4" s="4">
        <v>2</v>
      </c>
      <c r="H4" s="4">
        <v>0.86</v>
      </c>
      <c r="I4" s="4">
        <v>0.48</v>
      </c>
      <c r="J4" s="4">
        <v>0.42</v>
      </c>
      <c r="K4" s="4">
        <v>0.48</v>
      </c>
      <c r="L4" s="4">
        <f>SUM(N4:O4)*B4</f>
        <v>3.6863999999999999</v>
      </c>
      <c r="M4" s="4">
        <f>E4-L4</f>
        <v>3.0456000000000012</v>
      </c>
      <c r="N4" s="4">
        <f>(H4*I4)*F4</f>
        <v>0.8256</v>
      </c>
      <c r="O4" s="4">
        <f>(J4*K4)*F4</f>
        <v>0.40319999999999995</v>
      </c>
    </row>
    <row r="5" spans="1:15" x14ac:dyDescent="0.3">
      <c r="A5" s="5"/>
      <c r="B5" s="7">
        <f>SUM(B4)</f>
        <v>3</v>
      </c>
      <c r="C5" s="31"/>
      <c r="D5" s="32"/>
      <c r="E5" s="7">
        <f>SUM(E4)</f>
        <v>6.7320000000000011</v>
      </c>
      <c r="F5" s="31"/>
      <c r="G5" s="33"/>
      <c r="H5" s="33"/>
      <c r="I5" s="33"/>
      <c r="J5" s="33"/>
      <c r="K5" s="32"/>
      <c r="L5" s="7">
        <f>SUM(L4)</f>
        <v>3.6863999999999999</v>
      </c>
      <c r="M5" s="7">
        <f>SUM(M4)</f>
        <v>3.0456000000000012</v>
      </c>
      <c r="N5" s="31"/>
      <c r="O5" s="32"/>
    </row>
  </sheetData>
  <mergeCells count="7">
    <mergeCell ref="C2:E2"/>
    <mergeCell ref="F2:L2"/>
    <mergeCell ref="A2:A3"/>
    <mergeCell ref="N2:O3"/>
    <mergeCell ref="N5:O5"/>
    <mergeCell ref="F5:K5"/>
    <mergeCell ref="C5:D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A2" sqref="A2:A3"/>
    </sheetView>
  </sheetViews>
  <sheetFormatPr defaultRowHeight="14.4" x14ac:dyDescent="0.3"/>
  <cols>
    <col min="1" max="1" width="51.109375" bestFit="1" customWidth="1"/>
    <col min="2" max="2" width="6" bestFit="1" customWidth="1"/>
    <col min="3" max="3" width="10.33203125" bestFit="1" customWidth="1"/>
    <col min="4" max="4" width="9.44140625" bestFit="1" customWidth="1"/>
    <col min="5" max="5" width="12.5546875" bestFit="1" customWidth="1"/>
    <col min="6" max="6" width="21.88671875" bestFit="1" customWidth="1"/>
    <col min="7" max="7" width="17" bestFit="1" customWidth="1"/>
    <col min="8" max="8" width="23.109375" bestFit="1" customWidth="1"/>
    <col min="9" max="9" width="22.33203125" bestFit="1" customWidth="1"/>
    <col min="10" max="10" width="21.88671875" bestFit="1" customWidth="1"/>
    <col min="11" max="11" width="20.88671875" bestFit="1" customWidth="1"/>
    <col min="12" max="12" width="12.5546875" bestFit="1" customWidth="1"/>
    <col min="13" max="13" width="28.44140625" bestFit="1" customWidth="1"/>
  </cols>
  <sheetData>
    <row r="1" spans="1:15" x14ac:dyDescent="0.3">
      <c r="A1" s="3" t="s">
        <v>78</v>
      </c>
      <c r="B1" s="1"/>
      <c r="C1" s="1"/>
    </row>
    <row r="2" spans="1:15" x14ac:dyDescent="0.3">
      <c r="A2" s="35"/>
      <c r="B2" s="5"/>
      <c r="C2" s="34" t="s">
        <v>31</v>
      </c>
      <c r="D2" s="34"/>
      <c r="E2" s="34"/>
      <c r="F2" s="34" t="s">
        <v>32</v>
      </c>
      <c r="G2" s="34"/>
      <c r="H2" s="34"/>
      <c r="I2" s="34"/>
      <c r="J2" s="34"/>
      <c r="K2" s="34"/>
      <c r="L2" s="34"/>
      <c r="M2" s="7" t="s">
        <v>33</v>
      </c>
      <c r="N2" s="40"/>
      <c r="O2" s="41"/>
    </row>
    <row r="3" spans="1:15" ht="16.2" x14ac:dyDescent="0.3">
      <c r="A3" s="36"/>
      <c r="B3" s="5" t="s">
        <v>19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36</v>
      </c>
      <c r="M3" s="6" t="s">
        <v>36</v>
      </c>
      <c r="N3" s="42"/>
      <c r="O3" s="43"/>
    </row>
    <row r="4" spans="1:15" x14ac:dyDescent="0.3">
      <c r="A4" s="5" t="s">
        <v>79</v>
      </c>
      <c r="B4" s="4">
        <v>2</v>
      </c>
      <c r="C4" s="4">
        <v>2.74</v>
      </c>
      <c r="D4" s="4">
        <v>1.8</v>
      </c>
      <c r="E4" s="4">
        <f>(C4*D4)*B4</f>
        <v>9.8640000000000008</v>
      </c>
      <c r="F4" s="4">
        <v>3</v>
      </c>
      <c r="G4" s="4">
        <v>2</v>
      </c>
      <c r="H4" s="4">
        <v>1.6</v>
      </c>
      <c r="I4" s="4">
        <v>0.46</v>
      </c>
      <c r="J4" s="4">
        <v>0.83</v>
      </c>
      <c r="K4" s="4">
        <v>0.46</v>
      </c>
      <c r="L4" s="4">
        <f>SUM(N4:O4)*B4</f>
        <v>6.7068000000000003</v>
      </c>
      <c r="M4" s="4">
        <f>E4-L4</f>
        <v>3.1572000000000005</v>
      </c>
      <c r="N4" s="4">
        <f>(H4*I4)*F4</f>
        <v>2.2080000000000002</v>
      </c>
      <c r="O4" s="4">
        <f>(J4*K4)*F4</f>
        <v>1.1454</v>
      </c>
    </row>
    <row r="5" spans="1:15" x14ac:dyDescent="0.3">
      <c r="A5" s="5" t="s">
        <v>80</v>
      </c>
      <c r="B5" s="4">
        <v>4</v>
      </c>
      <c r="C5" s="4">
        <v>2.74</v>
      </c>
      <c r="D5" s="4">
        <v>1.8</v>
      </c>
      <c r="E5" s="4">
        <f>(C5*D5)*B5</f>
        <v>19.728000000000002</v>
      </c>
      <c r="F5" s="4">
        <v>3</v>
      </c>
      <c r="G5" s="4">
        <v>2</v>
      </c>
      <c r="H5" s="4">
        <v>1.6</v>
      </c>
      <c r="I5" s="4">
        <v>0.46</v>
      </c>
      <c r="J5" s="4">
        <v>0.83</v>
      </c>
      <c r="K5" s="4">
        <v>0.46</v>
      </c>
      <c r="L5" s="4">
        <f t="shared" ref="L5:L11" si="0">SUM(N5:O5)*B5</f>
        <v>13.413600000000001</v>
      </c>
      <c r="M5" s="4">
        <f t="shared" ref="M5:M11" si="1">E5-L5</f>
        <v>6.3144000000000009</v>
      </c>
      <c r="N5" s="4">
        <f t="shared" ref="N5:N11" si="2">(H5*I5)*F5</f>
        <v>2.2080000000000002</v>
      </c>
      <c r="O5" s="4">
        <f t="shared" ref="O5:O11" si="3">(J5*K5)*F5</f>
        <v>1.1454</v>
      </c>
    </row>
    <row r="6" spans="1:15" x14ac:dyDescent="0.3">
      <c r="A6" s="5" t="s">
        <v>81</v>
      </c>
      <c r="B6" s="4">
        <v>2</v>
      </c>
      <c r="C6" s="4">
        <v>2.74</v>
      </c>
      <c r="D6" s="4">
        <v>1.8</v>
      </c>
      <c r="E6" s="4">
        <f t="shared" ref="E6:E11" si="4">(C6*D6)*B6</f>
        <v>9.8640000000000008</v>
      </c>
      <c r="F6" s="4">
        <v>3</v>
      </c>
      <c r="G6" s="4">
        <v>2</v>
      </c>
      <c r="H6" s="4">
        <v>1.6</v>
      </c>
      <c r="I6" s="4">
        <v>0.46</v>
      </c>
      <c r="J6" s="4">
        <v>0.83</v>
      </c>
      <c r="K6" s="4">
        <v>0.46</v>
      </c>
      <c r="L6" s="4">
        <f t="shared" si="0"/>
        <v>6.7068000000000003</v>
      </c>
      <c r="M6" s="4">
        <f t="shared" si="1"/>
        <v>3.1572000000000005</v>
      </c>
      <c r="N6" s="4">
        <f t="shared" si="2"/>
        <v>2.2080000000000002</v>
      </c>
      <c r="O6" s="4">
        <f t="shared" si="3"/>
        <v>1.1454</v>
      </c>
    </row>
    <row r="7" spans="1:15" x14ac:dyDescent="0.3">
      <c r="A7" s="5" t="s">
        <v>82</v>
      </c>
      <c r="B7" s="4">
        <v>4</v>
      </c>
      <c r="C7" s="4">
        <v>2.74</v>
      </c>
      <c r="D7" s="4">
        <v>1.8</v>
      </c>
      <c r="E7" s="4">
        <f t="shared" si="4"/>
        <v>19.728000000000002</v>
      </c>
      <c r="F7" s="4">
        <v>3</v>
      </c>
      <c r="G7" s="4">
        <v>2</v>
      </c>
      <c r="H7" s="4">
        <v>1.6</v>
      </c>
      <c r="I7" s="4">
        <v>0.46</v>
      </c>
      <c r="J7" s="4">
        <v>0.83</v>
      </c>
      <c r="K7" s="4">
        <v>0.46</v>
      </c>
      <c r="L7" s="4">
        <f t="shared" si="0"/>
        <v>13.413600000000001</v>
      </c>
      <c r="M7" s="4">
        <f t="shared" si="1"/>
        <v>6.3144000000000009</v>
      </c>
      <c r="N7" s="4">
        <f t="shared" si="2"/>
        <v>2.2080000000000002</v>
      </c>
      <c r="O7" s="4">
        <f t="shared" si="3"/>
        <v>1.1454</v>
      </c>
    </row>
    <row r="8" spans="1:15" x14ac:dyDescent="0.3">
      <c r="A8" s="5" t="s">
        <v>83</v>
      </c>
      <c r="B8" s="4">
        <v>2</v>
      </c>
      <c r="C8" s="4">
        <v>2.74</v>
      </c>
      <c r="D8" s="4">
        <v>1.8</v>
      </c>
      <c r="E8" s="4">
        <f t="shared" si="4"/>
        <v>9.8640000000000008</v>
      </c>
      <c r="F8" s="4">
        <v>3</v>
      </c>
      <c r="G8" s="4">
        <v>2</v>
      </c>
      <c r="H8" s="4">
        <v>1.6</v>
      </c>
      <c r="I8" s="4">
        <v>0.46</v>
      </c>
      <c r="J8" s="4">
        <v>0.83</v>
      </c>
      <c r="K8" s="4">
        <v>0.46</v>
      </c>
      <c r="L8" s="4">
        <f t="shared" si="0"/>
        <v>6.7068000000000003</v>
      </c>
      <c r="M8" s="4">
        <f t="shared" si="1"/>
        <v>3.1572000000000005</v>
      </c>
      <c r="N8" s="4">
        <f t="shared" si="2"/>
        <v>2.2080000000000002</v>
      </c>
      <c r="O8" s="4">
        <f t="shared" si="3"/>
        <v>1.1454</v>
      </c>
    </row>
    <row r="9" spans="1:15" x14ac:dyDescent="0.3">
      <c r="A9" s="5" t="s">
        <v>84</v>
      </c>
      <c r="B9" s="4">
        <v>4</v>
      </c>
      <c r="C9" s="4">
        <v>2.74</v>
      </c>
      <c r="D9" s="4">
        <v>1.8</v>
      </c>
      <c r="E9" s="4">
        <f t="shared" si="4"/>
        <v>19.728000000000002</v>
      </c>
      <c r="F9" s="4">
        <v>3</v>
      </c>
      <c r="G9" s="4">
        <v>2</v>
      </c>
      <c r="H9" s="4">
        <v>1.6</v>
      </c>
      <c r="I9" s="4">
        <v>0.46</v>
      </c>
      <c r="J9" s="4">
        <v>0.83</v>
      </c>
      <c r="K9" s="4">
        <v>0.46</v>
      </c>
      <c r="L9" s="4">
        <f t="shared" si="0"/>
        <v>13.413600000000001</v>
      </c>
      <c r="M9" s="4">
        <f t="shared" si="1"/>
        <v>6.3144000000000009</v>
      </c>
      <c r="N9" s="4">
        <f t="shared" si="2"/>
        <v>2.2080000000000002</v>
      </c>
      <c r="O9" s="4">
        <f t="shared" si="3"/>
        <v>1.1454</v>
      </c>
    </row>
    <row r="10" spans="1:15" x14ac:dyDescent="0.3">
      <c r="A10" s="5" t="s">
        <v>85</v>
      </c>
      <c r="B10" s="4">
        <v>2</v>
      </c>
      <c r="C10" s="4">
        <v>2.74</v>
      </c>
      <c r="D10" s="4">
        <v>1.8</v>
      </c>
      <c r="E10" s="4">
        <f t="shared" si="4"/>
        <v>9.8640000000000008</v>
      </c>
      <c r="F10" s="4">
        <v>3</v>
      </c>
      <c r="G10" s="4">
        <v>2</v>
      </c>
      <c r="H10" s="4">
        <v>1.6</v>
      </c>
      <c r="I10" s="4">
        <v>0.46</v>
      </c>
      <c r="J10" s="4">
        <v>0.83</v>
      </c>
      <c r="K10" s="4">
        <v>0.46</v>
      </c>
      <c r="L10" s="4">
        <f t="shared" si="0"/>
        <v>6.7068000000000003</v>
      </c>
      <c r="M10" s="4">
        <f t="shared" si="1"/>
        <v>3.1572000000000005</v>
      </c>
      <c r="N10" s="4">
        <f t="shared" si="2"/>
        <v>2.2080000000000002</v>
      </c>
      <c r="O10" s="4">
        <f t="shared" si="3"/>
        <v>1.1454</v>
      </c>
    </row>
    <row r="11" spans="1:15" x14ac:dyDescent="0.3">
      <c r="A11" s="5" t="s">
        <v>86</v>
      </c>
      <c r="B11" s="4">
        <v>4</v>
      </c>
      <c r="C11" s="4">
        <v>2.74</v>
      </c>
      <c r="D11" s="4">
        <v>1.8</v>
      </c>
      <c r="E11" s="4">
        <f t="shared" si="4"/>
        <v>19.728000000000002</v>
      </c>
      <c r="F11" s="4">
        <v>3</v>
      </c>
      <c r="G11" s="4">
        <v>2</v>
      </c>
      <c r="H11" s="4">
        <v>1.6</v>
      </c>
      <c r="I11" s="4">
        <v>0.46</v>
      </c>
      <c r="J11" s="4">
        <v>0.83</v>
      </c>
      <c r="K11" s="4">
        <v>0.46</v>
      </c>
      <c r="L11" s="4">
        <f t="shared" si="0"/>
        <v>13.413600000000001</v>
      </c>
      <c r="M11" s="4">
        <f t="shared" si="1"/>
        <v>6.3144000000000009</v>
      </c>
      <c r="N11" s="4">
        <f t="shared" si="2"/>
        <v>2.2080000000000002</v>
      </c>
      <c r="O11" s="4">
        <f t="shared" si="3"/>
        <v>1.1454</v>
      </c>
    </row>
    <row r="12" spans="1:15" x14ac:dyDescent="0.3">
      <c r="A12" s="5"/>
      <c r="B12" s="7">
        <f>SUM(B4:B11)</f>
        <v>24</v>
      </c>
      <c r="C12" s="31"/>
      <c r="D12" s="32"/>
      <c r="E12" s="7">
        <f>SUM(E4:E11)</f>
        <v>118.36800000000002</v>
      </c>
      <c r="F12" s="31"/>
      <c r="G12" s="33"/>
      <c r="H12" s="33"/>
      <c r="I12" s="33"/>
      <c r="J12" s="33"/>
      <c r="K12" s="32"/>
      <c r="L12" s="7">
        <f>SUM(L4:L11)</f>
        <v>80.4816</v>
      </c>
      <c r="M12" s="7">
        <f>SUM(M4:M11)</f>
        <v>37.886400000000009</v>
      </c>
      <c r="N12" s="31"/>
      <c r="O12" s="32"/>
    </row>
  </sheetData>
  <mergeCells count="7">
    <mergeCell ref="C2:E2"/>
    <mergeCell ref="F2:L2"/>
    <mergeCell ref="A2:A3"/>
    <mergeCell ref="N2:O3"/>
    <mergeCell ref="N12:O12"/>
    <mergeCell ref="C12:D12"/>
    <mergeCell ref="F12:K1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A3B0454706BB49A9447DAA694C6D0F" ma:contentTypeVersion="18" ma:contentTypeDescription="Vytvoří nový dokument" ma:contentTypeScope="" ma:versionID="af5defba2345b2af75334ba5b315e8da">
  <xsd:schema xmlns:xsd="http://www.w3.org/2001/XMLSchema" xmlns:xs="http://www.w3.org/2001/XMLSchema" xmlns:p="http://schemas.microsoft.com/office/2006/metadata/properties" xmlns:ns3="0bc211f2-51d1-4e2f-943c-0f9a8485f2b5" xmlns:ns4="07c6bf7e-4bcf-40ff-aa4d-f54ba4a21f6a" targetNamespace="http://schemas.microsoft.com/office/2006/metadata/properties" ma:root="true" ma:fieldsID="49c583484e7d203f97ad99a4e36909b1" ns3:_="" ns4:_="">
    <xsd:import namespace="0bc211f2-51d1-4e2f-943c-0f9a8485f2b5"/>
    <xsd:import namespace="07c6bf7e-4bcf-40ff-aa4d-f54ba4a21f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211f2-51d1-4e2f-943c-0f9a8485f2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bf7e-4bcf-40ff-aa4d-f54ba4a21f6a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c211f2-51d1-4e2f-943c-0f9a8485f2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D9EC86-3927-40E1-A19C-2049DC4C4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c211f2-51d1-4e2f-943c-0f9a8485f2b5"/>
    <ds:schemaRef ds:uri="07c6bf7e-4bcf-40ff-aa4d-f54ba4a21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534EF-6D58-4169-AC12-9ED0B5A4F24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0bc211f2-51d1-4e2f-943c-0f9a8485f2b5"/>
    <ds:schemaRef ds:uri="http://schemas.openxmlformats.org/package/2006/metadata/core-properties"/>
    <ds:schemaRef ds:uri="07c6bf7e-4bcf-40ff-aa4d-f54ba4a21f6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B49C92-0540-43AD-839A-6FCCFBCE51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Celkové plochy</vt:lpstr>
      <vt:lpstr>1.PP</vt:lpstr>
      <vt:lpstr>1.NP</vt:lpstr>
      <vt:lpstr>2.NP</vt:lpstr>
      <vt:lpstr>3.NP</vt:lpstr>
      <vt:lpstr>4.NP</vt:lpstr>
      <vt:lpstr>5.NP</vt:lpstr>
      <vt:lpstr>mezipatra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Sekretariat KCV</dc:creator>
  <cp:keywords/>
  <dc:description/>
  <cp:lastModifiedBy>Lucie Křenová</cp:lastModifiedBy>
  <cp:revision/>
  <dcterms:created xsi:type="dcterms:W3CDTF">2024-06-18T11:49:54Z</dcterms:created>
  <dcterms:modified xsi:type="dcterms:W3CDTF">2025-10-10T07:48:35Z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0x010100A9A3B0454706BB49A9447DAA694C6D0F</vt:lpwstr>
  </property>
</Properties>
</file>