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III-19366 Havlovice ..." sheetId="2" r:id="rId2"/>
    <sheet name="02-VRN - III-19366 Havlov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'01 - III-19366 Havlovice ...'!$C$120:$K$169</definedName>
    <definedName name="_xlnm.Print_Area" localSheetId="1">'01 - III-19366 Havlovice ...'!$C$4:$J$76,'01 - III-19366 Havlovice ...'!$C$82:$J$102,'01 - III-19366 Havlovice ...'!$C$108:$J$169</definedName>
    <definedName name="_xlnm.Print_Titles" localSheetId="1">'01 - III-19366 Havlovice ...'!$120:$120</definedName>
    <definedName name="_xlnm._FilterDatabase" localSheetId="2" hidden="1">'02-VRN - III-19366 Havlov...'!$C$120:$K$136</definedName>
    <definedName name="_xlnm.Print_Area" localSheetId="2">'02-VRN - III-19366 Havlov...'!$C$4:$J$76,'02-VRN - III-19366 Havlov...'!$C$82:$J$102,'02-VRN - III-19366 Havlov...'!$C$108:$J$136</definedName>
    <definedName name="_xlnm.Print_Titles" localSheetId="2">'02-VRN - III-19366 Havlov...'!$120:$120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35"/>
  <c r="BH135"/>
  <c r="BG135"/>
  <c r="BF135"/>
  <c r="T135"/>
  <c r="T134"/>
  <c r="R135"/>
  <c r="R134"/>
  <c r="P135"/>
  <c r="P134"/>
  <c r="BI132"/>
  <c r="BH132"/>
  <c r="BG132"/>
  <c r="BF132"/>
  <c r="T132"/>
  <c r="T131"/>
  <c r="R132"/>
  <c r="R131"/>
  <c r="P132"/>
  <c r="P131"/>
  <c r="BI129"/>
  <c r="BH129"/>
  <c r="BG129"/>
  <c r="BF129"/>
  <c r="T129"/>
  <c r="T128"/>
  <c r="R129"/>
  <c r="R128"/>
  <c r="P129"/>
  <c r="P128"/>
  <c r="BI124"/>
  <c r="BH124"/>
  <c r="BG124"/>
  <c r="BF124"/>
  <c r="T124"/>
  <c r="T123"/>
  <c r="T122"/>
  <c r="T121"/>
  <c r="R124"/>
  <c r="R123"/>
  <c r="R122"/>
  <c r="R121"/>
  <c r="P124"/>
  <c r="P123"/>
  <c r="P122"/>
  <c r="P121"/>
  <c i="1" r="AU96"/>
  <c i="3" r="F117"/>
  <c r="F115"/>
  <c r="E113"/>
  <c r="F91"/>
  <c r="F89"/>
  <c r="E87"/>
  <c r="J24"/>
  <c r="E24"/>
  <c r="J118"/>
  <c r="J23"/>
  <c r="J21"/>
  <c r="E21"/>
  <c r="J91"/>
  <c r="J20"/>
  <c r="J18"/>
  <c r="E18"/>
  <c r="F92"/>
  <c r="J17"/>
  <c r="J12"/>
  <c r="J115"/>
  <c r="E7"/>
  <c r="E111"/>
  <c i="2" r="J37"/>
  <c r="J36"/>
  <c i="1" r="AY95"/>
  <c i="2" r="J35"/>
  <c i="1" r="AX95"/>
  <c i="2" r="BI168"/>
  <c r="BH168"/>
  <c r="BG168"/>
  <c r="BF168"/>
  <c r="T168"/>
  <c r="T167"/>
  <c r="R168"/>
  <c r="R167"/>
  <c r="P168"/>
  <c r="P167"/>
  <c r="BI163"/>
  <c r="BH163"/>
  <c r="BG163"/>
  <c r="BF163"/>
  <c r="T163"/>
  <c r="R163"/>
  <c r="P163"/>
  <c r="BI158"/>
  <c r="BH158"/>
  <c r="BG158"/>
  <c r="BF158"/>
  <c r="T158"/>
  <c r="R158"/>
  <c r="P158"/>
  <c r="BI154"/>
  <c r="BH154"/>
  <c r="BG154"/>
  <c r="BF154"/>
  <c r="T154"/>
  <c r="R154"/>
  <c r="P154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28"/>
  <c r="BH128"/>
  <c r="BG128"/>
  <c r="BF128"/>
  <c r="T128"/>
  <c r="R128"/>
  <c r="P128"/>
  <c r="BI124"/>
  <c r="BH124"/>
  <c r="BG124"/>
  <c r="BF124"/>
  <c r="T124"/>
  <c r="R124"/>
  <c r="P124"/>
  <c r="F117"/>
  <c r="F115"/>
  <c r="E113"/>
  <c r="F91"/>
  <c r="F89"/>
  <c r="E87"/>
  <c r="J24"/>
  <c r="E24"/>
  <c r="J118"/>
  <c r="J23"/>
  <c r="J21"/>
  <c r="E21"/>
  <c r="J91"/>
  <c r="J20"/>
  <c r="J18"/>
  <c r="E18"/>
  <c r="F118"/>
  <c r="J17"/>
  <c r="J12"/>
  <c r="J89"/>
  <c r="E7"/>
  <c r="E111"/>
  <c i="1" r="L90"/>
  <c r="AM90"/>
  <c r="AM89"/>
  <c r="L89"/>
  <c r="AM87"/>
  <c r="L87"/>
  <c r="L85"/>
  <c r="L84"/>
  <c i="2" r="J168"/>
  <c r="J158"/>
  <c r="BK137"/>
  <c r="J133"/>
  <c r="BK163"/>
  <c r="J145"/>
  <c i="3" r="J129"/>
  <c r="BK129"/>
  <c i="2" r="J128"/>
  <c r="BK168"/>
  <c r="J149"/>
  <c r="J137"/>
  <c r="J124"/>
  <c r="BK154"/>
  <c i="3" r="J135"/>
  <c r="BK135"/>
  <c r="J132"/>
  <c i="2" r="J163"/>
  <c r="J154"/>
  <c r="BK141"/>
  <c r="BK133"/>
  <c i="1" r="AS94"/>
  <c i="3" r="J124"/>
  <c i="2" r="BK124"/>
  <c r="BK149"/>
  <c r="J141"/>
  <c r="BK128"/>
  <c r="BK158"/>
  <c r="BK145"/>
  <c i="3" r="BK132"/>
  <c r="BK124"/>
  <c i="2" l="1" r="BK123"/>
  <c r="J123"/>
  <c r="J98"/>
  <c r="BK132"/>
  <c r="J132"/>
  <c r="J99"/>
  <c r="BK153"/>
  <c r="J153"/>
  <c r="J100"/>
  <c r="T123"/>
  <c r="R132"/>
  <c r="T153"/>
  <c r="R123"/>
  <c r="T132"/>
  <c r="R153"/>
  <c r="P123"/>
  <c r="P132"/>
  <c r="P153"/>
  <c i="3" r="BK128"/>
  <c r="J128"/>
  <c r="J99"/>
  <c i="2" r="BK167"/>
  <c r="J167"/>
  <c r="J101"/>
  <c i="3" r="BK123"/>
  <c r="BK122"/>
  <c r="BK121"/>
  <c r="J121"/>
  <c r="J96"/>
  <c r="BK131"/>
  <c r="J131"/>
  <c r="J100"/>
  <c r="BK134"/>
  <c r="J134"/>
  <c r="J101"/>
  <c r="J89"/>
  <c r="J92"/>
  <c r="E85"/>
  <c r="F118"/>
  <c r="BE132"/>
  <c r="BE135"/>
  <c r="J117"/>
  <c r="BE129"/>
  <c r="BE124"/>
  <c i="2" r="BE149"/>
  <c r="J92"/>
  <c r="J115"/>
  <c r="J117"/>
  <c r="BE124"/>
  <c r="BE128"/>
  <c r="BE133"/>
  <c r="BE137"/>
  <c r="BE154"/>
  <c r="BE163"/>
  <c r="BE141"/>
  <c r="BE158"/>
  <c r="BE168"/>
  <c r="E85"/>
  <c r="F92"/>
  <c r="BE145"/>
  <c r="F35"/>
  <c i="1" r="BB95"/>
  <c i="3" r="F35"/>
  <c i="1" r="BB96"/>
  <c i="2" r="F36"/>
  <c i="1" r="BC95"/>
  <c i="3" r="F37"/>
  <c i="1" r="BD96"/>
  <c i="2" r="F34"/>
  <c i="1" r="BA95"/>
  <c i="3" r="J34"/>
  <c i="1" r="AW96"/>
  <c i="3" r="F36"/>
  <c i="1" r="BC96"/>
  <c i="2" r="F37"/>
  <c i="1" r="BD95"/>
  <c i="2" r="J34"/>
  <c i="1" r="AW95"/>
  <c i="3" r="F34"/>
  <c i="1" r="BA96"/>
  <c i="2" l="1" r="P122"/>
  <c r="P121"/>
  <c i="1" r="AU95"/>
  <c i="2" r="T122"/>
  <c r="T121"/>
  <c r="R122"/>
  <c r="R121"/>
  <c r="BK122"/>
  <c r="J122"/>
  <c r="J97"/>
  <c i="3" r="J122"/>
  <c r="J97"/>
  <c r="J123"/>
  <c r="J98"/>
  <c i="1" r="AU94"/>
  <c i="3" r="J30"/>
  <c i="1" r="AG96"/>
  <c i="2" r="J33"/>
  <c i="1" r="AV95"/>
  <c r="AT95"/>
  <c i="3" r="F33"/>
  <c i="1" r="AZ96"/>
  <c i="2" r="F33"/>
  <c i="1" r="AZ95"/>
  <c r="BB94"/>
  <c r="W31"/>
  <c r="BA94"/>
  <c r="W30"/>
  <c r="BD94"/>
  <c r="W33"/>
  <c r="BC94"/>
  <c r="W32"/>
  <c i="3" r="J33"/>
  <c i="1" r="AV96"/>
  <c r="AT96"/>
  <c r="AN96"/>
  <c i="2" l="1" r="BK121"/>
  <c r="J121"/>
  <c r="J96"/>
  <c i="3" r="J39"/>
  <c i="1" r="AW94"/>
  <c r="AK30"/>
  <c r="AX94"/>
  <c r="AY94"/>
  <c r="AZ94"/>
  <c r="W29"/>
  <c i="2" l="1" r="J30"/>
  <c i="1" r="AG95"/>
  <c r="AG94"/>
  <c r="AK26"/>
  <c r="AV94"/>
  <c r="AK29"/>
  <c r="AK35"/>
  <c l="1" r="AN95"/>
  <c i="2" r="J39"/>
  <c i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<sst xmlns="http://schemas.openxmlformats.org/spreadsheetml/2006/main">
  <si>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</si>
  <si>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</si>
  <si>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</si>
  <si>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</si>
  <si>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</si>
  <si>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{9c4c4e21-a25f-4320-9033-de3b983a2ac5}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</si>
  <si>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</si>
  <si>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</si>
  <si>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</si>
  <si>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</si>
  <si>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</si>
  <si>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</si>
  <si>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</si>
  <si>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</si>
  <si>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46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</si>
  <si>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</si>
  <si>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</si>
  <si>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III/19366 Havlovice X I/26, oprava</t>
  </si>
  <si>
    <t>KSO:</t>
  </si>
  <si>
    <t>CC-CZ:</t>
  </si>
  <si>
    <t>Místo:</t>
  </si>
  <si>
    <t>Havlovice</t>
  </si>
  <si>
    <t>Datum:</t>
  </si>
  <si>
    <t>19. 9. 2025</t>
  </si>
  <si>
    <t>Zadavatel:</t>
  </si>
  <si>
    <t>IČ:</t>
  </si>
  <si>
    <t>SÚSPK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</si>
  <si>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</si>
  <si>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</si>
  <si>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</si>
  <si>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</si>
  <si>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</si>
  <si>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</si>
  <si>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</si>
  <si>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</si>
  <si>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</si>
  <si>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</si>
  <si>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</si>
  <si>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</si>
  <si>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</si>
  <si>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</si>
  <si>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</si>
  <si>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</si>
  <si>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</si>
  <si>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</si>
  <si>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</si>
  <si>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</si>
  <si>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</si>
  <si>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</si>
  <si>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</si>
  <si>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</si>
  <si>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</si>
  <si>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</si>
  <si>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</si>
  <si>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</si>
  <si>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</si>
  <si>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</si>
  <si>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</si>
  <si>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</si>
  <si>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</si>
  <si>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</si>
  <si>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</si>
  <si>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</si>
  <si>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</si>
  <si>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</si>
  <si>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</si>
  <si>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</si>
  <si>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</si>
  <si>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</si>
  <si>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</si>
  <si>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</si>
  <si>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</si>
  <si>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</si>
  <si>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</si>
  <si>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</si>
  <si>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</si>
  <si>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</si>
  <si>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</si>
  <si>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</si>
  <si>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</si>
  <si>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</si>
  <si>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III/19366 Havlovice X I/26</t>
  </si>
  <si>
    <t>STA</t>
  </si>
  <si>
    <t>1</t>
  </si>
  <si>
    <t>{797594df-678f-41b2-b797-763d47cb67e3}</t>
  </si>
  <si>
    <t>2</t>
  </si>
  <si>
    <t>02-VRN</t>
  </si>
  <si>
    <t>{16ce9a48-659c-42e9-960c-cac0a088b160}</t>
  </si>
  <si>
    <t>KRYCÍ LIST SOUPISU PRACÍ</t>
  </si>
  <si>
    <t>Objekt:</t>
  </si>
  <si>
    <t>01 - III/19366 Havlovice X I/26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</si>
  <si>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</si>
  <si>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</si>
  <si>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</si>
  <si>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</si>
  <si>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</si>
  <si>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</si>
  <si>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</si>
  <si>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</si>
  <si>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</si>
  <si>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</si>
  <si>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</si>
  <si>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</si>
  <si>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</si>
  <si>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</si>
  <si>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</si>
  <si>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</si>
  <si>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</si>
  <si>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</si>
  <si>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</si>
  <si>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</si>
  <si>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</si>
  <si>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</si>
  <si>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</si>
  <si>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</si>
  <si>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</si>
  <si>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</si>
  <si>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</si>
  <si>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</si>
  <si>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113154513-R</t>
  </si>
  <si>
    <t>Frézování živičného krytu tl 50 mm pruh š do 0,5 m pl do 500 m2, provedení plynulého napojení KÚ</t>
  </si>
  <si>
    <t>KUS</t>
  </si>
  <si>
    <t>4</t>
  </si>
  <si>
    <t>-1493358428</t>
  </si>
  <si>
    <t>PP</t>
  </si>
  <si>
    <t>Frézování živičného podkladu nebo krytu s naložením hmot na dopravní prostředek plochy do 500 m2 pruhu šířky do 0,5 m, tloušťky vrstvy 50 mm, provedení plynulého napojení KÚ</t>
  </si>
  <si>
    <t>VV</t>
  </si>
  <si>
    <t>Součet</t>
  </si>
  <si>
    <t>113154523</t>
  </si>
  <si>
    <t>Frézování živičného krytu tl 50 mm pruh š přes 0,5 m pl do 500 m2</t>
  </si>
  <si>
    <t>m2</t>
  </si>
  <si>
    <t>692744571</t>
  </si>
  <si>
    <t>Frézování živičného podkladu nebo krytu s naložením hmot na dopravní prostředek plochy do 500 m2 pruhu šířky přes 0,5 m, tloušťky vrstvy 50 mm</t>
  </si>
  <si>
    <t>84*4,2"ZÚ, vyfrézovaný materál bude použit do stavby na dosypání krajnic</t>
  </si>
  <si>
    <t>5</t>
  </si>
  <si>
    <t>Komunikace pozemní</t>
  </si>
  <si>
    <t>3</t>
  </si>
  <si>
    <t>569931132</t>
  </si>
  <si>
    <t>Zpevnění krajnic asfaltovým recyklátem tl 100 mm</t>
  </si>
  <si>
    <t>91399606</t>
  </si>
  <si>
    <t>Zpevnění krajnic nebo komunikací pro pěší s rozprostřením a zhutněním, po zhutnění asfaltovým recyklátem tl. 100 mm</t>
  </si>
  <si>
    <t>(146+1486+84+53)*0,25</t>
  </si>
  <si>
    <t>572141111</t>
  </si>
  <si>
    <t>Vyrovnání povrchu dosavadních krytů asfaltovým betonem ACO tl přes 20 do 40 mm</t>
  </si>
  <si>
    <t>306953627</t>
  </si>
  <si>
    <t>Vyrovnání povrchu dosavadních krytů s rozprostřením hmot a zhutněním asfaltovým betonem ACO tl. od 20 do 40 mm</t>
  </si>
  <si>
    <t>743*4,5</t>
  </si>
  <si>
    <t>572141112-R</t>
  </si>
  <si>
    <t>Vyrovnání povrchu dosavadních krytů asfaltovým betonem ACO tl přes 40 do 60 mm, ruční pokládka</t>
  </si>
  <si>
    <t>-1208969342</t>
  </si>
  <si>
    <t>Vyrovnání povrchu dosavadních krytů s rozprostřením hmot a zhutněním asfaltovým betonem ACO tl. přes 40 do 60 mm, ruční pokládka</t>
  </si>
  <si>
    <t>3343,5*0,2"ruční pokládka vyrovnání krajů vozovky š. 1,5 m</t>
  </si>
  <si>
    <t>6</t>
  </si>
  <si>
    <t>573231106</t>
  </si>
  <si>
    <t>Postřik živičný spojovací ze silniční emulze v množství 0,30 kg/m2</t>
  </si>
  <si>
    <t>1688551728</t>
  </si>
  <si>
    <t>Postřik spojovací PS bez posypu kamenivem ze silniční emulze, v množství 0,30 kg/m2</t>
  </si>
  <si>
    <t>668,7+(3343,5*2)+736,5+352,8</t>
  </si>
  <si>
    <t>7</t>
  </si>
  <si>
    <t>577144121</t>
  </si>
  <si>
    <t>Asfaltový beton vrstva obrusná ACO 11+ tř. I tl 50 mm š přes 3 m z nemodifikovaného asfaltu</t>
  </si>
  <si>
    <t>1691221899</t>
  </si>
  <si>
    <t>Asfaltový beton vrstva obrusná ACO 11 z nemodifikovaného asfaltu s rozprostřením a se zhutněním ACO 11+ v pruhu šířky přes 3 m, po zhutnění tl. 50 mm</t>
  </si>
  <si>
    <t>352,8+3343,5+736,5</t>
  </si>
  <si>
    <t>9</t>
  </si>
  <si>
    <t>Ostatní konstrukce a práce, bourání</t>
  </si>
  <si>
    <t>8</t>
  </si>
  <si>
    <t>916132112-R</t>
  </si>
  <si>
    <t>Oprava přídlažby z dlažení kostky</t>
  </si>
  <si>
    <t>m</t>
  </si>
  <si>
    <t>-965073114</t>
  </si>
  <si>
    <t>Oprava přídlažby z dlažební kostky</t>
  </si>
  <si>
    <t>14</t>
  </si>
  <si>
    <t>919732211</t>
  </si>
  <si>
    <t>Styčná spára napojení nového živičného povrchu na stávající za tepla š 15 mm hl 25 mm s prořezáním</t>
  </si>
  <si>
    <t>-626478643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</si>
  <si>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</si>
  <si>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12+4,2"ZÚ a KÚ</t>
  </si>
  <si>
    <t>7,5+7,5+2"napojení sjezdů nemovitosti</t>
  </si>
  <si>
    <t>10</t>
  </si>
  <si>
    <t>938909311-R</t>
  </si>
  <si>
    <t>Čištění vozovek metením strojně podkladu nebo krytu betonového nebo živičnéhovčetně odvozu dle možností zhotovitele a případného polatku za skládku</t>
  </si>
  <si>
    <t>-753384982</t>
  </si>
  <si>
    <t>Čištění vozovek metením bláta, prachu nebo hlinitého nánosu s odklizením na hromady na vzdálenost do 20 m nebo naložením na dopravní prostředek strojně povrchu podkladu nebo krytu betonového nebo živičného, včetně odvozu dle možností zhotovitele a případného poplatku za skládku</t>
  </si>
  <si>
    <t>4432,8</t>
  </si>
  <si>
    <t>998</t>
  </si>
  <si>
    <t>Přesun hmot</t>
  </si>
  <si>
    <t>11</t>
  </si>
  <si>
    <t>998225111</t>
  </si>
  <si>
    <t>Přesun hmot pro pozemní komunikace s krytem z kamene, monolitickým betonovým nebo živičným</t>
  </si>
  <si>
    <t>t</t>
  </si>
  <si>
    <t>664967481</t>
  </si>
  <si>
    <t>Přesun hmot pro komunikace s krytem z kameniva, monolitickým betonovým nebo živičným dopravní vzdálenost do 200 m jakékoliv délky objektu</t>
  </si>
  <si>
    <t>02-VRN - III/19366 Havlovice X I/26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</si>
  <si>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</si>
  <si>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</si>
  <si>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</si>
  <si>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</si>
  <si>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</si>
  <si>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</t>
  </si>
  <si>
    <t>Vedlejší rozpočtové náklady</t>
  </si>
  <si>
    <t>VRN1</t>
  </si>
  <si>
    <t>Průzkumné, zeměměřičské a projektové práce</t>
  </si>
  <si>
    <t>012444000</t>
  </si>
  <si>
    <t>Geodetické měření skutečného provedení stavby</t>
  </si>
  <si>
    <t>KPL</t>
  </si>
  <si>
    <t>1024</t>
  </si>
  <si>
    <t>-1510161375</t>
  </si>
  <si>
    <t>1"geodetické zaměření plochy obrusné vrstvy</t>
  </si>
  <si>
    <t>VRN3</t>
  </si>
  <si>
    <t>Zařízení staveniště</t>
  </si>
  <si>
    <t>030001000</t>
  </si>
  <si>
    <t>1067633162</t>
  </si>
  <si>
    <t>VRN4</t>
  </si>
  <si>
    <t>Inženýrská činnost</t>
  </si>
  <si>
    <t>043002000</t>
  </si>
  <si>
    <t>Zkoušky a ostatní měření</t>
  </si>
  <si>
    <t>-625648398</t>
  </si>
  <si>
    <t>VRN7</t>
  </si>
  <si>
    <t>Provozní vlivy</t>
  </si>
  <si>
    <t>072203000</t>
  </si>
  <si>
    <t>Silniční provoz - zajištění DIO (dopravní značení)</t>
  </si>
  <si>
    <t>-1362727441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</si>
</sst>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6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36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37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38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39</v>
      </c>
      <c r="E29" s="46"/>
      <c r="F29" s="31" t="s">
        <v>40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41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42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43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44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45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46</v>
      </c>
      <c r="U35" s="53"/>
      <c r="V35" s="53"/>
      <c r="W35" s="53"/>
      <c r="X35" s="55" t="s">
        <v>47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49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51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50</v>
      </c>
      <c r="AI60" s="41"/>
      <c r="AJ60" s="41"/>
      <c r="AK60" s="41"/>
      <c r="AL60" s="41"/>
      <c r="AM60" s="63" t="s">
        <v>51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52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53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50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51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50</v>
      </c>
      <c r="AI75" s="41"/>
      <c r="AJ75" s="41"/>
      <c r="AK75" s="41"/>
      <c r="AL75" s="41"/>
      <c r="AM75" s="63" t="s">
        <v>51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54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46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III/19366 Havlovice X I/26, oprava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Havlovice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19. 9. 2025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SÚSPK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55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56</v>
      </c>
      <c r="D92" s="93"/>
      <c r="E92" s="93"/>
      <c r="F92" s="93"/>
      <c r="G92" s="93"/>
      <c r="H92" s="94"/>
      <c r="I92" s="95" t="s">
        <v>57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58</v>
      </c>
      <c r="AH92" s="93"/>
      <c r="AI92" s="93"/>
      <c r="AJ92" s="93"/>
      <c r="AK92" s="93"/>
      <c r="AL92" s="93"/>
      <c r="AM92" s="93"/>
      <c r="AN92" s="95" t="s">
        <v>59</v>
      </c>
      <c r="AO92" s="93"/>
      <c r="AP92" s="97"/>
      <c r="AQ92" s="98" t="s">
        <v>60</v>
      </c>
      <c r="AR92" s="43"/>
      <c r="AS92" s="99" t="s">
        <v>61</v>
      </c>
      <c r="AT92" s="100" t="s">
        <v>62</v>
      </c>
      <c r="AU92" s="100" t="s">
        <v>63</v>
      </c>
      <c r="AV92" s="100" t="s">
        <v>64</v>
      </c>
      <c r="AW92" s="100" t="s">
        <v>65</v>
      </c>
      <c r="AX92" s="100" t="s">
        <v>66</v>
      </c>
      <c r="AY92" s="100" t="s">
        <v>67</v>
      </c>
      <c r="AZ92" s="100" t="s">
        <v>68</v>
      </c>
      <c r="BA92" s="100" t="s">
        <v>69</v>
      </c>
      <c r="BB92" s="100" t="s">
        <v>70</v>
      </c>
      <c r="BC92" s="100" t="s">
        <v>71</v>
      </c>
      <c r="BD92" s="101" t="s">
        <v>72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73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ROUND(SUM(AG95:AG96),2)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ROUND(SUM(AS95:AS96),2)</f>
        <v>0</v>
      </c>
      <c r="AT94" s="113">
        <f>ROUND(SUM(AV94:AW94),2)</f>
        <v>0</v>
      </c>
      <c r="AU94" s="114">
        <f>ROUND(SUM(AU95:AU96),5)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ROUND(SUM(AZ95:AZ96),2)</f>
        <v>0</v>
      </c>
      <c r="BA94" s="113">
        <f>ROUND(SUM(BA95:BA96),2)</f>
        <v>0</v>
      </c>
      <c r="BB94" s="113">
        <f>ROUND(SUM(BB95:BB96),2)</f>
        <v>0</v>
      </c>
      <c r="BC94" s="113">
        <f>ROUND(SUM(BC95:BC96),2)</f>
        <v>0</v>
      </c>
      <c r="BD94" s="115">
        <f>ROUND(SUM(BD95:BD96),2)</f>
        <v>0</v>
      </c>
      <c r="BE94" s="6"/>
      <c r="BS94" s="116" t="s">
        <v>74</v>
      </c>
      <c r="BT94" s="116" t="s">
        <v>75</v>
      </c>
      <c r="BU94" s="117" t="s">
        <v>76</v>
      </c>
      <c r="BV94" s="116" t="s">
        <v>77</v>
      </c>
      <c r="BW94" s="116" t="s">
        <v>5</v>
      </c>
      <c r="BX94" s="116" t="s">
        <v>78</v>
      </c>
      <c r="CL94" s="116" t="s">
        <v>1</v>
      </c>
    </row>
    <row r="95" s="7" customFormat="1" ht="16.5" customHeight="1">
      <c r="A95" s="118" t="s">
        <v>79</v>
      </c>
      <c r="B95" s="119"/>
      <c r="C95" s="120"/>
      <c r="D95" s="121" t="s">
        <v>80</v>
      </c>
      <c r="E95" s="121"/>
      <c r="F95" s="121"/>
      <c r="G95" s="121"/>
      <c r="H95" s="121"/>
      <c r="I95" s="122"/>
      <c r="J95" s="121" t="s">
        <v>81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'01 - III-19366 Havlovice 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82</v>
      </c>
      <c r="AR95" s="125"/>
      <c r="AS95" s="126">
        <v>0</v>
      </c>
      <c r="AT95" s="127">
        <f>ROUND(SUM(AV95:AW95),2)</f>
        <v>0</v>
      </c>
      <c r="AU95" s="128">
        <f>'01 - III-19366 Havlovice ...'!P121</f>
        <v>0</v>
      </c>
      <c r="AV95" s="127">
        <f>'01 - III-19366 Havlovice ...'!J33</f>
        <v>0</v>
      </c>
      <c r="AW95" s="127">
        <f>'01 - III-19366 Havlovice ...'!J34</f>
        <v>0</v>
      </c>
      <c r="AX95" s="127">
        <f>'01 - III-19366 Havlovice ...'!J35</f>
        <v>0</v>
      </c>
      <c r="AY95" s="127">
        <f>'01 - III-19366 Havlovice ...'!J36</f>
        <v>0</v>
      </c>
      <c r="AZ95" s="127">
        <f>'01 - III-19366 Havlovice ...'!F33</f>
        <v>0</v>
      </c>
      <c r="BA95" s="127">
        <f>'01 - III-19366 Havlovice ...'!F34</f>
        <v>0</v>
      </c>
      <c r="BB95" s="127">
        <f>'01 - III-19366 Havlovice ...'!F35</f>
        <v>0</v>
      </c>
      <c r="BC95" s="127">
        <f>'01 - III-19366 Havlovice ...'!F36</f>
        <v>0</v>
      </c>
      <c r="BD95" s="129">
        <f>'01 - III-19366 Havlovice ...'!F37</f>
        <v>0</v>
      </c>
      <c r="BE95" s="7"/>
      <c r="BT95" s="130" t="s">
        <v>83</v>
      </c>
      <c r="BV95" s="130" t="s">
        <v>77</v>
      </c>
      <c r="BW95" s="130" t="s">
        <v>84</v>
      </c>
      <c r="BX95" s="130" t="s">
        <v>5</v>
      </c>
      <c r="CL95" s="130" t="s">
        <v>1</v>
      </c>
      <c r="CM95" s="130" t="s">
        <v>85</v>
      </c>
    </row>
    <row r="96" s="7" customFormat="1" ht="16.5" customHeight="1">
      <c r="A96" s="118" t="s">
        <v>79</v>
      </c>
      <c r="B96" s="119"/>
      <c r="C96" s="120"/>
      <c r="D96" s="121" t="s">
        <v>86</v>
      </c>
      <c r="E96" s="121"/>
      <c r="F96" s="121"/>
      <c r="G96" s="121"/>
      <c r="H96" s="121"/>
      <c r="I96" s="122"/>
      <c r="J96" s="121" t="s">
        <v>81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'02-VRN - III-19366 Havlov...'!J30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82</v>
      </c>
      <c r="AR96" s="125"/>
      <c r="AS96" s="131">
        <v>0</v>
      </c>
      <c r="AT96" s="132">
        <f>ROUND(SUM(AV96:AW96),2)</f>
        <v>0</v>
      </c>
      <c r="AU96" s="133">
        <f>'02-VRN - III-19366 Havlov...'!P121</f>
        <v>0</v>
      </c>
      <c r="AV96" s="132">
        <f>'02-VRN - III-19366 Havlov...'!J33</f>
        <v>0</v>
      </c>
      <c r="AW96" s="132">
        <f>'02-VRN - III-19366 Havlov...'!J34</f>
        <v>0</v>
      </c>
      <c r="AX96" s="132">
        <f>'02-VRN - III-19366 Havlov...'!J35</f>
        <v>0</v>
      </c>
      <c r="AY96" s="132">
        <f>'02-VRN - III-19366 Havlov...'!J36</f>
        <v>0</v>
      </c>
      <c r="AZ96" s="132">
        <f>'02-VRN - III-19366 Havlov...'!F33</f>
        <v>0</v>
      </c>
      <c r="BA96" s="132">
        <f>'02-VRN - III-19366 Havlov...'!F34</f>
        <v>0</v>
      </c>
      <c r="BB96" s="132">
        <f>'02-VRN - III-19366 Havlov...'!F35</f>
        <v>0</v>
      </c>
      <c r="BC96" s="132">
        <f>'02-VRN - III-19366 Havlov...'!F36</f>
        <v>0</v>
      </c>
      <c r="BD96" s="134">
        <f>'02-VRN - III-19366 Havlov...'!F37</f>
        <v>0</v>
      </c>
      <c r="BE96" s="7"/>
      <c r="BT96" s="130" t="s">
        <v>83</v>
      </c>
      <c r="BV96" s="130" t="s">
        <v>77</v>
      </c>
      <c r="BW96" s="130" t="s">
        <v>87</v>
      </c>
      <c r="BX96" s="130" t="s">
        <v>5</v>
      </c>
      <c r="CL96" s="130" t="s">
        <v>1</v>
      </c>
      <c r="CM96" s="130" t="s">
        <v>85</v>
      </c>
    </row>
    <row r="97" s="2" customFormat="1" ht="30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sheetProtection sheet="1" formatColumns="0" formatRows="0" objects="1" scenarios="1" spinCount="100000" saltValue="zegkocgNA377MNkxNJ/7bbobT+KQcZJfmXv8M0DFbAN5UWWMUNxnPsV8BXDrkHm5hCaZDgNC+FN7L/V0HXKqpA==" hashValue="+7rSD9vKbuyvhji1hcUEybWL3ML1Msj0X1i9YMDxYOs6xqP8Qhi15y37kksoeQGwnGFoFf4KRXhPTNos/UMaIQ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1 - III-19366 Havlovice ...'!C2" display="/"/>
    <hyperlink ref="A96" location="'02-VRN - III-19366 Havlo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84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85</v>
      </c>
    </row>
    <row r="4" s="1" customFormat="1" ht="24.96" customHeight="1">
      <c r="B4" s="19"/>
      <c r="D4" s="137" t="s">
        <v>88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III/19366 Havlovice X I/26, oprava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89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90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19. 9. 2025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ROUND((SUM(BE121:BE169)),  2)</f>
        <v>0</v>
      </c>
      <c r="G33" s="37"/>
      <c r="H33" s="37"/>
      <c r="I33" s="154">
        <v>0.20999999999999999</v>
      </c>
      <c r="J33" s="153">
        <f>ROUND(((SUM(BE121:BE169))*I33),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41</v>
      </c>
      <c r="F34" s="153">
        <f>ROUND((SUM(BF121:BF169)),  2)</f>
        <v>0</v>
      </c>
      <c r="G34" s="37"/>
      <c r="H34" s="37"/>
      <c r="I34" s="154">
        <v>0.12</v>
      </c>
      <c r="J34" s="153">
        <f>ROUND(((SUM(BF121:BF169))*I34),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ROUND((SUM(BG121:BG169)),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ROUND((SUM(BH121:BH169)),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ROUND((SUM(BI121:BI169)),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91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III/19366 Havlovice X I/26, oprava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89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01 - III/19366 Havlovice X I/26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Havlovice</v>
      </c>
      <c r="G89" s="39"/>
      <c r="H89" s="39"/>
      <c r="I89" s="31" t="s">
        <v>22</v>
      </c>
      <c r="J89" s="78" t="str">
        <f>IF(J12="","",J12)</f>
        <v>19. 9. 2025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SÚSPK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92</v>
      </c>
      <c r="D94" s="175"/>
      <c r="E94" s="175"/>
      <c r="F94" s="175"/>
      <c r="G94" s="175"/>
      <c r="H94" s="175"/>
      <c r="I94" s="175"/>
      <c r="J94" s="176" t="s">
        <v>93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94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95</v>
      </c>
    </row>
    <row r="97" s="9" customFormat="1" ht="24.96" customHeight="1">
      <c r="A97" s="9"/>
      <c r="B97" s="178"/>
      <c r="C97" s="179"/>
      <c r="D97" s="180" t="s">
        <v>96</v>
      </c>
      <c r="E97" s="181"/>
      <c r="F97" s="181"/>
      <c r="G97" s="181"/>
      <c r="H97" s="181"/>
      <c r="I97" s="181"/>
      <c r="J97" s="182">
        <f>J122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97</v>
      </c>
      <c r="E98" s="187"/>
      <c r="F98" s="187"/>
      <c r="G98" s="187"/>
      <c r="H98" s="187"/>
      <c r="I98" s="187"/>
      <c r="J98" s="188">
        <f>J123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98</v>
      </c>
      <c r="E99" s="187"/>
      <c r="F99" s="187"/>
      <c r="G99" s="187"/>
      <c r="H99" s="187"/>
      <c r="I99" s="187"/>
      <c r="J99" s="188">
        <f>J132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99</v>
      </c>
      <c r="E100" s="187"/>
      <c r="F100" s="187"/>
      <c r="G100" s="187"/>
      <c r="H100" s="187"/>
      <c r="I100" s="187"/>
      <c r="J100" s="188">
        <f>J153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100</v>
      </c>
      <c r="E101" s="187"/>
      <c r="F101" s="187"/>
      <c r="G101" s="187"/>
      <c r="H101" s="187"/>
      <c r="I101" s="187"/>
      <c r="J101" s="188">
        <f>J167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101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73" t="str">
        <f>E7</f>
        <v>III/19366 Havlovice X I/26, oprava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89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01 - III/19366 Havlovice X I/26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>Havlovice</v>
      </c>
      <c r="G115" s="39"/>
      <c r="H115" s="39"/>
      <c r="I115" s="31" t="s">
        <v>22</v>
      </c>
      <c r="J115" s="78" t="str">
        <f>IF(J12="","",J12)</f>
        <v>19. 9. 2025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E15</f>
        <v>SÚSPK</v>
      </c>
      <c r="G117" s="39"/>
      <c r="H117" s="39"/>
      <c r="I117" s="31" t="s">
        <v>30</v>
      </c>
      <c r="J117" s="35" t="str">
        <f>E21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28</v>
      </c>
      <c r="D118" s="39"/>
      <c r="E118" s="39"/>
      <c r="F118" s="26" t="str">
        <f>IF(E18="","",E18)</f>
        <v>Vyplň údaj</v>
      </c>
      <c r="G118" s="39"/>
      <c r="H118" s="39"/>
      <c r="I118" s="31" t="s">
        <v>33</v>
      </c>
      <c r="J118" s="35" t="str">
        <f>E24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90"/>
      <c r="B120" s="191"/>
      <c r="C120" s="192" t="s">
        <v>102</v>
      </c>
      <c r="D120" s="193" t="s">
        <v>60</v>
      </c>
      <c r="E120" s="193" t="s">
        <v>56</v>
      </c>
      <c r="F120" s="193" t="s">
        <v>57</v>
      </c>
      <c r="G120" s="193" t="s">
        <v>103</v>
      </c>
      <c r="H120" s="193" t="s">
        <v>104</v>
      </c>
      <c r="I120" s="193" t="s">
        <v>105</v>
      </c>
      <c r="J120" s="194" t="s">
        <v>93</v>
      </c>
      <c r="K120" s="195" t="s">
        <v>106</v>
      </c>
      <c r="L120" s="196"/>
      <c r="M120" s="99" t="s">
        <v>1</v>
      </c>
      <c r="N120" s="100" t="s">
        <v>39</v>
      </c>
      <c r="O120" s="100" t="s">
        <v>107</v>
      </c>
      <c r="P120" s="100" t="s">
        <v>108</v>
      </c>
      <c r="Q120" s="100" t="s">
        <v>109</v>
      </c>
      <c r="R120" s="100" t="s">
        <v>110</v>
      </c>
      <c r="S120" s="100" t="s">
        <v>111</v>
      </c>
      <c r="T120" s="101" t="s">
        <v>112</v>
      </c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</row>
    <row r="121" s="2" customFormat="1" ht="22.8" customHeight="1">
      <c r="A121" s="37"/>
      <c r="B121" s="38"/>
      <c r="C121" s="106" t="s">
        <v>113</v>
      </c>
      <c r="D121" s="39"/>
      <c r="E121" s="39"/>
      <c r="F121" s="39"/>
      <c r="G121" s="39"/>
      <c r="H121" s="39"/>
      <c r="I121" s="39"/>
      <c r="J121" s="197">
        <f>BK121</f>
        <v>0</v>
      </c>
      <c r="K121" s="39"/>
      <c r="L121" s="43"/>
      <c r="M121" s="102"/>
      <c r="N121" s="198"/>
      <c r="O121" s="103"/>
      <c r="P121" s="199">
        <f>P122</f>
        <v>0</v>
      </c>
      <c r="Q121" s="103"/>
      <c r="R121" s="199">
        <f>R122</f>
        <v>550.06216000000006</v>
      </c>
      <c r="S121" s="103"/>
      <c r="T121" s="200">
        <f>T122</f>
        <v>129.34300000000002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74</v>
      </c>
      <c r="AU121" s="16" t="s">
        <v>95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74</v>
      </c>
      <c r="E122" s="205" t="s">
        <v>114</v>
      </c>
      <c r="F122" s="205" t="s">
        <v>115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P123+P132+P153+P167</f>
        <v>0</v>
      </c>
      <c r="Q122" s="210"/>
      <c r="R122" s="211">
        <f>R123+R132+R153+R167</f>
        <v>550.06216000000006</v>
      </c>
      <c r="S122" s="210"/>
      <c r="T122" s="212">
        <f>T123+T132+T153+T167</f>
        <v>129.34300000000002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83</v>
      </c>
      <c r="AT122" s="214" t="s">
        <v>74</v>
      </c>
      <c r="AU122" s="214" t="s">
        <v>75</v>
      </c>
      <c r="AY122" s="213" t="s">
        <v>116</v>
      </c>
      <c r="BK122" s="215">
        <f>BK123+BK132+BK153+BK167</f>
        <v>0</v>
      </c>
    </row>
    <row r="123" s="12" customFormat="1" ht="22.8" customHeight="1">
      <c r="A123" s="12"/>
      <c r="B123" s="202"/>
      <c r="C123" s="203"/>
      <c r="D123" s="204" t="s">
        <v>74</v>
      </c>
      <c r="E123" s="216" t="s">
        <v>83</v>
      </c>
      <c r="F123" s="216" t="s">
        <v>117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SUM(P124:P131)</f>
        <v>0</v>
      </c>
      <c r="Q123" s="210"/>
      <c r="R123" s="211">
        <f>SUM(R124:R131)</f>
        <v>0.0035380000000000003</v>
      </c>
      <c r="S123" s="210"/>
      <c r="T123" s="212">
        <f>SUM(T124:T131)</f>
        <v>40.687000000000005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83</v>
      </c>
      <c r="AT123" s="214" t="s">
        <v>74</v>
      </c>
      <c r="AU123" s="214" t="s">
        <v>83</v>
      </c>
      <c r="AY123" s="213" t="s">
        <v>116</v>
      </c>
      <c r="BK123" s="215">
        <f>SUM(BK124:BK131)</f>
        <v>0</v>
      </c>
    </row>
    <row r="124" s="2" customFormat="1" ht="33" customHeight="1">
      <c r="A124" s="37"/>
      <c r="B124" s="38"/>
      <c r="C124" s="218" t="s">
        <v>83</v>
      </c>
      <c r="D124" s="218" t="s">
        <v>118</v>
      </c>
      <c r="E124" s="219" t="s">
        <v>119</v>
      </c>
      <c r="F124" s="220" t="s">
        <v>120</v>
      </c>
      <c r="G124" s="221" t="s">
        <v>121</v>
      </c>
      <c r="H124" s="222">
        <v>1</v>
      </c>
      <c r="I124" s="223"/>
      <c r="J124" s="224">
        <f>ROUND(I124*H124,2)</f>
        <v>0</v>
      </c>
      <c r="K124" s="225"/>
      <c r="L124" s="43"/>
      <c r="M124" s="226" t="s">
        <v>1</v>
      </c>
      <c r="N124" s="227" t="s">
        <v>40</v>
      </c>
      <c r="O124" s="90"/>
      <c r="P124" s="228">
        <f>O124*H124</f>
        <v>0</v>
      </c>
      <c r="Q124" s="228">
        <v>1.0000000000000001E-05</v>
      </c>
      <c r="R124" s="228">
        <f>Q124*H124</f>
        <v>1.0000000000000001E-05</v>
      </c>
      <c r="S124" s="228">
        <v>0.11500000000000001</v>
      </c>
      <c r="T124" s="229">
        <f>S124*H124</f>
        <v>0.11500000000000001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122</v>
      </c>
      <c r="AT124" s="230" t="s">
        <v>118</v>
      </c>
      <c r="AU124" s="230" t="s">
        <v>85</v>
      </c>
      <c r="AY124" s="16" t="s">
        <v>116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83</v>
      </c>
      <c r="BK124" s="231">
        <f>ROUND(I124*H124,2)</f>
        <v>0</v>
      </c>
      <c r="BL124" s="16" t="s">
        <v>122</v>
      </c>
      <c r="BM124" s="230" t="s">
        <v>123</v>
      </c>
    </row>
    <row r="125" s="2" customFormat="1">
      <c r="A125" s="37"/>
      <c r="B125" s="38"/>
      <c r="C125" s="39"/>
      <c r="D125" s="232" t="s">
        <v>124</v>
      </c>
      <c r="E125" s="39"/>
      <c r="F125" s="233" t="s">
        <v>125</v>
      </c>
      <c r="G125" s="39"/>
      <c r="H125" s="39"/>
      <c r="I125" s="234"/>
      <c r="J125" s="39"/>
      <c r="K125" s="39"/>
      <c r="L125" s="43"/>
      <c r="M125" s="235"/>
      <c r="N125" s="236"/>
      <c r="O125" s="90"/>
      <c r="P125" s="90"/>
      <c r="Q125" s="90"/>
      <c r="R125" s="90"/>
      <c r="S125" s="90"/>
      <c r="T125" s="91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124</v>
      </c>
      <c r="AU125" s="16" t="s">
        <v>85</v>
      </c>
    </row>
    <row r="126" s="13" customFormat="1">
      <c r="A126" s="13"/>
      <c r="B126" s="237"/>
      <c r="C126" s="238"/>
      <c r="D126" s="232" t="s">
        <v>126</v>
      </c>
      <c r="E126" s="239" t="s">
        <v>1</v>
      </c>
      <c r="F126" s="240" t="s">
        <v>83</v>
      </c>
      <c r="G126" s="238"/>
      <c r="H126" s="241">
        <v>1</v>
      </c>
      <c r="I126" s="242"/>
      <c r="J126" s="238"/>
      <c r="K126" s="238"/>
      <c r="L126" s="243"/>
      <c r="M126" s="244"/>
      <c r="N126" s="245"/>
      <c r="O126" s="245"/>
      <c r="P126" s="245"/>
      <c r="Q126" s="245"/>
      <c r="R126" s="245"/>
      <c r="S126" s="245"/>
      <c r="T126" s="246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7" t="s">
        <v>126</v>
      </c>
      <c r="AU126" s="247" t="s">
        <v>85</v>
      </c>
      <c r="AV126" s="13" t="s">
        <v>85</v>
      </c>
      <c r="AW126" s="13" t="s">
        <v>32</v>
      </c>
      <c r="AX126" s="13" t="s">
        <v>75</v>
      </c>
      <c r="AY126" s="247" t="s">
        <v>116</v>
      </c>
    </row>
    <row r="127" s="14" customFormat="1">
      <c r="A127" s="14"/>
      <c r="B127" s="248"/>
      <c r="C127" s="249"/>
      <c r="D127" s="232" t="s">
        <v>126</v>
      </c>
      <c r="E127" s="250" t="s">
        <v>1</v>
      </c>
      <c r="F127" s="251" t="s">
        <v>127</v>
      </c>
      <c r="G127" s="249"/>
      <c r="H127" s="252">
        <v>1</v>
      </c>
      <c r="I127" s="253"/>
      <c r="J127" s="249"/>
      <c r="K127" s="249"/>
      <c r="L127" s="254"/>
      <c r="M127" s="255"/>
      <c r="N127" s="256"/>
      <c r="O127" s="256"/>
      <c r="P127" s="256"/>
      <c r="Q127" s="256"/>
      <c r="R127" s="256"/>
      <c r="S127" s="256"/>
      <c r="T127" s="257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8" t="s">
        <v>126</v>
      </c>
      <c r="AU127" s="258" t="s">
        <v>85</v>
      </c>
      <c r="AV127" s="14" t="s">
        <v>122</v>
      </c>
      <c r="AW127" s="14" t="s">
        <v>32</v>
      </c>
      <c r="AX127" s="14" t="s">
        <v>83</v>
      </c>
      <c r="AY127" s="258" t="s">
        <v>116</v>
      </c>
    </row>
    <row r="128" s="2" customFormat="1" ht="24.15" customHeight="1">
      <c r="A128" s="37"/>
      <c r="B128" s="38"/>
      <c r="C128" s="218" t="s">
        <v>85</v>
      </c>
      <c r="D128" s="218" t="s">
        <v>118</v>
      </c>
      <c r="E128" s="219" t="s">
        <v>128</v>
      </c>
      <c r="F128" s="220" t="s">
        <v>129</v>
      </c>
      <c r="G128" s="221" t="s">
        <v>130</v>
      </c>
      <c r="H128" s="222">
        <v>352.80000000000001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40</v>
      </c>
      <c r="O128" s="90"/>
      <c r="P128" s="228">
        <f>O128*H128</f>
        <v>0</v>
      </c>
      <c r="Q128" s="228">
        <v>1.0000000000000001E-05</v>
      </c>
      <c r="R128" s="228">
        <f>Q128*H128</f>
        <v>0.0035280000000000003</v>
      </c>
      <c r="S128" s="228">
        <v>0.11500000000000001</v>
      </c>
      <c r="T128" s="229">
        <f>S128*H128</f>
        <v>40.572000000000003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122</v>
      </c>
      <c r="AT128" s="230" t="s">
        <v>118</v>
      </c>
      <c r="AU128" s="230" t="s">
        <v>85</v>
      </c>
      <c r="AY128" s="16" t="s">
        <v>116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83</v>
      </c>
      <c r="BK128" s="231">
        <f>ROUND(I128*H128,2)</f>
        <v>0</v>
      </c>
      <c r="BL128" s="16" t="s">
        <v>122</v>
      </c>
      <c r="BM128" s="230" t="s">
        <v>131</v>
      </c>
    </row>
    <row r="129" s="2" customFormat="1">
      <c r="A129" s="37"/>
      <c r="B129" s="38"/>
      <c r="C129" s="39"/>
      <c r="D129" s="232" t="s">
        <v>124</v>
      </c>
      <c r="E129" s="39"/>
      <c r="F129" s="233" t="s">
        <v>132</v>
      </c>
      <c r="G129" s="39"/>
      <c r="H129" s="39"/>
      <c r="I129" s="234"/>
      <c r="J129" s="39"/>
      <c r="K129" s="39"/>
      <c r="L129" s="43"/>
      <c r="M129" s="235"/>
      <c r="N129" s="236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124</v>
      </c>
      <c r="AU129" s="16" t="s">
        <v>85</v>
      </c>
    </row>
    <row r="130" s="13" customFormat="1">
      <c r="A130" s="13"/>
      <c r="B130" s="237"/>
      <c r="C130" s="238"/>
      <c r="D130" s="232" t="s">
        <v>126</v>
      </c>
      <c r="E130" s="239" t="s">
        <v>1</v>
      </c>
      <c r="F130" s="240" t="s">
        <v>133</v>
      </c>
      <c r="G130" s="238"/>
      <c r="H130" s="241">
        <v>352.80000000000001</v>
      </c>
      <c r="I130" s="242"/>
      <c r="J130" s="238"/>
      <c r="K130" s="238"/>
      <c r="L130" s="243"/>
      <c r="M130" s="244"/>
      <c r="N130" s="245"/>
      <c r="O130" s="245"/>
      <c r="P130" s="245"/>
      <c r="Q130" s="245"/>
      <c r="R130" s="245"/>
      <c r="S130" s="245"/>
      <c r="T130" s="24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7" t="s">
        <v>126</v>
      </c>
      <c r="AU130" s="247" t="s">
        <v>85</v>
      </c>
      <c r="AV130" s="13" t="s">
        <v>85</v>
      </c>
      <c r="AW130" s="13" t="s">
        <v>32</v>
      </c>
      <c r="AX130" s="13" t="s">
        <v>75</v>
      </c>
      <c r="AY130" s="247" t="s">
        <v>116</v>
      </c>
    </row>
    <row r="131" s="14" customFormat="1">
      <c r="A131" s="14"/>
      <c r="B131" s="248"/>
      <c r="C131" s="249"/>
      <c r="D131" s="232" t="s">
        <v>126</v>
      </c>
      <c r="E131" s="250" t="s">
        <v>1</v>
      </c>
      <c r="F131" s="251" t="s">
        <v>127</v>
      </c>
      <c r="G131" s="249"/>
      <c r="H131" s="252">
        <v>352.80000000000001</v>
      </c>
      <c r="I131" s="253"/>
      <c r="J131" s="249"/>
      <c r="K131" s="249"/>
      <c r="L131" s="254"/>
      <c r="M131" s="255"/>
      <c r="N131" s="256"/>
      <c r="O131" s="256"/>
      <c r="P131" s="256"/>
      <c r="Q131" s="256"/>
      <c r="R131" s="256"/>
      <c r="S131" s="256"/>
      <c r="T131" s="257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8" t="s">
        <v>126</v>
      </c>
      <c r="AU131" s="258" t="s">
        <v>85</v>
      </c>
      <c r="AV131" s="14" t="s">
        <v>122</v>
      </c>
      <c r="AW131" s="14" t="s">
        <v>32</v>
      </c>
      <c r="AX131" s="14" t="s">
        <v>83</v>
      </c>
      <c r="AY131" s="258" t="s">
        <v>116</v>
      </c>
    </row>
    <row r="132" s="12" customFormat="1" ht="22.8" customHeight="1">
      <c r="A132" s="12"/>
      <c r="B132" s="202"/>
      <c r="C132" s="203"/>
      <c r="D132" s="204" t="s">
        <v>74</v>
      </c>
      <c r="E132" s="216" t="s">
        <v>134</v>
      </c>
      <c r="F132" s="216" t="s">
        <v>135</v>
      </c>
      <c r="G132" s="203"/>
      <c r="H132" s="203"/>
      <c r="I132" s="206"/>
      <c r="J132" s="217">
        <f>BK132</f>
        <v>0</v>
      </c>
      <c r="K132" s="203"/>
      <c r="L132" s="208"/>
      <c r="M132" s="209"/>
      <c r="N132" s="210"/>
      <c r="O132" s="210"/>
      <c r="P132" s="211">
        <f>SUM(P133:P152)</f>
        <v>0</v>
      </c>
      <c r="Q132" s="210"/>
      <c r="R132" s="211">
        <f>SUM(R133:R152)</f>
        <v>548.83772999999996</v>
      </c>
      <c r="S132" s="210"/>
      <c r="T132" s="212">
        <f>SUM(T133:T152)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3" t="s">
        <v>83</v>
      </c>
      <c r="AT132" s="214" t="s">
        <v>74</v>
      </c>
      <c r="AU132" s="214" t="s">
        <v>83</v>
      </c>
      <c r="AY132" s="213" t="s">
        <v>116</v>
      </c>
      <c r="BK132" s="215">
        <f>SUM(BK133:BK152)</f>
        <v>0</v>
      </c>
    </row>
    <row r="133" s="2" customFormat="1" ht="21.75" customHeight="1">
      <c r="A133" s="37"/>
      <c r="B133" s="38"/>
      <c r="C133" s="218" t="s">
        <v>136</v>
      </c>
      <c r="D133" s="218" t="s">
        <v>118</v>
      </c>
      <c r="E133" s="219" t="s">
        <v>137</v>
      </c>
      <c r="F133" s="220" t="s">
        <v>138</v>
      </c>
      <c r="G133" s="221" t="s">
        <v>130</v>
      </c>
      <c r="H133" s="222">
        <v>442.25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40</v>
      </c>
      <c r="O133" s="90"/>
      <c r="P133" s="228">
        <f>O133*H133</f>
        <v>0</v>
      </c>
      <c r="Q133" s="228">
        <v>0.216</v>
      </c>
      <c r="R133" s="228">
        <f>Q133*H133</f>
        <v>95.525999999999996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122</v>
      </c>
      <c r="AT133" s="230" t="s">
        <v>118</v>
      </c>
      <c r="AU133" s="230" t="s">
        <v>85</v>
      </c>
      <c r="AY133" s="16" t="s">
        <v>116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83</v>
      </c>
      <c r="BK133" s="231">
        <f>ROUND(I133*H133,2)</f>
        <v>0</v>
      </c>
      <c r="BL133" s="16" t="s">
        <v>122</v>
      </c>
      <c r="BM133" s="230" t="s">
        <v>139</v>
      </c>
    </row>
    <row r="134" s="2" customFormat="1">
      <c r="A134" s="37"/>
      <c r="B134" s="38"/>
      <c r="C134" s="39"/>
      <c r="D134" s="232" t="s">
        <v>124</v>
      </c>
      <c r="E134" s="39"/>
      <c r="F134" s="233" t="s">
        <v>140</v>
      </c>
      <c r="G134" s="39"/>
      <c r="H134" s="39"/>
      <c r="I134" s="234"/>
      <c r="J134" s="39"/>
      <c r="K134" s="39"/>
      <c r="L134" s="43"/>
      <c r="M134" s="235"/>
      <c r="N134" s="236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124</v>
      </c>
      <c r="AU134" s="16" t="s">
        <v>85</v>
      </c>
    </row>
    <row r="135" s="13" customFormat="1">
      <c r="A135" s="13"/>
      <c r="B135" s="237"/>
      <c r="C135" s="238"/>
      <c r="D135" s="232" t="s">
        <v>126</v>
      </c>
      <c r="E135" s="239" t="s">
        <v>1</v>
      </c>
      <c r="F135" s="240" t="s">
        <v>141</v>
      </c>
      <c r="G135" s="238"/>
      <c r="H135" s="241">
        <v>442.25</v>
      </c>
      <c r="I135" s="242"/>
      <c r="J135" s="238"/>
      <c r="K135" s="238"/>
      <c r="L135" s="243"/>
      <c r="M135" s="244"/>
      <c r="N135" s="245"/>
      <c r="O135" s="245"/>
      <c r="P135" s="245"/>
      <c r="Q135" s="245"/>
      <c r="R135" s="245"/>
      <c r="S135" s="245"/>
      <c r="T135" s="24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7" t="s">
        <v>126</v>
      </c>
      <c r="AU135" s="247" t="s">
        <v>85</v>
      </c>
      <c r="AV135" s="13" t="s">
        <v>85</v>
      </c>
      <c r="AW135" s="13" t="s">
        <v>32</v>
      </c>
      <c r="AX135" s="13" t="s">
        <v>75</v>
      </c>
      <c r="AY135" s="247" t="s">
        <v>116</v>
      </c>
    </row>
    <row r="136" s="14" customFormat="1">
      <c r="A136" s="14"/>
      <c r="B136" s="248"/>
      <c r="C136" s="249"/>
      <c r="D136" s="232" t="s">
        <v>126</v>
      </c>
      <c r="E136" s="250" t="s">
        <v>1</v>
      </c>
      <c r="F136" s="251" t="s">
        <v>127</v>
      </c>
      <c r="G136" s="249"/>
      <c r="H136" s="252">
        <v>442.25</v>
      </c>
      <c r="I136" s="253"/>
      <c r="J136" s="249"/>
      <c r="K136" s="249"/>
      <c r="L136" s="254"/>
      <c r="M136" s="255"/>
      <c r="N136" s="256"/>
      <c r="O136" s="256"/>
      <c r="P136" s="256"/>
      <c r="Q136" s="256"/>
      <c r="R136" s="256"/>
      <c r="S136" s="256"/>
      <c r="T136" s="257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8" t="s">
        <v>126</v>
      </c>
      <c r="AU136" s="258" t="s">
        <v>85</v>
      </c>
      <c r="AV136" s="14" t="s">
        <v>122</v>
      </c>
      <c r="AW136" s="14" t="s">
        <v>32</v>
      </c>
      <c r="AX136" s="14" t="s">
        <v>83</v>
      </c>
      <c r="AY136" s="258" t="s">
        <v>116</v>
      </c>
    </row>
    <row r="137" s="2" customFormat="1" ht="24.15" customHeight="1">
      <c r="A137" s="37"/>
      <c r="B137" s="38"/>
      <c r="C137" s="218" t="s">
        <v>122</v>
      </c>
      <c r="D137" s="218" t="s">
        <v>118</v>
      </c>
      <c r="E137" s="219" t="s">
        <v>142</v>
      </c>
      <c r="F137" s="220" t="s">
        <v>143</v>
      </c>
      <c r="G137" s="221" t="s">
        <v>130</v>
      </c>
      <c r="H137" s="222">
        <v>3343.5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40</v>
      </c>
      <c r="O137" s="90"/>
      <c r="P137" s="228">
        <f>O137*H137</f>
        <v>0</v>
      </c>
      <c r="Q137" s="228">
        <v>0.10434</v>
      </c>
      <c r="R137" s="228">
        <f>Q137*H137</f>
        <v>348.86079000000001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122</v>
      </c>
      <c r="AT137" s="230" t="s">
        <v>118</v>
      </c>
      <c r="AU137" s="230" t="s">
        <v>85</v>
      </c>
      <c r="AY137" s="16" t="s">
        <v>116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83</v>
      </c>
      <c r="BK137" s="231">
        <f>ROUND(I137*H137,2)</f>
        <v>0</v>
      </c>
      <c r="BL137" s="16" t="s">
        <v>122</v>
      </c>
      <c r="BM137" s="230" t="s">
        <v>144</v>
      </c>
    </row>
    <row r="138" s="2" customFormat="1">
      <c r="A138" s="37"/>
      <c r="B138" s="38"/>
      <c r="C138" s="39"/>
      <c r="D138" s="232" t="s">
        <v>124</v>
      </c>
      <c r="E138" s="39"/>
      <c r="F138" s="233" t="s">
        <v>145</v>
      </c>
      <c r="G138" s="39"/>
      <c r="H138" s="39"/>
      <c r="I138" s="234"/>
      <c r="J138" s="39"/>
      <c r="K138" s="39"/>
      <c r="L138" s="43"/>
      <c r="M138" s="235"/>
      <c r="N138" s="236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124</v>
      </c>
      <c r="AU138" s="16" t="s">
        <v>85</v>
      </c>
    </row>
    <row r="139" s="13" customFormat="1">
      <c r="A139" s="13"/>
      <c r="B139" s="237"/>
      <c r="C139" s="238"/>
      <c r="D139" s="232" t="s">
        <v>126</v>
      </c>
      <c r="E139" s="239" t="s">
        <v>1</v>
      </c>
      <c r="F139" s="240" t="s">
        <v>146</v>
      </c>
      <c r="G139" s="238"/>
      <c r="H139" s="241">
        <v>3343.5</v>
      </c>
      <c r="I139" s="242"/>
      <c r="J139" s="238"/>
      <c r="K139" s="238"/>
      <c r="L139" s="243"/>
      <c r="M139" s="244"/>
      <c r="N139" s="245"/>
      <c r="O139" s="245"/>
      <c r="P139" s="245"/>
      <c r="Q139" s="245"/>
      <c r="R139" s="245"/>
      <c r="S139" s="245"/>
      <c r="T139" s="24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7" t="s">
        <v>126</v>
      </c>
      <c r="AU139" s="247" t="s">
        <v>85</v>
      </c>
      <c r="AV139" s="13" t="s">
        <v>85</v>
      </c>
      <c r="AW139" s="13" t="s">
        <v>32</v>
      </c>
      <c r="AX139" s="13" t="s">
        <v>75</v>
      </c>
      <c r="AY139" s="247" t="s">
        <v>116</v>
      </c>
    </row>
    <row r="140" s="14" customFormat="1">
      <c r="A140" s="14"/>
      <c r="B140" s="248"/>
      <c r="C140" s="249"/>
      <c r="D140" s="232" t="s">
        <v>126</v>
      </c>
      <c r="E140" s="250" t="s">
        <v>1</v>
      </c>
      <c r="F140" s="251" t="s">
        <v>127</v>
      </c>
      <c r="G140" s="249"/>
      <c r="H140" s="252">
        <v>3343.5</v>
      </c>
      <c r="I140" s="253"/>
      <c r="J140" s="249"/>
      <c r="K140" s="249"/>
      <c r="L140" s="254"/>
      <c r="M140" s="255"/>
      <c r="N140" s="256"/>
      <c r="O140" s="256"/>
      <c r="P140" s="256"/>
      <c r="Q140" s="256"/>
      <c r="R140" s="256"/>
      <c r="S140" s="256"/>
      <c r="T140" s="25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8" t="s">
        <v>126</v>
      </c>
      <c r="AU140" s="258" t="s">
        <v>85</v>
      </c>
      <c r="AV140" s="14" t="s">
        <v>122</v>
      </c>
      <c r="AW140" s="14" t="s">
        <v>32</v>
      </c>
      <c r="AX140" s="14" t="s">
        <v>83</v>
      </c>
      <c r="AY140" s="258" t="s">
        <v>116</v>
      </c>
    </row>
    <row r="141" s="2" customFormat="1" ht="33" customHeight="1">
      <c r="A141" s="37"/>
      <c r="B141" s="38"/>
      <c r="C141" s="218" t="s">
        <v>134</v>
      </c>
      <c r="D141" s="218" t="s">
        <v>118</v>
      </c>
      <c r="E141" s="219" t="s">
        <v>147</v>
      </c>
      <c r="F141" s="220" t="s">
        <v>148</v>
      </c>
      <c r="G141" s="221" t="s">
        <v>130</v>
      </c>
      <c r="H141" s="222">
        <v>668.70000000000005</v>
      </c>
      <c r="I141" s="223"/>
      <c r="J141" s="224">
        <f>ROUND(I141*H141,2)</f>
        <v>0</v>
      </c>
      <c r="K141" s="225"/>
      <c r="L141" s="43"/>
      <c r="M141" s="226" t="s">
        <v>1</v>
      </c>
      <c r="N141" s="227" t="s">
        <v>40</v>
      </c>
      <c r="O141" s="90"/>
      <c r="P141" s="228">
        <f>O141*H141</f>
        <v>0</v>
      </c>
      <c r="Q141" s="228">
        <v>0.15620000000000001</v>
      </c>
      <c r="R141" s="228">
        <f>Q141*H141</f>
        <v>104.45094000000002</v>
      </c>
      <c r="S141" s="228">
        <v>0</v>
      </c>
      <c r="T141" s="22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0" t="s">
        <v>122</v>
      </c>
      <c r="AT141" s="230" t="s">
        <v>118</v>
      </c>
      <c r="AU141" s="230" t="s">
        <v>85</v>
      </c>
      <c r="AY141" s="16" t="s">
        <v>116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6" t="s">
        <v>83</v>
      </c>
      <c r="BK141" s="231">
        <f>ROUND(I141*H141,2)</f>
        <v>0</v>
      </c>
      <c r="BL141" s="16" t="s">
        <v>122</v>
      </c>
      <c r="BM141" s="230" t="s">
        <v>149</v>
      </c>
    </row>
    <row r="142" s="2" customFormat="1">
      <c r="A142" s="37"/>
      <c r="B142" s="38"/>
      <c r="C142" s="39"/>
      <c r="D142" s="232" t="s">
        <v>124</v>
      </c>
      <c r="E142" s="39"/>
      <c r="F142" s="233" t="s">
        <v>150</v>
      </c>
      <c r="G142" s="39"/>
      <c r="H142" s="39"/>
      <c r="I142" s="234"/>
      <c r="J142" s="39"/>
      <c r="K142" s="39"/>
      <c r="L142" s="43"/>
      <c r="M142" s="235"/>
      <c r="N142" s="236"/>
      <c r="O142" s="90"/>
      <c r="P142" s="90"/>
      <c r="Q142" s="90"/>
      <c r="R142" s="90"/>
      <c r="S142" s="90"/>
      <c r="T142" s="91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124</v>
      </c>
      <c r="AU142" s="16" t="s">
        <v>85</v>
      </c>
    </row>
    <row r="143" s="13" customFormat="1">
      <c r="A143" s="13"/>
      <c r="B143" s="237"/>
      <c r="C143" s="238"/>
      <c r="D143" s="232" t="s">
        <v>126</v>
      </c>
      <c r="E143" s="239" t="s">
        <v>1</v>
      </c>
      <c r="F143" s="240" t="s">
        <v>151</v>
      </c>
      <c r="G143" s="238"/>
      <c r="H143" s="241">
        <v>668.70000000000005</v>
      </c>
      <c r="I143" s="242"/>
      <c r="J143" s="238"/>
      <c r="K143" s="238"/>
      <c r="L143" s="243"/>
      <c r="M143" s="244"/>
      <c r="N143" s="245"/>
      <c r="O143" s="245"/>
      <c r="P143" s="245"/>
      <c r="Q143" s="245"/>
      <c r="R143" s="245"/>
      <c r="S143" s="245"/>
      <c r="T143" s="24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7" t="s">
        <v>126</v>
      </c>
      <c r="AU143" s="247" t="s">
        <v>85</v>
      </c>
      <c r="AV143" s="13" t="s">
        <v>85</v>
      </c>
      <c r="AW143" s="13" t="s">
        <v>32</v>
      </c>
      <c r="AX143" s="13" t="s">
        <v>75</v>
      </c>
      <c r="AY143" s="247" t="s">
        <v>116</v>
      </c>
    </row>
    <row r="144" s="14" customFormat="1">
      <c r="A144" s="14"/>
      <c r="B144" s="248"/>
      <c r="C144" s="249"/>
      <c r="D144" s="232" t="s">
        <v>126</v>
      </c>
      <c r="E144" s="250" t="s">
        <v>1</v>
      </c>
      <c r="F144" s="251" t="s">
        <v>127</v>
      </c>
      <c r="G144" s="249"/>
      <c r="H144" s="252">
        <v>668.70000000000005</v>
      </c>
      <c r="I144" s="253"/>
      <c r="J144" s="249"/>
      <c r="K144" s="249"/>
      <c r="L144" s="254"/>
      <c r="M144" s="255"/>
      <c r="N144" s="256"/>
      <c r="O144" s="256"/>
      <c r="P144" s="256"/>
      <c r="Q144" s="256"/>
      <c r="R144" s="256"/>
      <c r="S144" s="256"/>
      <c r="T144" s="257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8" t="s">
        <v>126</v>
      </c>
      <c r="AU144" s="258" t="s">
        <v>85</v>
      </c>
      <c r="AV144" s="14" t="s">
        <v>122</v>
      </c>
      <c r="AW144" s="14" t="s">
        <v>32</v>
      </c>
      <c r="AX144" s="14" t="s">
        <v>83</v>
      </c>
      <c r="AY144" s="258" t="s">
        <v>116</v>
      </c>
    </row>
    <row r="145" s="2" customFormat="1" ht="24.15" customHeight="1">
      <c r="A145" s="37"/>
      <c r="B145" s="38"/>
      <c r="C145" s="218" t="s">
        <v>152</v>
      </c>
      <c r="D145" s="218" t="s">
        <v>118</v>
      </c>
      <c r="E145" s="219" t="s">
        <v>153</v>
      </c>
      <c r="F145" s="220" t="s">
        <v>154</v>
      </c>
      <c r="G145" s="221" t="s">
        <v>130</v>
      </c>
      <c r="H145" s="222">
        <v>8445</v>
      </c>
      <c r="I145" s="223"/>
      <c r="J145" s="224">
        <f>ROUND(I145*H145,2)</f>
        <v>0</v>
      </c>
      <c r="K145" s="225"/>
      <c r="L145" s="43"/>
      <c r="M145" s="226" t="s">
        <v>1</v>
      </c>
      <c r="N145" s="227" t="s">
        <v>40</v>
      </c>
      <c r="O145" s="90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0" t="s">
        <v>122</v>
      </c>
      <c r="AT145" s="230" t="s">
        <v>118</v>
      </c>
      <c r="AU145" s="230" t="s">
        <v>85</v>
      </c>
      <c r="AY145" s="16" t="s">
        <v>116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6" t="s">
        <v>83</v>
      </c>
      <c r="BK145" s="231">
        <f>ROUND(I145*H145,2)</f>
        <v>0</v>
      </c>
      <c r="BL145" s="16" t="s">
        <v>122</v>
      </c>
      <c r="BM145" s="230" t="s">
        <v>155</v>
      </c>
    </row>
    <row r="146" s="2" customFormat="1">
      <c r="A146" s="37"/>
      <c r="B146" s="38"/>
      <c r="C146" s="39"/>
      <c r="D146" s="232" t="s">
        <v>124</v>
      </c>
      <c r="E146" s="39"/>
      <c r="F146" s="233" t="s">
        <v>156</v>
      </c>
      <c r="G146" s="39"/>
      <c r="H146" s="39"/>
      <c r="I146" s="234"/>
      <c r="J146" s="39"/>
      <c r="K146" s="39"/>
      <c r="L146" s="43"/>
      <c r="M146" s="235"/>
      <c r="N146" s="236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124</v>
      </c>
      <c r="AU146" s="16" t="s">
        <v>85</v>
      </c>
    </row>
    <row r="147" s="13" customFormat="1">
      <c r="A147" s="13"/>
      <c r="B147" s="237"/>
      <c r="C147" s="238"/>
      <c r="D147" s="232" t="s">
        <v>126</v>
      </c>
      <c r="E147" s="239" t="s">
        <v>1</v>
      </c>
      <c r="F147" s="240" t="s">
        <v>157</v>
      </c>
      <c r="G147" s="238"/>
      <c r="H147" s="241">
        <v>8445</v>
      </c>
      <c r="I147" s="242"/>
      <c r="J147" s="238"/>
      <c r="K147" s="238"/>
      <c r="L147" s="243"/>
      <c r="M147" s="244"/>
      <c r="N147" s="245"/>
      <c r="O147" s="245"/>
      <c r="P147" s="245"/>
      <c r="Q147" s="245"/>
      <c r="R147" s="245"/>
      <c r="S147" s="245"/>
      <c r="T147" s="24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7" t="s">
        <v>126</v>
      </c>
      <c r="AU147" s="247" t="s">
        <v>85</v>
      </c>
      <c r="AV147" s="13" t="s">
        <v>85</v>
      </c>
      <c r="AW147" s="13" t="s">
        <v>32</v>
      </c>
      <c r="AX147" s="13" t="s">
        <v>75</v>
      </c>
      <c r="AY147" s="247" t="s">
        <v>116</v>
      </c>
    </row>
    <row r="148" s="14" customFormat="1">
      <c r="A148" s="14"/>
      <c r="B148" s="248"/>
      <c r="C148" s="249"/>
      <c r="D148" s="232" t="s">
        <v>126</v>
      </c>
      <c r="E148" s="250" t="s">
        <v>1</v>
      </c>
      <c r="F148" s="251" t="s">
        <v>127</v>
      </c>
      <c r="G148" s="249"/>
      <c r="H148" s="252">
        <v>8445</v>
      </c>
      <c r="I148" s="253"/>
      <c r="J148" s="249"/>
      <c r="K148" s="249"/>
      <c r="L148" s="254"/>
      <c r="M148" s="255"/>
      <c r="N148" s="256"/>
      <c r="O148" s="256"/>
      <c r="P148" s="256"/>
      <c r="Q148" s="256"/>
      <c r="R148" s="256"/>
      <c r="S148" s="256"/>
      <c r="T148" s="257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8" t="s">
        <v>126</v>
      </c>
      <c r="AU148" s="258" t="s">
        <v>85</v>
      </c>
      <c r="AV148" s="14" t="s">
        <v>122</v>
      </c>
      <c r="AW148" s="14" t="s">
        <v>32</v>
      </c>
      <c r="AX148" s="14" t="s">
        <v>83</v>
      </c>
      <c r="AY148" s="258" t="s">
        <v>116</v>
      </c>
    </row>
    <row r="149" s="2" customFormat="1" ht="24.15" customHeight="1">
      <c r="A149" s="37"/>
      <c r="B149" s="38"/>
      <c r="C149" s="218" t="s">
        <v>158</v>
      </c>
      <c r="D149" s="218" t="s">
        <v>118</v>
      </c>
      <c r="E149" s="219" t="s">
        <v>159</v>
      </c>
      <c r="F149" s="220" t="s">
        <v>160</v>
      </c>
      <c r="G149" s="221" t="s">
        <v>130</v>
      </c>
      <c r="H149" s="222">
        <v>4432.8000000000002</v>
      </c>
      <c r="I149" s="223"/>
      <c r="J149" s="224">
        <f>ROUND(I149*H149,2)</f>
        <v>0</v>
      </c>
      <c r="K149" s="225"/>
      <c r="L149" s="43"/>
      <c r="M149" s="226" t="s">
        <v>1</v>
      </c>
      <c r="N149" s="227" t="s">
        <v>40</v>
      </c>
      <c r="O149" s="90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122</v>
      </c>
      <c r="AT149" s="230" t="s">
        <v>118</v>
      </c>
      <c r="AU149" s="230" t="s">
        <v>85</v>
      </c>
      <c r="AY149" s="16" t="s">
        <v>116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83</v>
      </c>
      <c r="BK149" s="231">
        <f>ROUND(I149*H149,2)</f>
        <v>0</v>
      </c>
      <c r="BL149" s="16" t="s">
        <v>122</v>
      </c>
      <c r="BM149" s="230" t="s">
        <v>161</v>
      </c>
    </row>
    <row r="150" s="2" customFormat="1">
      <c r="A150" s="37"/>
      <c r="B150" s="38"/>
      <c r="C150" s="39"/>
      <c r="D150" s="232" t="s">
        <v>124</v>
      </c>
      <c r="E150" s="39"/>
      <c r="F150" s="233" t="s">
        <v>162</v>
      </c>
      <c r="G150" s="39"/>
      <c r="H150" s="39"/>
      <c r="I150" s="234"/>
      <c r="J150" s="39"/>
      <c r="K150" s="39"/>
      <c r="L150" s="43"/>
      <c r="M150" s="235"/>
      <c r="N150" s="236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124</v>
      </c>
      <c r="AU150" s="16" t="s">
        <v>85</v>
      </c>
    </row>
    <row r="151" s="13" customFormat="1">
      <c r="A151" s="13"/>
      <c r="B151" s="237"/>
      <c r="C151" s="238"/>
      <c r="D151" s="232" t="s">
        <v>126</v>
      </c>
      <c r="E151" s="239" t="s">
        <v>1</v>
      </c>
      <c r="F151" s="240" t="s">
        <v>163</v>
      </c>
      <c r="G151" s="238"/>
      <c r="H151" s="241">
        <v>4432.8000000000002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7" t="s">
        <v>126</v>
      </c>
      <c r="AU151" s="247" t="s">
        <v>85</v>
      </c>
      <c r="AV151" s="13" t="s">
        <v>85</v>
      </c>
      <c r="AW151" s="13" t="s">
        <v>32</v>
      </c>
      <c r="AX151" s="13" t="s">
        <v>75</v>
      </c>
      <c r="AY151" s="247" t="s">
        <v>116</v>
      </c>
    </row>
    <row r="152" s="14" customFormat="1">
      <c r="A152" s="14"/>
      <c r="B152" s="248"/>
      <c r="C152" s="249"/>
      <c r="D152" s="232" t="s">
        <v>126</v>
      </c>
      <c r="E152" s="250" t="s">
        <v>1</v>
      </c>
      <c r="F152" s="251" t="s">
        <v>127</v>
      </c>
      <c r="G152" s="249"/>
      <c r="H152" s="252">
        <v>4432.8000000000002</v>
      </c>
      <c r="I152" s="253"/>
      <c r="J152" s="249"/>
      <c r="K152" s="249"/>
      <c r="L152" s="254"/>
      <c r="M152" s="255"/>
      <c r="N152" s="256"/>
      <c r="O152" s="256"/>
      <c r="P152" s="256"/>
      <c r="Q152" s="256"/>
      <c r="R152" s="256"/>
      <c r="S152" s="256"/>
      <c r="T152" s="257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8" t="s">
        <v>126</v>
      </c>
      <c r="AU152" s="258" t="s">
        <v>85</v>
      </c>
      <c r="AV152" s="14" t="s">
        <v>122</v>
      </c>
      <c r="AW152" s="14" t="s">
        <v>32</v>
      </c>
      <c r="AX152" s="14" t="s">
        <v>83</v>
      </c>
      <c r="AY152" s="258" t="s">
        <v>116</v>
      </c>
    </row>
    <row r="153" s="12" customFormat="1" ht="22.8" customHeight="1">
      <c r="A153" s="12"/>
      <c r="B153" s="202"/>
      <c r="C153" s="203"/>
      <c r="D153" s="204" t="s">
        <v>74</v>
      </c>
      <c r="E153" s="216" t="s">
        <v>164</v>
      </c>
      <c r="F153" s="216" t="s">
        <v>165</v>
      </c>
      <c r="G153" s="203"/>
      <c r="H153" s="203"/>
      <c r="I153" s="206"/>
      <c r="J153" s="217">
        <f>BK153</f>
        <v>0</v>
      </c>
      <c r="K153" s="203"/>
      <c r="L153" s="208"/>
      <c r="M153" s="209"/>
      <c r="N153" s="210"/>
      <c r="O153" s="210"/>
      <c r="P153" s="211">
        <f>SUM(P154:P166)</f>
        <v>0</v>
      </c>
      <c r="Q153" s="210"/>
      <c r="R153" s="211">
        <f>SUM(R154:R166)</f>
        <v>1.2208919999999999</v>
      </c>
      <c r="S153" s="210"/>
      <c r="T153" s="212">
        <f>SUM(T154:T166)</f>
        <v>88.656000000000006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3" t="s">
        <v>83</v>
      </c>
      <c r="AT153" s="214" t="s">
        <v>74</v>
      </c>
      <c r="AU153" s="214" t="s">
        <v>83</v>
      </c>
      <c r="AY153" s="213" t="s">
        <v>116</v>
      </c>
      <c r="BK153" s="215">
        <f>SUM(BK154:BK166)</f>
        <v>0</v>
      </c>
    </row>
    <row r="154" s="2" customFormat="1" ht="16.5" customHeight="1">
      <c r="A154" s="37"/>
      <c r="B154" s="38"/>
      <c r="C154" s="218" t="s">
        <v>166</v>
      </c>
      <c r="D154" s="218" t="s">
        <v>118</v>
      </c>
      <c r="E154" s="219" t="s">
        <v>167</v>
      </c>
      <c r="F154" s="220" t="s">
        <v>168</v>
      </c>
      <c r="G154" s="221" t="s">
        <v>169</v>
      </c>
      <c r="H154" s="222">
        <v>14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40</v>
      </c>
      <c r="O154" s="90"/>
      <c r="P154" s="228">
        <f>O154*H154</f>
        <v>0</v>
      </c>
      <c r="Q154" s="228">
        <v>0.085760000000000003</v>
      </c>
      <c r="R154" s="228">
        <f>Q154*H154</f>
        <v>1.2006399999999999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122</v>
      </c>
      <c r="AT154" s="230" t="s">
        <v>118</v>
      </c>
      <c r="AU154" s="230" t="s">
        <v>85</v>
      </c>
      <c r="AY154" s="16" t="s">
        <v>116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83</v>
      </c>
      <c r="BK154" s="231">
        <f>ROUND(I154*H154,2)</f>
        <v>0</v>
      </c>
      <c r="BL154" s="16" t="s">
        <v>122</v>
      </c>
      <c r="BM154" s="230" t="s">
        <v>170</v>
      </c>
    </row>
    <row r="155" s="2" customFormat="1">
      <c r="A155" s="37"/>
      <c r="B155" s="38"/>
      <c r="C155" s="39"/>
      <c r="D155" s="232" t="s">
        <v>124</v>
      </c>
      <c r="E155" s="39"/>
      <c r="F155" s="233" t="s">
        <v>171</v>
      </c>
      <c r="G155" s="39"/>
      <c r="H155" s="39"/>
      <c r="I155" s="234"/>
      <c r="J155" s="39"/>
      <c r="K155" s="39"/>
      <c r="L155" s="43"/>
      <c r="M155" s="235"/>
      <c r="N155" s="236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124</v>
      </c>
      <c r="AU155" s="16" t="s">
        <v>85</v>
      </c>
    </row>
    <row r="156" s="13" customFormat="1">
      <c r="A156" s="13"/>
      <c r="B156" s="237"/>
      <c r="C156" s="238"/>
      <c r="D156" s="232" t="s">
        <v>126</v>
      </c>
      <c r="E156" s="239" t="s">
        <v>1</v>
      </c>
      <c r="F156" s="240" t="s">
        <v>172</v>
      </c>
      <c r="G156" s="238"/>
      <c r="H156" s="241">
        <v>14</v>
      </c>
      <c r="I156" s="242"/>
      <c r="J156" s="238"/>
      <c r="K156" s="238"/>
      <c r="L156" s="243"/>
      <c r="M156" s="244"/>
      <c r="N156" s="245"/>
      <c r="O156" s="245"/>
      <c r="P156" s="245"/>
      <c r="Q156" s="245"/>
      <c r="R156" s="245"/>
      <c r="S156" s="245"/>
      <c r="T156" s="24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7" t="s">
        <v>126</v>
      </c>
      <c r="AU156" s="247" t="s">
        <v>85</v>
      </c>
      <c r="AV156" s="13" t="s">
        <v>85</v>
      </c>
      <c r="AW156" s="13" t="s">
        <v>32</v>
      </c>
      <c r="AX156" s="13" t="s">
        <v>75</v>
      </c>
      <c r="AY156" s="247" t="s">
        <v>116</v>
      </c>
    </row>
    <row r="157" s="14" customFormat="1">
      <c r="A157" s="14"/>
      <c r="B157" s="248"/>
      <c r="C157" s="249"/>
      <c r="D157" s="232" t="s">
        <v>126</v>
      </c>
      <c r="E157" s="250" t="s">
        <v>1</v>
      </c>
      <c r="F157" s="251" t="s">
        <v>127</v>
      </c>
      <c r="G157" s="249"/>
      <c r="H157" s="252">
        <v>14</v>
      </c>
      <c r="I157" s="253"/>
      <c r="J157" s="249"/>
      <c r="K157" s="249"/>
      <c r="L157" s="254"/>
      <c r="M157" s="255"/>
      <c r="N157" s="256"/>
      <c r="O157" s="256"/>
      <c r="P157" s="256"/>
      <c r="Q157" s="256"/>
      <c r="R157" s="256"/>
      <c r="S157" s="256"/>
      <c r="T157" s="257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8" t="s">
        <v>126</v>
      </c>
      <c r="AU157" s="258" t="s">
        <v>85</v>
      </c>
      <c r="AV157" s="14" t="s">
        <v>122</v>
      </c>
      <c r="AW157" s="14" t="s">
        <v>32</v>
      </c>
      <c r="AX157" s="14" t="s">
        <v>83</v>
      </c>
      <c r="AY157" s="258" t="s">
        <v>116</v>
      </c>
    </row>
    <row r="158" s="2" customFormat="1" ht="33" customHeight="1">
      <c r="A158" s="37"/>
      <c r="B158" s="38"/>
      <c r="C158" s="218" t="s">
        <v>164</v>
      </c>
      <c r="D158" s="218" t="s">
        <v>118</v>
      </c>
      <c r="E158" s="219" t="s">
        <v>173</v>
      </c>
      <c r="F158" s="220" t="s">
        <v>174</v>
      </c>
      <c r="G158" s="221" t="s">
        <v>169</v>
      </c>
      <c r="H158" s="222">
        <v>33.200000000000003</v>
      </c>
      <c r="I158" s="223"/>
      <c r="J158" s="224">
        <f>ROUND(I158*H158,2)</f>
        <v>0</v>
      </c>
      <c r="K158" s="225"/>
      <c r="L158" s="43"/>
      <c r="M158" s="226" t="s">
        <v>1</v>
      </c>
      <c r="N158" s="227" t="s">
        <v>40</v>
      </c>
      <c r="O158" s="90"/>
      <c r="P158" s="228">
        <f>O158*H158</f>
        <v>0</v>
      </c>
      <c r="Q158" s="228">
        <v>0.00060999999999999997</v>
      </c>
      <c r="R158" s="228">
        <f>Q158*H158</f>
        <v>0.020251999999999999</v>
      </c>
      <c r="S158" s="228">
        <v>0</v>
      </c>
      <c r="T158" s="22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0" t="s">
        <v>122</v>
      </c>
      <c r="AT158" s="230" t="s">
        <v>118</v>
      </c>
      <c r="AU158" s="230" t="s">
        <v>85</v>
      </c>
      <c r="AY158" s="16" t="s">
        <v>116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6" t="s">
        <v>83</v>
      </c>
      <c r="BK158" s="231">
        <f>ROUND(I158*H158,2)</f>
        <v>0</v>
      </c>
      <c r="BL158" s="16" t="s">
        <v>122</v>
      </c>
      <c r="BM158" s="230" t="s">
        <v>175</v>
      </c>
    </row>
    <row r="159" s="2" customFormat="1">
      <c r="A159" s="37"/>
      <c r="B159" s="38"/>
      <c r="C159" s="39"/>
      <c r="D159" s="232" t="s">
        <v>124</v>
      </c>
      <c r="E159" s="39"/>
      <c r="F159" s="233" t="s">
        <v>176</v>
      </c>
      <c r="G159" s="39"/>
      <c r="H159" s="39"/>
      <c r="I159" s="234"/>
      <c r="J159" s="39"/>
      <c r="K159" s="39"/>
      <c r="L159" s="43"/>
      <c r="M159" s="235"/>
      <c r="N159" s="236"/>
      <c r="O159" s="90"/>
      <c r="P159" s="90"/>
      <c r="Q159" s="90"/>
      <c r="R159" s="90"/>
      <c r="S159" s="90"/>
      <c r="T159" s="91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124</v>
      </c>
      <c r="AU159" s="16" t="s">
        <v>85</v>
      </c>
    </row>
    <row r="160" s="13" customFormat="1">
      <c r="A160" s="13"/>
      <c r="B160" s="237"/>
      <c r="C160" s="238"/>
      <c r="D160" s="232" t="s">
        <v>126</v>
      </c>
      <c r="E160" s="239" t="s">
        <v>1</v>
      </c>
      <c r="F160" s="240" t="s">
        <v>177</v>
      </c>
      <c r="G160" s="238"/>
      <c r="H160" s="241">
        <v>16.199999999999999</v>
      </c>
      <c r="I160" s="242"/>
      <c r="J160" s="238"/>
      <c r="K160" s="238"/>
      <c r="L160" s="243"/>
      <c r="M160" s="244"/>
      <c r="N160" s="245"/>
      <c r="O160" s="245"/>
      <c r="P160" s="245"/>
      <c r="Q160" s="245"/>
      <c r="R160" s="245"/>
      <c r="S160" s="245"/>
      <c r="T160" s="24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7" t="s">
        <v>126</v>
      </c>
      <c r="AU160" s="247" t="s">
        <v>85</v>
      </c>
      <c r="AV160" s="13" t="s">
        <v>85</v>
      </c>
      <c r="AW160" s="13" t="s">
        <v>32</v>
      </c>
      <c r="AX160" s="13" t="s">
        <v>75</v>
      </c>
      <c r="AY160" s="247" t="s">
        <v>116</v>
      </c>
    </row>
    <row r="161" s="13" customFormat="1">
      <c r="A161" s="13"/>
      <c r="B161" s="237"/>
      <c r="C161" s="238"/>
      <c r="D161" s="232" t="s">
        <v>126</v>
      </c>
      <c r="E161" s="239" t="s">
        <v>1</v>
      </c>
      <c r="F161" s="240" t="s">
        <v>178</v>
      </c>
      <c r="G161" s="238"/>
      <c r="H161" s="241">
        <v>17</v>
      </c>
      <c r="I161" s="242"/>
      <c r="J161" s="238"/>
      <c r="K161" s="238"/>
      <c r="L161" s="243"/>
      <c r="M161" s="244"/>
      <c r="N161" s="245"/>
      <c r="O161" s="245"/>
      <c r="P161" s="245"/>
      <c r="Q161" s="245"/>
      <c r="R161" s="245"/>
      <c r="S161" s="245"/>
      <c r="T161" s="24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7" t="s">
        <v>126</v>
      </c>
      <c r="AU161" s="247" t="s">
        <v>85</v>
      </c>
      <c r="AV161" s="13" t="s">
        <v>85</v>
      </c>
      <c r="AW161" s="13" t="s">
        <v>32</v>
      </c>
      <c r="AX161" s="13" t="s">
        <v>75</v>
      </c>
      <c r="AY161" s="247" t="s">
        <v>116</v>
      </c>
    </row>
    <row r="162" s="14" customFormat="1">
      <c r="A162" s="14"/>
      <c r="B162" s="248"/>
      <c r="C162" s="249"/>
      <c r="D162" s="232" t="s">
        <v>126</v>
      </c>
      <c r="E162" s="250" t="s">
        <v>1</v>
      </c>
      <c r="F162" s="251" t="s">
        <v>127</v>
      </c>
      <c r="G162" s="249"/>
      <c r="H162" s="252">
        <v>33.200000000000003</v>
      </c>
      <c r="I162" s="253"/>
      <c r="J162" s="249"/>
      <c r="K162" s="249"/>
      <c r="L162" s="254"/>
      <c r="M162" s="255"/>
      <c r="N162" s="256"/>
      <c r="O162" s="256"/>
      <c r="P162" s="256"/>
      <c r="Q162" s="256"/>
      <c r="R162" s="256"/>
      <c r="S162" s="256"/>
      <c r="T162" s="257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8" t="s">
        <v>126</v>
      </c>
      <c r="AU162" s="258" t="s">
        <v>85</v>
      </c>
      <c r="AV162" s="14" t="s">
        <v>122</v>
      </c>
      <c r="AW162" s="14" t="s">
        <v>32</v>
      </c>
      <c r="AX162" s="14" t="s">
        <v>83</v>
      </c>
      <c r="AY162" s="258" t="s">
        <v>116</v>
      </c>
    </row>
    <row r="163" s="2" customFormat="1" ht="44.25" customHeight="1">
      <c r="A163" s="37"/>
      <c r="B163" s="38"/>
      <c r="C163" s="218" t="s">
        <v>179</v>
      </c>
      <c r="D163" s="218" t="s">
        <v>118</v>
      </c>
      <c r="E163" s="219" t="s">
        <v>180</v>
      </c>
      <c r="F163" s="220" t="s">
        <v>181</v>
      </c>
      <c r="G163" s="221" t="s">
        <v>130</v>
      </c>
      <c r="H163" s="222">
        <v>4432.8000000000002</v>
      </c>
      <c r="I163" s="223"/>
      <c r="J163" s="224">
        <f>ROUND(I163*H163,2)</f>
        <v>0</v>
      </c>
      <c r="K163" s="225"/>
      <c r="L163" s="43"/>
      <c r="M163" s="226" t="s">
        <v>1</v>
      </c>
      <c r="N163" s="227" t="s">
        <v>40</v>
      </c>
      <c r="O163" s="90"/>
      <c r="P163" s="228">
        <f>O163*H163</f>
        <v>0</v>
      </c>
      <c r="Q163" s="228">
        <v>0</v>
      </c>
      <c r="R163" s="228">
        <f>Q163*H163</f>
        <v>0</v>
      </c>
      <c r="S163" s="228">
        <v>0.02</v>
      </c>
      <c r="T163" s="229">
        <f>S163*H163</f>
        <v>88.656000000000006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0" t="s">
        <v>122</v>
      </c>
      <c r="AT163" s="230" t="s">
        <v>118</v>
      </c>
      <c r="AU163" s="230" t="s">
        <v>85</v>
      </c>
      <c r="AY163" s="16" t="s">
        <v>116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6" t="s">
        <v>83</v>
      </c>
      <c r="BK163" s="231">
        <f>ROUND(I163*H163,2)</f>
        <v>0</v>
      </c>
      <c r="BL163" s="16" t="s">
        <v>122</v>
      </c>
      <c r="BM163" s="230" t="s">
        <v>182</v>
      </c>
    </row>
    <row r="164" s="2" customFormat="1">
      <c r="A164" s="37"/>
      <c r="B164" s="38"/>
      <c r="C164" s="39"/>
      <c r="D164" s="232" t="s">
        <v>124</v>
      </c>
      <c r="E164" s="39"/>
      <c r="F164" s="233" t="s">
        <v>183</v>
      </c>
      <c r="G164" s="39"/>
      <c r="H164" s="39"/>
      <c r="I164" s="234"/>
      <c r="J164" s="39"/>
      <c r="K164" s="39"/>
      <c r="L164" s="43"/>
      <c r="M164" s="235"/>
      <c r="N164" s="236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124</v>
      </c>
      <c r="AU164" s="16" t="s">
        <v>85</v>
      </c>
    </row>
    <row r="165" s="13" customFormat="1">
      <c r="A165" s="13"/>
      <c r="B165" s="237"/>
      <c r="C165" s="238"/>
      <c r="D165" s="232" t="s">
        <v>126</v>
      </c>
      <c r="E165" s="239" t="s">
        <v>1</v>
      </c>
      <c r="F165" s="240" t="s">
        <v>184</v>
      </c>
      <c r="G165" s="238"/>
      <c r="H165" s="241">
        <v>4432.8000000000002</v>
      </c>
      <c r="I165" s="242"/>
      <c r="J165" s="238"/>
      <c r="K165" s="238"/>
      <c r="L165" s="243"/>
      <c r="M165" s="244"/>
      <c r="N165" s="245"/>
      <c r="O165" s="245"/>
      <c r="P165" s="245"/>
      <c r="Q165" s="245"/>
      <c r="R165" s="245"/>
      <c r="S165" s="245"/>
      <c r="T165" s="24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7" t="s">
        <v>126</v>
      </c>
      <c r="AU165" s="247" t="s">
        <v>85</v>
      </c>
      <c r="AV165" s="13" t="s">
        <v>85</v>
      </c>
      <c r="AW165" s="13" t="s">
        <v>32</v>
      </c>
      <c r="AX165" s="13" t="s">
        <v>75</v>
      </c>
      <c r="AY165" s="247" t="s">
        <v>116</v>
      </c>
    </row>
    <row r="166" s="14" customFormat="1">
      <c r="A166" s="14"/>
      <c r="B166" s="248"/>
      <c r="C166" s="249"/>
      <c r="D166" s="232" t="s">
        <v>126</v>
      </c>
      <c r="E166" s="250" t="s">
        <v>1</v>
      </c>
      <c r="F166" s="251" t="s">
        <v>127</v>
      </c>
      <c r="G166" s="249"/>
      <c r="H166" s="252">
        <v>4432.8000000000002</v>
      </c>
      <c r="I166" s="253"/>
      <c r="J166" s="249"/>
      <c r="K166" s="249"/>
      <c r="L166" s="254"/>
      <c r="M166" s="255"/>
      <c r="N166" s="256"/>
      <c r="O166" s="256"/>
      <c r="P166" s="256"/>
      <c r="Q166" s="256"/>
      <c r="R166" s="256"/>
      <c r="S166" s="256"/>
      <c r="T166" s="257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8" t="s">
        <v>126</v>
      </c>
      <c r="AU166" s="258" t="s">
        <v>85</v>
      </c>
      <c r="AV166" s="14" t="s">
        <v>122</v>
      </c>
      <c r="AW166" s="14" t="s">
        <v>32</v>
      </c>
      <c r="AX166" s="14" t="s">
        <v>83</v>
      </c>
      <c r="AY166" s="258" t="s">
        <v>116</v>
      </c>
    </row>
    <row r="167" s="12" customFormat="1" ht="22.8" customHeight="1">
      <c r="A167" s="12"/>
      <c r="B167" s="202"/>
      <c r="C167" s="203"/>
      <c r="D167" s="204" t="s">
        <v>74</v>
      </c>
      <c r="E167" s="216" t="s">
        <v>185</v>
      </c>
      <c r="F167" s="216" t="s">
        <v>186</v>
      </c>
      <c r="G167" s="203"/>
      <c r="H167" s="203"/>
      <c r="I167" s="206"/>
      <c r="J167" s="217">
        <f>BK167</f>
        <v>0</v>
      </c>
      <c r="K167" s="203"/>
      <c r="L167" s="208"/>
      <c r="M167" s="209"/>
      <c r="N167" s="210"/>
      <c r="O167" s="210"/>
      <c r="P167" s="211">
        <f>SUM(P168:P169)</f>
        <v>0</v>
      </c>
      <c r="Q167" s="210"/>
      <c r="R167" s="211">
        <f>SUM(R168:R169)</f>
        <v>0</v>
      </c>
      <c r="S167" s="210"/>
      <c r="T167" s="212">
        <f>SUM(T168:T169)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3" t="s">
        <v>83</v>
      </c>
      <c r="AT167" s="214" t="s">
        <v>74</v>
      </c>
      <c r="AU167" s="214" t="s">
        <v>83</v>
      </c>
      <c r="AY167" s="213" t="s">
        <v>116</v>
      </c>
      <c r="BK167" s="215">
        <f>SUM(BK168:BK169)</f>
        <v>0</v>
      </c>
    </row>
    <row r="168" s="2" customFormat="1" ht="33" customHeight="1">
      <c r="A168" s="37"/>
      <c r="B168" s="38"/>
      <c r="C168" s="218" t="s">
        <v>187</v>
      </c>
      <c r="D168" s="218" t="s">
        <v>118</v>
      </c>
      <c r="E168" s="219" t="s">
        <v>188</v>
      </c>
      <c r="F168" s="220" t="s">
        <v>189</v>
      </c>
      <c r="G168" s="221" t="s">
        <v>190</v>
      </c>
      <c r="H168" s="222">
        <v>96.727000000000004</v>
      </c>
      <c r="I168" s="223"/>
      <c r="J168" s="224">
        <f>ROUND(I168*H168,2)</f>
        <v>0</v>
      </c>
      <c r="K168" s="225"/>
      <c r="L168" s="43"/>
      <c r="M168" s="226" t="s">
        <v>1</v>
      </c>
      <c r="N168" s="227" t="s">
        <v>40</v>
      </c>
      <c r="O168" s="90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0" t="s">
        <v>122</v>
      </c>
      <c r="AT168" s="230" t="s">
        <v>118</v>
      </c>
      <c r="AU168" s="230" t="s">
        <v>85</v>
      </c>
      <c r="AY168" s="16" t="s">
        <v>116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6" t="s">
        <v>83</v>
      </c>
      <c r="BK168" s="231">
        <f>ROUND(I168*H168,2)</f>
        <v>0</v>
      </c>
      <c r="BL168" s="16" t="s">
        <v>122</v>
      </c>
      <c r="BM168" s="230" t="s">
        <v>191</v>
      </c>
    </row>
    <row r="169" s="2" customFormat="1">
      <c r="A169" s="37"/>
      <c r="B169" s="38"/>
      <c r="C169" s="39"/>
      <c r="D169" s="232" t="s">
        <v>124</v>
      </c>
      <c r="E169" s="39"/>
      <c r="F169" s="233" t="s">
        <v>192</v>
      </c>
      <c r="G169" s="39"/>
      <c r="H169" s="39"/>
      <c r="I169" s="234"/>
      <c r="J169" s="39"/>
      <c r="K169" s="39"/>
      <c r="L169" s="43"/>
      <c r="M169" s="259"/>
      <c r="N169" s="260"/>
      <c r="O169" s="261"/>
      <c r="P169" s="261"/>
      <c r="Q169" s="261"/>
      <c r="R169" s="261"/>
      <c r="S169" s="261"/>
      <c r="T169" s="262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124</v>
      </c>
      <c r="AU169" s="16" t="s">
        <v>85</v>
      </c>
    </row>
    <row r="170" s="2" customFormat="1" ht="6.96" customHeight="1">
      <c r="A170" s="37"/>
      <c r="B170" s="65"/>
      <c r="C170" s="66"/>
      <c r="D170" s="66"/>
      <c r="E170" s="66"/>
      <c r="F170" s="66"/>
      <c r="G170" s="66"/>
      <c r="H170" s="66"/>
      <c r="I170" s="66"/>
      <c r="J170" s="66"/>
      <c r="K170" s="66"/>
      <c r="L170" s="43"/>
      <c r="M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</row>
  </sheetData>
  <sheetProtection sheet="1" autoFilter="0" formatColumns="0" formatRows="0" objects="1" scenarios="1" spinCount="100000" saltValue="+NKB0LQw7IvfWRqmohIiDSkdZKytKfXTPBqUz8wQZLaIT7emTApoNmi4DNneM7Gnom5ce0xHcvZkZXNCZzLwuA==" hashValue="j9BkbJzrZbyvYmiajlo0UJW1e3Xmvd0+S469T763sXRgqyHpvAsUDng0GMDj72wiuVpoVLOy5Lo675sL7UUWCg==" algorithmName="SHA-512" password="CC35"/>
  <autoFilter ref="C120:K169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87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85</v>
      </c>
    </row>
    <row r="4" s="1" customFormat="1" ht="24.96" customHeight="1">
      <c r="B4" s="19"/>
      <c r="D4" s="137" t="s">
        <v>88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III/19366 Havlovice X I/26, oprava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89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193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19. 9. 2025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ROUND((SUM(BE121:BE136)),  2)</f>
        <v>0</v>
      </c>
      <c r="G33" s="37"/>
      <c r="H33" s="37"/>
      <c r="I33" s="154">
        <v>0.20999999999999999</v>
      </c>
      <c r="J33" s="153">
        <f>ROUND(((SUM(BE121:BE136))*I33),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41</v>
      </c>
      <c r="F34" s="153">
        <f>ROUND((SUM(BF121:BF136)),  2)</f>
        <v>0</v>
      </c>
      <c r="G34" s="37"/>
      <c r="H34" s="37"/>
      <c r="I34" s="154">
        <v>0.12</v>
      </c>
      <c r="J34" s="153">
        <f>ROUND(((SUM(BF121:BF136))*I34),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ROUND((SUM(BG121:BG136)),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ROUND((SUM(BH121:BH136)),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ROUND((SUM(BI121:BI136)),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91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III/19366 Havlovice X I/26, oprava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89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02-VRN - III/19366 Havlovice X I/26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Havlovice</v>
      </c>
      <c r="G89" s="39"/>
      <c r="H89" s="39"/>
      <c r="I89" s="31" t="s">
        <v>22</v>
      </c>
      <c r="J89" s="78" t="str">
        <f>IF(J12="","",J12)</f>
        <v>19. 9. 2025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SÚSPK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92</v>
      </c>
      <c r="D94" s="175"/>
      <c r="E94" s="175"/>
      <c r="F94" s="175"/>
      <c r="G94" s="175"/>
      <c r="H94" s="175"/>
      <c r="I94" s="175"/>
      <c r="J94" s="176" t="s">
        <v>93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94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95</v>
      </c>
    </row>
    <row r="97" s="9" customFormat="1" ht="24.96" customHeight="1">
      <c r="A97" s="9"/>
      <c r="B97" s="178"/>
      <c r="C97" s="179"/>
      <c r="D97" s="180" t="s">
        <v>194</v>
      </c>
      <c r="E97" s="181"/>
      <c r="F97" s="181"/>
      <c r="G97" s="181"/>
      <c r="H97" s="181"/>
      <c r="I97" s="181"/>
      <c r="J97" s="182">
        <f>J122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195</v>
      </c>
      <c r="E98" s="187"/>
      <c r="F98" s="187"/>
      <c r="G98" s="187"/>
      <c r="H98" s="187"/>
      <c r="I98" s="187"/>
      <c r="J98" s="188">
        <f>J123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196</v>
      </c>
      <c r="E99" s="187"/>
      <c r="F99" s="187"/>
      <c r="G99" s="187"/>
      <c r="H99" s="187"/>
      <c r="I99" s="187"/>
      <c r="J99" s="188">
        <f>J128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197</v>
      </c>
      <c r="E100" s="187"/>
      <c r="F100" s="187"/>
      <c r="G100" s="187"/>
      <c r="H100" s="187"/>
      <c r="I100" s="187"/>
      <c r="J100" s="188">
        <f>J131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198</v>
      </c>
      <c r="E101" s="187"/>
      <c r="F101" s="187"/>
      <c r="G101" s="187"/>
      <c r="H101" s="187"/>
      <c r="I101" s="187"/>
      <c r="J101" s="188">
        <f>J134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101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73" t="str">
        <f>E7</f>
        <v>III/19366 Havlovice X I/26, oprava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89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02-VRN - III/19366 Havlovice X I/26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>Havlovice</v>
      </c>
      <c r="G115" s="39"/>
      <c r="H115" s="39"/>
      <c r="I115" s="31" t="s">
        <v>22</v>
      </c>
      <c r="J115" s="78" t="str">
        <f>IF(J12="","",J12)</f>
        <v>19. 9. 2025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E15</f>
        <v>SÚSPK</v>
      </c>
      <c r="G117" s="39"/>
      <c r="H117" s="39"/>
      <c r="I117" s="31" t="s">
        <v>30</v>
      </c>
      <c r="J117" s="35" t="str">
        <f>E21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28</v>
      </c>
      <c r="D118" s="39"/>
      <c r="E118" s="39"/>
      <c r="F118" s="26" t="str">
        <f>IF(E18="","",E18)</f>
        <v>Vyplň údaj</v>
      </c>
      <c r="G118" s="39"/>
      <c r="H118" s="39"/>
      <c r="I118" s="31" t="s">
        <v>33</v>
      </c>
      <c r="J118" s="35" t="str">
        <f>E24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90"/>
      <c r="B120" s="191"/>
      <c r="C120" s="192" t="s">
        <v>102</v>
      </c>
      <c r="D120" s="193" t="s">
        <v>60</v>
      </c>
      <c r="E120" s="193" t="s">
        <v>56</v>
      </c>
      <c r="F120" s="193" t="s">
        <v>57</v>
      </c>
      <c r="G120" s="193" t="s">
        <v>103</v>
      </c>
      <c r="H120" s="193" t="s">
        <v>104</v>
      </c>
      <c r="I120" s="193" t="s">
        <v>105</v>
      </c>
      <c r="J120" s="194" t="s">
        <v>93</v>
      </c>
      <c r="K120" s="195" t="s">
        <v>106</v>
      </c>
      <c r="L120" s="196"/>
      <c r="M120" s="99" t="s">
        <v>1</v>
      </c>
      <c r="N120" s="100" t="s">
        <v>39</v>
      </c>
      <c r="O120" s="100" t="s">
        <v>107</v>
      </c>
      <c r="P120" s="100" t="s">
        <v>108</v>
      </c>
      <c r="Q120" s="100" t="s">
        <v>109</v>
      </c>
      <c r="R120" s="100" t="s">
        <v>110</v>
      </c>
      <c r="S120" s="100" t="s">
        <v>111</v>
      </c>
      <c r="T120" s="101" t="s">
        <v>112</v>
      </c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</row>
    <row r="121" s="2" customFormat="1" ht="22.8" customHeight="1">
      <c r="A121" s="37"/>
      <c r="B121" s="38"/>
      <c r="C121" s="106" t="s">
        <v>113</v>
      </c>
      <c r="D121" s="39"/>
      <c r="E121" s="39"/>
      <c r="F121" s="39"/>
      <c r="G121" s="39"/>
      <c r="H121" s="39"/>
      <c r="I121" s="39"/>
      <c r="J121" s="197">
        <f>BK121</f>
        <v>0</v>
      </c>
      <c r="K121" s="39"/>
      <c r="L121" s="43"/>
      <c r="M121" s="102"/>
      <c r="N121" s="198"/>
      <c r="O121" s="103"/>
      <c r="P121" s="199">
        <f>P122</f>
        <v>0</v>
      </c>
      <c r="Q121" s="103"/>
      <c r="R121" s="199">
        <f>R122</f>
        <v>0</v>
      </c>
      <c r="S121" s="103"/>
      <c r="T121" s="200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74</v>
      </c>
      <c r="AU121" s="16" t="s">
        <v>95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74</v>
      </c>
      <c r="E122" s="205" t="s">
        <v>199</v>
      </c>
      <c r="F122" s="205" t="s">
        <v>200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P123+P128+P131+P134</f>
        <v>0</v>
      </c>
      <c r="Q122" s="210"/>
      <c r="R122" s="211">
        <f>R123+R128+R131+R134</f>
        <v>0</v>
      </c>
      <c r="S122" s="210"/>
      <c r="T122" s="212">
        <f>T123+T128+T131+T134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134</v>
      </c>
      <c r="AT122" s="214" t="s">
        <v>74</v>
      </c>
      <c r="AU122" s="214" t="s">
        <v>75</v>
      </c>
      <c r="AY122" s="213" t="s">
        <v>116</v>
      </c>
      <c r="BK122" s="215">
        <f>BK123+BK128+BK131+BK134</f>
        <v>0</v>
      </c>
    </row>
    <row r="123" s="12" customFormat="1" ht="22.8" customHeight="1">
      <c r="A123" s="12"/>
      <c r="B123" s="202"/>
      <c r="C123" s="203"/>
      <c r="D123" s="204" t="s">
        <v>74</v>
      </c>
      <c r="E123" s="216" t="s">
        <v>201</v>
      </c>
      <c r="F123" s="216" t="s">
        <v>202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SUM(P124:P127)</f>
        <v>0</v>
      </c>
      <c r="Q123" s="210"/>
      <c r="R123" s="211">
        <f>SUM(R124:R127)</f>
        <v>0</v>
      </c>
      <c r="S123" s="210"/>
      <c r="T123" s="212">
        <f>SUM(T124:T127)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134</v>
      </c>
      <c r="AT123" s="214" t="s">
        <v>74</v>
      </c>
      <c r="AU123" s="214" t="s">
        <v>83</v>
      </c>
      <c r="AY123" s="213" t="s">
        <v>116</v>
      </c>
      <c r="BK123" s="215">
        <f>SUM(BK124:BK127)</f>
        <v>0</v>
      </c>
    </row>
    <row r="124" s="2" customFormat="1" ht="16.5" customHeight="1">
      <c r="A124" s="37"/>
      <c r="B124" s="38"/>
      <c r="C124" s="218" t="s">
        <v>83</v>
      </c>
      <c r="D124" s="218" t="s">
        <v>118</v>
      </c>
      <c r="E124" s="219" t="s">
        <v>203</v>
      </c>
      <c r="F124" s="220" t="s">
        <v>204</v>
      </c>
      <c r="G124" s="221" t="s">
        <v>205</v>
      </c>
      <c r="H124" s="222">
        <v>1</v>
      </c>
      <c r="I124" s="223"/>
      <c r="J124" s="224">
        <f>ROUND(I124*H124,2)</f>
        <v>0</v>
      </c>
      <c r="K124" s="225"/>
      <c r="L124" s="43"/>
      <c r="M124" s="226" t="s">
        <v>1</v>
      </c>
      <c r="N124" s="227" t="s">
        <v>40</v>
      </c>
      <c r="O124" s="90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206</v>
      </c>
      <c r="AT124" s="230" t="s">
        <v>118</v>
      </c>
      <c r="AU124" s="230" t="s">
        <v>85</v>
      </c>
      <c r="AY124" s="16" t="s">
        <v>116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83</v>
      </c>
      <c r="BK124" s="231">
        <f>ROUND(I124*H124,2)</f>
        <v>0</v>
      </c>
      <c r="BL124" s="16" t="s">
        <v>206</v>
      </c>
      <c r="BM124" s="230" t="s">
        <v>207</v>
      </c>
    </row>
    <row r="125" s="2" customFormat="1">
      <c r="A125" s="37"/>
      <c r="B125" s="38"/>
      <c r="C125" s="39"/>
      <c r="D125" s="232" t="s">
        <v>124</v>
      </c>
      <c r="E125" s="39"/>
      <c r="F125" s="233" t="s">
        <v>204</v>
      </c>
      <c r="G125" s="39"/>
      <c r="H125" s="39"/>
      <c r="I125" s="234"/>
      <c r="J125" s="39"/>
      <c r="K125" s="39"/>
      <c r="L125" s="43"/>
      <c r="M125" s="235"/>
      <c r="N125" s="236"/>
      <c r="O125" s="90"/>
      <c r="P125" s="90"/>
      <c r="Q125" s="90"/>
      <c r="R125" s="90"/>
      <c r="S125" s="90"/>
      <c r="T125" s="91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124</v>
      </c>
      <c r="AU125" s="16" t="s">
        <v>85</v>
      </c>
    </row>
    <row r="126" s="13" customFormat="1">
      <c r="A126" s="13"/>
      <c r="B126" s="237"/>
      <c r="C126" s="238"/>
      <c r="D126" s="232" t="s">
        <v>126</v>
      </c>
      <c r="E126" s="239" t="s">
        <v>1</v>
      </c>
      <c r="F126" s="240" t="s">
        <v>208</v>
      </c>
      <c r="G126" s="238"/>
      <c r="H126" s="241">
        <v>1</v>
      </c>
      <c r="I126" s="242"/>
      <c r="J126" s="238"/>
      <c r="K126" s="238"/>
      <c r="L126" s="243"/>
      <c r="M126" s="244"/>
      <c r="N126" s="245"/>
      <c r="O126" s="245"/>
      <c r="P126" s="245"/>
      <c r="Q126" s="245"/>
      <c r="R126" s="245"/>
      <c r="S126" s="245"/>
      <c r="T126" s="246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7" t="s">
        <v>126</v>
      </c>
      <c r="AU126" s="247" t="s">
        <v>85</v>
      </c>
      <c r="AV126" s="13" t="s">
        <v>85</v>
      </c>
      <c r="AW126" s="13" t="s">
        <v>32</v>
      </c>
      <c r="AX126" s="13" t="s">
        <v>75</v>
      </c>
      <c r="AY126" s="247" t="s">
        <v>116</v>
      </c>
    </row>
    <row r="127" s="14" customFormat="1">
      <c r="A127" s="14"/>
      <c r="B127" s="248"/>
      <c r="C127" s="249"/>
      <c r="D127" s="232" t="s">
        <v>126</v>
      </c>
      <c r="E127" s="250" t="s">
        <v>1</v>
      </c>
      <c r="F127" s="251" t="s">
        <v>127</v>
      </c>
      <c r="G127" s="249"/>
      <c r="H127" s="252">
        <v>1</v>
      </c>
      <c r="I127" s="253"/>
      <c r="J127" s="249"/>
      <c r="K127" s="249"/>
      <c r="L127" s="254"/>
      <c r="M127" s="255"/>
      <c r="N127" s="256"/>
      <c r="O127" s="256"/>
      <c r="P127" s="256"/>
      <c r="Q127" s="256"/>
      <c r="R127" s="256"/>
      <c r="S127" s="256"/>
      <c r="T127" s="257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8" t="s">
        <v>126</v>
      </c>
      <c r="AU127" s="258" t="s">
        <v>85</v>
      </c>
      <c r="AV127" s="14" t="s">
        <v>122</v>
      </c>
      <c r="AW127" s="14" t="s">
        <v>32</v>
      </c>
      <c r="AX127" s="14" t="s">
        <v>83</v>
      </c>
      <c r="AY127" s="258" t="s">
        <v>116</v>
      </c>
    </row>
    <row r="128" s="12" customFormat="1" ht="22.8" customHeight="1">
      <c r="A128" s="12"/>
      <c r="B128" s="202"/>
      <c r="C128" s="203"/>
      <c r="D128" s="204" t="s">
        <v>74</v>
      </c>
      <c r="E128" s="216" t="s">
        <v>209</v>
      </c>
      <c r="F128" s="216" t="s">
        <v>210</v>
      </c>
      <c r="G128" s="203"/>
      <c r="H128" s="203"/>
      <c r="I128" s="206"/>
      <c r="J128" s="217">
        <f>BK128</f>
        <v>0</v>
      </c>
      <c r="K128" s="203"/>
      <c r="L128" s="208"/>
      <c r="M128" s="209"/>
      <c r="N128" s="210"/>
      <c r="O128" s="210"/>
      <c r="P128" s="211">
        <f>SUM(P129:P130)</f>
        <v>0</v>
      </c>
      <c r="Q128" s="210"/>
      <c r="R128" s="211">
        <f>SUM(R129:R130)</f>
        <v>0</v>
      </c>
      <c r="S128" s="210"/>
      <c r="T128" s="212">
        <f>SUM(T129:T130)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134</v>
      </c>
      <c r="AT128" s="214" t="s">
        <v>74</v>
      </c>
      <c r="AU128" s="214" t="s">
        <v>83</v>
      </c>
      <c r="AY128" s="213" t="s">
        <v>116</v>
      </c>
      <c r="BK128" s="215">
        <f>SUM(BK129:BK130)</f>
        <v>0</v>
      </c>
    </row>
    <row r="129" s="2" customFormat="1" ht="16.5" customHeight="1">
      <c r="A129" s="37"/>
      <c r="B129" s="38"/>
      <c r="C129" s="218" t="s">
        <v>85</v>
      </c>
      <c r="D129" s="218" t="s">
        <v>118</v>
      </c>
      <c r="E129" s="219" t="s">
        <v>211</v>
      </c>
      <c r="F129" s="220" t="s">
        <v>210</v>
      </c>
      <c r="G129" s="221" t="s">
        <v>205</v>
      </c>
      <c r="H129" s="222">
        <v>1</v>
      </c>
      <c r="I129" s="223"/>
      <c r="J129" s="224">
        <f>ROUND(I129*H129,2)</f>
        <v>0</v>
      </c>
      <c r="K129" s="225"/>
      <c r="L129" s="43"/>
      <c r="M129" s="226" t="s">
        <v>1</v>
      </c>
      <c r="N129" s="227" t="s">
        <v>40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206</v>
      </c>
      <c r="AT129" s="230" t="s">
        <v>118</v>
      </c>
      <c r="AU129" s="230" t="s">
        <v>85</v>
      </c>
      <c r="AY129" s="16" t="s">
        <v>116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83</v>
      </c>
      <c r="BK129" s="231">
        <f>ROUND(I129*H129,2)</f>
        <v>0</v>
      </c>
      <c r="BL129" s="16" t="s">
        <v>206</v>
      </c>
      <c r="BM129" s="230" t="s">
        <v>212</v>
      </c>
    </row>
    <row r="130" s="2" customFormat="1">
      <c r="A130" s="37"/>
      <c r="B130" s="38"/>
      <c r="C130" s="39"/>
      <c r="D130" s="232" t="s">
        <v>124</v>
      </c>
      <c r="E130" s="39"/>
      <c r="F130" s="233" t="s">
        <v>210</v>
      </c>
      <c r="G130" s="39"/>
      <c r="H130" s="39"/>
      <c r="I130" s="234"/>
      <c r="J130" s="39"/>
      <c r="K130" s="39"/>
      <c r="L130" s="43"/>
      <c r="M130" s="235"/>
      <c r="N130" s="236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124</v>
      </c>
      <c r="AU130" s="16" t="s">
        <v>85</v>
      </c>
    </row>
    <row r="131" s="12" customFormat="1" ht="22.8" customHeight="1">
      <c r="A131" s="12"/>
      <c r="B131" s="202"/>
      <c r="C131" s="203"/>
      <c r="D131" s="204" t="s">
        <v>74</v>
      </c>
      <c r="E131" s="216" t="s">
        <v>213</v>
      </c>
      <c r="F131" s="216" t="s">
        <v>214</v>
      </c>
      <c r="G131" s="203"/>
      <c r="H131" s="203"/>
      <c r="I131" s="206"/>
      <c r="J131" s="217">
        <f>BK131</f>
        <v>0</v>
      </c>
      <c r="K131" s="203"/>
      <c r="L131" s="208"/>
      <c r="M131" s="209"/>
      <c r="N131" s="210"/>
      <c r="O131" s="210"/>
      <c r="P131" s="211">
        <f>SUM(P132:P133)</f>
        <v>0</v>
      </c>
      <c r="Q131" s="210"/>
      <c r="R131" s="211">
        <f>SUM(R132:R133)</f>
        <v>0</v>
      </c>
      <c r="S131" s="210"/>
      <c r="T131" s="212">
        <f>SUM(T132:T133)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3" t="s">
        <v>134</v>
      </c>
      <c r="AT131" s="214" t="s">
        <v>74</v>
      </c>
      <c r="AU131" s="214" t="s">
        <v>83</v>
      </c>
      <c r="AY131" s="213" t="s">
        <v>116</v>
      </c>
      <c r="BK131" s="215">
        <f>SUM(BK132:BK133)</f>
        <v>0</v>
      </c>
    </row>
    <row r="132" s="2" customFormat="1" ht="16.5" customHeight="1">
      <c r="A132" s="37"/>
      <c r="B132" s="38"/>
      <c r="C132" s="218" t="s">
        <v>136</v>
      </c>
      <c r="D132" s="218" t="s">
        <v>118</v>
      </c>
      <c r="E132" s="219" t="s">
        <v>215</v>
      </c>
      <c r="F132" s="220" t="s">
        <v>216</v>
      </c>
      <c r="G132" s="221" t="s">
        <v>205</v>
      </c>
      <c r="H132" s="222">
        <v>1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40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206</v>
      </c>
      <c r="AT132" s="230" t="s">
        <v>118</v>
      </c>
      <c r="AU132" s="230" t="s">
        <v>85</v>
      </c>
      <c r="AY132" s="16" t="s">
        <v>116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83</v>
      </c>
      <c r="BK132" s="231">
        <f>ROUND(I132*H132,2)</f>
        <v>0</v>
      </c>
      <c r="BL132" s="16" t="s">
        <v>206</v>
      </c>
      <c r="BM132" s="230" t="s">
        <v>217</v>
      </c>
    </row>
    <row r="133" s="2" customFormat="1">
      <c r="A133" s="37"/>
      <c r="B133" s="38"/>
      <c r="C133" s="39"/>
      <c r="D133" s="232" t="s">
        <v>124</v>
      </c>
      <c r="E133" s="39"/>
      <c r="F133" s="233" t="s">
        <v>216</v>
      </c>
      <c r="G133" s="39"/>
      <c r="H133" s="39"/>
      <c r="I133" s="234"/>
      <c r="J133" s="39"/>
      <c r="K133" s="39"/>
      <c r="L133" s="43"/>
      <c r="M133" s="235"/>
      <c r="N133" s="236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124</v>
      </c>
      <c r="AU133" s="16" t="s">
        <v>85</v>
      </c>
    </row>
    <row r="134" s="12" customFormat="1" ht="22.8" customHeight="1">
      <c r="A134" s="12"/>
      <c r="B134" s="202"/>
      <c r="C134" s="203"/>
      <c r="D134" s="204" t="s">
        <v>74</v>
      </c>
      <c r="E134" s="216" t="s">
        <v>218</v>
      </c>
      <c r="F134" s="216" t="s">
        <v>219</v>
      </c>
      <c r="G134" s="203"/>
      <c r="H134" s="203"/>
      <c r="I134" s="206"/>
      <c r="J134" s="217">
        <f>BK134</f>
        <v>0</v>
      </c>
      <c r="K134" s="203"/>
      <c r="L134" s="208"/>
      <c r="M134" s="209"/>
      <c r="N134" s="210"/>
      <c r="O134" s="210"/>
      <c r="P134" s="211">
        <f>SUM(P135:P136)</f>
        <v>0</v>
      </c>
      <c r="Q134" s="210"/>
      <c r="R134" s="211">
        <f>SUM(R135:R136)</f>
        <v>0</v>
      </c>
      <c r="S134" s="210"/>
      <c r="T134" s="212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3" t="s">
        <v>134</v>
      </c>
      <c r="AT134" s="214" t="s">
        <v>74</v>
      </c>
      <c r="AU134" s="214" t="s">
        <v>83</v>
      </c>
      <c r="AY134" s="213" t="s">
        <v>116</v>
      </c>
      <c r="BK134" s="215">
        <f>SUM(BK135:BK136)</f>
        <v>0</v>
      </c>
    </row>
    <row r="135" s="2" customFormat="1" ht="16.5" customHeight="1">
      <c r="A135" s="37"/>
      <c r="B135" s="38"/>
      <c r="C135" s="218" t="s">
        <v>122</v>
      </c>
      <c r="D135" s="218" t="s">
        <v>118</v>
      </c>
      <c r="E135" s="219" t="s">
        <v>220</v>
      </c>
      <c r="F135" s="220" t="s">
        <v>221</v>
      </c>
      <c r="G135" s="221" t="s">
        <v>205</v>
      </c>
      <c r="H135" s="222">
        <v>1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40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206</v>
      </c>
      <c r="AT135" s="230" t="s">
        <v>118</v>
      </c>
      <c r="AU135" s="230" t="s">
        <v>85</v>
      </c>
      <c r="AY135" s="16" t="s">
        <v>116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83</v>
      </c>
      <c r="BK135" s="231">
        <f>ROUND(I135*H135,2)</f>
        <v>0</v>
      </c>
      <c r="BL135" s="16" t="s">
        <v>206</v>
      </c>
      <c r="BM135" s="230" t="s">
        <v>222</v>
      </c>
    </row>
    <row r="136" s="2" customFormat="1">
      <c r="A136" s="37"/>
      <c r="B136" s="38"/>
      <c r="C136" s="39"/>
      <c r="D136" s="232" t="s">
        <v>124</v>
      </c>
      <c r="E136" s="39"/>
      <c r="F136" s="233" t="s">
        <v>221</v>
      </c>
      <c r="G136" s="39"/>
      <c r="H136" s="39"/>
      <c r="I136" s="234"/>
      <c r="J136" s="39"/>
      <c r="K136" s="39"/>
      <c r="L136" s="43"/>
      <c r="M136" s="259"/>
      <c r="N136" s="260"/>
      <c r="O136" s="261"/>
      <c r="P136" s="261"/>
      <c r="Q136" s="261"/>
      <c r="R136" s="261"/>
      <c r="S136" s="261"/>
      <c r="T136" s="262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124</v>
      </c>
      <c r="AU136" s="16" t="s">
        <v>85</v>
      </c>
    </row>
    <row r="137" s="2" customFormat="1" ht="6.96" customHeight="1">
      <c r="A137" s="37"/>
      <c r="B137" s="65"/>
      <c r="C137" s="66"/>
      <c r="D137" s="66"/>
      <c r="E137" s="66"/>
      <c r="F137" s="66"/>
      <c r="G137" s="66"/>
      <c r="H137" s="66"/>
      <c r="I137" s="66"/>
      <c r="J137" s="66"/>
      <c r="K137" s="66"/>
      <c r="L137" s="43"/>
      <c r="M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</sheetData>
  <sheetProtection sheet="1" autoFilter="0" formatColumns="0" formatRows="0" objects="1" scenarios="1" spinCount="100000" saltValue="Es1EkfFb9X3ep30pF1soMvuK3YJCe4W8bjLdeqlmPs2NjYdvdQdI/hELJUUhFDnfC2rO++3HSbtEn9+Qy3S9vQ==" hashValue="MmGHcdT/1/h8PH/iuCnqyPKn+hIILLT2xcZ0j2ZlkuWElko8YpLkfIJiQl7eULCIKVvgNZ4QSmh29vRIkWbGOQ==" algorithmName="SHA-512" password="CC35"/>
  <autoFilter ref="C120:K136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Zábranský Ladislav</dc:creator>
  <cp:lastModifiedBy>Zábranský Ladislav</cp:lastModifiedBy>
  <dcterms:created xsi:type="dcterms:W3CDTF">2025-09-19T08:54:49Z</dcterms:created>
  <dcterms:modified xsi:type="dcterms:W3CDTF">2025-09-19T08:54:53Z</dcterms:modified>
</cp:coreProperties>
</file>