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__Eva\ŠVEHLA s.r.o\_2025\25 06 05 Klatovy - Jednorožec\Rozpočet\"/>
    </mc:Choice>
  </mc:AlternateContent>
  <bookViews>
    <workbookView xWindow="0" yWindow="0" windowWidth="0" windowHeight="0"/>
  </bookViews>
  <sheets>
    <sheet name="Rekapitulace stavby" sheetId="1" r:id="rId1"/>
    <sheet name="01 - Oprava krovu" sheetId="2" r:id="rId2"/>
    <sheet name="02 - Výměna střešní krytiny" sheetId="3" r:id="rId3"/>
    <sheet name="03 - Stavební úpravy půdn..." sheetId="4" r:id="rId4"/>
    <sheet name="04 - Fasádní lešení" sheetId="5" r:id="rId5"/>
    <sheet name="05 - Hromosvod" sheetId="6" r:id="rId6"/>
    <sheet name="VON - Vedlejší a ostatní 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'01 - Oprava krovu'!$C$83:$K$133</definedName>
    <definedName name="_xlnm.Print_Area" localSheetId="1">'01 - Oprava krovu'!$C$4:$J$39,'01 - Oprava krovu'!$C$45:$J$65,'01 - Oprava krovu'!$C$71:$K$133</definedName>
    <definedName name="_xlnm.Print_Titles" localSheetId="1">'01 - Oprava krovu'!$83:$83</definedName>
    <definedName name="_xlnm._FilterDatabase" localSheetId="2" hidden="1">'02 - Výměna střešní krytiny'!$C$88:$K$193</definedName>
    <definedName name="_xlnm.Print_Area" localSheetId="2">'02 - Výměna střešní krytiny'!$C$4:$J$39,'02 - Výměna střešní krytiny'!$C$45:$J$70,'02 - Výměna střešní krytiny'!$C$76:$K$193</definedName>
    <definedName name="_xlnm.Print_Titles" localSheetId="2">'02 - Výměna střešní krytiny'!$88:$88</definedName>
    <definedName name="_xlnm._FilterDatabase" localSheetId="3" hidden="1">'03 - Stavební úpravy půdn...'!$C$92:$K$160</definedName>
    <definedName name="_xlnm.Print_Area" localSheetId="3">'03 - Stavební úpravy půdn...'!$C$4:$J$39,'03 - Stavební úpravy půdn...'!$C$45:$J$74,'03 - Stavební úpravy půdn...'!$C$80:$K$160</definedName>
    <definedName name="_xlnm.Print_Titles" localSheetId="3">'03 - Stavební úpravy půdn...'!$92:$92</definedName>
    <definedName name="_xlnm._FilterDatabase" localSheetId="4" hidden="1">'04 - Fasádní lešení'!$C$81:$K$102</definedName>
    <definedName name="_xlnm.Print_Area" localSheetId="4">'04 - Fasádní lešení'!$C$4:$J$39,'04 - Fasádní lešení'!$C$45:$J$63,'04 - Fasádní lešení'!$C$69:$K$102</definedName>
    <definedName name="_xlnm.Print_Titles" localSheetId="4">'04 - Fasádní lešení'!$81:$81</definedName>
    <definedName name="_xlnm._FilterDatabase" localSheetId="5" hidden="1">'05 - Hromosvod'!$C$82:$K$114</definedName>
    <definedName name="_xlnm.Print_Area" localSheetId="5">'05 - Hromosvod'!$C$4:$J$39,'05 - Hromosvod'!$C$45:$J$64,'05 - Hromosvod'!$C$70:$K$114</definedName>
    <definedName name="_xlnm.Print_Titles" localSheetId="5">'05 - Hromosvod'!$82:$82</definedName>
    <definedName name="_xlnm._FilterDatabase" localSheetId="6" hidden="1">'VON - Vedlejší a ostatní ...'!$C$83:$K$97</definedName>
    <definedName name="_xlnm.Print_Area" localSheetId="6">'VON - Vedlejší a ostatní ...'!$C$4:$J$39,'VON - Vedlejší a ostatní ...'!$C$45:$J$65,'VON - Vedlejší a ostatní ...'!$C$71:$K$97</definedName>
    <definedName name="_xlnm.Print_Titles" localSheetId="6">'VON - Vedlejší a ostatní ...'!$83:$83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7"/>
  <c r="BH97"/>
  <c r="BG97"/>
  <c r="BF97"/>
  <c r="T97"/>
  <c r="T96"/>
  <c r="R97"/>
  <c r="R96"/>
  <c r="P97"/>
  <c r="P96"/>
  <c r="BI95"/>
  <c r="BH95"/>
  <c r="BG95"/>
  <c r="BF95"/>
  <c r="T95"/>
  <c r="T94"/>
  <c r="R95"/>
  <c r="R94"/>
  <c r="P95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52"/>
  <c r="E7"/>
  <c r="E74"/>
  <c i="6" r="J37"/>
  <c r="J36"/>
  <c i="1" r="AY59"/>
  <c i="6" r="J35"/>
  <c i="1" r="AX59"/>
  <c i="6"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6"/>
  <c r="BH86"/>
  <c r="BG86"/>
  <c r="BF86"/>
  <c r="T86"/>
  <c r="T85"/>
  <c r="T84"/>
  <c r="R86"/>
  <c r="R85"/>
  <c r="R84"/>
  <c r="P86"/>
  <c r="P85"/>
  <c r="P84"/>
  <c r="J79"/>
  <c r="F79"/>
  <c r="F77"/>
  <c r="E75"/>
  <c r="J54"/>
  <c r="F54"/>
  <c r="F52"/>
  <c r="E50"/>
  <c r="J24"/>
  <c r="E24"/>
  <c r="J55"/>
  <c r="J23"/>
  <c r="J18"/>
  <c r="E18"/>
  <c r="F55"/>
  <c r="J17"/>
  <c r="J12"/>
  <c r="J77"/>
  <c r="E7"/>
  <c r="E73"/>
  <c i="5" r="J37"/>
  <c r="J36"/>
  <c i="1" r="AY58"/>
  <c i="5" r="J35"/>
  <c i="1" r="AX58"/>
  <c i="5"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89"/>
  <c r="BH89"/>
  <c r="BG89"/>
  <c r="BF89"/>
  <c r="T89"/>
  <c r="R89"/>
  <c r="P89"/>
  <c r="BI85"/>
  <c r="BH85"/>
  <c r="BG85"/>
  <c r="BF85"/>
  <c r="T85"/>
  <c r="T84"/>
  <c r="R85"/>
  <c r="R84"/>
  <c r="P85"/>
  <c r="P84"/>
  <c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48"/>
  <c i="4" r="J37"/>
  <c r="J36"/>
  <c i="1" r="AY57"/>
  <c i="4" r="J35"/>
  <c i="1" r="AX57"/>
  <c i="4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96"/>
  <c r="BH96"/>
  <c r="BG96"/>
  <c r="BF96"/>
  <c r="T96"/>
  <c r="T95"/>
  <c r="R96"/>
  <c r="R95"/>
  <c r="P96"/>
  <c r="P95"/>
  <c r="J89"/>
  <c r="F89"/>
  <c r="F87"/>
  <c r="E85"/>
  <c r="J54"/>
  <c r="F54"/>
  <c r="F52"/>
  <c r="E50"/>
  <c r="J24"/>
  <c r="E24"/>
  <c r="J90"/>
  <c r="J23"/>
  <c r="J18"/>
  <c r="E18"/>
  <c r="F90"/>
  <c r="J17"/>
  <c r="J12"/>
  <c r="J52"/>
  <c r="E7"/>
  <c r="E48"/>
  <c i="3" r="J37"/>
  <c r="J36"/>
  <c i="1" r="AY56"/>
  <c i="3" r="J35"/>
  <c i="1" r="AX56"/>
  <c i="3"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J85"/>
  <c r="F85"/>
  <c r="F83"/>
  <c r="E81"/>
  <c r="J54"/>
  <c r="F54"/>
  <c r="F52"/>
  <c r="E50"/>
  <c r="J24"/>
  <c r="E24"/>
  <c r="J55"/>
  <c r="J23"/>
  <c r="J18"/>
  <c r="E18"/>
  <c r="F55"/>
  <c r="J17"/>
  <c r="J12"/>
  <c r="J83"/>
  <c r="E7"/>
  <c r="E48"/>
  <c i="2" r="J37"/>
  <c r="J36"/>
  <c i="1" r="AY55"/>
  <c i="2" r="J35"/>
  <c i="1" r="AX55"/>
  <c i="2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78"/>
  <c r="E7"/>
  <c r="E48"/>
  <c i="1" r="L50"/>
  <c r="AM50"/>
  <c r="AM49"/>
  <c r="L49"/>
  <c r="AM47"/>
  <c r="L47"/>
  <c r="L45"/>
  <c r="L44"/>
  <c i="2" r="BK98"/>
  <c i="3" r="BK98"/>
  <c r="J136"/>
  <c r="BK101"/>
  <c r="BK160"/>
  <c r="BK107"/>
  <c i="4" r="J128"/>
  <c i="6" r="BK104"/>
  <c i="7" r="J91"/>
  <c i="2" r="BK93"/>
  <c i="3" r="J112"/>
  <c r="J122"/>
  <c r="BK143"/>
  <c i="4" r="BK113"/>
  <c r="J126"/>
  <c i="6" r="J92"/>
  <c i="2" r="BK115"/>
  <c i="3" r="BK177"/>
  <c r="J98"/>
  <c r="J186"/>
  <c r="BK193"/>
  <c i="4" r="BK109"/>
  <c i="6" r="J110"/>
  <c i="2" r="BK132"/>
  <c r="BK99"/>
  <c i="3" r="J126"/>
  <c r="J123"/>
  <c r="J141"/>
  <c i="4" r="BK153"/>
  <c i="5" r="J98"/>
  <c i="6" r="BK91"/>
  <c i="2" r="BK121"/>
  <c i="3" r="BK173"/>
  <c r="J117"/>
  <c r="J183"/>
  <c r="BK146"/>
  <c i="4" r="BK155"/>
  <c i="6" r="BK99"/>
  <c r="BK95"/>
  <c i="2" r="BK125"/>
  <c i="3" r="BK122"/>
  <c r="BK161"/>
  <c r="J132"/>
  <c i="4" r="BK123"/>
  <c r="J155"/>
  <c i="6" r="BK103"/>
  <c i="2" r="J131"/>
  <c i="3" r="BK110"/>
  <c r="BK92"/>
  <c r="J157"/>
  <c r="BK180"/>
  <c i="4" r="BK136"/>
  <c i="6" r="J113"/>
  <c i="2" r="BK106"/>
  <c i="3" r="BK176"/>
  <c r="J104"/>
  <c r="BK126"/>
  <c i="4" r="BK122"/>
  <c i="5" r="J85"/>
  <c i="6" r="J111"/>
  <c i="2" r="BK133"/>
  <c i="3" r="BK145"/>
  <c r="BK189"/>
  <c i="4" r="BK135"/>
  <c i="5" r="BK89"/>
  <c i="7" r="J89"/>
  <c i="3" r="J162"/>
  <c r="J161"/>
  <c r="J125"/>
  <c i="4" r="BK106"/>
  <c i="5" r="J94"/>
  <c i="7" r="J88"/>
  <c i="2" r="J126"/>
  <c i="3" r="BK166"/>
  <c r="J114"/>
  <c r="BK154"/>
  <c r="BK105"/>
  <c i="4" r="J110"/>
  <c i="6" r="J109"/>
  <c i="2" r="J87"/>
  <c i="3" r="BK152"/>
  <c r="J193"/>
  <c r="BK156"/>
  <c r="J120"/>
  <c i="4" r="J146"/>
  <c r="J121"/>
  <c i="5" r="BK96"/>
  <c i="6" r="J94"/>
  <c i="2" r="J133"/>
  <c i="3" r="J178"/>
  <c r="J185"/>
  <c r="BK167"/>
  <c r="BK150"/>
  <c i="4" r="BK96"/>
  <c i="5" r="J95"/>
  <c i="6" r="BK92"/>
  <c i="3" r="BK148"/>
  <c r="BK109"/>
  <c r="BK188"/>
  <c r="J177"/>
  <c i="4" r="J145"/>
  <c r="BK116"/>
  <c i="6" r="BK101"/>
  <c i="7" r="J93"/>
  <c i="2" r="BK90"/>
  <c i="3" r="J181"/>
  <c r="J96"/>
  <c r="BK182"/>
  <c i="4" r="BK111"/>
  <c i="5" r="J89"/>
  <c i="6" r="BK107"/>
  <c i="2" r="J115"/>
  <c i="3" r="BK163"/>
  <c r="J190"/>
  <c i="4" r="BK148"/>
  <c r="BK154"/>
  <c i="7" r="BK89"/>
  <c i="2" r="BK97"/>
  <c i="3" r="J144"/>
  <c r="BK131"/>
  <c r="J118"/>
  <c i="4" r="BK126"/>
  <c r="J151"/>
  <c i="6" r="J100"/>
  <c i="2" r="BK87"/>
  <c r="J97"/>
  <c i="3" r="BK183"/>
  <c r="J169"/>
  <c i="4" r="BK150"/>
  <c i="6" r="BK113"/>
  <c r="BK89"/>
  <c i="3" r="J140"/>
  <c r="J176"/>
  <c r="J105"/>
  <c r="BK178"/>
  <c i="4" r="J148"/>
  <c r="J96"/>
  <c i="6" r="BK102"/>
  <c i="7" r="J92"/>
  <c i="2" r="J99"/>
  <c i="3" r="J163"/>
  <c r="J95"/>
  <c r="BK94"/>
  <c i="4" r="BK145"/>
  <c i="5" r="BK94"/>
  <c i="6" r="BK109"/>
  <c i="3" r="J191"/>
  <c r="J156"/>
  <c r="J93"/>
  <c r="BK138"/>
  <c r="J109"/>
  <c i="4" r="BK105"/>
  <c i="5" r="J96"/>
  <c i="7" r="BK91"/>
  <c i="2" r="BK88"/>
  <c i="3" r="BK113"/>
  <c r="BK162"/>
  <c i="4" r="J152"/>
  <c i="6" r="J105"/>
  <c r="BK90"/>
  <c i="2" r="J118"/>
  <c i="3" r="BK135"/>
  <c r="BK171"/>
  <c r="BK104"/>
  <c i="4" r="J143"/>
  <c i="6" r="J91"/>
  <c i="2" r="J93"/>
  <c i="3" r="BK121"/>
  <c r="BK165"/>
  <c r="J149"/>
  <c i="4" r="J139"/>
  <c i="5" r="BK93"/>
  <c i="6" r="BK114"/>
  <c i="2" r="BK129"/>
  <c i="3" r="BK115"/>
  <c r="J167"/>
  <c r="J110"/>
  <c r="J134"/>
  <c i="4" r="J140"/>
  <c i="5" r="J101"/>
  <c i="7" r="BK95"/>
  <c i="2" r="J98"/>
  <c i="3" r="BK130"/>
  <c r="J174"/>
  <c i="4" r="BK121"/>
  <c i="5" r="BK85"/>
  <c i="2" r="J112"/>
  <c r="BK95"/>
  <c i="3" r="BK112"/>
  <c r="J133"/>
  <c r="J94"/>
  <c r="BK123"/>
  <c i="4" r="BK130"/>
  <c i="6" r="J107"/>
  <c r="BK100"/>
  <c i="2" r="J109"/>
  <c i="3" r="BK120"/>
  <c r="BK158"/>
  <c r="J172"/>
  <c i="4" r="J112"/>
  <c i="5" r="BK97"/>
  <c i="6" r="J93"/>
  <c i="2" r="BK109"/>
  <c i="3" r="BK153"/>
  <c r="BK181"/>
  <c r="J145"/>
  <c r="J137"/>
  <c i="4" r="J132"/>
  <c i="6" r="BK106"/>
  <c i="7" r="BK88"/>
  <c i="3" r="BK118"/>
  <c r="BK159"/>
  <c r="J166"/>
  <c i="4" r="BK141"/>
  <c i="6" r="J101"/>
  <c i="2" r="J103"/>
  <c r="BK100"/>
  <c i="3" r="J164"/>
  <c r="J121"/>
  <c r="BK186"/>
  <c i="4" r="BK112"/>
  <c r="J124"/>
  <c i="6" r="J112"/>
  <c i="2" r="BK112"/>
  <c r="BK89"/>
  <c i="3" r="J192"/>
  <c r="BK144"/>
  <c r="J175"/>
  <c r="BK128"/>
  <c i="4" r="J137"/>
  <c r="BK143"/>
  <c i="6" r="BK86"/>
  <c i="2" r="J94"/>
  <c i="3" r="BK175"/>
  <c r="J171"/>
  <c r="J131"/>
  <c r="J143"/>
  <c r="J124"/>
  <c i="4" r="J123"/>
  <c i="6" r="BK94"/>
  <c i="7" r="BK97"/>
  <c i="2" r="J95"/>
  <c i="3" r="BK157"/>
  <c r="BK125"/>
  <c r="BK155"/>
  <c i="4" r="BK132"/>
  <c r="J131"/>
  <c i="5" r="BK98"/>
  <c i="7" r="BK92"/>
  <c i="3" r="J182"/>
  <c r="J187"/>
  <c r="BK187"/>
  <c r="J113"/>
  <c i="4" r="BK138"/>
  <c r="J111"/>
  <c i="6" r="BK110"/>
  <c i="2" r="J89"/>
  <c i="3" r="BK129"/>
  <c r="BK134"/>
  <c r="J180"/>
  <c r="J154"/>
  <c i="4" r="J141"/>
  <c i="6" r="J90"/>
  <c i="7" r="BK87"/>
  <c i="3" r="J165"/>
  <c r="J148"/>
  <c r="BK124"/>
  <c i="4" r="J108"/>
  <c r="J114"/>
  <c i="6" r="BK108"/>
  <c i="2" r="BK94"/>
  <c i="3" r="BK114"/>
  <c r="BK168"/>
  <c r="BK127"/>
  <c i="4" r="BK128"/>
  <c i="5" r="J102"/>
  <c i="7" r="J95"/>
  <c i="2" r="BK103"/>
  <c i="3" r="J147"/>
  <c r="J130"/>
  <c r="J111"/>
  <c i="4" r="J153"/>
  <c r="J116"/>
  <c i="6" r="J97"/>
  <c i="2" r="BK131"/>
  <c i="3" r="J92"/>
  <c r="J152"/>
  <c r="BK117"/>
  <c r="J179"/>
  <c i="4" r="J105"/>
  <c r="BK140"/>
  <c i="6" r="J114"/>
  <c i="7" r="J87"/>
  <c i="2" r="J100"/>
  <c i="3" r="J103"/>
  <c r="J150"/>
  <c r="J97"/>
  <c i="4" r="BK131"/>
  <c i="5" r="BK101"/>
  <c i="6" r="BK93"/>
  <c i="7" r="J97"/>
  <c i="3" r="J151"/>
  <c r="BK169"/>
  <c r="J135"/>
  <c r="BK103"/>
  <c r="J153"/>
  <c i="4" r="BK110"/>
  <c r="J136"/>
  <c i="6" r="J103"/>
  <c i="2" r="BK126"/>
  <c r="J88"/>
  <c i="3" r="J158"/>
  <c r="BK139"/>
  <c r="BK93"/>
  <c i="4" r="J122"/>
  <c r="J135"/>
  <c i="6" r="BK97"/>
  <c i="2" r="BK96"/>
  <c i="3" r="J116"/>
  <c r="BK179"/>
  <c r="BK132"/>
  <c i="5" r="BK92"/>
  <c i="6" r="BK96"/>
  <c i="3" r="J173"/>
  <c r="BK149"/>
  <c r="J107"/>
  <c r="J159"/>
  <c i="4" r="BK137"/>
  <c i="6" r="J102"/>
  <c r="BK112"/>
  <c i="2" r="J125"/>
  <c i="3" r="J160"/>
  <c r="BK95"/>
  <c r="BK170"/>
  <c i="4" r="J113"/>
  <c i="5" r="J93"/>
  <c i="7" r="BK93"/>
  <c i="2" r="BK124"/>
  <c i="3" r="BK96"/>
  <c r="J138"/>
  <c r="J155"/>
  <c r="J146"/>
  <c i="4" r="BK114"/>
  <c i="5" r="J97"/>
  <c i="6" r="J86"/>
  <c i="2" r="J129"/>
  <c i="3" r="BK190"/>
  <c r="J188"/>
  <c r="J129"/>
  <c i="4" r="BK146"/>
  <c i="6" r="J98"/>
  <c i="2" r="J90"/>
  <c i="3" r="BK164"/>
  <c r="BK133"/>
  <c r="BK147"/>
  <c r="BK111"/>
  <c i="4" r="BK139"/>
  <c i="5" r="J92"/>
  <c i="6" r="BK98"/>
  <c i="2" r="J132"/>
  <c i="3" r="BK141"/>
  <c r="J168"/>
  <c r="BK136"/>
  <c i="4" r="J150"/>
  <c i="5" r="BK95"/>
  <c i="6" r="BK111"/>
  <c i="2" r="J96"/>
  <c i="3" r="J189"/>
  <c r="J128"/>
  <c r="J115"/>
  <c i="4" r="J130"/>
  <c i="5" r="BK102"/>
  <c i="6" r="J96"/>
  <c i="2" r="BK118"/>
  <c i="3" r="BK191"/>
  <c r="BK137"/>
  <c r="BK151"/>
  <c i="4" r="BK152"/>
  <c r="BK124"/>
  <c i="6" r="J106"/>
  <c i="2" r="J121"/>
  <c i="3" r="BK185"/>
  <c r="J139"/>
  <c r="J170"/>
  <c r="J101"/>
  <c i="4" r="BK108"/>
  <c r="J138"/>
  <c i="6" r="BK105"/>
  <c i="1" r="AS54"/>
  <c i="4" r="J154"/>
  <c i="6" r="J108"/>
  <c r="J104"/>
  <c i="2" r="J124"/>
  <c i="3" r="BK116"/>
  <c r="J127"/>
  <c r="BK172"/>
  <c i="4" r="J109"/>
  <c r="BK151"/>
  <c i="6" r="J95"/>
  <c i="2" r="J106"/>
  <c i="3" r="BK97"/>
  <c r="BK192"/>
  <c r="BK174"/>
  <c r="BK140"/>
  <c i="4" r="J106"/>
  <c i="6" r="J99"/>
  <c r="J89"/>
  <c i="2" l="1" r="R92"/>
  <c i="3" r="T91"/>
  <c r="T90"/>
  <c r="T108"/>
  <c r="T119"/>
  <c r="P184"/>
  <c i="4" r="T104"/>
  <c r="T115"/>
  <c r="BK134"/>
  <c r="P149"/>
  <c i="5" r="T88"/>
  <c r="T83"/>
  <c r="T82"/>
  <c i="2" r="P86"/>
  <c r="P85"/>
  <c r="T130"/>
  <c i="3" r="P102"/>
  <c r="T142"/>
  <c i="4" r="BK104"/>
  <c r="J104"/>
  <c r="J62"/>
  <c r="T107"/>
  <c r="R129"/>
  <c r="R149"/>
  <c i="2" r="T92"/>
  <c r="T91"/>
  <c i="3" r="R108"/>
  <c r="P119"/>
  <c r="BK184"/>
  <c r="J184"/>
  <c r="J69"/>
  <c i="4" r="BK115"/>
  <c r="J115"/>
  <c r="J64"/>
  <c r="T129"/>
  <c r="T149"/>
  <c i="6" r="P88"/>
  <c r="P87"/>
  <c r="P83"/>
  <c i="1" r="AU59"/>
  <c i="2" r="P92"/>
  <c i="3" r="BK108"/>
  <c r="J108"/>
  <c r="J66"/>
  <c r="BK119"/>
  <c r="J119"/>
  <c r="J67"/>
  <c r="T184"/>
  <c i="4" r="BK107"/>
  <c r="J107"/>
  <c r="J63"/>
  <c r="P134"/>
  <c r="R144"/>
  <c i="6" r="BK88"/>
  <c r="J88"/>
  <c r="J63"/>
  <c i="2" r="R86"/>
  <c r="R85"/>
  <c r="R130"/>
  <c i="3" r="P91"/>
  <c r="P90"/>
  <c r="P108"/>
  <c r="R119"/>
  <c r="R184"/>
  <c i="4" r="P104"/>
  <c r="R115"/>
  <c r="P129"/>
  <c r="BK149"/>
  <c r="J149"/>
  <c r="J73"/>
  <c i="5" r="BK88"/>
  <c r="J88"/>
  <c r="J62"/>
  <c i="6" r="T88"/>
  <c r="T87"/>
  <c r="T83"/>
  <c i="2" r="BK86"/>
  <c r="J86"/>
  <c r="J61"/>
  <c r="BK130"/>
  <c r="J130"/>
  <c r="J64"/>
  <c i="3" r="R91"/>
  <c r="R90"/>
  <c r="BK102"/>
  <c r="J102"/>
  <c r="J64"/>
  <c r="R142"/>
  <c i="4" r="R104"/>
  <c r="P115"/>
  <c r="BK129"/>
  <c r="J129"/>
  <c r="J67"/>
  <c r="BK144"/>
  <c r="J144"/>
  <c r="J71"/>
  <c i="5" r="R88"/>
  <c r="R83"/>
  <c r="R82"/>
  <c i="2" r="T86"/>
  <c r="T85"/>
  <c r="P130"/>
  <c i="3" r="R102"/>
  <c r="P142"/>
  <c i="4" r="R107"/>
  <c r="T134"/>
  <c r="P144"/>
  <c i="5" r="P88"/>
  <c r="P83"/>
  <c r="P82"/>
  <c i="1" r="AU58"/>
  <c i="6" r="R88"/>
  <c r="R87"/>
  <c r="R83"/>
  <c i="2" r="BK92"/>
  <c r="J92"/>
  <c r="J63"/>
  <c i="3" r="BK91"/>
  <c r="J91"/>
  <c r="J61"/>
  <c r="T102"/>
  <c r="T99"/>
  <c r="BK142"/>
  <c r="J142"/>
  <c r="J68"/>
  <c i="4" r="P107"/>
  <c r="R134"/>
  <c r="R133"/>
  <c r="T144"/>
  <c i="7" r="BK86"/>
  <c r="J86"/>
  <c r="J61"/>
  <c r="P86"/>
  <c r="R86"/>
  <c r="T86"/>
  <c r="BK90"/>
  <c r="J90"/>
  <c r="J62"/>
  <c r="P90"/>
  <c r="R90"/>
  <c r="T90"/>
  <c i="3" r="BK106"/>
  <c r="J106"/>
  <c r="J65"/>
  <c i="5" r="BK84"/>
  <c r="BK83"/>
  <c r="J83"/>
  <c r="J60"/>
  <c i="4" r="BK147"/>
  <c r="J147"/>
  <c r="J72"/>
  <c i="3" r="BK100"/>
  <c r="BK99"/>
  <c r="J99"/>
  <c r="J62"/>
  <c i="4" r="BK125"/>
  <c r="J125"/>
  <c r="J65"/>
  <c r="BK142"/>
  <c r="J142"/>
  <c r="J70"/>
  <c r="BK95"/>
  <c r="BK94"/>
  <c r="BK127"/>
  <c r="J127"/>
  <c r="J66"/>
  <c i="6" r="BK85"/>
  <c r="J85"/>
  <c r="J61"/>
  <c i="7" r="BK94"/>
  <c r="J94"/>
  <c r="J63"/>
  <c r="BK96"/>
  <c r="J96"/>
  <c r="J64"/>
  <c r="F55"/>
  <c i="6" r="BK87"/>
  <c i="7" r="J55"/>
  <c r="BE87"/>
  <c r="BE91"/>
  <c r="BE92"/>
  <c r="E48"/>
  <c r="J78"/>
  <c r="BE88"/>
  <c r="BE89"/>
  <c r="BE93"/>
  <c r="BE95"/>
  <c r="BE97"/>
  <c i="5" r="BK82"/>
  <c r="J82"/>
  <c i="6" r="J80"/>
  <c r="BE98"/>
  <c r="BE105"/>
  <c r="BE109"/>
  <c r="BE113"/>
  <c r="E48"/>
  <c r="BE86"/>
  <c r="BE99"/>
  <c r="BE107"/>
  <c r="BE108"/>
  <c r="F80"/>
  <c r="BE91"/>
  <c r="J52"/>
  <c r="BE100"/>
  <c r="BE106"/>
  <c r="BE94"/>
  <c r="BE110"/>
  <c i="5" r="J84"/>
  <c r="J61"/>
  <c i="6" r="BE90"/>
  <c r="BE92"/>
  <c r="BE104"/>
  <c r="BE93"/>
  <c r="BE96"/>
  <c r="BE101"/>
  <c r="BE102"/>
  <c r="BE103"/>
  <c r="BE111"/>
  <c r="BE112"/>
  <c r="BE89"/>
  <c r="BE95"/>
  <c r="BE97"/>
  <c r="BE114"/>
  <c i="4" r="J94"/>
  <c r="J60"/>
  <c r="J134"/>
  <c r="J69"/>
  <c i="5" r="F55"/>
  <c r="BE92"/>
  <c r="BE93"/>
  <c r="J55"/>
  <c r="BE97"/>
  <c i="4" r="J95"/>
  <c r="J61"/>
  <c i="5" r="J52"/>
  <c r="BE96"/>
  <c r="BE94"/>
  <c r="BE95"/>
  <c r="BE101"/>
  <c r="BE102"/>
  <c r="E72"/>
  <c r="BE85"/>
  <c r="BE89"/>
  <c r="BE98"/>
  <c i="4" r="J87"/>
  <c r="BE108"/>
  <c r="BE122"/>
  <c r="BE138"/>
  <c r="BE139"/>
  <c r="BE146"/>
  <c r="BE153"/>
  <c r="F55"/>
  <c r="BE114"/>
  <c r="BE141"/>
  <c r="BE112"/>
  <c r="BE121"/>
  <c r="BE145"/>
  <c i="3" r="BK90"/>
  <c r="J90"/>
  <c r="J60"/>
  <c i="4" r="E83"/>
  <c r="BE96"/>
  <c r="BE131"/>
  <c r="BE154"/>
  <c r="BE155"/>
  <c r="BE109"/>
  <c r="BE123"/>
  <c r="BE128"/>
  <c r="BE132"/>
  <c r="BE135"/>
  <c r="BE136"/>
  <c r="BE137"/>
  <c r="BE148"/>
  <c r="BE110"/>
  <c r="BE116"/>
  <c r="BE126"/>
  <c r="BE130"/>
  <c r="BE152"/>
  <c r="BE105"/>
  <c r="BE111"/>
  <c r="BE113"/>
  <c r="BE124"/>
  <c r="BE140"/>
  <c r="BE143"/>
  <c r="BE150"/>
  <c r="J55"/>
  <c r="BE106"/>
  <c r="BE151"/>
  <c i="3" r="E79"/>
  <c r="F86"/>
  <c r="BE92"/>
  <c r="BE93"/>
  <c r="BE98"/>
  <c r="BE101"/>
  <c r="BE110"/>
  <c r="BE135"/>
  <c r="BE143"/>
  <c r="BE148"/>
  <c r="BE152"/>
  <c r="BE161"/>
  <c r="BE171"/>
  <c r="BE174"/>
  <c r="BE182"/>
  <c r="BE185"/>
  <c r="BE191"/>
  <c r="J52"/>
  <c r="J86"/>
  <c r="BE95"/>
  <c r="BE112"/>
  <c r="BE114"/>
  <c r="BE120"/>
  <c r="BE121"/>
  <c r="BE130"/>
  <c r="BE131"/>
  <c r="BE134"/>
  <c r="BE138"/>
  <c r="BE150"/>
  <c r="BE164"/>
  <c r="BE168"/>
  <c r="BE183"/>
  <c r="BE190"/>
  <c r="BE107"/>
  <c r="BE128"/>
  <c r="BE137"/>
  <c r="BE139"/>
  <c r="BE140"/>
  <c r="BE165"/>
  <c r="BE167"/>
  <c r="BE177"/>
  <c r="BE96"/>
  <c r="BE115"/>
  <c r="BE116"/>
  <c r="BE117"/>
  <c r="BE132"/>
  <c r="BE133"/>
  <c r="BE153"/>
  <c r="BE163"/>
  <c r="BE166"/>
  <c r="BE178"/>
  <c r="BE181"/>
  <c r="BE189"/>
  <c i="2" r="BK91"/>
  <c r="J91"/>
  <c r="J62"/>
  <c i="3" r="BE103"/>
  <c r="BE104"/>
  <c r="BE113"/>
  <c r="BE124"/>
  <c r="BE126"/>
  <c r="BE127"/>
  <c r="BE136"/>
  <c r="BE141"/>
  <c r="BE147"/>
  <c r="BE149"/>
  <c r="BE151"/>
  <c r="BE154"/>
  <c r="BE155"/>
  <c r="BE156"/>
  <c r="BE169"/>
  <c r="BE170"/>
  <c r="BE173"/>
  <c r="BE192"/>
  <c r="BE94"/>
  <c r="BE97"/>
  <c r="BE111"/>
  <c r="BE122"/>
  <c r="BE129"/>
  <c r="BE144"/>
  <c r="BE145"/>
  <c r="BE146"/>
  <c r="BE159"/>
  <c r="BE175"/>
  <c r="BE179"/>
  <c r="BE186"/>
  <c r="BE193"/>
  <c r="BE118"/>
  <c r="BE160"/>
  <c r="BE172"/>
  <c r="BE187"/>
  <c r="BE188"/>
  <c r="BE105"/>
  <c r="BE109"/>
  <c r="BE123"/>
  <c r="BE125"/>
  <c r="BE157"/>
  <c r="BE158"/>
  <c r="BE162"/>
  <c r="BE176"/>
  <c r="BE180"/>
  <c i="2" r="F81"/>
  <c r="BE88"/>
  <c r="BE90"/>
  <c r="BE106"/>
  <c r="BE121"/>
  <c r="J55"/>
  <c r="J52"/>
  <c r="E74"/>
  <c r="BE96"/>
  <c r="BE103"/>
  <c r="BE112"/>
  <c r="BE87"/>
  <c r="BE89"/>
  <c r="BE97"/>
  <c r="BE100"/>
  <c r="BE125"/>
  <c r="BE131"/>
  <c r="BE93"/>
  <c r="BE95"/>
  <c r="BE99"/>
  <c r="BE124"/>
  <c r="BE94"/>
  <c r="BE98"/>
  <c r="BE109"/>
  <c r="BE118"/>
  <c r="BE126"/>
  <c r="BE129"/>
  <c r="BE132"/>
  <c r="BE115"/>
  <c r="BE133"/>
  <c i="6" r="F36"/>
  <c i="1" r="BC59"/>
  <c i="2" r="J34"/>
  <c i="1" r="AW55"/>
  <c i="4" r="F36"/>
  <c i="1" r="BC57"/>
  <c i="2" r="F37"/>
  <c i="1" r="BD55"/>
  <c i="5" r="F35"/>
  <c i="1" r="BB58"/>
  <c i="2" r="F36"/>
  <c i="1" r="BC55"/>
  <c i="7" r="F34"/>
  <c i="1" r="BA60"/>
  <c i="5" r="F36"/>
  <c i="1" r="BC58"/>
  <c i="5" r="J34"/>
  <c i="1" r="AW58"/>
  <c i="4" r="F37"/>
  <c i="1" r="BD57"/>
  <c i="3" r="J34"/>
  <c i="1" r="AW56"/>
  <c i="3" r="F35"/>
  <c i="1" r="BB56"/>
  <c i="6" r="F34"/>
  <c i="1" r="BA59"/>
  <c i="6" r="F37"/>
  <c i="1" r="BD59"/>
  <c i="4" r="F34"/>
  <c i="1" r="BA57"/>
  <c i="3" r="F36"/>
  <c i="1" r="BC56"/>
  <c i="4" r="F35"/>
  <c i="1" r="BB57"/>
  <c i="6" r="J34"/>
  <c i="1" r="AW59"/>
  <c i="7" r="J34"/>
  <c i="1" r="AW60"/>
  <c i="7" r="F36"/>
  <c i="1" r="BC60"/>
  <c i="3" r="F37"/>
  <c i="1" r="BD56"/>
  <c i="2" r="F34"/>
  <c i="1" r="BA55"/>
  <c i="2" r="F35"/>
  <c i="1" r="BB55"/>
  <c i="3" r="F34"/>
  <c i="1" r="BA56"/>
  <c i="5" r="J30"/>
  <c i="6" r="F35"/>
  <c i="1" r="BB59"/>
  <c i="5" r="F37"/>
  <c i="1" r="BD58"/>
  <c i="4" r="J34"/>
  <c i="1" r="AW57"/>
  <c i="7" r="F35"/>
  <c i="1" r="BB60"/>
  <c i="5" r="F34"/>
  <c i="1" r="BA58"/>
  <c i="7" r="F37"/>
  <c i="1" r="BD60"/>
  <c i="3" l="1" r="R99"/>
  <c i="4" r="T94"/>
  <c i="7" r="P85"/>
  <c r="P84"/>
  <c i="1" r="AU60"/>
  <c i="4" r="T133"/>
  <c r="T93"/>
  <c i="7" r="R85"/>
  <c r="R84"/>
  <c i="3" r="R89"/>
  <c i="4" r="P94"/>
  <c i="2" r="P91"/>
  <c r="P84"/>
  <c i="1" r="AU55"/>
  <c i="4" r="BK133"/>
  <c r="J133"/>
  <c r="J68"/>
  <c r="P133"/>
  <c i="2" r="T84"/>
  <c i="7" r="T85"/>
  <c r="T84"/>
  <c i="3" r="P99"/>
  <c r="P89"/>
  <c i="1" r="AU56"/>
  <c i="2" r="R91"/>
  <c r="R84"/>
  <c i="4" r="R94"/>
  <c r="R93"/>
  <c i="3" r="T89"/>
  <c r="J100"/>
  <c r="J63"/>
  <c i="2" r="BK85"/>
  <c r="J85"/>
  <c r="J60"/>
  <c i="6" r="BK84"/>
  <c r="J84"/>
  <c r="J60"/>
  <c i="7" r="BK85"/>
  <c r="J85"/>
  <c r="J60"/>
  <c i="6" r="J87"/>
  <c r="J62"/>
  <c i="1" r="AG58"/>
  <c i="5" r="J59"/>
  <c i="3" r="BK89"/>
  <c r="J89"/>
  <c r="J59"/>
  <c i="2" r="BK84"/>
  <c r="J84"/>
  <c r="J59"/>
  <c i="6" r="J33"/>
  <c i="1" r="AV59"/>
  <c r="AT59"/>
  <c r="BD54"/>
  <c r="W33"/>
  <c i="2" r="J33"/>
  <c i="1" r="AV55"/>
  <c r="AT55"/>
  <c i="7" r="F33"/>
  <c i="1" r="AZ60"/>
  <c i="5" r="J33"/>
  <c i="1" r="AV58"/>
  <c r="AT58"/>
  <c r="AN58"/>
  <c r="BC54"/>
  <c r="W32"/>
  <c i="4" r="J33"/>
  <c i="1" r="AV57"/>
  <c r="AT57"/>
  <c i="3" r="F33"/>
  <c i="1" r="AZ56"/>
  <c i="5" r="F33"/>
  <c i="1" r="AZ58"/>
  <c i="4" r="F33"/>
  <c i="1" r="AZ57"/>
  <c i="2" r="F33"/>
  <c i="1" r="AZ55"/>
  <c r="BB54"/>
  <c r="AX54"/>
  <c i="6" r="F33"/>
  <c i="1" r="AZ59"/>
  <c r="BA54"/>
  <c r="W30"/>
  <c i="3" r="J33"/>
  <c i="1" r="AV56"/>
  <c r="AT56"/>
  <c i="7" r="J33"/>
  <c i="1" r="AV60"/>
  <c r="AT60"/>
  <c i="4" l="1" r="P93"/>
  <c i="1" r="AU57"/>
  <c i="6" r="BK83"/>
  <c r="J83"/>
  <c r="J59"/>
  <c i="4" r="BK93"/>
  <c r="J93"/>
  <c i="7" r="BK84"/>
  <c r="J84"/>
  <c r="J59"/>
  <c i="5" r="J39"/>
  <c i="2" r="J30"/>
  <c i="1" r="AG55"/>
  <c r="W31"/>
  <c r="AW54"/>
  <c r="AK30"/>
  <c r="AU54"/>
  <c i="3" r="J30"/>
  <c i="1" r="AG56"/>
  <c r="AN56"/>
  <c i="4" r="J30"/>
  <c i="1" r="AG57"/>
  <c r="AY54"/>
  <c r="AZ54"/>
  <c r="AV54"/>
  <c r="AK29"/>
  <c i="4" l="1" r="J39"/>
  <c r="J59"/>
  <c i="3" r="J39"/>
  <c i="2" r="J39"/>
  <c i="1" r="AN55"/>
  <c r="AN57"/>
  <c r="W29"/>
  <c i="6" r="J30"/>
  <c i="1" r="AG59"/>
  <c r="AN59"/>
  <c i="7" r="J30"/>
  <c i="1" r="AG60"/>
  <c r="AT54"/>
  <c i="7" l="1" r="J39"/>
  <c i="6" r="J39"/>
  <c i="1" r="AN60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<sst xmlns="http://schemas.openxmlformats.org/spreadsheetml/2006/main">
  <si>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</si>
  <si>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</si>
  <si>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</si>
  <si>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</si>
  <si>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</si>
  <si>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{03e306e9-1825-4ac3-a4ea-1e34fcb1aa00}</t>
  </si>
  <si>
    <t>0,1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</si>
  <si>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</si>
  <si>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</si>
  <si>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</si>
  <si>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</si>
  <si>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</si>
  <si>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</si>
  <si>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_25045_ind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</si>
  <si>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</si>
  <si>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</si>
  <si>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Lékárna U Bílého jednorožce - oprava krovu a výměna střešní krytiny</t>
  </si>
  <si>
    <t>KSO:</t>
  </si>
  <si>
    <t/>
  </si>
  <si>
    <t>CC-CZ:</t>
  </si>
  <si>
    <t>Místo:</t>
  </si>
  <si>
    <t xml:space="preserve">náměstí Míru 149/I. </t>
  </si>
  <si>
    <t>Datum:</t>
  </si>
  <si>
    <t>5. 6. 2025</t>
  </si>
  <si>
    <t>Zadavatel:</t>
  </si>
  <si>
    <t>IČ:</t>
  </si>
  <si>
    <t>00177270</t>
  </si>
  <si>
    <t>Galerie Klatovy / Klenová, příspěvková organizace</t>
  </si>
  <si>
    <t>DIČ:</t>
  </si>
  <si>
    <t>Účastník:</t>
  </si>
  <si>
    <t>Vyplň údaj</t>
  </si>
  <si>
    <t>Projektant:</t>
  </si>
  <si>
    <t>25229869</t>
  </si>
  <si>
    <t>True</t>
  </si>
  <si>
    <t>ATELIER SOUKUP OPL ŠVEHLA s.r.o.</t>
  </si>
  <si>
    <t>CZ25229869</t>
  </si>
  <si>
    <t>1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</si>
  <si>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</si>
  <si>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</si>
  <si>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</si>
  <si>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</si>
  <si>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</si>
  <si>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</si>
  <si>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</si>
  <si>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</si>
  <si>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</si>
  <si>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</si>
  <si>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</si>
  <si>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</si>
  <si>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</si>
  <si>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</si>
  <si>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</si>
  <si>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</si>
  <si>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</si>
  <si>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</si>
  <si>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</si>
  <si>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</si>
  <si>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</si>
  <si>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</si>
  <si>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</si>
  <si>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</si>
  <si>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</si>
  <si>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</si>
  <si>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</si>
  <si>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</si>
  <si>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</si>
  <si>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</si>
  <si>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</si>
  <si>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</si>
  <si>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</si>
  <si>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</si>
  <si>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</si>
  <si>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</si>
  <si>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</si>
  <si>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</si>
  <si>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</si>
  <si>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</si>
  <si>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</si>
  <si>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</si>
  <si>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</si>
  <si>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</si>
  <si>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krovu</t>
  </si>
  <si>
    <t>STA</t>
  </si>
  <si>
    <t>{2d3764d8-b1df-4998-a686-4ecf7709c97a}</t>
  </si>
  <si>
    <t>2</t>
  </si>
  <si>
    <t>02</t>
  </si>
  <si>
    <t>Výměna střešní krytiny</t>
  </si>
  <si>
    <t>{857d1d49-d4b2-4fd2-8022-817c5171b8ad}</t>
  </si>
  <si>
    <t>03</t>
  </si>
  <si>
    <t>Stavební úpravy půdního a nadstřešního prostoru</t>
  </si>
  <si>
    <t>{06698874-1027-4d1c-aea3-a9a3403ee513}</t>
  </si>
  <si>
    <t>04</t>
  </si>
  <si>
    <t>Fasádní lešení</t>
  </si>
  <si>
    <t>{5d0ea226-8b3b-488b-9809-954d626e0cd1}</t>
  </si>
  <si>
    <t>05</t>
  </si>
  <si>
    <t>Hromosvod</t>
  </si>
  <si>
    <t>{a2848df4-e0be-452d-bb88-3b7dfefa6d8f}</t>
  </si>
  <si>
    <t>VON</t>
  </si>
  <si>
    <t>Vedlejší a ostatní náklady</t>
  </si>
  <si>
    <t>{9d8d1289-3c79-4bf9-9362-7842e0a9dea7}</t>
  </si>
  <si>
    <t>KRYCÍ LIST SOUPISU PRACÍ</t>
  </si>
  <si>
    <t>Objekt:</t>
  </si>
  <si>
    <t>01 - Oprava krovu</t>
  </si>
  <si>
    <t>REKAPITULACE ČLENĚNÍ SOUPISU PRACÍ</t>
  </si>
  <si>
    <t>Kód dílu - Popis</t>
  </si>
  <si>
    <t>Cena celkem [CZK]</t>
  </si>
  <si>
    <t>-1</t>
  </si>
  <si>
    <t>H - Oddíly prací HSV</t>
  </si>
  <si>
    <t xml:space="preserve">    997 - Přesun sutě</t>
  </si>
  <si>
    <t>P - Oddíly prací PSV</t>
  </si>
  <si>
    <t xml:space="preserve">    762 - Konstrukce tesařské</t>
  </si>
  <si>
    <t xml:space="preserve">    783 -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</si>
  <si>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</si>
  <si>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</si>
  <si>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</si>
  <si>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</si>
  <si>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</si>
  <si>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</si>
  <si>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</si>
  <si>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</si>
  <si>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</si>
  <si>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</si>
  <si>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</si>
  <si>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</si>
  <si>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</si>
  <si>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</t>
  </si>
  <si>
    <t>Oddíly prací HSV</t>
  </si>
  <si>
    <t>ROZPOCET</t>
  </si>
  <si>
    <t>997</t>
  </si>
  <si>
    <t>Přesun sutě</t>
  </si>
  <si>
    <t>K</t>
  </si>
  <si>
    <t>997013156</t>
  </si>
  <si>
    <t>Vnitrostaveništní doprava suti a vybouraných hmot vodorovně do 50 m svisle s omezením mechanizace - pro budovy a haly výšky přes 18 do 21 m</t>
  </si>
  <si>
    <t>t</t>
  </si>
  <si>
    <t>*</t>
  </si>
  <si>
    <t>4</t>
  </si>
  <si>
    <t>997013501</t>
  </si>
  <si>
    <t>Odvoz suti a vybouraných hmot na skládku nebo meziskládku se složením, na vzdálenost do 1 km</t>
  </si>
  <si>
    <t>3</t>
  </si>
  <si>
    <t>997013509</t>
  </si>
  <si>
    <t>Odvoz suti a vybouraných hmot na skládku nebo meziskládku se složením, na vzdálenost Příplatek k - ceně za každý další i započatý 1 km přes 1 km</t>
  </si>
  <si>
    <t>6</t>
  </si>
  <si>
    <t>997013811</t>
  </si>
  <si>
    <t>Poplatek za uložení stavebního odpadu na skládce (skládkovné) dřevěného zatříděného do Katalogu - odpadů pod kódem 17 02 01</t>
  </si>
  <si>
    <t>8</t>
  </si>
  <si>
    <t>P</t>
  </si>
  <si>
    <t>Oddíly prací PSV</t>
  </si>
  <si>
    <t>762</t>
  </si>
  <si>
    <t>Konstrukce tesařské</t>
  </si>
  <si>
    <t>5</t>
  </si>
  <si>
    <t>762081150</t>
  </si>
  <si>
    <t>Hoblování hraněného řeziva přímo na staveništi ve staveništní dílně</t>
  </si>
  <si>
    <t>m3</t>
  </si>
  <si>
    <t>16</t>
  </si>
  <si>
    <t>10</t>
  </si>
  <si>
    <t>762083121</t>
  </si>
  <si>
    <t>Impregnace řeziva máčením proti dřevokaznému hmyzu, houbám a plísním, třída ohrožení 1 a 2 (dřevo v interiéru)</t>
  </si>
  <si>
    <t>7</t>
  </si>
  <si>
    <t>762085113</t>
  </si>
  <si>
    <t>Montáž ocelových spojovacích prostředků (materiál ve specifikaci) svorníků nebo šroubů délky přes 300 do 450 mm</t>
  </si>
  <si>
    <t>kus</t>
  </si>
  <si>
    <t>14</t>
  </si>
  <si>
    <t>M</t>
  </si>
  <si>
    <t>svor01</t>
  </si>
  <si>
    <t>dodávka svorníků, podložek, matic</t>
  </si>
  <si>
    <t xml:space="preserve"> * </t>
  </si>
  <si>
    <t>32</t>
  </si>
  <si>
    <t>9</t>
  </si>
  <si>
    <t>762312002</t>
  </si>
  <si>
    <t>Celodřevěný plátový spoj s šikmými čely čtyřkolíkový, průřezové plochy přes 120 do 224 cm2</t>
  </si>
  <si>
    <t>18</t>
  </si>
  <si>
    <t>762312003</t>
  </si>
  <si>
    <t>Celodřevěný plátový spoj s šikmými čely čtyřkolíkový, průřezové plochy přes 224 do 288 cm2</t>
  </si>
  <si>
    <t>20</t>
  </si>
  <si>
    <t>11</t>
  </si>
  <si>
    <t>762312004</t>
  </si>
  <si>
    <t>Celodřevěný plátový spoj s šikmými čely čtyřkolíkový, průřezové plochy přes 288 do 450 cm2</t>
  </si>
  <si>
    <t>22</t>
  </si>
  <si>
    <t>762331921</t>
  </si>
  <si>
    <t>Vyřezání části střešní vazby vázané konstrukce krovů průřezové plochy řeziva přes 120 do 224 cm2, délky vyřezané části krovového prvku do 3 m</t>
  </si>
  <si>
    <t>m</t>
  </si>
  <si>
    <t>24</t>
  </si>
  <si>
    <t>VV</t>
  </si>
  <si>
    <t>3*3+1*8</t>
  </si>
  <si>
    <t>Součet</t>
  </si>
  <si>
    <t>13</t>
  </si>
  <si>
    <t>762331932</t>
  </si>
  <si>
    <t>Vyřezání části střešní vazby vázané konstrukce krovů průřezové plochy řeziva přes 224 do 288 cm2, délky vyřezané části krovového prvku přes 3 do 5 m</t>
  </si>
  <si>
    <t>26</t>
  </si>
  <si>
    <t>4*2</t>
  </si>
  <si>
    <t>762331941</t>
  </si>
  <si>
    <t>Vyřezání části střešní vazby vázané konstrukce krovů průřezové plochy řeziva přes 288 do 450 cm2, délky vyřezané části krovového prvku do 3 m</t>
  </si>
  <si>
    <t>28</t>
  </si>
  <si>
    <t>3*2</t>
  </si>
  <si>
    <t>15</t>
  </si>
  <si>
    <t>762331942</t>
  </si>
  <si>
    <t>Vyřezání části střešní vazby vázané konstrukce krovů průřezové plochy řeziva přes 288 do 450 cm2, délky vyřezané části krovového prvku přes 3 do 5 m</t>
  </si>
  <si>
    <t>30</t>
  </si>
  <si>
    <t>5*1</t>
  </si>
  <si>
    <t>762332941</t>
  </si>
  <si>
    <t>Doplnění střešní vazby řezivem - montáž (materiál ve specifikaci) hoblovaným, průřezové plochy do 120 cm2</t>
  </si>
  <si>
    <t>17*3</t>
  </si>
  <si>
    <t>17</t>
  </si>
  <si>
    <t>762332942</t>
  </si>
  <si>
    <t>Doplnění střešní vazby řezivem - montáž (materiál ve specifikaci) hoblovaným, průřezové plochy přes 120 do 224 cm2</t>
  </si>
  <si>
    <t>34</t>
  </si>
  <si>
    <t>762332943</t>
  </si>
  <si>
    <t>Doplnění střešní vazby řezivem - montáž (materiál ve specifikaci) hoblovaným, průřezové plochy přes 224 do 288 cm2</t>
  </si>
  <si>
    <t>36</t>
  </si>
  <si>
    <t>19</t>
  </si>
  <si>
    <t>762332944</t>
  </si>
  <si>
    <t>Doplnění střešní vazby řezivem - montáž (materiál ve specifikaci) hoblovaným, průřezové plochy přes 288 do 450 cm2</t>
  </si>
  <si>
    <t>38</t>
  </si>
  <si>
    <t>3*2+5*1</t>
  </si>
  <si>
    <t>762381014</t>
  </si>
  <si>
    <t>Heverování a podepření tesařských konstrukcí krovů plná vazba, rozpětí přes 15 do 20 m</t>
  </si>
  <si>
    <t>40</t>
  </si>
  <si>
    <t>hranol</t>
  </si>
  <si>
    <t>hranol stavební řezivo SM, BO</t>
  </si>
  <si>
    <t>42</t>
  </si>
  <si>
    <t>762395000</t>
  </si>
  <si>
    <t>Spojovací prostředky krovů, bednění a laťování, nadstřešních konstrukcí svory, prkna, hřebíky, pásová ocel, vruty</t>
  </si>
  <si>
    <t>44</t>
  </si>
  <si>
    <t>0,428+0,194+0,184+0,163+0,216+0,162</t>
  </si>
  <si>
    <t>23</t>
  </si>
  <si>
    <t>998762203</t>
  </si>
  <si>
    <t>Přesun hmot pro konstrukce tesařské stanovený procentní sazbou (%) z ceny vodorovná dopravní vzdálenost do 50 m v objektech výšky přes 12 do 24 m</t>
  </si>
  <si>
    <t>%</t>
  </si>
  <si>
    <t>46</t>
  </si>
  <si>
    <t>783</t>
  </si>
  <si>
    <t>Nátěry</t>
  </si>
  <si>
    <t>783201201</t>
  </si>
  <si>
    <t>Příprava podkladu tesařských konstrukcí před provedením nátěru broušení</t>
  </si>
  <si>
    <t>m2</t>
  </si>
  <si>
    <t>48</t>
  </si>
  <si>
    <t>25</t>
  </si>
  <si>
    <t>783201403</t>
  </si>
  <si>
    <t>Příprava podkladu tesařských konstrukcí před provedením nátěru oprášení</t>
  </si>
  <si>
    <t>50</t>
  </si>
  <si>
    <t>783213121</t>
  </si>
  <si>
    <t>Preventivní napouštěcí nátěr tesařských prvků proti dřevokazným houbám, hmyzu a plísním zabudovaných do konstrukce dvojnásobný syntetický</t>
  </si>
  <si>
    <t>52</t>
  </si>
  <si>
    <t>02 - Výměna střešní krytiny</t>
  </si>
  <si>
    <t xml:space="preserve">    712 - Povlakové krytiny</t>
  </si>
  <si>
    <t xml:space="preserve">    721 - Zdravotechnika - vnitřní kanalizace</t>
  </si>
  <si>
    <t xml:space="preserve">    7401 - Hromosvod</t>
  </si>
  <si>
    <t xml:space="preserve">    764 - Konstrukce klempířské</t>
  </si>
  <si>
    <t xml:space="preserve">    765 - Krytina skládaná</t>
  </si>
  <si>
    <t xml:space="preserve">    766 - Konstrukce truhlářské</t>
  </si>
  <si>
    <t>997013631</t>
  </si>
  <si>
    <t>Poplatek za uložení stavebního odpadu na skládce (skládkovné) směsného stavebního a demoličního - zatříděného do Katalogu odpadů pod kódem 17 09 04</t>
  </si>
  <si>
    <t>997013645</t>
  </si>
  <si>
    <t>Poplatek za uložení stavebního odpadu na skládce (skládkovné) asfaltového bez obsahu dehtu - zatříděného do Katalogu odpadů pod kódem 17 03 02</t>
  </si>
  <si>
    <t>997013821</t>
  </si>
  <si>
    <t>Poplatek za uložení stavebního odpadu na skládce (skládkovné) ze stavebních materiálů obsahujících - azbest zatříděných do Katalogu odpadů pod kódem 17 06 05</t>
  </si>
  <si>
    <t>712</t>
  </si>
  <si>
    <t>Povlakové krytiny</t>
  </si>
  <si>
    <t>712631811</t>
  </si>
  <si>
    <t>Odstranění povlakové krytiny střech přes 30° z pásů uložených na sucho</t>
  </si>
  <si>
    <t>721</t>
  </si>
  <si>
    <t>Zdravotechnika - vnitřní kanalizace</t>
  </si>
  <si>
    <t>721241103</t>
  </si>
  <si>
    <t>Lapače střešních splavenin litinové DN 150</t>
  </si>
  <si>
    <t>721242805</t>
  </si>
  <si>
    <t>Demontáž lapačů střešních splavenin DN 150</t>
  </si>
  <si>
    <t>998721103</t>
  </si>
  <si>
    <t>Přesun hmot pro vnitřní kanalizace stanovený z hmotnosti přesunovaného materiálu vodorovná dopravní - vzdálenost do 50 m v objektech výšky přes 12 do 24 m</t>
  </si>
  <si>
    <t>7401</t>
  </si>
  <si>
    <t>74010201</t>
  </si>
  <si>
    <t>Demontáž stávajícího hromosvodu</t>
  </si>
  <si>
    <t>soubor</t>
  </si>
  <si>
    <t>762341811</t>
  </si>
  <si>
    <t>Demontáž bednění a laťování bednění střech rovných, obloukových, sklonu do 60° se všemi nadstřešními - konstrukcemi z prken hrubých, hoblovaných tl. do 32 mm</t>
  </si>
  <si>
    <t>762083122</t>
  </si>
  <si>
    <t>Impregnace řeziva máčením proti dřevokaznému hmyzu, houbám a plísním, třída ohrožení 3 a 4 (dřevo - v exteriéru)</t>
  </si>
  <si>
    <t>762341210</t>
  </si>
  <si>
    <t>Montáž bednění střech rovných a šikmých sklonu do 60° s vyřezáním otvorů z prken hrubých na sraz tl. - do 32 mm</t>
  </si>
  <si>
    <t>60515111</t>
  </si>
  <si>
    <t>řezivo jehličnaté boční prkno 20-30mm</t>
  </si>
  <si>
    <t>762342214</t>
  </si>
  <si>
    <t>Montáž laťování střech jednoduchých sklonu do 60° při osové vzdálenosti latí přes 150 do 360 mm</t>
  </si>
  <si>
    <t>60514114</t>
  </si>
  <si>
    <t>řezivo jehličnaté lať impregnovaná dl 4 m</t>
  </si>
  <si>
    <t>762342511</t>
  </si>
  <si>
    <t>Montáž laťování montáž kontralatí na podklad bez tepelné izolace</t>
  </si>
  <si>
    <t>Spojovací prostředky krovů, bednění a laťování, nadstřešních konstrukcí svory, prkna, hřebíky, - pásová ocel, vruty</t>
  </si>
  <si>
    <t>998762103</t>
  </si>
  <si>
    <t>Přesun hmot pro konstrukce tesařské stanovený z hmotnosti přesunovaného materiálu vodorovná dopravní - vzdálenost do 50 m v objektech výšky přes 12 do 24 m</t>
  </si>
  <si>
    <t>764</t>
  </si>
  <si>
    <t>Konstrukce klempířské</t>
  </si>
  <si>
    <t>764001891</t>
  </si>
  <si>
    <t>Demontáž klempířských konstrukcí oplechování úžlabí do suti</t>
  </si>
  <si>
    <t>764002801</t>
  </si>
  <si>
    <t>Demontáž klempířských konstrukcí závětrné lišty do suti</t>
  </si>
  <si>
    <t>764002812</t>
  </si>
  <si>
    <t>Demontáž klempířských konstrukcí okapového plechu do suti, v krytině skládané</t>
  </si>
  <si>
    <t>764002821</t>
  </si>
  <si>
    <t>Demontáž klempířských konstrukcí střešního výlezu do suti</t>
  </si>
  <si>
    <t>27</t>
  </si>
  <si>
    <t>764002835</t>
  </si>
  <si>
    <t>Demontáž klempířských konstrukcí sněhového zachytávače kusového do suti</t>
  </si>
  <si>
    <t>54</t>
  </si>
  <si>
    <t>764002871</t>
  </si>
  <si>
    <t>Demontáž klempířských konstrukcí lemování zdí do suti</t>
  </si>
  <si>
    <t>56</t>
  </si>
  <si>
    <t>29</t>
  </si>
  <si>
    <t>764002881</t>
  </si>
  <si>
    <t>Demontáž klempířských konstrukcí lemování střešních prostupů do suti</t>
  </si>
  <si>
    <t>58</t>
  </si>
  <si>
    <t>764003801</t>
  </si>
  <si>
    <t>Demontáž klempířských konstrukcí lemování trub, konzol, držáků, ventilačních nástavců a ostatních - kusových prvků do suti</t>
  </si>
  <si>
    <t>60</t>
  </si>
  <si>
    <t>31</t>
  </si>
  <si>
    <t>764004821</t>
  </si>
  <si>
    <t>Demontáž klempířských konstrukcí žlabu nástřešního do suti</t>
  </si>
  <si>
    <t>62</t>
  </si>
  <si>
    <t>764004861</t>
  </si>
  <si>
    <t>Demontáž klempířských konstrukcí svodu do suti</t>
  </si>
  <si>
    <t>64</t>
  </si>
  <si>
    <t>33</t>
  </si>
  <si>
    <t>764004863</t>
  </si>
  <si>
    <t>Demontáž klempířských konstrukcí svodu k dalšímu použití</t>
  </si>
  <si>
    <t>66</t>
  </si>
  <si>
    <t>764231467</t>
  </si>
  <si>
    <t>Oplechování střešních prvků z měděného plechu úžlabí rš 670 mm</t>
  </si>
  <si>
    <t>68</t>
  </si>
  <si>
    <t>35</t>
  </si>
  <si>
    <t>764232405</t>
  </si>
  <si>
    <t>Oplechování střešních prvků z měděného plechu štítu závětrnou lištou rš 400 mm</t>
  </si>
  <si>
    <t>70</t>
  </si>
  <si>
    <t>764232433</t>
  </si>
  <si>
    <t>Oplechování střešních prvků z měděného plechu okapu okapovým plechem střechy rovné rš 250 mm</t>
  </si>
  <si>
    <t>72</t>
  </si>
  <si>
    <t>37</t>
  </si>
  <si>
    <t>764232436</t>
  </si>
  <si>
    <t>Oplechování střešních prvků z měděného plechu okapu okapovým plechem střechy rovné rš 500 mm</t>
  </si>
  <si>
    <t>74</t>
  </si>
  <si>
    <t>764331414</t>
  </si>
  <si>
    <t>Lemování zdí z měděného plechu boční nebo horní rovných, střech s krytinou skládanou mimo prejzovou - rš 330 mm</t>
  </si>
  <si>
    <t>76</t>
  </si>
  <si>
    <t>39</t>
  </si>
  <si>
    <t>764331417</t>
  </si>
  <si>
    <t>Lemování zdí z měděného plechu boční nebo horní rovných, střech s krytinou skládanou mimo prejzovou - rš 670 mm</t>
  </si>
  <si>
    <t>78</t>
  </si>
  <si>
    <t>764334412</t>
  </si>
  <si>
    <t>Lemování prostupů z měděného plechu bez lišty, střech s krytinou skládanou nebo z plechu</t>
  </si>
  <si>
    <t>80</t>
  </si>
  <si>
    <t>41</t>
  </si>
  <si>
    <t>764508131</t>
  </si>
  <si>
    <t>Montáž svodu kruhového, průměru svodu</t>
  </si>
  <si>
    <t>82</t>
  </si>
  <si>
    <t>764533407</t>
  </si>
  <si>
    <t>Žlab nadokapní (nástřešní) z měděného plechu oblého tvaru, včetně háků, čel a hrdel rš 670 mm</t>
  </si>
  <si>
    <t>84</t>
  </si>
  <si>
    <t>43</t>
  </si>
  <si>
    <t>764538424</t>
  </si>
  <si>
    <t>Svod z měděného plechu včetně objímek, kolen a odskoků kruhový, průměru 150 mm</t>
  </si>
  <si>
    <t>86</t>
  </si>
  <si>
    <t>998764103</t>
  </si>
  <si>
    <t>Přesun hmot pro konstrukce klempířské stanovený z hmotnosti přesunovaného materiálu vodorovná - dopravní vzdálenost do 50 m v objektech výšky přes 12 do 24 m</t>
  </si>
  <si>
    <t>88</t>
  </si>
  <si>
    <t>765</t>
  </si>
  <si>
    <t>Krytina skládaná</t>
  </si>
  <si>
    <t>45</t>
  </si>
  <si>
    <t>765131803</t>
  </si>
  <si>
    <t>Demontáž azbestocementové krytiny skládané sklonu do 30° do suti</t>
  </si>
  <si>
    <t>90</t>
  </si>
  <si>
    <t>765131823</t>
  </si>
  <si>
    <t>Demontáž azbestocementové krytiny skládané sklonu do 30° hřebene nebo nároží z hřebenáčů do suti</t>
  </si>
  <si>
    <t>92</t>
  </si>
  <si>
    <t>47</t>
  </si>
  <si>
    <t>765133001</t>
  </si>
  <si>
    <t>Krytina vláknocementová skládaná ze šablon jednoduché krytí sklonu do 30° s povrchem hladkým</t>
  </si>
  <si>
    <t>94</t>
  </si>
  <si>
    <t>765133011</t>
  </si>
  <si>
    <t>Krytina vláknocementová skládaná ze šablon okapová hrana, krytí jednoduché lemovací řadou, s - povrchem hladkým</t>
  </si>
  <si>
    <t>96</t>
  </si>
  <si>
    <t>49</t>
  </si>
  <si>
    <t>765133035</t>
  </si>
  <si>
    <t>Krytina vláknocementová skládaná ze šablon hřeben z  hřebenáčů s vloženým větracím pásem</t>
  </si>
  <si>
    <t>98</t>
  </si>
  <si>
    <t>765133041</t>
  </si>
  <si>
    <t>Krytina vláknocementová skládaná ze šablon úžlabí zasekáním desek podél oplechování</t>
  </si>
  <si>
    <t>100</t>
  </si>
  <si>
    <t>51</t>
  </si>
  <si>
    <t>765135001</t>
  </si>
  <si>
    <t>Montáž střešních doplňků vláknocementové krytiny skládané speciálních desek větracích hlavic, - ventilačních prostupů, anténních prostupů, prostupových hlavic, kovových univerzálních apod., plochy / jednotlivě do 0,2 m2</t>
  </si>
  <si>
    <t>102</t>
  </si>
  <si>
    <t>59161148</t>
  </si>
  <si>
    <t>hlavice větrací plast pro šablony vláknocementové krytiny</t>
  </si>
  <si>
    <t>104</t>
  </si>
  <si>
    <t>53</t>
  </si>
  <si>
    <t>59161152</t>
  </si>
  <si>
    <t>prostup anténní pro krytinu vláknocementovou plast 400x400mm Dmax 60mm</t>
  </si>
  <si>
    <t>106</t>
  </si>
  <si>
    <t>59161150</t>
  </si>
  <si>
    <t>prostup ventilační k větrání sanity 400x400mm D 110mm pro šablony vláknocementové krytiny včetně - pružné připojovací haduce</t>
  </si>
  <si>
    <t>108</t>
  </si>
  <si>
    <t>55</t>
  </si>
  <si>
    <t>765135013</t>
  </si>
  <si>
    <t>Montáž střešních doplňků vláknocementové krytiny skládané střešních výlezů, plochy jednotlivě přes - 0,25 do 1,0 m2</t>
  </si>
  <si>
    <t>110</t>
  </si>
  <si>
    <t>38200581-1</t>
  </si>
  <si>
    <t>Střešní výlez 600 x 600 mm prosklený pro nezateplené podkroví, provední CU</t>
  </si>
  <si>
    <t>112</t>
  </si>
  <si>
    <t>57</t>
  </si>
  <si>
    <t>38200581-2</t>
  </si>
  <si>
    <t>Střešní výlez 600 x 600 mm plný pro nezateplené podkroví, provední CU</t>
  </si>
  <si>
    <t>114</t>
  </si>
  <si>
    <t>765135021</t>
  </si>
  <si>
    <t>Montáž střešních doplňků vláknocementové krytiny skládané stoupací plošiny, délky do 1 m</t>
  </si>
  <si>
    <t>116</t>
  </si>
  <si>
    <t>59</t>
  </si>
  <si>
    <t>55342210-1</t>
  </si>
  <si>
    <t>jednoduchý střešní nášlap - sada</t>
  </si>
  <si>
    <t>118</t>
  </si>
  <si>
    <t>59161181</t>
  </si>
  <si>
    <t>šablona univerzální kov 400x400 mm grafitová černá,červená</t>
  </si>
  <si>
    <t>120</t>
  </si>
  <si>
    <t>61</t>
  </si>
  <si>
    <t>765135023</t>
  </si>
  <si>
    <t>Montáž střešních doplňků vláknocementové krytiny skládané stoupací plošiny, délky přes 1 m</t>
  </si>
  <si>
    <t>122</t>
  </si>
  <si>
    <t>55342212</t>
  </si>
  <si>
    <t>plošina stoupací 250x2000mm</t>
  </si>
  <si>
    <t>124</t>
  </si>
  <si>
    <t>63</t>
  </si>
  <si>
    <t>55343060</t>
  </si>
  <si>
    <t>vzpěra pro stoupací plošinu 250x300mm</t>
  </si>
  <si>
    <t>126</t>
  </si>
  <si>
    <t>128</t>
  </si>
  <si>
    <t>65</t>
  </si>
  <si>
    <t>765135041</t>
  </si>
  <si>
    <t>Montáž střešních doplňků vláknocementové krytiny skládané háků protisněhových</t>
  </si>
  <si>
    <t>130</t>
  </si>
  <si>
    <t>55343062</t>
  </si>
  <si>
    <t>držák zábrany sněhové univerzální</t>
  </si>
  <si>
    <t>132</t>
  </si>
  <si>
    <t>67</t>
  </si>
  <si>
    <t>55343065</t>
  </si>
  <si>
    <t>lopatka 250x2,5x90</t>
  </si>
  <si>
    <t>134</t>
  </si>
  <si>
    <t>136</t>
  </si>
  <si>
    <t>69</t>
  </si>
  <si>
    <t>765135043</t>
  </si>
  <si>
    <t>Montáž střešních doplňků vláknocementové krytiny skládané háků bezpečnostních</t>
  </si>
  <si>
    <t>138</t>
  </si>
  <si>
    <t>3820057A</t>
  </si>
  <si>
    <t>Bezpečnostní hák na kontralať - včetně kotvícího materiálu,EN 517 Cihlová</t>
  </si>
  <si>
    <t>140</t>
  </si>
  <si>
    <t>71</t>
  </si>
  <si>
    <t>765135051</t>
  </si>
  <si>
    <t>Montáž střešních doplňků vláknocementové krytiny skládané protisněhové zábrany držáku</t>
  </si>
  <si>
    <t>142</t>
  </si>
  <si>
    <t>55343063</t>
  </si>
  <si>
    <t>držák zábrany mřížové</t>
  </si>
  <si>
    <t>144</t>
  </si>
  <si>
    <t>73</t>
  </si>
  <si>
    <t>146</t>
  </si>
  <si>
    <t>148</t>
  </si>
  <si>
    <t>75</t>
  </si>
  <si>
    <t>765135053</t>
  </si>
  <si>
    <t>Montáž střešních doplňků vláknocementové krytiny skládané protisněhové zábrany mříže</t>
  </si>
  <si>
    <t>150</t>
  </si>
  <si>
    <t>55343064</t>
  </si>
  <si>
    <t>zábrana mřížová 200x2000mm</t>
  </si>
  <si>
    <t>152</t>
  </si>
  <si>
    <t>77</t>
  </si>
  <si>
    <t>765113111</t>
  </si>
  <si>
    <t>Krytina okapová hrana s větracím pásem plastovým</t>
  </si>
  <si>
    <t>154</t>
  </si>
  <si>
    <t>765191023</t>
  </si>
  <si>
    <t>Montáž pojistné hydroizolační nebo parotěsné fólie kladené ve sklonu přes 20° s lepenými přesahy na - bednění nebo tepelnou izolaci</t>
  </si>
  <si>
    <t>156</t>
  </si>
  <si>
    <t>79</t>
  </si>
  <si>
    <t>28329036</t>
  </si>
  <si>
    <t>fólie kontaktní difuzně propustná pro doplňkovou hydroizolační vrstvu, třívrstvá mikroporézní PP - 150g/m2 s integrovanou samolepící páskou</t>
  </si>
  <si>
    <t>158</t>
  </si>
  <si>
    <t>765191031</t>
  </si>
  <si>
    <t>Montáž pojistné hydroizolační nebo parotěsné fólie lepení těsnících pásků pod kontralatě</t>
  </si>
  <si>
    <t>160</t>
  </si>
  <si>
    <t>81</t>
  </si>
  <si>
    <t>28329303</t>
  </si>
  <si>
    <t>páska těsnící jednostranně lepící butylkaučuková pod kontralatě š 50mm</t>
  </si>
  <si>
    <t>162</t>
  </si>
  <si>
    <t>765191051</t>
  </si>
  <si>
    <t>Montáž pojistné hydroizolační nebo parotěsné fólie hřebene nebo nároží, střechy větrané</t>
  </si>
  <si>
    <t>164</t>
  </si>
  <si>
    <t>83</t>
  </si>
  <si>
    <t>166</t>
  </si>
  <si>
    <t>765192001</t>
  </si>
  <si>
    <t>Nouzové zakrytí střechy plachtou</t>
  </si>
  <si>
    <t>168</t>
  </si>
  <si>
    <t>85</t>
  </si>
  <si>
    <t>998765103</t>
  </si>
  <si>
    <t>Přesun hmot pro krytiny skládané stanovený z hmotnosti přesunovaného materiálu vodorovná dopravní - vzdálenost do 50 m na objektech výšky přes 12 do 24 m</t>
  </si>
  <si>
    <t>170</t>
  </si>
  <si>
    <t>766</t>
  </si>
  <si>
    <t>Konstrukce truhlářské</t>
  </si>
  <si>
    <t>766671002</t>
  </si>
  <si>
    <t>Montáž střešních oken dřevěných nebo plastových kyvných, výklopných/kyvných s okenním rámem a - lemováním, s plisovaným límcem, s napojením na krytinu do krytiny ploché, rozměru 66 x 118 cm</t>
  </si>
  <si>
    <t>172</t>
  </si>
  <si>
    <t>87</t>
  </si>
  <si>
    <t>61140609</t>
  </si>
  <si>
    <t>výlez střešní rozměr 660x1180 mm</t>
  </si>
  <si>
    <t>174</t>
  </si>
  <si>
    <t>766671005</t>
  </si>
  <si>
    <t>Montáž střešních oken dřevěných nebo plastových kyvných, výklopných/kyvných s okenním rámem a - lemováním, s plisovaným límcem, s napojením na krytinu do krytiny ploché, rozměru 78 x 140 cm</t>
  </si>
  <si>
    <t>176</t>
  </si>
  <si>
    <t>89</t>
  </si>
  <si>
    <t>61124601</t>
  </si>
  <si>
    <t>okno střešní dřevěné bílé PU povrch kyvné, izolační trojsklo 78x140cm, Uw=1,0W/m2K Al oplechování</t>
  </si>
  <si>
    <t>178</t>
  </si>
  <si>
    <t>61140926</t>
  </si>
  <si>
    <t>lemování střešních oken na ploché krytiny do v 10mm 78x140cm</t>
  </si>
  <si>
    <t>180</t>
  </si>
  <si>
    <t>91</t>
  </si>
  <si>
    <t>61124061</t>
  </si>
  <si>
    <t>zateplovací sada střešních oken rám 78x140cm</t>
  </si>
  <si>
    <t>sada</t>
  </si>
  <si>
    <t>182</t>
  </si>
  <si>
    <t>766674810</t>
  </si>
  <si>
    <t>Demontáž střešních oken na krytině hladké a drážkové, sklonu do 30°</t>
  </si>
  <si>
    <t>184</t>
  </si>
  <si>
    <t>93</t>
  </si>
  <si>
    <t>766674810-1</t>
  </si>
  <si>
    <t>Demontáž střešního okna hladká krytina do 30° k dalšímu použití</t>
  </si>
  <si>
    <t>186</t>
  </si>
  <si>
    <t>998766103</t>
  </si>
  <si>
    <t>Přesun hmot pro konstrukce truhlářské stanovený z hmotnosti přesunovaného materiálu vodorovná - dopravní vzdálenost do 50 m v objektech výšky přes 12 do 24 m</t>
  </si>
  <si>
    <t>188</t>
  </si>
  <si>
    <t>03 - Stavební úpravy půdního a nadstřešního prostoru</t>
  </si>
  <si>
    <t xml:space="preserve">    0061 - Úpravy povrchů vnitřní</t>
  </si>
  <si>
    <t xml:space="preserve">    0062 - Úpravy povrchů vnější</t>
  </si>
  <si>
    <t xml:space="preserve">    009 - Ostatní konstrukce a práce</t>
  </si>
  <si>
    <t xml:space="preserve">    0094 - Lešení</t>
  </si>
  <si>
    <t xml:space="preserve">    0096 - Bourací práce</t>
  </si>
  <si>
    <t xml:space="preserve">    099 - Přesun hmot HSV</t>
  </si>
  <si>
    <t xml:space="preserve">    713 - Izolace tepelné</t>
  </si>
  <si>
    <t xml:space="preserve">    741 - Elektroinstalace</t>
  </si>
  <si>
    <t xml:space="preserve">    7631 - Sádrokartonové konstrukce</t>
  </si>
  <si>
    <t xml:space="preserve">    784 - Malby</t>
  </si>
  <si>
    <t>0061</t>
  </si>
  <si>
    <t>Úpravy povrchů vnitřní</t>
  </si>
  <si>
    <t>612315413</t>
  </si>
  <si>
    <t>Oprava vápenné omítky vnitřních ploch hladké, tloušťky do 20 mm stěn, v rozsahu opravované plochy přes 30 do 50%</t>
  </si>
  <si>
    <t>štíty</t>
  </si>
  <si>
    <t>17,9*2*2</t>
  </si>
  <si>
    <t>17,9*0,5*4,6*2</t>
  </si>
  <si>
    <t>0,5*(2+6,6)*0,15*28</t>
  </si>
  <si>
    <t>nadezdívky</t>
  </si>
  <si>
    <t>17,5*1,8*2</t>
  </si>
  <si>
    <t>0062</t>
  </si>
  <si>
    <t>Úpravy povrchů vnější</t>
  </si>
  <si>
    <t>00620301</t>
  </si>
  <si>
    <t>Oprava omítek se zachováním profilace, vyspravení, nový nátěr komínového tělesa - vč lešení</t>
  </si>
  <si>
    <t>00620302</t>
  </si>
  <si>
    <t>Oprava vně omítky štítu sousedního objektu - vč lešení a nátěru - odhad 75.000,-</t>
  </si>
  <si>
    <t>009</t>
  </si>
  <si>
    <t>Ostatní konstrukce a práce</t>
  </si>
  <si>
    <t>0090301</t>
  </si>
  <si>
    <t>Vyklizení a vysátí od prachu a nečistot - odhad</t>
  </si>
  <si>
    <t>hod</t>
  </si>
  <si>
    <t>0090302</t>
  </si>
  <si>
    <t>Ochrana tepelného čerpadla a rozvodů proti poškození</t>
  </si>
  <si>
    <t>0090303</t>
  </si>
  <si>
    <t>Úprava stávajících žebříků - odhad</t>
  </si>
  <si>
    <t>0090304</t>
  </si>
  <si>
    <t>Vyčištění a revize komínů</t>
  </si>
  <si>
    <t>985223111</t>
  </si>
  <si>
    <t>Přezdívání zdiva do aktivované malty cihelného, objemu přes 1 do 3 m3</t>
  </si>
  <si>
    <t>59610002</t>
  </si>
  <si>
    <t>cihla pálená plná 290x140x65mm přes P15 do P20</t>
  </si>
  <si>
    <t>997013011</t>
  </si>
  <si>
    <t>Vyklizení ulehlé suti na vzdálenost do 3 m od okraje vyklízeného prostoru nebo s naložením na dopravní prostředek z prostorů o půdorysné ploše přes 15 m2 z výšky (hloubky) do 2 m</t>
  </si>
  <si>
    <t>0094</t>
  </si>
  <si>
    <t>Lešení</t>
  </si>
  <si>
    <t>941211111</t>
  </si>
  <si>
    <t>Montáž lešení řadového rámového lehkého pracovního s podlahami s provozním zatížením tř. 3 do 200 kg/m2 šířky tř. SW06 od 0,6 do 0,9 m, výšky do 10 m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</si>
  <si>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</si>
  <si>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</si>
  <si>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941211811</t>
  </si>
  <si>
    <t>Demontáž lešení řadového rámového lehkého pracovního s provozním zatížením tř. 3 do 200 kg/m2 šířky tř. SW06 od 0,6 do 0,9 m, výšky do 10 m</t>
  </si>
  <si>
    <t>997013312</t>
  </si>
  <si>
    <t>Doprava suti shozem montáž a demontáž shozu výšky přes 10 do 20 m</t>
  </si>
  <si>
    <t>997013321</t>
  </si>
  <si>
    <t>Doprava suti shozem montáž a demontáž shozu výšky Příplatek za první a každý další den použití shozu k ceně -3311</t>
  </si>
  <si>
    <t>0096</t>
  </si>
  <si>
    <t>Bourací práce</t>
  </si>
  <si>
    <t>978013161</t>
  </si>
  <si>
    <t>Otlučení vápenných nebo vápenocementových omítek vnitřních ploch stěn s vyškrabáním spar, s očištěním zdiva, v rozsahu přes 30 do 50 %</t>
  </si>
  <si>
    <t>099</t>
  </si>
  <si>
    <t>Přesun hmot HSV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</si>
  <si>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</si>
  <si>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</si>
  <si>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713</t>
  </si>
  <si>
    <t>Izolace tepelné</t>
  </si>
  <si>
    <t>713110813</t>
  </si>
  <si>
    <t>Odstranění tepelné izolace stropů nebo podhledů z rohoží, pásů, dílců, desek, bloků volně kladených z vláknitých materiálů suchých, tloušťka izolace přes 100 mm</t>
  </si>
  <si>
    <t>713111111</t>
  </si>
  <si>
    <t>Montáž tepelné izolace stropů rohožemi, pásy, dílci, deskami, bloky (izolační materiál ve specifikaci) vrchem bez překrytí lepenkou kladenými volně</t>
  </si>
  <si>
    <t>713111111.1</t>
  </si>
  <si>
    <t>63152097</t>
  </si>
  <si>
    <t>pás tepelně izolační univerzální lambda=0,032-0,033 tl 60mm</t>
  </si>
  <si>
    <t>713191133</t>
  </si>
  <si>
    <t>Montáž tepelné izolace stavebních konstrukcí - doplňky a konstrukční součásti podlah, stropů vrchem nebo střech překrytím fólií položenou volně s přelepením spojů</t>
  </si>
  <si>
    <t>fólie kontaktní difuzně propustná pro doplňkovou hydroizolační vrstvu, třívrstvá mikroporézní PP 150g/m2 s integrovanou samolepící páskou</t>
  </si>
  <si>
    <t>998713203</t>
  </si>
  <si>
    <t>Přesun hmot pro izolace tepelné stanovený procentní sazbou (%) z ceny vodorovná dopravní vzdálenost do 50 m v objektech výšky přes 12 do 24 m</t>
  </si>
  <si>
    <t>741</t>
  </si>
  <si>
    <t>Elektroinstalace</t>
  </si>
  <si>
    <t>7410301</t>
  </si>
  <si>
    <t>Demontáž a zpětná montáž elektroinstalace a svítidel - odhad</t>
  </si>
  <si>
    <t>7620301</t>
  </si>
  <si>
    <t>Očištění a případná oprava komínové lávky - odhad</t>
  </si>
  <si>
    <t>7620302</t>
  </si>
  <si>
    <t>Demontáž stávající desk\ a dřevěného roštu s uskladněním pro znovupoužití - odhad</t>
  </si>
  <si>
    <t>7631</t>
  </si>
  <si>
    <t>Sádrokartonové konstrukce</t>
  </si>
  <si>
    <t>76310301</t>
  </si>
  <si>
    <t>Oprava SDK po výměně střešních oken</t>
  </si>
  <si>
    <t>784</t>
  </si>
  <si>
    <t>Malby</t>
  </si>
  <si>
    <t>784111015</t>
  </si>
  <si>
    <t>Obroušení podkladu omítky v místnostech výšky přes 5,00 m</t>
  </si>
  <si>
    <t>784181015</t>
  </si>
  <si>
    <t>Pačokování dvojnásobné v místnostech výšky přes 5,00 m</t>
  </si>
  <si>
    <t>784315125</t>
  </si>
  <si>
    <t>Provedení vápenné malby dvojnásobných v místnostech výšky přes 5,00 m</t>
  </si>
  <si>
    <t>58124339</t>
  </si>
  <si>
    <t>hmota nátěrová vápenná</t>
  </si>
  <si>
    <t>kg</t>
  </si>
  <si>
    <t>784181101</t>
  </si>
  <si>
    <t>Penetrace podkladu jednonásobná základní akrylátová bezbarvá v místnostech výšky do 3,80 m</t>
  </si>
  <si>
    <t>784221111</t>
  </si>
  <si>
    <t>Malby z malířských směsí otěruvzdorných za sucha dvojnásobné, bílé za sucha otěruvzdorné středně v místnostech výšky do 3,80 m</t>
  </si>
  <si>
    <t>strop</t>
  </si>
  <si>
    <t>stěny</t>
  </si>
  <si>
    <t>(18*2+11*4)*3</t>
  </si>
  <si>
    <t>04 - Fasádní lešení</t>
  </si>
  <si>
    <t xml:space="preserve">    006 - Úpravy povrchu</t>
  </si>
  <si>
    <t>006</t>
  </si>
  <si>
    <t>Úpravy povrchu</t>
  </si>
  <si>
    <t>629991001</t>
  </si>
  <si>
    <t>Zakrytí vnějších ploch před znečištěním včetně pozdějšího odkrytí ploch podélných rovných (např. chodníků) fólií položenou volně</t>
  </si>
  <si>
    <t>29*3</t>
  </si>
  <si>
    <t>941111132</t>
  </si>
  <si>
    <t>Montáž lešení řadového trubkového lehkého pracovního s podlahami s provozním zatížením tř. 3 do 200 kg/m2 šířky tř. W12 od 1,2 do 1,5 m, výšky přes 10 do 25 m</t>
  </si>
  <si>
    <t>(18+11)*15</t>
  </si>
  <si>
    <t>941111232</t>
  </si>
  <si>
    <t>Montáž lešení řadového trubkového lehkého pracovního s podlahami s provozním zatížením tř. 3 do 200 kg/m2 Příplatek za první a každý další den použití lešení k ceně -1132</t>
  </si>
  <si>
    <t>941111832</t>
  </si>
  <si>
    <t>Demontáž lešení řadového trubkového lehkého pracovního s podlahami s provozním zatížením tř. 3 do 200 kg/m2 šířky tř. W12 od 1,2 do 1,5 m, výšky přes 10 do 25 m</t>
  </si>
  <si>
    <t>941111312</t>
  </si>
  <si>
    <t>Odborná prohlídka lešení řadového trubkového lehkého pracovního s podlahami s provozním zatížením tř. 3 do 200 kg/m2 šířky tř. W06 až W12 od 0,6 m do 1,5 m výšky do 25 m, celkové plochy do 500 m2 zakrytého sítí</t>
  </si>
  <si>
    <t>944511111</t>
  </si>
  <si>
    <t>Montáž ochranné sítě zavěšené na konstrukci lešení z textilie z umělých vláken</t>
  </si>
  <si>
    <t>944511211</t>
  </si>
  <si>
    <t>Montáž ochranné sítě Příplatek za první a každý další den použití sítě k ceně -1111</t>
  </si>
  <si>
    <t>944511811</t>
  </si>
  <si>
    <t>Demontáž ochranné sítě zavěšené na konstrukci lešení z textilie z umělých vláken</t>
  </si>
  <si>
    <t>944711112</t>
  </si>
  <si>
    <t>Montáž záchytné stříšky zřizované současně s lehkým nebo těžkým lešením, šířky přes 1,5 do 2,0 m</t>
  </si>
  <si>
    <t>18+11</t>
  </si>
  <si>
    <t>944711212</t>
  </si>
  <si>
    <t>Montáž záchytné stříšky Příplatek za první a každý další den použití záchytné stříšky k ceně -1112</t>
  </si>
  <si>
    <t>944711812</t>
  </si>
  <si>
    <t>Demontáž záchytné stříšky zřizované současně s lehkým nebo těžkým lešením, šířky přes 1,5 do 2,0 m</t>
  </si>
  <si>
    <t>05 - Hromosvod</t>
  </si>
  <si>
    <t xml:space="preserve">    005 - Komunikace</t>
  </si>
  <si>
    <t>005</t>
  </si>
  <si>
    <t>Komunikace</t>
  </si>
  <si>
    <t>0050501</t>
  </si>
  <si>
    <t>Demontáž a zpětná montáž žulové dlažby - vč podloží</t>
  </si>
  <si>
    <t>740105001</t>
  </si>
  <si>
    <t>Hloubení kabelových rýh ručně š 35 cm hl 80 cm v hornině tř II skupiny 4</t>
  </si>
  <si>
    <t>740105002</t>
  </si>
  <si>
    <t>Zásyp kabelových rýh ručně se zhutněním š 35 cm hl 80 cm z horniny tř II skupiny 4</t>
  </si>
  <si>
    <t>740105003</t>
  </si>
  <si>
    <t>Úprava pláně při elektromontážích v hornině třídy těžitelnosti II skupiny 4 se zhutněním ručně</t>
  </si>
  <si>
    <t>740105004</t>
  </si>
  <si>
    <t>Měření zemního odporu přes 2 do 8 svodů</t>
  </si>
  <si>
    <t>740105005</t>
  </si>
  <si>
    <t>Celková prohlídka elektrického rozvodu a zařízení přes 100 000 do 500 000,- Kč</t>
  </si>
  <si>
    <t>740105006</t>
  </si>
  <si>
    <t>Práce na uvolnění vedení z podpěr</t>
  </si>
  <si>
    <t>740105007</t>
  </si>
  <si>
    <t>Úprava hromosvodu dle popisu v tz a výkresech</t>
  </si>
  <si>
    <t>740105008</t>
  </si>
  <si>
    <t>Montáž uzemňovacího vedení vodičů FeZn pomocí svorek v zemi drátem průměru do 10 mm ve městské - zástavbě</t>
  </si>
  <si>
    <t>740105009</t>
  </si>
  <si>
    <t>vedení FeZn pr.10mm(0,63kg/m)</t>
  </si>
  <si>
    <t>740105010</t>
  </si>
  <si>
    <t>Montáž tyčí zemnicích délky do 2 m s připojením na svodové nebo uzemňovací vedení</t>
  </si>
  <si>
    <t>740105011</t>
  </si>
  <si>
    <t>tyč zemnící ZT2,0 Kprofil FeZn 2000/50mm vč.SR3b</t>
  </si>
  <si>
    <t>740105012</t>
  </si>
  <si>
    <t>svorka pásku drátu zemnící SR3b 4šrouby FeZn</t>
  </si>
  <si>
    <t>740105013</t>
  </si>
  <si>
    <t>ochrana zemní svorky asfaltovým nátěrem</t>
  </si>
  <si>
    <t>740105014</t>
  </si>
  <si>
    <t>asfalt 80</t>
  </si>
  <si>
    <t>740105015</t>
  </si>
  <si>
    <t>Montáž hromosvodného vedení svodových vodičů s podpěrami průměru do 10 mm</t>
  </si>
  <si>
    <t>740105016</t>
  </si>
  <si>
    <t>vedení Cu pr.8mm (0,45kg/m)</t>
  </si>
  <si>
    <t>740105017</t>
  </si>
  <si>
    <t>Montáž tyčí jímacích délky do 3 m na střešní hřeben</t>
  </si>
  <si>
    <t>740105018</t>
  </si>
  <si>
    <t>jímací tyč hladká Cu pr.19/3000mm</t>
  </si>
  <si>
    <t>740105019</t>
  </si>
  <si>
    <t>ochranná stříška jímače Cu horní</t>
  </si>
  <si>
    <t>740105020</t>
  </si>
  <si>
    <t>ochranná stříška jímače Cu dolní</t>
  </si>
  <si>
    <t>740105021</t>
  </si>
  <si>
    <t>svorka k jímací tyči 4šrouby Cu</t>
  </si>
  <si>
    <t>740105022</t>
  </si>
  <si>
    <t>držák jímače a ochr trubky 200mm Cu s vrutem</t>
  </si>
  <si>
    <t>740105023</t>
  </si>
  <si>
    <t>Montáž svorek hromosvodných se 2 šrouby</t>
  </si>
  <si>
    <t>740105024</t>
  </si>
  <si>
    <t>svorka spojovací SS Cu</t>
  </si>
  <si>
    <t>740105025</t>
  </si>
  <si>
    <t>Montáž svorek hromosvodných se 3 a více šrouby</t>
  </si>
  <si>
    <t>740105026</t>
  </si>
  <si>
    <t>svorka na okapní žlaby 4šrouby Cu</t>
  </si>
  <si>
    <t>VON - Vedlejší a ostatní náklady</t>
  </si>
  <si>
    <t>V - Oddíly VRN</t>
  </si>
  <si>
    <t xml:space="preserve">    V03 - Zařízení staveniště</t>
  </si>
  <si>
    <t xml:space="preserve">    V04 - Inženýrská činnost</t>
  </si>
  <si>
    <t xml:space="preserve">    V07 - Provozní vlivy</t>
  </si>
  <si>
    <t xml:space="preserve">    V08 - Přesun stavebních kapacit</t>
  </si>
  <si>
    <t>V</t>
  </si>
  <si>
    <t>Oddíly VRN</t>
  </si>
  <si>
    <t>V03</t>
  </si>
  <si>
    <t>Zařízení staveniště</t>
  </si>
  <si>
    <t>030001000</t>
  </si>
  <si>
    <t>Základní rozdělení průvodních činností a nákladů zařízení staveniště</t>
  </si>
  <si>
    <t>034403000</t>
  </si>
  <si>
    <t>Zařízení staveniště zabezpečení staveniště osvětlení staveniště</t>
  </si>
  <si>
    <t>035103001</t>
  </si>
  <si>
    <t>Zařízení staveniště pronájem ploch</t>
  </si>
  <si>
    <t>V04</t>
  </si>
  <si>
    <t>Inženýrská činnost</t>
  </si>
  <si>
    <t>042403000</t>
  </si>
  <si>
    <t>Inženýrská činnost posudky vliv stavby na životní prostředí</t>
  </si>
  <si>
    <t>042503000</t>
  </si>
  <si>
    <t>Inženýrská činnost posudky plán BOZP na staveništi</t>
  </si>
  <si>
    <t>045002000</t>
  </si>
  <si>
    <t>Hlavní tituly průvodních činností a nákladů inženýrská činnost kompletační a koordinační činnost</t>
  </si>
  <si>
    <t>V07</t>
  </si>
  <si>
    <t>Provozní vlivy</t>
  </si>
  <si>
    <t>079002000</t>
  </si>
  <si>
    <t>Hlavní tituly průvodních činností a nákladů provozní vlivy ostatní provozní vlivy</t>
  </si>
  <si>
    <t>V08</t>
  </si>
  <si>
    <t>Přesun stavebních kapacit</t>
  </si>
  <si>
    <t>081002000</t>
  </si>
  <si>
    <t>Hlavní tituly průvodních činností a nákladů další náklady na pracovníky denní doprava zaměstnanců na staveniště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</si>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</sst>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4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4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6</v>
      </c>
    </row>
    <row r="5" s="1" customFormat="1" ht="12" customHeight="1">
      <c r="B5" s="23"/>
      <c r="C5" s="24"/>
      <c r="D5" s="28" t="s">
        <v>12</v>
      </c>
      <c r="E5" s="24"/>
      <c r="F5" s="24"/>
      <c r="G5" s="24"/>
      <c r="H5" s="24"/>
      <c r="I5" s="24"/>
      <c r="J5" s="24"/>
      <c r="K5" s="29" t="s">
        <v>13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14</v>
      </c>
      <c r="BS5" s="19" t="s">
        <v>6</v>
      </c>
    </row>
    <row r="6" s="1" customFormat="1" ht="36.96" customHeight="1">
      <c r="B6" s="23"/>
      <c r="C6" s="24"/>
      <c r="D6" s="31" t="s">
        <v>15</v>
      </c>
      <c r="E6" s="24"/>
      <c r="F6" s="24"/>
      <c r="G6" s="24"/>
      <c r="H6" s="24"/>
      <c r="I6" s="24"/>
      <c r="J6" s="24"/>
      <c r="K6" s="32" t="s">
        <v>16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19</v>
      </c>
      <c r="AL7" s="24"/>
      <c r="AM7" s="24"/>
      <c r="AN7" s="29" t="s">
        <v>18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22</v>
      </c>
      <c r="AL8" s="24"/>
      <c r="AM8" s="24"/>
      <c r="AN8" s="35" t="s">
        <v>23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25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25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33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36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25</v>
      </c>
      <c r="AL19" s="24"/>
      <c r="AM19" s="24"/>
      <c r="AN19" s="29" t="s">
        <v>18</v>
      </c>
      <c r="AO19" s="24"/>
      <c r="AP19" s="24"/>
      <c r="AQ19" s="24"/>
      <c r="AR19" s="22"/>
      <c r="BE19" s="33"/>
      <c r="BS19" s="19" t="s">
        <v>36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ROUND(AG54,0)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0)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0)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0)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0)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0)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0)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0)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12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_25045_ind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15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Lékárna U Bílého jednorožce - oprava krovu a výměna střešní krytiny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20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náměstí Míru 149/I.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22</v>
      </c>
      <c r="AJ47" s="42"/>
      <c r="AK47" s="42"/>
      <c r="AL47" s="42"/>
      <c r="AM47" s="74" t="str">
        <f>IF(AN8= "","",AN8)</f>
        <v>5. 6. 2025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24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Galerie Klatovy / Klenová, příspěvková organizace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ATELIER SOUKUP OPL ŠVEHLA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ROUND(SUM(AG55:AG60),0)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18</v>
      </c>
      <c r="AR54" s="106"/>
      <c r="AS54" s="107">
        <f>ROUND(SUM(AS55:AS60),0)</f>
        <v>0</v>
      </c>
      <c r="AT54" s="108">
        <f>ROUND(SUM(AV54:AW54),0)</f>
        <v>0</v>
      </c>
      <c r="AU54" s="109">
        <f>ROUND(SUM(AU55:AU60),5)</f>
        <v>0</v>
      </c>
      <c r="AV54" s="108">
        <f>ROUND(AZ54*L29,0)</f>
        <v>0</v>
      </c>
      <c r="AW54" s="108">
        <f>ROUND(BA54*L30,0)</f>
        <v>0</v>
      </c>
      <c r="AX54" s="108">
        <f>ROUND(BB54*L29,0)</f>
        <v>0</v>
      </c>
      <c r="AY54" s="108">
        <f>ROUND(BC54*L30,0)</f>
        <v>0</v>
      </c>
      <c r="AZ54" s="108">
        <f>ROUND(SUM(AZ55:AZ60),0)</f>
        <v>0</v>
      </c>
      <c r="BA54" s="108">
        <f>ROUND(SUM(BA55:BA60),0)</f>
        <v>0</v>
      </c>
      <c r="BB54" s="108">
        <f>ROUND(SUM(BB55:BB60),0)</f>
        <v>0</v>
      </c>
      <c r="BC54" s="108">
        <f>ROUND(SUM(BC55:BC60),0)</f>
        <v>0</v>
      </c>
      <c r="BD54" s="110">
        <f>ROUND(SUM(BD55:BD60),0)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18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Oprava krovu'!J30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ROUND(SUM(AV55:AW55),0)</f>
        <v>0</v>
      </c>
      <c r="AU55" s="123">
        <f>'01 - Oprava krovu'!P84</f>
        <v>0</v>
      </c>
      <c r="AV55" s="122">
        <f>'01 - Oprava krovu'!J33</f>
        <v>0</v>
      </c>
      <c r="AW55" s="122">
        <f>'01 - Oprava krovu'!J34</f>
        <v>0</v>
      </c>
      <c r="AX55" s="122">
        <f>'01 - Oprava krovu'!J35</f>
        <v>0</v>
      </c>
      <c r="AY55" s="122">
        <f>'01 - Oprava krovu'!J36</f>
        <v>0</v>
      </c>
      <c r="AZ55" s="122">
        <f>'01 - Oprava krovu'!F33</f>
        <v>0</v>
      </c>
      <c r="BA55" s="122">
        <f>'01 - Oprava krovu'!F34</f>
        <v>0</v>
      </c>
      <c r="BB55" s="122">
        <f>'01 - Oprava krovu'!F35</f>
        <v>0</v>
      </c>
      <c r="BC55" s="122">
        <f>'01 - Oprava krovu'!F36</f>
        <v>0</v>
      </c>
      <c r="BD55" s="124">
        <f>'01 - Oprava krovu'!F37</f>
        <v>0</v>
      </c>
      <c r="BE55" s="7"/>
      <c r="BT55" s="125" t="s">
        <v>36</v>
      </c>
      <c r="BV55" s="125" t="s">
        <v>77</v>
      </c>
      <c r="BW55" s="125" t="s">
        <v>83</v>
      </c>
      <c r="BX55" s="125" t="s">
        <v>5</v>
      </c>
      <c r="CL55" s="125" t="s">
        <v>18</v>
      </c>
      <c r="CM55" s="125" t="s">
        <v>84</v>
      </c>
    </row>
    <row r="56" s="7" customFormat="1" ht="16.5" customHeight="1">
      <c r="A56" s="113" t="s">
        <v>79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Výměna střešní krytiny'!J30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ROUND(SUM(AV56:AW56),0)</f>
        <v>0</v>
      </c>
      <c r="AU56" s="123">
        <f>'02 - Výměna střešní krytiny'!P89</f>
        <v>0</v>
      </c>
      <c r="AV56" s="122">
        <f>'02 - Výměna střešní krytiny'!J33</f>
        <v>0</v>
      </c>
      <c r="AW56" s="122">
        <f>'02 - Výměna střešní krytiny'!J34</f>
        <v>0</v>
      </c>
      <c r="AX56" s="122">
        <f>'02 - Výměna střešní krytiny'!J35</f>
        <v>0</v>
      </c>
      <c r="AY56" s="122">
        <f>'02 - Výměna střešní krytiny'!J36</f>
        <v>0</v>
      </c>
      <c r="AZ56" s="122">
        <f>'02 - Výměna střešní krytiny'!F33</f>
        <v>0</v>
      </c>
      <c r="BA56" s="122">
        <f>'02 - Výměna střešní krytiny'!F34</f>
        <v>0</v>
      </c>
      <c r="BB56" s="122">
        <f>'02 - Výměna střešní krytiny'!F35</f>
        <v>0</v>
      </c>
      <c r="BC56" s="122">
        <f>'02 - Výměna střešní krytiny'!F36</f>
        <v>0</v>
      </c>
      <c r="BD56" s="124">
        <f>'02 - Výměna střešní krytiny'!F37</f>
        <v>0</v>
      </c>
      <c r="BE56" s="7"/>
      <c r="BT56" s="125" t="s">
        <v>36</v>
      </c>
      <c r="BV56" s="125" t="s">
        <v>77</v>
      </c>
      <c r="BW56" s="125" t="s">
        <v>87</v>
      </c>
      <c r="BX56" s="125" t="s">
        <v>5</v>
      </c>
      <c r="CL56" s="125" t="s">
        <v>18</v>
      </c>
      <c r="CM56" s="125" t="s">
        <v>84</v>
      </c>
    </row>
    <row r="57" s="7" customFormat="1" ht="24.75" customHeight="1">
      <c r="A57" s="113" t="s">
        <v>79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Stavební úpravy půdn...'!J30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1">
        <v>0</v>
      </c>
      <c r="AT57" s="122">
        <f>ROUND(SUM(AV57:AW57),0)</f>
        <v>0</v>
      </c>
      <c r="AU57" s="123">
        <f>'03 - Stavební úpravy půdn...'!P93</f>
        <v>0</v>
      </c>
      <c r="AV57" s="122">
        <f>'03 - Stavební úpravy půdn...'!J33</f>
        <v>0</v>
      </c>
      <c r="AW57" s="122">
        <f>'03 - Stavební úpravy půdn...'!J34</f>
        <v>0</v>
      </c>
      <c r="AX57" s="122">
        <f>'03 - Stavební úpravy půdn...'!J35</f>
        <v>0</v>
      </c>
      <c r="AY57" s="122">
        <f>'03 - Stavební úpravy půdn...'!J36</f>
        <v>0</v>
      </c>
      <c r="AZ57" s="122">
        <f>'03 - Stavební úpravy půdn...'!F33</f>
        <v>0</v>
      </c>
      <c r="BA57" s="122">
        <f>'03 - Stavební úpravy půdn...'!F34</f>
        <v>0</v>
      </c>
      <c r="BB57" s="122">
        <f>'03 - Stavební úpravy půdn...'!F35</f>
        <v>0</v>
      </c>
      <c r="BC57" s="122">
        <f>'03 - Stavební úpravy půdn...'!F36</f>
        <v>0</v>
      </c>
      <c r="BD57" s="124">
        <f>'03 - Stavební úpravy půdn...'!F37</f>
        <v>0</v>
      </c>
      <c r="BE57" s="7"/>
      <c r="BT57" s="125" t="s">
        <v>36</v>
      </c>
      <c r="BV57" s="125" t="s">
        <v>77</v>
      </c>
      <c r="BW57" s="125" t="s">
        <v>90</v>
      </c>
      <c r="BX57" s="125" t="s">
        <v>5</v>
      </c>
      <c r="CL57" s="125" t="s">
        <v>18</v>
      </c>
      <c r="CM57" s="125" t="s">
        <v>84</v>
      </c>
    </row>
    <row r="58" s="7" customFormat="1" ht="16.5" customHeight="1">
      <c r="A58" s="113" t="s">
        <v>79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Fasádní lešení'!J30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82</v>
      </c>
      <c r="AR58" s="120"/>
      <c r="AS58" s="121">
        <v>0</v>
      </c>
      <c r="AT58" s="122">
        <f>ROUND(SUM(AV58:AW58),0)</f>
        <v>0</v>
      </c>
      <c r="AU58" s="123">
        <f>'04 - Fasádní lešení'!P82</f>
        <v>0</v>
      </c>
      <c r="AV58" s="122">
        <f>'04 - Fasádní lešení'!J33</f>
        <v>0</v>
      </c>
      <c r="AW58" s="122">
        <f>'04 - Fasádní lešení'!J34</f>
        <v>0</v>
      </c>
      <c r="AX58" s="122">
        <f>'04 - Fasádní lešení'!J35</f>
        <v>0</v>
      </c>
      <c r="AY58" s="122">
        <f>'04 - Fasádní lešení'!J36</f>
        <v>0</v>
      </c>
      <c r="AZ58" s="122">
        <f>'04 - Fasádní lešení'!F33</f>
        <v>0</v>
      </c>
      <c r="BA58" s="122">
        <f>'04 - Fasádní lešení'!F34</f>
        <v>0</v>
      </c>
      <c r="BB58" s="122">
        <f>'04 - Fasádní lešení'!F35</f>
        <v>0</v>
      </c>
      <c r="BC58" s="122">
        <f>'04 - Fasádní lešení'!F36</f>
        <v>0</v>
      </c>
      <c r="BD58" s="124">
        <f>'04 - Fasádní lešení'!F37</f>
        <v>0</v>
      </c>
      <c r="BE58" s="7"/>
      <c r="BT58" s="125" t="s">
        <v>36</v>
      </c>
      <c r="BV58" s="125" t="s">
        <v>77</v>
      </c>
      <c r="BW58" s="125" t="s">
        <v>93</v>
      </c>
      <c r="BX58" s="125" t="s">
        <v>5</v>
      </c>
      <c r="CL58" s="125" t="s">
        <v>18</v>
      </c>
      <c r="CM58" s="125" t="s">
        <v>84</v>
      </c>
    </row>
    <row r="59" s="7" customFormat="1" ht="16.5" customHeight="1">
      <c r="A59" s="113" t="s">
        <v>79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Hromosvod'!J30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82</v>
      </c>
      <c r="AR59" s="120"/>
      <c r="AS59" s="121">
        <v>0</v>
      </c>
      <c r="AT59" s="122">
        <f>ROUND(SUM(AV59:AW59),0)</f>
        <v>0</v>
      </c>
      <c r="AU59" s="123">
        <f>'05 - Hromosvod'!P83</f>
        <v>0</v>
      </c>
      <c r="AV59" s="122">
        <f>'05 - Hromosvod'!J33</f>
        <v>0</v>
      </c>
      <c r="AW59" s="122">
        <f>'05 - Hromosvod'!J34</f>
        <v>0</v>
      </c>
      <c r="AX59" s="122">
        <f>'05 - Hromosvod'!J35</f>
        <v>0</v>
      </c>
      <c r="AY59" s="122">
        <f>'05 - Hromosvod'!J36</f>
        <v>0</v>
      </c>
      <c r="AZ59" s="122">
        <f>'05 - Hromosvod'!F33</f>
        <v>0</v>
      </c>
      <c r="BA59" s="122">
        <f>'05 - Hromosvod'!F34</f>
        <v>0</v>
      </c>
      <c r="BB59" s="122">
        <f>'05 - Hromosvod'!F35</f>
        <v>0</v>
      </c>
      <c r="BC59" s="122">
        <f>'05 - Hromosvod'!F36</f>
        <v>0</v>
      </c>
      <c r="BD59" s="124">
        <f>'05 - Hromosvod'!F37</f>
        <v>0</v>
      </c>
      <c r="BE59" s="7"/>
      <c r="BT59" s="125" t="s">
        <v>36</v>
      </c>
      <c r="BV59" s="125" t="s">
        <v>77</v>
      </c>
      <c r="BW59" s="125" t="s">
        <v>96</v>
      </c>
      <c r="BX59" s="125" t="s">
        <v>5</v>
      </c>
      <c r="CL59" s="125" t="s">
        <v>18</v>
      </c>
      <c r="CM59" s="125" t="s">
        <v>84</v>
      </c>
    </row>
    <row r="60" s="7" customFormat="1" ht="16.5" customHeight="1">
      <c r="A60" s="113" t="s">
        <v>79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'VON - Vedlejší a ostatní 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82</v>
      </c>
      <c r="AR60" s="120"/>
      <c r="AS60" s="126">
        <v>0</v>
      </c>
      <c r="AT60" s="127">
        <f>ROUND(SUM(AV60:AW60),0)</f>
        <v>0</v>
      </c>
      <c r="AU60" s="128">
        <f>'VON - Vedlejší a ostatní ...'!P84</f>
        <v>0</v>
      </c>
      <c r="AV60" s="127">
        <f>'VON - Vedlejší a ostatní ...'!J33</f>
        <v>0</v>
      </c>
      <c r="AW60" s="127">
        <f>'VON - Vedlejší a ostatní ...'!J34</f>
        <v>0</v>
      </c>
      <c r="AX60" s="127">
        <f>'VON - Vedlejší a ostatní ...'!J35</f>
        <v>0</v>
      </c>
      <c r="AY60" s="127">
        <f>'VON - Vedlejší a ostatní ...'!J36</f>
        <v>0</v>
      </c>
      <c r="AZ60" s="127">
        <f>'VON - Vedlejší a ostatní ...'!F33</f>
        <v>0</v>
      </c>
      <c r="BA60" s="127">
        <f>'VON - Vedlejší a ostatní ...'!F34</f>
        <v>0</v>
      </c>
      <c r="BB60" s="127">
        <f>'VON - Vedlejší a ostatní ...'!F35</f>
        <v>0</v>
      </c>
      <c r="BC60" s="127">
        <f>'VON - Vedlejší a ostatní ...'!F36</f>
        <v>0</v>
      </c>
      <c r="BD60" s="129">
        <f>'VON - Vedlejší a ostatní ...'!F37</f>
        <v>0</v>
      </c>
      <c r="BE60" s="7"/>
      <c r="BT60" s="125" t="s">
        <v>36</v>
      </c>
      <c r="BV60" s="125" t="s">
        <v>77</v>
      </c>
      <c r="BW60" s="125" t="s">
        <v>99</v>
      </c>
      <c r="BX60" s="125" t="s">
        <v>5</v>
      </c>
      <c r="CL60" s="125" t="s">
        <v>18</v>
      </c>
      <c r="CM60" s="125" t="s">
        <v>84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0sV51JGkAp8WCW3mK68z1KL8vY3kg+wFW8/fh1DFQB8UUjKJkVr1R49zjvqp8L4DuA8wUZlvSm073cJx+vjoJw==" hashValue="jc8BAZ4aLSnST9tjmjJtAfbWBR9A+p4lTCd1t2XhgI3Yxvayj5NYUzNHUqjoV54NwG8p+Mb/znRxtWAJu+YpP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Oprava krovu'!C2" display="/"/>
    <hyperlink ref="A56" location="'02 - Výměna střešní krytiny'!C2" display="/"/>
    <hyperlink ref="A57" location="'03 - Stavební úpravy půdn...'!C2" display="/"/>
    <hyperlink ref="A58" location="'04 - Fasádní lešení'!C2" display="/"/>
    <hyperlink ref="A59" location="'05 - Hromosvod'!C2" display="/"/>
    <hyperlink ref="A60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ROUND(J84,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ROUND((SUM(BE84:BE133)),  0)</f>
        <v>0</v>
      </c>
      <c r="G33" s="40"/>
      <c r="H33" s="40"/>
      <c r="I33" s="150">
        <v>0.20999999999999999</v>
      </c>
      <c r="J33" s="149">
        <f>ROUND(((SUM(BE84:BE133))*I33),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ROUND((SUM(BF84:BF133)),  0)</f>
        <v>0</v>
      </c>
      <c r="G34" s="40"/>
      <c r="H34" s="40"/>
      <c r="I34" s="150">
        <v>0.12</v>
      </c>
      <c r="J34" s="149">
        <f>ROUND(((SUM(BF84:BF133))*I34),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ROUND((SUM(BG84:BG133)),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ROUND((SUM(BH84:BH133)),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ROUND((SUM(BI84:BI133)),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Oprava krovu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109</v>
      </c>
      <c r="E62" s="170"/>
      <c r="F62" s="170"/>
      <c r="G62" s="170"/>
      <c r="H62" s="170"/>
      <c r="I62" s="170"/>
      <c r="J62" s="171">
        <f>J91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J92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J130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Lékárna U Bílého jednorožce - oprava krovu a výměna střešní krytiny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01 - Oprava krovu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20</v>
      </c>
      <c r="D78" s="42"/>
      <c r="E78" s="42"/>
      <c r="F78" s="29" t="str">
        <f>F12</f>
        <v xml:space="preserve">náměstí Míru 149/I. </v>
      </c>
      <c r="G78" s="42"/>
      <c r="H78" s="42"/>
      <c r="I78" s="34" t="s">
        <v>22</v>
      </c>
      <c r="J78" s="74" t="str">
        <f>IF(J12="","",J12)</f>
        <v>5. 6. 2025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24</v>
      </c>
      <c r="D80" s="42"/>
      <c r="E80" s="42"/>
      <c r="F80" s="29" t="str">
        <f>E15</f>
        <v>Galerie Klatovy / Klenová, příspěvková organizace</v>
      </c>
      <c r="G80" s="42"/>
      <c r="H80" s="42"/>
      <c r="I80" s="34" t="s">
        <v>31</v>
      </c>
      <c r="J80" s="38" t="str">
        <f>E21</f>
        <v>ATELIER SOUKUP OPL ŠVEHLA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113</v>
      </c>
      <c r="D83" s="182" t="s">
        <v>60</v>
      </c>
      <c r="E83" s="182" t="s">
        <v>56</v>
      </c>
      <c r="F83" s="182" t="s">
        <v>57</v>
      </c>
      <c r="G83" s="182" t="s">
        <v>114</v>
      </c>
      <c r="H83" s="182" t="s">
        <v>115</v>
      </c>
      <c r="I83" s="182" t="s">
        <v>116</v>
      </c>
      <c r="J83" s="182" t="s">
        <v>105</v>
      </c>
      <c r="K83" s="183" t="s">
        <v>117</v>
      </c>
      <c r="L83" s="184"/>
      <c r="M83" s="94" t="s">
        <v>18</v>
      </c>
      <c r="N83" s="95" t="s">
        <v>45</v>
      </c>
      <c r="O83" s="95" t="s">
        <v>118</v>
      </c>
      <c r="P83" s="95" t="s">
        <v>119</v>
      </c>
      <c r="Q83" s="95" t="s">
        <v>120</v>
      </c>
      <c r="R83" s="95" t="s">
        <v>121</v>
      </c>
      <c r="S83" s="95" t="s">
        <v>122</v>
      </c>
      <c r="T83" s="96" t="s">
        <v>123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P85+P91</f>
        <v>0</v>
      </c>
      <c r="Q84" s="98"/>
      <c r="R84" s="187">
        <f>R85+R91</f>
        <v>0</v>
      </c>
      <c r="S84" s="98"/>
      <c r="T84" s="188">
        <f>T85+T91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106</v>
      </c>
      <c r="BK84" s="189">
        <f>BK85+BK91</f>
        <v>0</v>
      </c>
    </row>
    <row r="85" s="12" customFormat="1" ht="25.92" customHeight="1">
      <c r="A85" s="12"/>
      <c r="B85" s="190"/>
      <c r="C85" s="191"/>
      <c r="D85" s="192" t="s">
        <v>74</v>
      </c>
      <c r="E85" s="193" t="s">
        <v>125</v>
      </c>
      <c r="F85" s="193" t="s">
        <v>126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</f>
        <v>0</v>
      </c>
      <c r="Q85" s="198"/>
      <c r="R85" s="199">
        <f>R86</f>
        <v>0</v>
      </c>
      <c r="S85" s="198"/>
      <c r="T85" s="200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36</v>
      </c>
      <c r="AT85" s="202" t="s">
        <v>74</v>
      </c>
      <c r="AU85" s="202" t="s">
        <v>75</v>
      </c>
      <c r="AY85" s="201" t="s">
        <v>127</v>
      </c>
      <c r="BK85" s="203">
        <f>BK86</f>
        <v>0</v>
      </c>
    </row>
    <row r="86" s="12" customFormat="1" ht="22.8" customHeight="1">
      <c r="A86" s="12"/>
      <c r="B86" s="190"/>
      <c r="C86" s="191"/>
      <c r="D86" s="192" t="s">
        <v>74</v>
      </c>
      <c r="E86" s="204" t="s">
        <v>128</v>
      </c>
      <c r="F86" s="204" t="s">
        <v>129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SUM(P87:P90)</f>
        <v>0</v>
      </c>
      <c r="Q86" s="198"/>
      <c r="R86" s="199">
        <f>SUM(R87:R90)</f>
        <v>0</v>
      </c>
      <c r="S86" s="198"/>
      <c r="T86" s="200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36</v>
      </c>
      <c r="AT86" s="202" t="s">
        <v>74</v>
      </c>
      <c r="AU86" s="202" t="s">
        <v>36</v>
      </c>
      <c r="AY86" s="201" t="s">
        <v>127</v>
      </c>
      <c r="BK86" s="203">
        <f>SUM(BK87:BK90)</f>
        <v>0</v>
      </c>
    </row>
    <row r="87" s="2" customFormat="1" ht="24.15" customHeight="1">
      <c r="A87" s="40"/>
      <c r="B87" s="41"/>
      <c r="C87" s="206" t="s">
        <v>36</v>
      </c>
      <c r="D87" s="206" t="s">
        <v>130</v>
      </c>
      <c r="E87" s="207" t="s">
        <v>131</v>
      </c>
      <c r="F87" s="208" t="s">
        <v>132</v>
      </c>
      <c r="G87" s="209" t="s">
        <v>133</v>
      </c>
      <c r="H87" s="210">
        <v>0.59999999999999998</v>
      </c>
      <c r="I87" s="211"/>
      <c r="J87" s="210">
        <f>ROUND(I87*H87,1)</f>
        <v>0</v>
      </c>
      <c r="K87" s="208" t="s">
        <v>134</v>
      </c>
      <c r="L87" s="46"/>
      <c r="M87" s="212" t="s">
        <v>18</v>
      </c>
      <c r="N87" s="213" t="s">
        <v>46</v>
      </c>
      <c r="O87" s="86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6" t="s">
        <v>135</v>
      </c>
      <c r="AT87" s="216" t="s">
        <v>130</v>
      </c>
      <c r="AU87" s="216" t="s">
        <v>84</v>
      </c>
      <c r="AY87" s="19" t="s">
        <v>127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9" t="s">
        <v>36</v>
      </c>
      <c r="BK87" s="217">
        <f>ROUND(I87*H87,1)</f>
        <v>0</v>
      </c>
      <c r="BL87" s="19" t="s">
        <v>135</v>
      </c>
      <c r="BM87" s="216" t="s">
        <v>84</v>
      </c>
    </row>
    <row r="88" s="2" customFormat="1" ht="21.75" customHeight="1">
      <c r="A88" s="40"/>
      <c r="B88" s="41"/>
      <c r="C88" s="206" t="s">
        <v>84</v>
      </c>
      <c r="D88" s="206" t="s">
        <v>130</v>
      </c>
      <c r="E88" s="207" t="s">
        <v>136</v>
      </c>
      <c r="F88" s="208" t="s">
        <v>137</v>
      </c>
      <c r="G88" s="209" t="s">
        <v>133</v>
      </c>
      <c r="H88" s="210">
        <v>0.59999999999999998</v>
      </c>
      <c r="I88" s="211"/>
      <c r="J88" s="210">
        <f>ROUND(I88*H88,1)</f>
        <v>0</v>
      </c>
      <c r="K88" s="208" t="s">
        <v>134</v>
      </c>
      <c r="L88" s="46"/>
      <c r="M88" s="212" t="s">
        <v>18</v>
      </c>
      <c r="N88" s="213" t="s">
        <v>46</v>
      </c>
      <c r="O88" s="86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6" t="s">
        <v>135</v>
      </c>
      <c r="AT88" s="216" t="s">
        <v>130</v>
      </c>
      <c r="AU88" s="216" t="s">
        <v>84</v>
      </c>
      <c r="AY88" s="19" t="s">
        <v>127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9" t="s">
        <v>36</v>
      </c>
      <c r="BK88" s="217">
        <f>ROUND(I88*H88,1)</f>
        <v>0</v>
      </c>
      <c r="BL88" s="19" t="s">
        <v>135</v>
      </c>
      <c r="BM88" s="216" t="s">
        <v>135</v>
      </c>
    </row>
    <row r="89" s="2" customFormat="1" ht="24.15" customHeight="1">
      <c r="A89" s="40"/>
      <c r="B89" s="41"/>
      <c r="C89" s="206" t="s">
        <v>138</v>
      </c>
      <c r="D89" s="206" t="s">
        <v>130</v>
      </c>
      <c r="E89" s="207" t="s">
        <v>139</v>
      </c>
      <c r="F89" s="208" t="s">
        <v>140</v>
      </c>
      <c r="G89" s="209" t="s">
        <v>133</v>
      </c>
      <c r="H89" s="210">
        <v>12.199999999999999</v>
      </c>
      <c r="I89" s="211"/>
      <c r="J89" s="210">
        <f>ROUND(I89*H89,1)</f>
        <v>0</v>
      </c>
      <c r="K89" s="208" t="s">
        <v>134</v>
      </c>
      <c r="L89" s="46"/>
      <c r="M89" s="212" t="s">
        <v>18</v>
      </c>
      <c r="N89" s="213" t="s">
        <v>46</v>
      </c>
      <c r="O89" s="86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6" t="s">
        <v>135</v>
      </c>
      <c r="AT89" s="216" t="s">
        <v>130</v>
      </c>
      <c r="AU89" s="216" t="s">
        <v>84</v>
      </c>
      <c r="AY89" s="19" t="s">
        <v>127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9" t="s">
        <v>36</v>
      </c>
      <c r="BK89" s="217">
        <f>ROUND(I89*H89,1)</f>
        <v>0</v>
      </c>
      <c r="BL89" s="19" t="s">
        <v>135</v>
      </c>
      <c r="BM89" s="216" t="s">
        <v>141</v>
      </c>
    </row>
    <row r="90" s="2" customFormat="1" ht="24.15" customHeight="1">
      <c r="A90" s="40"/>
      <c r="B90" s="41"/>
      <c r="C90" s="206" t="s">
        <v>135</v>
      </c>
      <c r="D90" s="206" t="s">
        <v>130</v>
      </c>
      <c r="E90" s="207" t="s">
        <v>142</v>
      </c>
      <c r="F90" s="208" t="s">
        <v>143</v>
      </c>
      <c r="G90" s="209" t="s">
        <v>133</v>
      </c>
      <c r="H90" s="210">
        <v>0.59999999999999998</v>
      </c>
      <c r="I90" s="211"/>
      <c r="J90" s="210">
        <f>ROUND(I90*H90,1)</f>
        <v>0</v>
      </c>
      <c r="K90" s="208" t="s">
        <v>134</v>
      </c>
      <c r="L90" s="46"/>
      <c r="M90" s="212" t="s">
        <v>18</v>
      </c>
      <c r="N90" s="213" t="s">
        <v>46</v>
      </c>
      <c r="O90" s="86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6" t="s">
        <v>135</v>
      </c>
      <c r="AT90" s="216" t="s">
        <v>130</v>
      </c>
      <c r="AU90" s="216" t="s">
        <v>84</v>
      </c>
      <c r="AY90" s="19" t="s">
        <v>127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9" t="s">
        <v>36</v>
      </c>
      <c r="BK90" s="217">
        <f>ROUND(I90*H90,1)</f>
        <v>0</v>
      </c>
      <c r="BL90" s="19" t="s">
        <v>135</v>
      </c>
      <c r="BM90" s="216" t="s">
        <v>144</v>
      </c>
    </row>
    <row r="91" s="12" customFormat="1" ht="25.92" customHeight="1">
      <c r="A91" s="12"/>
      <c r="B91" s="190"/>
      <c r="C91" s="191"/>
      <c r="D91" s="192" t="s">
        <v>74</v>
      </c>
      <c r="E91" s="193" t="s">
        <v>145</v>
      </c>
      <c r="F91" s="193" t="s">
        <v>146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P92+P130</f>
        <v>0</v>
      </c>
      <c r="Q91" s="198"/>
      <c r="R91" s="199">
        <f>R92+R130</f>
        <v>0</v>
      </c>
      <c r="S91" s="198"/>
      <c r="T91" s="200">
        <f>T92+T130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36</v>
      </c>
      <c r="AT91" s="202" t="s">
        <v>74</v>
      </c>
      <c r="AU91" s="202" t="s">
        <v>75</v>
      </c>
      <c r="AY91" s="201" t="s">
        <v>127</v>
      </c>
      <c r="BK91" s="203">
        <f>BK92+BK130</f>
        <v>0</v>
      </c>
    </row>
    <row r="92" s="12" customFormat="1" ht="22.8" customHeight="1">
      <c r="A92" s="12"/>
      <c r="B92" s="190"/>
      <c r="C92" s="191"/>
      <c r="D92" s="192" t="s">
        <v>74</v>
      </c>
      <c r="E92" s="204" t="s">
        <v>147</v>
      </c>
      <c r="F92" s="204" t="s">
        <v>148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SUM(P93:P129)</f>
        <v>0</v>
      </c>
      <c r="Q92" s="198"/>
      <c r="R92" s="199">
        <f>SUM(R93:R129)</f>
        <v>0</v>
      </c>
      <c r="S92" s="198"/>
      <c r="T92" s="200">
        <f>SUM(T93:T129)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84</v>
      </c>
      <c r="AT92" s="202" t="s">
        <v>74</v>
      </c>
      <c r="AU92" s="202" t="s">
        <v>36</v>
      </c>
      <c r="AY92" s="201" t="s">
        <v>127</v>
      </c>
      <c r="BK92" s="203">
        <f>SUM(BK93:BK129)</f>
        <v>0</v>
      </c>
    </row>
    <row r="93" s="2" customFormat="1" ht="16.5" customHeight="1">
      <c r="A93" s="40"/>
      <c r="B93" s="41"/>
      <c r="C93" s="206" t="s">
        <v>149</v>
      </c>
      <c r="D93" s="206" t="s">
        <v>130</v>
      </c>
      <c r="E93" s="207" t="s">
        <v>150</v>
      </c>
      <c r="F93" s="208" t="s">
        <v>151</v>
      </c>
      <c r="G93" s="209" t="s">
        <v>152</v>
      </c>
      <c r="H93" s="210">
        <v>1.3</v>
      </c>
      <c r="I93" s="211"/>
      <c r="J93" s="210">
        <f>ROUND(I93*H93,1)</f>
        <v>0</v>
      </c>
      <c r="K93" s="208" t="s">
        <v>134</v>
      </c>
      <c r="L93" s="46"/>
      <c r="M93" s="212" t="s">
        <v>18</v>
      </c>
      <c r="N93" s="213" t="s">
        <v>46</v>
      </c>
      <c r="O93" s="86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6" t="s">
        <v>153</v>
      </c>
      <c r="AT93" s="216" t="s">
        <v>130</v>
      </c>
      <c r="AU93" s="216" t="s">
        <v>84</v>
      </c>
      <c r="AY93" s="19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9" t="s">
        <v>36</v>
      </c>
      <c r="BK93" s="217">
        <f>ROUND(I93*H93,1)</f>
        <v>0</v>
      </c>
      <c r="BL93" s="19" t="s">
        <v>153</v>
      </c>
      <c r="BM93" s="216" t="s">
        <v>154</v>
      </c>
    </row>
    <row r="94" s="2" customFormat="1" ht="24.15" customHeight="1">
      <c r="A94" s="40"/>
      <c r="B94" s="41"/>
      <c r="C94" s="206" t="s">
        <v>141</v>
      </c>
      <c r="D94" s="206" t="s">
        <v>130</v>
      </c>
      <c r="E94" s="207" t="s">
        <v>155</v>
      </c>
      <c r="F94" s="208" t="s">
        <v>156</v>
      </c>
      <c r="G94" s="209" t="s">
        <v>152</v>
      </c>
      <c r="H94" s="210">
        <v>1.3</v>
      </c>
      <c r="I94" s="211"/>
      <c r="J94" s="210">
        <f>ROUND(I94*H94,1)</f>
        <v>0</v>
      </c>
      <c r="K94" s="208" t="s">
        <v>134</v>
      </c>
      <c r="L94" s="46"/>
      <c r="M94" s="212" t="s">
        <v>18</v>
      </c>
      <c r="N94" s="213" t="s">
        <v>46</v>
      </c>
      <c r="O94" s="86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6" t="s">
        <v>153</v>
      </c>
      <c r="AT94" s="216" t="s">
        <v>130</v>
      </c>
      <c r="AU94" s="216" t="s">
        <v>84</v>
      </c>
      <c r="AY94" s="19" t="s">
        <v>127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9" t="s">
        <v>36</v>
      </c>
      <c r="BK94" s="217">
        <f>ROUND(I94*H94,1)</f>
        <v>0</v>
      </c>
      <c r="BL94" s="19" t="s">
        <v>153</v>
      </c>
      <c r="BM94" s="216" t="s">
        <v>8</v>
      </c>
    </row>
    <row r="95" s="2" customFormat="1" ht="24.15" customHeight="1">
      <c r="A95" s="40"/>
      <c r="B95" s="41"/>
      <c r="C95" s="206" t="s">
        <v>157</v>
      </c>
      <c r="D95" s="206" t="s">
        <v>130</v>
      </c>
      <c r="E95" s="207" t="s">
        <v>158</v>
      </c>
      <c r="F95" s="208" t="s">
        <v>159</v>
      </c>
      <c r="G95" s="209" t="s">
        <v>160</v>
      </c>
      <c r="H95" s="210">
        <v>34</v>
      </c>
      <c r="I95" s="211"/>
      <c r="J95" s="210">
        <f>ROUND(I95*H95,1)</f>
        <v>0</v>
      </c>
      <c r="K95" s="208" t="s">
        <v>134</v>
      </c>
      <c r="L95" s="46"/>
      <c r="M95" s="212" t="s">
        <v>18</v>
      </c>
      <c r="N95" s="213" t="s">
        <v>46</v>
      </c>
      <c r="O95" s="86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6" t="s">
        <v>153</v>
      </c>
      <c r="AT95" s="216" t="s">
        <v>130</v>
      </c>
      <c r="AU95" s="216" t="s">
        <v>84</v>
      </c>
      <c r="AY95" s="19" t="s">
        <v>127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9" t="s">
        <v>36</v>
      </c>
      <c r="BK95" s="217">
        <f>ROUND(I95*H95,1)</f>
        <v>0</v>
      </c>
      <c r="BL95" s="19" t="s">
        <v>153</v>
      </c>
      <c r="BM95" s="216" t="s">
        <v>161</v>
      </c>
    </row>
    <row r="96" s="2" customFormat="1" ht="16.5" customHeight="1">
      <c r="A96" s="40"/>
      <c r="B96" s="41"/>
      <c r="C96" s="218" t="s">
        <v>144</v>
      </c>
      <c r="D96" s="218" t="s">
        <v>162</v>
      </c>
      <c r="E96" s="219" t="s">
        <v>163</v>
      </c>
      <c r="F96" s="220" t="s">
        <v>164</v>
      </c>
      <c r="G96" s="221" t="s">
        <v>160</v>
      </c>
      <c r="H96" s="222">
        <v>34</v>
      </c>
      <c r="I96" s="223"/>
      <c r="J96" s="222">
        <f>ROUND(I96*H96,1)</f>
        <v>0</v>
      </c>
      <c r="K96" s="220" t="s">
        <v>165</v>
      </c>
      <c r="L96" s="224"/>
      <c r="M96" s="225" t="s">
        <v>18</v>
      </c>
      <c r="N96" s="226" t="s">
        <v>46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166</v>
      </c>
      <c r="AT96" s="216" t="s">
        <v>162</v>
      </c>
      <c r="AU96" s="216" t="s">
        <v>84</v>
      </c>
      <c r="AY96" s="19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36</v>
      </c>
      <c r="BK96" s="217">
        <f>ROUND(I96*H96,1)</f>
        <v>0</v>
      </c>
      <c r="BL96" s="19" t="s">
        <v>153</v>
      </c>
      <c r="BM96" s="216" t="s">
        <v>153</v>
      </c>
    </row>
    <row r="97" s="2" customFormat="1" ht="16.5" customHeight="1">
      <c r="A97" s="40"/>
      <c r="B97" s="41"/>
      <c r="C97" s="206" t="s">
        <v>167</v>
      </c>
      <c r="D97" s="206" t="s">
        <v>130</v>
      </c>
      <c r="E97" s="207" t="s">
        <v>168</v>
      </c>
      <c r="F97" s="208" t="s">
        <v>169</v>
      </c>
      <c r="G97" s="209" t="s">
        <v>160</v>
      </c>
      <c r="H97" s="210">
        <v>11</v>
      </c>
      <c r="I97" s="211"/>
      <c r="J97" s="210">
        <f>ROUND(I97*H97,1)</f>
        <v>0</v>
      </c>
      <c r="K97" s="208" t="s">
        <v>134</v>
      </c>
      <c r="L97" s="46"/>
      <c r="M97" s="212" t="s">
        <v>18</v>
      </c>
      <c r="N97" s="213" t="s">
        <v>46</v>
      </c>
      <c r="O97" s="86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6" t="s">
        <v>153</v>
      </c>
      <c r="AT97" s="216" t="s">
        <v>130</v>
      </c>
      <c r="AU97" s="216" t="s">
        <v>84</v>
      </c>
      <c r="AY97" s="19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9" t="s">
        <v>36</v>
      </c>
      <c r="BK97" s="217">
        <f>ROUND(I97*H97,1)</f>
        <v>0</v>
      </c>
      <c r="BL97" s="19" t="s">
        <v>153</v>
      </c>
      <c r="BM97" s="216" t="s">
        <v>170</v>
      </c>
    </row>
    <row r="98" s="2" customFormat="1" ht="16.5" customHeight="1">
      <c r="A98" s="40"/>
      <c r="B98" s="41"/>
      <c r="C98" s="206" t="s">
        <v>154</v>
      </c>
      <c r="D98" s="206" t="s">
        <v>130</v>
      </c>
      <c r="E98" s="207" t="s">
        <v>171</v>
      </c>
      <c r="F98" s="208" t="s">
        <v>172</v>
      </c>
      <c r="G98" s="209" t="s">
        <v>160</v>
      </c>
      <c r="H98" s="210">
        <v>2</v>
      </c>
      <c r="I98" s="211"/>
      <c r="J98" s="210">
        <f>ROUND(I98*H98,1)</f>
        <v>0</v>
      </c>
      <c r="K98" s="208" t="s">
        <v>134</v>
      </c>
      <c r="L98" s="46"/>
      <c r="M98" s="212" t="s">
        <v>18</v>
      </c>
      <c r="N98" s="213" t="s">
        <v>46</v>
      </c>
      <c r="O98" s="86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6" t="s">
        <v>153</v>
      </c>
      <c r="AT98" s="216" t="s">
        <v>130</v>
      </c>
      <c r="AU98" s="216" t="s">
        <v>84</v>
      </c>
      <c r="AY98" s="19" t="s">
        <v>127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9" t="s">
        <v>36</v>
      </c>
      <c r="BK98" s="217">
        <f>ROUND(I98*H98,1)</f>
        <v>0</v>
      </c>
      <c r="BL98" s="19" t="s">
        <v>153</v>
      </c>
      <c r="BM98" s="216" t="s">
        <v>173</v>
      </c>
    </row>
    <row r="99" s="2" customFormat="1" ht="16.5" customHeight="1">
      <c r="A99" s="40"/>
      <c r="B99" s="41"/>
      <c r="C99" s="206" t="s">
        <v>174</v>
      </c>
      <c r="D99" s="206" t="s">
        <v>130</v>
      </c>
      <c r="E99" s="207" t="s">
        <v>175</v>
      </c>
      <c r="F99" s="208" t="s">
        <v>176</v>
      </c>
      <c r="G99" s="209" t="s">
        <v>160</v>
      </c>
      <c r="H99" s="210">
        <v>2</v>
      </c>
      <c r="I99" s="211"/>
      <c r="J99" s="210">
        <f>ROUND(I99*H99,1)</f>
        <v>0</v>
      </c>
      <c r="K99" s="208" t="s">
        <v>134</v>
      </c>
      <c r="L99" s="46"/>
      <c r="M99" s="212" t="s">
        <v>18</v>
      </c>
      <c r="N99" s="213" t="s">
        <v>46</v>
      </c>
      <c r="O99" s="86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6" t="s">
        <v>153</v>
      </c>
      <c r="AT99" s="216" t="s">
        <v>130</v>
      </c>
      <c r="AU99" s="216" t="s">
        <v>84</v>
      </c>
      <c r="AY99" s="19" t="s">
        <v>127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9" t="s">
        <v>36</v>
      </c>
      <c r="BK99" s="217">
        <f>ROUND(I99*H99,1)</f>
        <v>0</v>
      </c>
      <c r="BL99" s="19" t="s">
        <v>153</v>
      </c>
      <c r="BM99" s="216" t="s">
        <v>177</v>
      </c>
    </row>
    <row r="100" s="2" customFormat="1" ht="24.15" customHeight="1">
      <c r="A100" s="40"/>
      <c r="B100" s="41"/>
      <c r="C100" s="206" t="s">
        <v>8</v>
      </c>
      <c r="D100" s="206" t="s">
        <v>130</v>
      </c>
      <c r="E100" s="207" t="s">
        <v>178</v>
      </c>
      <c r="F100" s="208" t="s">
        <v>179</v>
      </c>
      <c r="G100" s="209" t="s">
        <v>180</v>
      </c>
      <c r="H100" s="210">
        <v>17</v>
      </c>
      <c r="I100" s="211"/>
      <c r="J100" s="210">
        <f>ROUND(I100*H100,1)</f>
        <v>0</v>
      </c>
      <c r="K100" s="208" t="s">
        <v>134</v>
      </c>
      <c r="L100" s="46"/>
      <c r="M100" s="212" t="s">
        <v>18</v>
      </c>
      <c r="N100" s="213" t="s">
        <v>46</v>
      </c>
      <c r="O100" s="86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6" t="s">
        <v>153</v>
      </c>
      <c r="AT100" s="216" t="s">
        <v>130</v>
      </c>
      <c r="AU100" s="216" t="s">
        <v>84</v>
      </c>
      <c r="AY100" s="19" t="s">
        <v>127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9" t="s">
        <v>36</v>
      </c>
      <c r="BK100" s="217">
        <f>ROUND(I100*H100,1)</f>
        <v>0</v>
      </c>
      <c r="BL100" s="19" t="s">
        <v>153</v>
      </c>
      <c r="BM100" s="216" t="s">
        <v>181</v>
      </c>
    </row>
    <row r="101" s="13" customFormat="1">
      <c r="A101" s="13"/>
      <c r="B101" s="227"/>
      <c r="C101" s="228"/>
      <c r="D101" s="229" t="s">
        <v>182</v>
      </c>
      <c r="E101" s="230" t="s">
        <v>18</v>
      </c>
      <c r="F101" s="231" t="s">
        <v>183</v>
      </c>
      <c r="G101" s="228"/>
      <c r="H101" s="232">
        <v>17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182</v>
      </c>
      <c r="AU101" s="238" t="s">
        <v>84</v>
      </c>
      <c r="AV101" s="13" t="s">
        <v>84</v>
      </c>
      <c r="AW101" s="13" t="s">
        <v>33</v>
      </c>
      <c r="AX101" s="13" t="s">
        <v>75</v>
      </c>
      <c r="AY101" s="238" t="s">
        <v>127</v>
      </c>
    </row>
    <row r="102" s="14" customFormat="1">
      <c r="A102" s="14"/>
      <c r="B102" s="239"/>
      <c r="C102" s="240"/>
      <c r="D102" s="229" t="s">
        <v>182</v>
      </c>
      <c r="E102" s="241" t="s">
        <v>18</v>
      </c>
      <c r="F102" s="242" t="s">
        <v>184</v>
      </c>
      <c r="G102" s="240"/>
      <c r="H102" s="243">
        <v>17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182</v>
      </c>
      <c r="AU102" s="249" t="s">
        <v>84</v>
      </c>
      <c r="AV102" s="14" t="s">
        <v>135</v>
      </c>
      <c r="AW102" s="14" t="s">
        <v>33</v>
      </c>
      <c r="AX102" s="14" t="s">
        <v>36</v>
      </c>
      <c r="AY102" s="249" t="s">
        <v>127</v>
      </c>
    </row>
    <row r="103" s="2" customFormat="1" ht="24.15" customHeight="1">
      <c r="A103" s="40"/>
      <c r="B103" s="41"/>
      <c r="C103" s="206" t="s">
        <v>185</v>
      </c>
      <c r="D103" s="206" t="s">
        <v>130</v>
      </c>
      <c r="E103" s="207" t="s">
        <v>186</v>
      </c>
      <c r="F103" s="208" t="s">
        <v>187</v>
      </c>
      <c r="G103" s="209" t="s">
        <v>180</v>
      </c>
      <c r="H103" s="210">
        <v>8</v>
      </c>
      <c r="I103" s="211"/>
      <c r="J103" s="210">
        <f>ROUND(I103*H103,1)</f>
        <v>0</v>
      </c>
      <c r="K103" s="208" t="s">
        <v>134</v>
      </c>
      <c r="L103" s="46"/>
      <c r="M103" s="212" t="s">
        <v>18</v>
      </c>
      <c r="N103" s="213" t="s">
        <v>46</v>
      </c>
      <c r="O103" s="86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6" t="s">
        <v>153</v>
      </c>
      <c r="AT103" s="216" t="s">
        <v>130</v>
      </c>
      <c r="AU103" s="216" t="s">
        <v>84</v>
      </c>
      <c r="AY103" s="19" t="s">
        <v>127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9" t="s">
        <v>36</v>
      </c>
      <c r="BK103" s="217">
        <f>ROUND(I103*H103,1)</f>
        <v>0</v>
      </c>
      <c r="BL103" s="19" t="s">
        <v>153</v>
      </c>
      <c r="BM103" s="216" t="s">
        <v>188</v>
      </c>
    </row>
    <row r="104" s="13" customFormat="1">
      <c r="A104" s="13"/>
      <c r="B104" s="227"/>
      <c r="C104" s="228"/>
      <c r="D104" s="229" t="s">
        <v>182</v>
      </c>
      <c r="E104" s="230" t="s">
        <v>18</v>
      </c>
      <c r="F104" s="231" t="s">
        <v>189</v>
      </c>
      <c r="G104" s="228"/>
      <c r="H104" s="232">
        <v>8</v>
      </c>
      <c r="I104" s="233"/>
      <c r="J104" s="228"/>
      <c r="K104" s="228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182</v>
      </c>
      <c r="AU104" s="238" t="s">
        <v>84</v>
      </c>
      <c r="AV104" s="13" t="s">
        <v>84</v>
      </c>
      <c r="AW104" s="13" t="s">
        <v>33</v>
      </c>
      <c r="AX104" s="13" t="s">
        <v>75</v>
      </c>
      <c r="AY104" s="238" t="s">
        <v>127</v>
      </c>
    </row>
    <row r="105" s="14" customFormat="1">
      <c r="A105" s="14"/>
      <c r="B105" s="239"/>
      <c r="C105" s="240"/>
      <c r="D105" s="229" t="s">
        <v>182</v>
      </c>
      <c r="E105" s="241" t="s">
        <v>18</v>
      </c>
      <c r="F105" s="242" t="s">
        <v>184</v>
      </c>
      <c r="G105" s="240"/>
      <c r="H105" s="243">
        <v>8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9" t="s">
        <v>182</v>
      </c>
      <c r="AU105" s="249" t="s">
        <v>84</v>
      </c>
      <c r="AV105" s="14" t="s">
        <v>135</v>
      </c>
      <c r="AW105" s="14" t="s">
        <v>33</v>
      </c>
      <c r="AX105" s="14" t="s">
        <v>36</v>
      </c>
      <c r="AY105" s="249" t="s">
        <v>127</v>
      </c>
    </row>
    <row r="106" s="2" customFormat="1" ht="24.15" customHeight="1">
      <c r="A106" s="40"/>
      <c r="B106" s="41"/>
      <c r="C106" s="206" t="s">
        <v>161</v>
      </c>
      <c r="D106" s="206" t="s">
        <v>130</v>
      </c>
      <c r="E106" s="207" t="s">
        <v>190</v>
      </c>
      <c r="F106" s="208" t="s">
        <v>191</v>
      </c>
      <c r="G106" s="209" t="s">
        <v>180</v>
      </c>
      <c r="H106" s="210">
        <v>6</v>
      </c>
      <c r="I106" s="211"/>
      <c r="J106" s="210">
        <f>ROUND(I106*H106,1)</f>
        <v>0</v>
      </c>
      <c r="K106" s="208" t="s">
        <v>134</v>
      </c>
      <c r="L106" s="46"/>
      <c r="M106" s="212" t="s">
        <v>18</v>
      </c>
      <c r="N106" s="213" t="s">
        <v>46</v>
      </c>
      <c r="O106" s="86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6" t="s">
        <v>153</v>
      </c>
      <c r="AT106" s="216" t="s">
        <v>130</v>
      </c>
      <c r="AU106" s="216" t="s">
        <v>84</v>
      </c>
      <c r="AY106" s="19" t="s">
        <v>127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9" t="s">
        <v>36</v>
      </c>
      <c r="BK106" s="217">
        <f>ROUND(I106*H106,1)</f>
        <v>0</v>
      </c>
      <c r="BL106" s="19" t="s">
        <v>153</v>
      </c>
      <c r="BM106" s="216" t="s">
        <v>192</v>
      </c>
    </row>
    <row r="107" s="13" customFormat="1">
      <c r="A107" s="13"/>
      <c r="B107" s="227"/>
      <c r="C107" s="228"/>
      <c r="D107" s="229" t="s">
        <v>182</v>
      </c>
      <c r="E107" s="230" t="s">
        <v>18</v>
      </c>
      <c r="F107" s="231" t="s">
        <v>193</v>
      </c>
      <c r="G107" s="228"/>
      <c r="H107" s="232">
        <v>6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182</v>
      </c>
      <c r="AU107" s="238" t="s">
        <v>84</v>
      </c>
      <c r="AV107" s="13" t="s">
        <v>84</v>
      </c>
      <c r="AW107" s="13" t="s">
        <v>33</v>
      </c>
      <c r="AX107" s="13" t="s">
        <v>75</v>
      </c>
      <c r="AY107" s="238" t="s">
        <v>127</v>
      </c>
    </row>
    <row r="108" s="14" customFormat="1">
      <c r="A108" s="14"/>
      <c r="B108" s="239"/>
      <c r="C108" s="240"/>
      <c r="D108" s="229" t="s">
        <v>182</v>
      </c>
      <c r="E108" s="241" t="s">
        <v>18</v>
      </c>
      <c r="F108" s="242" t="s">
        <v>184</v>
      </c>
      <c r="G108" s="240"/>
      <c r="H108" s="243">
        <v>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182</v>
      </c>
      <c r="AU108" s="249" t="s">
        <v>84</v>
      </c>
      <c r="AV108" s="14" t="s">
        <v>135</v>
      </c>
      <c r="AW108" s="14" t="s">
        <v>33</v>
      </c>
      <c r="AX108" s="14" t="s">
        <v>36</v>
      </c>
      <c r="AY108" s="249" t="s">
        <v>127</v>
      </c>
    </row>
    <row r="109" s="2" customFormat="1" ht="24.15" customHeight="1">
      <c r="A109" s="40"/>
      <c r="B109" s="41"/>
      <c r="C109" s="206" t="s">
        <v>194</v>
      </c>
      <c r="D109" s="206" t="s">
        <v>130</v>
      </c>
      <c r="E109" s="207" t="s">
        <v>195</v>
      </c>
      <c r="F109" s="208" t="s">
        <v>196</v>
      </c>
      <c r="G109" s="209" t="s">
        <v>180</v>
      </c>
      <c r="H109" s="210">
        <v>5</v>
      </c>
      <c r="I109" s="211"/>
      <c r="J109" s="210">
        <f>ROUND(I109*H109,1)</f>
        <v>0</v>
      </c>
      <c r="K109" s="208" t="s">
        <v>134</v>
      </c>
      <c r="L109" s="46"/>
      <c r="M109" s="212" t="s">
        <v>18</v>
      </c>
      <c r="N109" s="213" t="s">
        <v>46</v>
      </c>
      <c r="O109" s="86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6" t="s">
        <v>153</v>
      </c>
      <c r="AT109" s="216" t="s">
        <v>130</v>
      </c>
      <c r="AU109" s="216" t="s">
        <v>84</v>
      </c>
      <c r="AY109" s="19" t="s">
        <v>127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9" t="s">
        <v>36</v>
      </c>
      <c r="BK109" s="217">
        <f>ROUND(I109*H109,1)</f>
        <v>0</v>
      </c>
      <c r="BL109" s="19" t="s">
        <v>153</v>
      </c>
      <c r="BM109" s="216" t="s">
        <v>197</v>
      </c>
    </row>
    <row r="110" s="13" customFormat="1">
      <c r="A110" s="13"/>
      <c r="B110" s="227"/>
      <c r="C110" s="228"/>
      <c r="D110" s="229" t="s">
        <v>182</v>
      </c>
      <c r="E110" s="230" t="s">
        <v>18</v>
      </c>
      <c r="F110" s="231" t="s">
        <v>198</v>
      </c>
      <c r="G110" s="228"/>
      <c r="H110" s="232">
        <v>5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182</v>
      </c>
      <c r="AU110" s="238" t="s">
        <v>84</v>
      </c>
      <c r="AV110" s="13" t="s">
        <v>84</v>
      </c>
      <c r="AW110" s="13" t="s">
        <v>33</v>
      </c>
      <c r="AX110" s="13" t="s">
        <v>75</v>
      </c>
      <c r="AY110" s="238" t="s">
        <v>127</v>
      </c>
    </row>
    <row r="111" s="14" customFormat="1">
      <c r="A111" s="14"/>
      <c r="B111" s="239"/>
      <c r="C111" s="240"/>
      <c r="D111" s="229" t="s">
        <v>182</v>
      </c>
      <c r="E111" s="241" t="s">
        <v>18</v>
      </c>
      <c r="F111" s="242" t="s">
        <v>184</v>
      </c>
      <c r="G111" s="240"/>
      <c r="H111" s="243">
        <v>5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182</v>
      </c>
      <c r="AU111" s="249" t="s">
        <v>84</v>
      </c>
      <c r="AV111" s="14" t="s">
        <v>135</v>
      </c>
      <c r="AW111" s="14" t="s">
        <v>33</v>
      </c>
      <c r="AX111" s="14" t="s">
        <v>36</v>
      </c>
      <c r="AY111" s="249" t="s">
        <v>127</v>
      </c>
    </row>
    <row r="112" s="2" customFormat="1" ht="21.75" customHeight="1">
      <c r="A112" s="40"/>
      <c r="B112" s="41"/>
      <c r="C112" s="206" t="s">
        <v>153</v>
      </c>
      <c r="D112" s="206" t="s">
        <v>130</v>
      </c>
      <c r="E112" s="207" t="s">
        <v>199</v>
      </c>
      <c r="F112" s="208" t="s">
        <v>200</v>
      </c>
      <c r="G112" s="209" t="s">
        <v>180</v>
      </c>
      <c r="H112" s="210">
        <v>51</v>
      </c>
      <c r="I112" s="211"/>
      <c r="J112" s="210">
        <f>ROUND(I112*H112,1)</f>
        <v>0</v>
      </c>
      <c r="K112" s="208" t="s">
        <v>134</v>
      </c>
      <c r="L112" s="46"/>
      <c r="M112" s="212" t="s">
        <v>18</v>
      </c>
      <c r="N112" s="213" t="s">
        <v>46</v>
      </c>
      <c r="O112" s="86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6" t="s">
        <v>153</v>
      </c>
      <c r="AT112" s="216" t="s">
        <v>130</v>
      </c>
      <c r="AU112" s="216" t="s">
        <v>84</v>
      </c>
      <c r="AY112" s="19" t="s">
        <v>127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9" t="s">
        <v>36</v>
      </c>
      <c r="BK112" s="217">
        <f>ROUND(I112*H112,1)</f>
        <v>0</v>
      </c>
      <c r="BL112" s="19" t="s">
        <v>153</v>
      </c>
      <c r="BM112" s="216" t="s">
        <v>166</v>
      </c>
    </row>
    <row r="113" s="13" customFormat="1">
      <c r="A113" s="13"/>
      <c r="B113" s="227"/>
      <c r="C113" s="228"/>
      <c r="D113" s="229" t="s">
        <v>182</v>
      </c>
      <c r="E113" s="230" t="s">
        <v>18</v>
      </c>
      <c r="F113" s="231" t="s">
        <v>201</v>
      </c>
      <c r="G113" s="228"/>
      <c r="H113" s="232">
        <v>51</v>
      </c>
      <c r="I113" s="233"/>
      <c r="J113" s="228"/>
      <c r="K113" s="228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182</v>
      </c>
      <c r="AU113" s="238" t="s">
        <v>84</v>
      </c>
      <c r="AV113" s="13" t="s">
        <v>84</v>
      </c>
      <c r="AW113" s="13" t="s">
        <v>33</v>
      </c>
      <c r="AX113" s="13" t="s">
        <v>75</v>
      </c>
      <c r="AY113" s="238" t="s">
        <v>127</v>
      </c>
    </row>
    <row r="114" s="14" customFormat="1">
      <c r="A114" s="14"/>
      <c r="B114" s="239"/>
      <c r="C114" s="240"/>
      <c r="D114" s="229" t="s">
        <v>182</v>
      </c>
      <c r="E114" s="241" t="s">
        <v>18</v>
      </c>
      <c r="F114" s="242" t="s">
        <v>184</v>
      </c>
      <c r="G114" s="240"/>
      <c r="H114" s="243">
        <v>51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182</v>
      </c>
      <c r="AU114" s="249" t="s">
        <v>84</v>
      </c>
      <c r="AV114" s="14" t="s">
        <v>135</v>
      </c>
      <c r="AW114" s="14" t="s">
        <v>33</v>
      </c>
      <c r="AX114" s="14" t="s">
        <v>36</v>
      </c>
      <c r="AY114" s="249" t="s">
        <v>127</v>
      </c>
    </row>
    <row r="115" s="2" customFormat="1" ht="24.15" customHeight="1">
      <c r="A115" s="40"/>
      <c r="B115" s="41"/>
      <c r="C115" s="206" t="s">
        <v>202</v>
      </c>
      <c r="D115" s="206" t="s">
        <v>130</v>
      </c>
      <c r="E115" s="207" t="s">
        <v>203</v>
      </c>
      <c r="F115" s="208" t="s">
        <v>204</v>
      </c>
      <c r="G115" s="209" t="s">
        <v>180</v>
      </c>
      <c r="H115" s="210">
        <v>17</v>
      </c>
      <c r="I115" s="211"/>
      <c r="J115" s="210">
        <f>ROUND(I115*H115,1)</f>
        <v>0</v>
      </c>
      <c r="K115" s="208" t="s">
        <v>134</v>
      </c>
      <c r="L115" s="46"/>
      <c r="M115" s="212" t="s">
        <v>18</v>
      </c>
      <c r="N115" s="213" t="s">
        <v>46</v>
      </c>
      <c r="O115" s="86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6" t="s">
        <v>153</v>
      </c>
      <c r="AT115" s="216" t="s">
        <v>130</v>
      </c>
      <c r="AU115" s="216" t="s">
        <v>84</v>
      </c>
      <c r="AY115" s="19" t="s">
        <v>127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9" t="s">
        <v>36</v>
      </c>
      <c r="BK115" s="217">
        <f>ROUND(I115*H115,1)</f>
        <v>0</v>
      </c>
      <c r="BL115" s="19" t="s">
        <v>153</v>
      </c>
      <c r="BM115" s="216" t="s">
        <v>205</v>
      </c>
    </row>
    <row r="116" s="13" customFormat="1">
      <c r="A116" s="13"/>
      <c r="B116" s="227"/>
      <c r="C116" s="228"/>
      <c r="D116" s="229" t="s">
        <v>182</v>
      </c>
      <c r="E116" s="230" t="s">
        <v>18</v>
      </c>
      <c r="F116" s="231" t="s">
        <v>183</v>
      </c>
      <c r="G116" s="228"/>
      <c r="H116" s="232">
        <v>17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182</v>
      </c>
      <c r="AU116" s="238" t="s">
        <v>84</v>
      </c>
      <c r="AV116" s="13" t="s">
        <v>84</v>
      </c>
      <c r="AW116" s="13" t="s">
        <v>33</v>
      </c>
      <c r="AX116" s="13" t="s">
        <v>75</v>
      </c>
      <c r="AY116" s="238" t="s">
        <v>127</v>
      </c>
    </row>
    <row r="117" s="14" customFormat="1">
      <c r="A117" s="14"/>
      <c r="B117" s="239"/>
      <c r="C117" s="240"/>
      <c r="D117" s="229" t="s">
        <v>182</v>
      </c>
      <c r="E117" s="241" t="s">
        <v>18</v>
      </c>
      <c r="F117" s="242" t="s">
        <v>184</v>
      </c>
      <c r="G117" s="240"/>
      <c r="H117" s="243">
        <v>17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182</v>
      </c>
      <c r="AU117" s="249" t="s">
        <v>84</v>
      </c>
      <c r="AV117" s="14" t="s">
        <v>135</v>
      </c>
      <c r="AW117" s="14" t="s">
        <v>33</v>
      </c>
      <c r="AX117" s="14" t="s">
        <v>36</v>
      </c>
      <c r="AY117" s="249" t="s">
        <v>127</v>
      </c>
    </row>
    <row r="118" s="2" customFormat="1" ht="24.15" customHeight="1">
      <c r="A118" s="40"/>
      <c r="B118" s="41"/>
      <c r="C118" s="206" t="s">
        <v>170</v>
      </c>
      <c r="D118" s="206" t="s">
        <v>130</v>
      </c>
      <c r="E118" s="207" t="s">
        <v>206</v>
      </c>
      <c r="F118" s="208" t="s">
        <v>207</v>
      </c>
      <c r="G118" s="209" t="s">
        <v>180</v>
      </c>
      <c r="H118" s="210">
        <v>8</v>
      </c>
      <c r="I118" s="211"/>
      <c r="J118" s="210">
        <f>ROUND(I118*H118,1)</f>
        <v>0</v>
      </c>
      <c r="K118" s="208" t="s">
        <v>134</v>
      </c>
      <c r="L118" s="46"/>
      <c r="M118" s="212" t="s">
        <v>18</v>
      </c>
      <c r="N118" s="213" t="s">
        <v>46</v>
      </c>
      <c r="O118" s="86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6" t="s">
        <v>153</v>
      </c>
      <c r="AT118" s="216" t="s">
        <v>130</v>
      </c>
      <c r="AU118" s="216" t="s">
        <v>84</v>
      </c>
      <c r="AY118" s="19" t="s">
        <v>127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9" t="s">
        <v>36</v>
      </c>
      <c r="BK118" s="217">
        <f>ROUND(I118*H118,1)</f>
        <v>0</v>
      </c>
      <c r="BL118" s="19" t="s">
        <v>153</v>
      </c>
      <c r="BM118" s="216" t="s">
        <v>208</v>
      </c>
    </row>
    <row r="119" s="13" customFormat="1">
      <c r="A119" s="13"/>
      <c r="B119" s="227"/>
      <c r="C119" s="228"/>
      <c r="D119" s="229" t="s">
        <v>182</v>
      </c>
      <c r="E119" s="230" t="s">
        <v>18</v>
      </c>
      <c r="F119" s="231" t="s">
        <v>189</v>
      </c>
      <c r="G119" s="228"/>
      <c r="H119" s="232">
        <v>8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182</v>
      </c>
      <c r="AU119" s="238" t="s">
        <v>84</v>
      </c>
      <c r="AV119" s="13" t="s">
        <v>84</v>
      </c>
      <c r="AW119" s="13" t="s">
        <v>33</v>
      </c>
      <c r="AX119" s="13" t="s">
        <v>75</v>
      </c>
      <c r="AY119" s="238" t="s">
        <v>127</v>
      </c>
    </row>
    <row r="120" s="14" customFormat="1">
      <c r="A120" s="14"/>
      <c r="B120" s="239"/>
      <c r="C120" s="240"/>
      <c r="D120" s="229" t="s">
        <v>182</v>
      </c>
      <c r="E120" s="241" t="s">
        <v>18</v>
      </c>
      <c r="F120" s="242" t="s">
        <v>184</v>
      </c>
      <c r="G120" s="240"/>
      <c r="H120" s="243">
        <v>8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182</v>
      </c>
      <c r="AU120" s="249" t="s">
        <v>84</v>
      </c>
      <c r="AV120" s="14" t="s">
        <v>135</v>
      </c>
      <c r="AW120" s="14" t="s">
        <v>33</v>
      </c>
      <c r="AX120" s="14" t="s">
        <v>36</v>
      </c>
      <c r="AY120" s="249" t="s">
        <v>127</v>
      </c>
    </row>
    <row r="121" s="2" customFormat="1" ht="24.15" customHeight="1">
      <c r="A121" s="40"/>
      <c r="B121" s="41"/>
      <c r="C121" s="206" t="s">
        <v>209</v>
      </c>
      <c r="D121" s="206" t="s">
        <v>130</v>
      </c>
      <c r="E121" s="207" t="s">
        <v>210</v>
      </c>
      <c r="F121" s="208" t="s">
        <v>211</v>
      </c>
      <c r="G121" s="209" t="s">
        <v>180</v>
      </c>
      <c r="H121" s="210">
        <v>11</v>
      </c>
      <c r="I121" s="211"/>
      <c r="J121" s="210">
        <f>ROUND(I121*H121,1)</f>
        <v>0</v>
      </c>
      <c r="K121" s="208" t="s">
        <v>134</v>
      </c>
      <c r="L121" s="46"/>
      <c r="M121" s="212" t="s">
        <v>18</v>
      </c>
      <c r="N121" s="213" t="s">
        <v>46</v>
      </c>
      <c r="O121" s="86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6" t="s">
        <v>153</v>
      </c>
      <c r="AT121" s="216" t="s">
        <v>130</v>
      </c>
      <c r="AU121" s="216" t="s">
        <v>84</v>
      </c>
      <c r="AY121" s="19" t="s">
        <v>127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9" t="s">
        <v>36</v>
      </c>
      <c r="BK121" s="217">
        <f>ROUND(I121*H121,1)</f>
        <v>0</v>
      </c>
      <c r="BL121" s="19" t="s">
        <v>153</v>
      </c>
      <c r="BM121" s="216" t="s">
        <v>212</v>
      </c>
    </row>
    <row r="122" s="13" customFormat="1">
      <c r="A122" s="13"/>
      <c r="B122" s="227"/>
      <c r="C122" s="228"/>
      <c r="D122" s="229" t="s">
        <v>182</v>
      </c>
      <c r="E122" s="230" t="s">
        <v>18</v>
      </c>
      <c r="F122" s="231" t="s">
        <v>213</v>
      </c>
      <c r="G122" s="228"/>
      <c r="H122" s="232">
        <v>11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182</v>
      </c>
      <c r="AU122" s="238" t="s">
        <v>84</v>
      </c>
      <c r="AV122" s="13" t="s">
        <v>84</v>
      </c>
      <c r="AW122" s="13" t="s">
        <v>33</v>
      </c>
      <c r="AX122" s="13" t="s">
        <v>75</v>
      </c>
      <c r="AY122" s="238" t="s">
        <v>127</v>
      </c>
    </row>
    <row r="123" s="14" customFormat="1">
      <c r="A123" s="14"/>
      <c r="B123" s="239"/>
      <c r="C123" s="240"/>
      <c r="D123" s="229" t="s">
        <v>182</v>
      </c>
      <c r="E123" s="241" t="s">
        <v>18</v>
      </c>
      <c r="F123" s="242" t="s">
        <v>184</v>
      </c>
      <c r="G123" s="240"/>
      <c r="H123" s="243">
        <v>11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182</v>
      </c>
      <c r="AU123" s="249" t="s">
        <v>84</v>
      </c>
      <c r="AV123" s="14" t="s">
        <v>135</v>
      </c>
      <c r="AW123" s="14" t="s">
        <v>33</v>
      </c>
      <c r="AX123" s="14" t="s">
        <v>36</v>
      </c>
      <c r="AY123" s="249" t="s">
        <v>127</v>
      </c>
    </row>
    <row r="124" s="2" customFormat="1" ht="16.5" customHeight="1">
      <c r="A124" s="40"/>
      <c r="B124" s="41"/>
      <c r="C124" s="206" t="s">
        <v>173</v>
      </c>
      <c r="D124" s="206" t="s">
        <v>130</v>
      </c>
      <c r="E124" s="207" t="s">
        <v>214</v>
      </c>
      <c r="F124" s="208" t="s">
        <v>215</v>
      </c>
      <c r="G124" s="209" t="s">
        <v>160</v>
      </c>
      <c r="H124" s="210">
        <v>5</v>
      </c>
      <c r="I124" s="211"/>
      <c r="J124" s="210">
        <f>ROUND(I124*H124,1)</f>
        <v>0</v>
      </c>
      <c r="K124" s="208" t="s">
        <v>134</v>
      </c>
      <c r="L124" s="46"/>
      <c r="M124" s="212" t="s">
        <v>18</v>
      </c>
      <c r="N124" s="213" t="s">
        <v>46</v>
      </c>
      <c r="O124" s="86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6" t="s">
        <v>153</v>
      </c>
      <c r="AT124" s="216" t="s">
        <v>130</v>
      </c>
      <c r="AU124" s="216" t="s">
        <v>84</v>
      </c>
      <c r="AY124" s="19" t="s">
        <v>127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9" t="s">
        <v>36</v>
      </c>
      <c r="BK124" s="217">
        <f>ROUND(I124*H124,1)</f>
        <v>0</v>
      </c>
      <c r="BL124" s="19" t="s">
        <v>153</v>
      </c>
      <c r="BM124" s="216" t="s">
        <v>216</v>
      </c>
    </row>
    <row r="125" s="2" customFormat="1" ht="16.5" customHeight="1">
      <c r="A125" s="40"/>
      <c r="B125" s="41"/>
      <c r="C125" s="218" t="s">
        <v>7</v>
      </c>
      <c r="D125" s="218" t="s">
        <v>162</v>
      </c>
      <c r="E125" s="219" t="s">
        <v>217</v>
      </c>
      <c r="F125" s="220" t="s">
        <v>218</v>
      </c>
      <c r="G125" s="221" t="s">
        <v>152</v>
      </c>
      <c r="H125" s="222">
        <v>1.5</v>
      </c>
      <c r="I125" s="223"/>
      <c r="J125" s="222">
        <f>ROUND(I125*H125,1)</f>
        <v>0</v>
      </c>
      <c r="K125" s="220" t="s">
        <v>165</v>
      </c>
      <c r="L125" s="224"/>
      <c r="M125" s="225" t="s">
        <v>18</v>
      </c>
      <c r="N125" s="226" t="s">
        <v>46</v>
      </c>
      <c r="O125" s="86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6" t="s">
        <v>166</v>
      </c>
      <c r="AT125" s="216" t="s">
        <v>162</v>
      </c>
      <c r="AU125" s="216" t="s">
        <v>84</v>
      </c>
      <c r="AY125" s="19" t="s">
        <v>127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9" t="s">
        <v>36</v>
      </c>
      <c r="BK125" s="217">
        <f>ROUND(I125*H125,1)</f>
        <v>0</v>
      </c>
      <c r="BL125" s="19" t="s">
        <v>153</v>
      </c>
      <c r="BM125" s="216" t="s">
        <v>219</v>
      </c>
    </row>
    <row r="126" s="2" customFormat="1" ht="21.75" customHeight="1">
      <c r="A126" s="40"/>
      <c r="B126" s="41"/>
      <c r="C126" s="206" t="s">
        <v>177</v>
      </c>
      <c r="D126" s="206" t="s">
        <v>130</v>
      </c>
      <c r="E126" s="207" t="s">
        <v>220</v>
      </c>
      <c r="F126" s="208" t="s">
        <v>221</v>
      </c>
      <c r="G126" s="209" t="s">
        <v>152</v>
      </c>
      <c r="H126" s="210">
        <v>1.3</v>
      </c>
      <c r="I126" s="211"/>
      <c r="J126" s="210">
        <f>ROUND(I126*H126,1)</f>
        <v>0</v>
      </c>
      <c r="K126" s="208" t="s">
        <v>134</v>
      </c>
      <c r="L126" s="46"/>
      <c r="M126" s="212" t="s">
        <v>18</v>
      </c>
      <c r="N126" s="213" t="s">
        <v>46</v>
      </c>
      <c r="O126" s="86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6" t="s">
        <v>153</v>
      </c>
      <c r="AT126" s="216" t="s">
        <v>130</v>
      </c>
      <c r="AU126" s="216" t="s">
        <v>84</v>
      </c>
      <c r="AY126" s="19" t="s">
        <v>127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9" t="s">
        <v>36</v>
      </c>
      <c r="BK126" s="217">
        <f>ROUND(I126*H126,1)</f>
        <v>0</v>
      </c>
      <c r="BL126" s="19" t="s">
        <v>153</v>
      </c>
      <c r="BM126" s="216" t="s">
        <v>222</v>
      </c>
    </row>
    <row r="127" s="13" customFormat="1">
      <c r="A127" s="13"/>
      <c r="B127" s="227"/>
      <c r="C127" s="228"/>
      <c r="D127" s="229" t="s">
        <v>182</v>
      </c>
      <c r="E127" s="230" t="s">
        <v>18</v>
      </c>
      <c r="F127" s="231" t="s">
        <v>223</v>
      </c>
      <c r="G127" s="228"/>
      <c r="H127" s="232">
        <v>1.3</v>
      </c>
      <c r="I127" s="233"/>
      <c r="J127" s="228"/>
      <c r="K127" s="228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182</v>
      </c>
      <c r="AU127" s="238" t="s">
        <v>84</v>
      </c>
      <c r="AV127" s="13" t="s">
        <v>84</v>
      </c>
      <c r="AW127" s="13" t="s">
        <v>33</v>
      </c>
      <c r="AX127" s="13" t="s">
        <v>75</v>
      </c>
      <c r="AY127" s="238" t="s">
        <v>127</v>
      </c>
    </row>
    <row r="128" s="14" customFormat="1">
      <c r="A128" s="14"/>
      <c r="B128" s="239"/>
      <c r="C128" s="240"/>
      <c r="D128" s="229" t="s">
        <v>182</v>
      </c>
      <c r="E128" s="241" t="s">
        <v>18</v>
      </c>
      <c r="F128" s="242" t="s">
        <v>184</v>
      </c>
      <c r="G128" s="240"/>
      <c r="H128" s="243">
        <v>1.3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182</v>
      </c>
      <c r="AU128" s="249" t="s">
        <v>84</v>
      </c>
      <c r="AV128" s="14" t="s">
        <v>135</v>
      </c>
      <c r="AW128" s="14" t="s">
        <v>33</v>
      </c>
      <c r="AX128" s="14" t="s">
        <v>36</v>
      </c>
      <c r="AY128" s="249" t="s">
        <v>127</v>
      </c>
    </row>
    <row r="129" s="2" customFormat="1" ht="24.15" customHeight="1">
      <c r="A129" s="40"/>
      <c r="B129" s="41"/>
      <c r="C129" s="206" t="s">
        <v>224</v>
      </c>
      <c r="D129" s="206" t="s">
        <v>130</v>
      </c>
      <c r="E129" s="207" t="s">
        <v>225</v>
      </c>
      <c r="F129" s="208" t="s">
        <v>226</v>
      </c>
      <c r="G129" s="209" t="s">
        <v>227</v>
      </c>
      <c r="H129" s="211"/>
      <c r="I129" s="211"/>
      <c r="J129" s="210">
        <f>ROUND(I129*H129,1)</f>
        <v>0</v>
      </c>
      <c r="K129" s="208" t="s">
        <v>134</v>
      </c>
      <c r="L129" s="46"/>
      <c r="M129" s="212" t="s">
        <v>18</v>
      </c>
      <c r="N129" s="213" t="s">
        <v>46</v>
      </c>
      <c r="O129" s="86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6" t="s">
        <v>153</v>
      </c>
      <c r="AT129" s="216" t="s">
        <v>130</v>
      </c>
      <c r="AU129" s="216" t="s">
        <v>84</v>
      </c>
      <c r="AY129" s="19" t="s">
        <v>127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9" t="s">
        <v>36</v>
      </c>
      <c r="BK129" s="217">
        <f>ROUND(I129*H129,1)</f>
        <v>0</v>
      </c>
      <c r="BL129" s="19" t="s">
        <v>153</v>
      </c>
      <c r="BM129" s="216" t="s">
        <v>228</v>
      </c>
    </row>
    <row r="130" s="12" customFormat="1" ht="22.8" customHeight="1">
      <c r="A130" s="12"/>
      <c r="B130" s="190"/>
      <c r="C130" s="191"/>
      <c r="D130" s="192" t="s">
        <v>74</v>
      </c>
      <c r="E130" s="204" t="s">
        <v>229</v>
      </c>
      <c r="F130" s="204" t="s">
        <v>230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SUM(P131:P133)</f>
        <v>0</v>
      </c>
      <c r="Q130" s="198"/>
      <c r="R130" s="199">
        <f>SUM(R131:R133)</f>
        <v>0</v>
      </c>
      <c r="S130" s="198"/>
      <c r="T130" s="200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84</v>
      </c>
      <c r="AT130" s="202" t="s">
        <v>74</v>
      </c>
      <c r="AU130" s="202" t="s">
        <v>36</v>
      </c>
      <c r="AY130" s="201" t="s">
        <v>127</v>
      </c>
      <c r="BK130" s="203">
        <f>SUM(BK131:BK133)</f>
        <v>0</v>
      </c>
    </row>
    <row r="131" s="2" customFormat="1" ht="16.5" customHeight="1">
      <c r="A131" s="40"/>
      <c r="B131" s="41"/>
      <c r="C131" s="206" t="s">
        <v>181</v>
      </c>
      <c r="D131" s="206" t="s">
        <v>130</v>
      </c>
      <c r="E131" s="207" t="s">
        <v>231</v>
      </c>
      <c r="F131" s="208" t="s">
        <v>232</v>
      </c>
      <c r="G131" s="209" t="s">
        <v>233</v>
      </c>
      <c r="H131" s="210">
        <v>10</v>
      </c>
      <c r="I131" s="211"/>
      <c r="J131" s="210">
        <f>ROUND(I131*H131,1)</f>
        <v>0</v>
      </c>
      <c r="K131" s="208" t="s">
        <v>134</v>
      </c>
      <c r="L131" s="46"/>
      <c r="M131" s="212" t="s">
        <v>18</v>
      </c>
      <c r="N131" s="213" t="s">
        <v>46</v>
      </c>
      <c r="O131" s="86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6" t="s">
        <v>153</v>
      </c>
      <c r="AT131" s="216" t="s">
        <v>130</v>
      </c>
      <c r="AU131" s="216" t="s">
        <v>84</v>
      </c>
      <c r="AY131" s="19" t="s">
        <v>127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9" t="s">
        <v>36</v>
      </c>
      <c r="BK131" s="217">
        <f>ROUND(I131*H131,1)</f>
        <v>0</v>
      </c>
      <c r="BL131" s="19" t="s">
        <v>153</v>
      </c>
      <c r="BM131" s="216" t="s">
        <v>234</v>
      </c>
    </row>
    <row r="132" s="2" customFormat="1" ht="16.5" customHeight="1">
      <c r="A132" s="40"/>
      <c r="B132" s="41"/>
      <c r="C132" s="206" t="s">
        <v>235</v>
      </c>
      <c r="D132" s="206" t="s">
        <v>130</v>
      </c>
      <c r="E132" s="207" t="s">
        <v>236</v>
      </c>
      <c r="F132" s="208" t="s">
        <v>237</v>
      </c>
      <c r="G132" s="209" t="s">
        <v>233</v>
      </c>
      <c r="H132" s="210">
        <v>500</v>
      </c>
      <c r="I132" s="211"/>
      <c r="J132" s="210">
        <f>ROUND(I132*H132,1)</f>
        <v>0</v>
      </c>
      <c r="K132" s="208" t="s">
        <v>134</v>
      </c>
      <c r="L132" s="46"/>
      <c r="M132" s="212" t="s">
        <v>18</v>
      </c>
      <c r="N132" s="213" t="s">
        <v>46</v>
      </c>
      <c r="O132" s="86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6" t="s">
        <v>153</v>
      </c>
      <c r="AT132" s="216" t="s">
        <v>130</v>
      </c>
      <c r="AU132" s="216" t="s">
        <v>84</v>
      </c>
      <c r="AY132" s="19" t="s">
        <v>127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9" t="s">
        <v>36</v>
      </c>
      <c r="BK132" s="217">
        <f>ROUND(I132*H132,1)</f>
        <v>0</v>
      </c>
      <c r="BL132" s="19" t="s">
        <v>153</v>
      </c>
      <c r="BM132" s="216" t="s">
        <v>238</v>
      </c>
    </row>
    <row r="133" s="2" customFormat="1" ht="24.15" customHeight="1">
      <c r="A133" s="40"/>
      <c r="B133" s="41"/>
      <c r="C133" s="206" t="s">
        <v>188</v>
      </c>
      <c r="D133" s="206" t="s">
        <v>130</v>
      </c>
      <c r="E133" s="207" t="s">
        <v>239</v>
      </c>
      <c r="F133" s="208" t="s">
        <v>240</v>
      </c>
      <c r="G133" s="209" t="s">
        <v>233</v>
      </c>
      <c r="H133" s="210">
        <v>500</v>
      </c>
      <c r="I133" s="211"/>
      <c r="J133" s="210">
        <f>ROUND(I133*H133,1)</f>
        <v>0</v>
      </c>
      <c r="K133" s="208" t="s">
        <v>134</v>
      </c>
      <c r="L133" s="46"/>
      <c r="M133" s="250" t="s">
        <v>18</v>
      </c>
      <c r="N133" s="251" t="s">
        <v>46</v>
      </c>
      <c r="O133" s="252"/>
      <c r="P133" s="253">
        <f>O133*H133</f>
        <v>0</v>
      </c>
      <c r="Q133" s="253">
        <v>0</v>
      </c>
      <c r="R133" s="253">
        <f>Q133*H133</f>
        <v>0</v>
      </c>
      <c r="S133" s="253">
        <v>0</v>
      </c>
      <c r="T133" s="25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6" t="s">
        <v>153</v>
      </c>
      <c r="AT133" s="216" t="s">
        <v>130</v>
      </c>
      <c r="AU133" s="216" t="s">
        <v>84</v>
      </c>
      <c r="AY133" s="19" t="s">
        <v>127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9" t="s">
        <v>36</v>
      </c>
      <c r="BK133" s="217">
        <f>ROUND(I133*H133,1)</f>
        <v>0</v>
      </c>
      <c r="BL133" s="19" t="s">
        <v>153</v>
      </c>
      <c r="BM133" s="216" t="s">
        <v>241</v>
      </c>
    </row>
    <row r="134" s="2" customFormat="1" ht="6.96" customHeight="1">
      <c r="A134" s="40"/>
      <c r="B134" s="61"/>
      <c r="C134" s="62"/>
      <c r="D134" s="62"/>
      <c r="E134" s="62"/>
      <c r="F134" s="62"/>
      <c r="G134" s="62"/>
      <c r="H134" s="62"/>
      <c r="I134" s="62"/>
      <c r="J134" s="62"/>
      <c r="K134" s="62"/>
      <c r="L134" s="46"/>
      <c r="M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</sheetData>
  <sheetProtection sheet="1" autoFilter="0" formatColumns="0" formatRows="0" objects="1" scenarios="1" spinCount="100000" saltValue="CU/cbPQt+EOz/YmiootYmffyIq8Z2Hdr2IVHRuz6spdZO2O7q/vWWVJyJLV3040690MD7YPurxxonNSU1ZW/yg==" hashValue="BhTo8YpBHgN8opyfl8HOZEgIPGE7RYIpZIaQs6KVzDWKBclUqLLIi9b31pCwJurTFvTtb1JbcmU2y64gCx84Qw==" algorithmName="SHA-512" password="CC35"/>
  <autoFilter ref="C83:K13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242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ROUND(J89,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ROUND((SUM(BE89:BE193)),  0)</f>
        <v>0</v>
      </c>
      <c r="G33" s="40"/>
      <c r="H33" s="40"/>
      <c r="I33" s="150">
        <v>0.20999999999999999</v>
      </c>
      <c r="J33" s="149">
        <f>ROUND(((SUM(BE89:BE193))*I33),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ROUND((SUM(BF89:BF193)),  0)</f>
        <v>0</v>
      </c>
      <c r="G34" s="40"/>
      <c r="H34" s="40"/>
      <c r="I34" s="150">
        <v>0.12</v>
      </c>
      <c r="J34" s="149">
        <f>ROUND(((SUM(BF89:BF193))*I34),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ROUND((SUM(BG89:BG193)),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ROUND((SUM(BH89:BH193)),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ROUND((SUM(BI89:BI193)),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Výměna střešní krytiny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108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109</v>
      </c>
      <c r="E62" s="170"/>
      <c r="F62" s="170"/>
      <c r="G62" s="170"/>
      <c r="H62" s="170"/>
      <c r="I62" s="170"/>
      <c r="J62" s="171">
        <f>J99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243</v>
      </c>
      <c r="E63" s="176"/>
      <c r="F63" s="176"/>
      <c r="G63" s="176"/>
      <c r="H63" s="176"/>
      <c r="I63" s="176"/>
      <c r="J63" s="177">
        <f>J100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244</v>
      </c>
      <c r="E64" s="176"/>
      <c r="F64" s="176"/>
      <c r="G64" s="176"/>
      <c r="H64" s="176"/>
      <c r="I64" s="176"/>
      <c r="J64" s="177">
        <f>J102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245</v>
      </c>
      <c r="E65" s="176"/>
      <c r="F65" s="176"/>
      <c r="G65" s="176"/>
      <c r="H65" s="176"/>
      <c r="I65" s="176"/>
      <c r="J65" s="177">
        <f>J106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J108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246</v>
      </c>
      <c r="E67" s="176"/>
      <c r="F67" s="176"/>
      <c r="G67" s="176"/>
      <c r="H67" s="176"/>
      <c r="I67" s="176"/>
      <c r="J67" s="177">
        <f>J119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247</v>
      </c>
      <c r="E68" s="176"/>
      <c r="F68" s="176"/>
      <c r="G68" s="176"/>
      <c r="H68" s="176"/>
      <c r="I68" s="176"/>
      <c r="J68" s="177">
        <f>J142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248</v>
      </c>
      <c r="E69" s="176"/>
      <c r="F69" s="176"/>
      <c r="G69" s="176"/>
      <c r="H69" s="176"/>
      <c r="I69" s="176"/>
      <c r="J69" s="177">
        <f>J184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112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15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Lékárna U Bílého jednorožce - oprava krovu a výměna střešní krytiny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101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02 - Výměna střešní krytiny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20</v>
      </c>
      <c r="D83" s="42"/>
      <c r="E83" s="42"/>
      <c r="F83" s="29" t="str">
        <f>F12</f>
        <v xml:space="preserve">náměstí Míru 149/I. </v>
      </c>
      <c r="G83" s="42"/>
      <c r="H83" s="42"/>
      <c r="I83" s="34" t="s">
        <v>22</v>
      </c>
      <c r="J83" s="74" t="str">
        <f>IF(J12="","",J12)</f>
        <v>5. 6. 2025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24</v>
      </c>
      <c r="D85" s="42"/>
      <c r="E85" s="42"/>
      <c r="F85" s="29" t="str">
        <f>E15</f>
        <v>Galerie Klatovy / Klenová, příspěvková organizace</v>
      </c>
      <c r="G85" s="42"/>
      <c r="H85" s="42"/>
      <c r="I85" s="34" t="s">
        <v>31</v>
      </c>
      <c r="J85" s="38" t="str">
        <f>E21</f>
        <v>ATELIER SOUKUP OPL ŠVEHLA s.r.o.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37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113</v>
      </c>
      <c r="D88" s="182" t="s">
        <v>60</v>
      </c>
      <c r="E88" s="182" t="s">
        <v>56</v>
      </c>
      <c r="F88" s="182" t="s">
        <v>57</v>
      </c>
      <c r="G88" s="182" t="s">
        <v>114</v>
      </c>
      <c r="H88" s="182" t="s">
        <v>115</v>
      </c>
      <c r="I88" s="182" t="s">
        <v>116</v>
      </c>
      <c r="J88" s="182" t="s">
        <v>105</v>
      </c>
      <c r="K88" s="183" t="s">
        <v>117</v>
      </c>
      <c r="L88" s="184"/>
      <c r="M88" s="94" t="s">
        <v>18</v>
      </c>
      <c r="N88" s="95" t="s">
        <v>45</v>
      </c>
      <c r="O88" s="95" t="s">
        <v>118</v>
      </c>
      <c r="P88" s="95" t="s">
        <v>119</v>
      </c>
      <c r="Q88" s="95" t="s">
        <v>120</v>
      </c>
      <c r="R88" s="95" t="s">
        <v>121</v>
      </c>
      <c r="S88" s="95" t="s">
        <v>122</v>
      </c>
      <c r="T88" s="96" t="s">
        <v>123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124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P90+P99</f>
        <v>0</v>
      </c>
      <c r="Q89" s="98"/>
      <c r="R89" s="187">
        <f>R90+R99</f>
        <v>0</v>
      </c>
      <c r="S89" s="98"/>
      <c r="T89" s="188">
        <f>T90+T99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74</v>
      </c>
      <c r="AU89" s="19" t="s">
        <v>106</v>
      </c>
      <c r="BK89" s="189">
        <f>BK90+BK99</f>
        <v>0</v>
      </c>
    </row>
    <row r="90" s="12" customFormat="1" ht="25.92" customHeight="1">
      <c r="A90" s="12"/>
      <c r="B90" s="190"/>
      <c r="C90" s="191"/>
      <c r="D90" s="192" t="s">
        <v>74</v>
      </c>
      <c r="E90" s="193" t="s">
        <v>125</v>
      </c>
      <c r="F90" s="193" t="s">
        <v>126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</f>
        <v>0</v>
      </c>
      <c r="Q90" s="198"/>
      <c r="R90" s="199">
        <f>R91</f>
        <v>0</v>
      </c>
      <c r="S90" s="198"/>
      <c r="T90" s="200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36</v>
      </c>
      <c r="AT90" s="202" t="s">
        <v>74</v>
      </c>
      <c r="AU90" s="202" t="s">
        <v>75</v>
      </c>
      <c r="AY90" s="201" t="s">
        <v>127</v>
      </c>
      <c r="BK90" s="203">
        <f>BK91</f>
        <v>0</v>
      </c>
    </row>
    <row r="91" s="12" customFormat="1" ht="22.8" customHeight="1">
      <c r="A91" s="12"/>
      <c r="B91" s="190"/>
      <c r="C91" s="191"/>
      <c r="D91" s="192" t="s">
        <v>74</v>
      </c>
      <c r="E91" s="204" t="s">
        <v>128</v>
      </c>
      <c r="F91" s="204" t="s">
        <v>129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SUM(P92:P98)</f>
        <v>0</v>
      </c>
      <c r="Q91" s="198"/>
      <c r="R91" s="199">
        <f>SUM(R92:R98)</f>
        <v>0</v>
      </c>
      <c r="S91" s="198"/>
      <c r="T91" s="200">
        <f>SUM(T92:T98)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36</v>
      </c>
      <c r="AT91" s="202" t="s">
        <v>74</v>
      </c>
      <c r="AU91" s="202" t="s">
        <v>36</v>
      </c>
      <c r="AY91" s="201" t="s">
        <v>127</v>
      </c>
      <c r="BK91" s="203">
        <f>SUM(BK92:BK98)</f>
        <v>0</v>
      </c>
    </row>
    <row r="92" s="2" customFormat="1" ht="24.15" customHeight="1">
      <c r="A92" s="40"/>
      <c r="B92" s="41"/>
      <c r="C92" s="206" t="s">
        <v>36</v>
      </c>
      <c r="D92" s="206" t="s">
        <v>130</v>
      </c>
      <c r="E92" s="207" t="s">
        <v>131</v>
      </c>
      <c r="F92" s="208" t="s">
        <v>132</v>
      </c>
      <c r="G92" s="209" t="s">
        <v>133</v>
      </c>
      <c r="H92" s="210">
        <v>15.300000000000001</v>
      </c>
      <c r="I92" s="211"/>
      <c r="J92" s="210">
        <f>ROUND(I92*H92,1)</f>
        <v>0</v>
      </c>
      <c r="K92" s="208" t="s">
        <v>134</v>
      </c>
      <c r="L92" s="46"/>
      <c r="M92" s="212" t="s">
        <v>18</v>
      </c>
      <c r="N92" s="213" t="s">
        <v>46</v>
      </c>
      <c r="O92" s="86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6" t="s">
        <v>135</v>
      </c>
      <c r="AT92" s="216" t="s">
        <v>130</v>
      </c>
      <c r="AU92" s="216" t="s">
        <v>84</v>
      </c>
      <c r="AY92" s="19" t="s">
        <v>127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9" t="s">
        <v>36</v>
      </c>
      <c r="BK92" s="217">
        <f>ROUND(I92*H92,1)</f>
        <v>0</v>
      </c>
      <c r="BL92" s="19" t="s">
        <v>135</v>
      </c>
      <c r="BM92" s="216" t="s">
        <v>84</v>
      </c>
    </row>
    <row r="93" s="2" customFormat="1" ht="21.75" customHeight="1">
      <c r="A93" s="40"/>
      <c r="B93" s="41"/>
      <c r="C93" s="206" t="s">
        <v>84</v>
      </c>
      <c r="D93" s="206" t="s">
        <v>130</v>
      </c>
      <c r="E93" s="207" t="s">
        <v>136</v>
      </c>
      <c r="F93" s="208" t="s">
        <v>137</v>
      </c>
      <c r="G93" s="209" t="s">
        <v>133</v>
      </c>
      <c r="H93" s="210">
        <v>15.300000000000001</v>
      </c>
      <c r="I93" s="211"/>
      <c r="J93" s="210">
        <f>ROUND(I93*H93,1)</f>
        <v>0</v>
      </c>
      <c r="K93" s="208" t="s">
        <v>134</v>
      </c>
      <c r="L93" s="46"/>
      <c r="M93" s="212" t="s">
        <v>18</v>
      </c>
      <c r="N93" s="213" t="s">
        <v>46</v>
      </c>
      <c r="O93" s="86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6" t="s">
        <v>135</v>
      </c>
      <c r="AT93" s="216" t="s">
        <v>130</v>
      </c>
      <c r="AU93" s="216" t="s">
        <v>84</v>
      </c>
      <c r="AY93" s="19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9" t="s">
        <v>36</v>
      </c>
      <c r="BK93" s="217">
        <f>ROUND(I93*H93,1)</f>
        <v>0</v>
      </c>
      <c r="BL93" s="19" t="s">
        <v>135</v>
      </c>
      <c r="BM93" s="216" t="s">
        <v>135</v>
      </c>
    </row>
    <row r="94" s="2" customFormat="1" ht="24.15" customHeight="1">
      <c r="A94" s="40"/>
      <c r="B94" s="41"/>
      <c r="C94" s="206" t="s">
        <v>138</v>
      </c>
      <c r="D94" s="206" t="s">
        <v>130</v>
      </c>
      <c r="E94" s="207" t="s">
        <v>139</v>
      </c>
      <c r="F94" s="208" t="s">
        <v>140</v>
      </c>
      <c r="G94" s="209" t="s">
        <v>133</v>
      </c>
      <c r="H94" s="210">
        <v>306.10000000000002</v>
      </c>
      <c r="I94" s="211"/>
      <c r="J94" s="210">
        <f>ROUND(I94*H94,1)</f>
        <v>0</v>
      </c>
      <c r="K94" s="208" t="s">
        <v>134</v>
      </c>
      <c r="L94" s="46"/>
      <c r="M94" s="212" t="s">
        <v>18</v>
      </c>
      <c r="N94" s="213" t="s">
        <v>46</v>
      </c>
      <c r="O94" s="86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6" t="s">
        <v>135</v>
      </c>
      <c r="AT94" s="216" t="s">
        <v>130</v>
      </c>
      <c r="AU94" s="216" t="s">
        <v>84</v>
      </c>
      <c r="AY94" s="19" t="s">
        <v>127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9" t="s">
        <v>36</v>
      </c>
      <c r="BK94" s="217">
        <f>ROUND(I94*H94,1)</f>
        <v>0</v>
      </c>
      <c r="BL94" s="19" t="s">
        <v>135</v>
      </c>
      <c r="BM94" s="216" t="s">
        <v>141</v>
      </c>
    </row>
    <row r="95" s="2" customFormat="1" ht="24.15" customHeight="1">
      <c r="A95" s="40"/>
      <c r="B95" s="41"/>
      <c r="C95" s="206" t="s">
        <v>135</v>
      </c>
      <c r="D95" s="206" t="s">
        <v>130</v>
      </c>
      <c r="E95" s="207" t="s">
        <v>249</v>
      </c>
      <c r="F95" s="208" t="s">
        <v>250</v>
      </c>
      <c r="G95" s="209" t="s">
        <v>133</v>
      </c>
      <c r="H95" s="210">
        <v>0.90000000000000002</v>
      </c>
      <c r="I95" s="211"/>
      <c r="J95" s="210">
        <f>ROUND(I95*H95,1)</f>
        <v>0</v>
      </c>
      <c r="K95" s="208" t="s">
        <v>134</v>
      </c>
      <c r="L95" s="46"/>
      <c r="M95" s="212" t="s">
        <v>18</v>
      </c>
      <c r="N95" s="213" t="s">
        <v>46</v>
      </c>
      <c r="O95" s="86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6" t="s">
        <v>135</v>
      </c>
      <c r="AT95" s="216" t="s">
        <v>130</v>
      </c>
      <c r="AU95" s="216" t="s">
        <v>84</v>
      </c>
      <c r="AY95" s="19" t="s">
        <v>127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9" t="s">
        <v>36</v>
      </c>
      <c r="BK95" s="217">
        <f>ROUND(I95*H95,1)</f>
        <v>0</v>
      </c>
      <c r="BL95" s="19" t="s">
        <v>135</v>
      </c>
      <c r="BM95" s="216" t="s">
        <v>144</v>
      </c>
    </row>
    <row r="96" s="2" customFormat="1" ht="24.15" customHeight="1">
      <c r="A96" s="40"/>
      <c r="B96" s="41"/>
      <c r="C96" s="206" t="s">
        <v>149</v>
      </c>
      <c r="D96" s="206" t="s">
        <v>130</v>
      </c>
      <c r="E96" s="207" t="s">
        <v>251</v>
      </c>
      <c r="F96" s="208" t="s">
        <v>252</v>
      </c>
      <c r="G96" s="209" t="s">
        <v>133</v>
      </c>
      <c r="H96" s="210">
        <v>1.6000000000000001</v>
      </c>
      <c r="I96" s="211"/>
      <c r="J96" s="210">
        <f>ROUND(I96*H96,1)</f>
        <v>0</v>
      </c>
      <c r="K96" s="208" t="s">
        <v>134</v>
      </c>
      <c r="L96" s="46"/>
      <c r="M96" s="212" t="s">
        <v>18</v>
      </c>
      <c r="N96" s="213" t="s">
        <v>46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135</v>
      </c>
      <c r="AT96" s="216" t="s">
        <v>130</v>
      </c>
      <c r="AU96" s="216" t="s">
        <v>84</v>
      </c>
      <c r="AY96" s="19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36</v>
      </c>
      <c r="BK96" s="217">
        <f>ROUND(I96*H96,1)</f>
        <v>0</v>
      </c>
      <c r="BL96" s="19" t="s">
        <v>135</v>
      </c>
      <c r="BM96" s="216" t="s">
        <v>154</v>
      </c>
    </row>
    <row r="97" s="2" customFormat="1" ht="24.15" customHeight="1">
      <c r="A97" s="40"/>
      <c r="B97" s="41"/>
      <c r="C97" s="206" t="s">
        <v>141</v>
      </c>
      <c r="D97" s="206" t="s">
        <v>130</v>
      </c>
      <c r="E97" s="207" t="s">
        <v>142</v>
      </c>
      <c r="F97" s="208" t="s">
        <v>143</v>
      </c>
      <c r="G97" s="209" t="s">
        <v>133</v>
      </c>
      <c r="H97" s="210">
        <v>5.7999999999999998</v>
      </c>
      <c r="I97" s="211"/>
      <c r="J97" s="210">
        <f>ROUND(I97*H97,1)</f>
        <v>0</v>
      </c>
      <c r="K97" s="208" t="s">
        <v>134</v>
      </c>
      <c r="L97" s="46"/>
      <c r="M97" s="212" t="s">
        <v>18</v>
      </c>
      <c r="N97" s="213" t="s">
        <v>46</v>
      </c>
      <c r="O97" s="86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6" t="s">
        <v>135</v>
      </c>
      <c r="AT97" s="216" t="s">
        <v>130</v>
      </c>
      <c r="AU97" s="216" t="s">
        <v>84</v>
      </c>
      <c r="AY97" s="19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9" t="s">
        <v>36</v>
      </c>
      <c r="BK97" s="217">
        <f>ROUND(I97*H97,1)</f>
        <v>0</v>
      </c>
      <c r="BL97" s="19" t="s">
        <v>135</v>
      </c>
      <c r="BM97" s="216" t="s">
        <v>8</v>
      </c>
    </row>
    <row r="98" s="2" customFormat="1" ht="24.15" customHeight="1">
      <c r="A98" s="40"/>
      <c r="B98" s="41"/>
      <c r="C98" s="206" t="s">
        <v>157</v>
      </c>
      <c r="D98" s="206" t="s">
        <v>130</v>
      </c>
      <c r="E98" s="207" t="s">
        <v>253</v>
      </c>
      <c r="F98" s="208" t="s">
        <v>254</v>
      </c>
      <c r="G98" s="209" t="s">
        <v>133</v>
      </c>
      <c r="H98" s="210">
        <v>7</v>
      </c>
      <c r="I98" s="211"/>
      <c r="J98" s="210">
        <f>ROUND(I98*H98,1)</f>
        <v>0</v>
      </c>
      <c r="K98" s="208" t="s">
        <v>134</v>
      </c>
      <c r="L98" s="46"/>
      <c r="M98" s="212" t="s">
        <v>18</v>
      </c>
      <c r="N98" s="213" t="s">
        <v>46</v>
      </c>
      <c r="O98" s="86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6" t="s">
        <v>135</v>
      </c>
      <c r="AT98" s="216" t="s">
        <v>130</v>
      </c>
      <c r="AU98" s="216" t="s">
        <v>84</v>
      </c>
      <c r="AY98" s="19" t="s">
        <v>127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9" t="s">
        <v>36</v>
      </c>
      <c r="BK98" s="217">
        <f>ROUND(I98*H98,1)</f>
        <v>0</v>
      </c>
      <c r="BL98" s="19" t="s">
        <v>135</v>
      </c>
      <c r="BM98" s="216" t="s">
        <v>161</v>
      </c>
    </row>
    <row r="99" s="12" customFormat="1" ht="25.92" customHeight="1">
      <c r="A99" s="12"/>
      <c r="B99" s="190"/>
      <c r="C99" s="191"/>
      <c r="D99" s="192" t="s">
        <v>74</v>
      </c>
      <c r="E99" s="193" t="s">
        <v>145</v>
      </c>
      <c r="F99" s="193" t="s">
        <v>146</v>
      </c>
      <c r="G99" s="191"/>
      <c r="H99" s="191"/>
      <c r="I99" s="194"/>
      <c r="J99" s="195">
        <f>BK99</f>
        <v>0</v>
      </c>
      <c r="K99" s="191"/>
      <c r="L99" s="196"/>
      <c r="M99" s="197"/>
      <c r="N99" s="198"/>
      <c r="O99" s="198"/>
      <c r="P99" s="199">
        <f>P100+P102+P106+P108+P119+P142+P184</f>
        <v>0</v>
      </c>
      <c r="Q99" s="198"/>
      <c r="R99" s="199">
        <f>R100+R102+R106+R108+R119+R142+R184</f>
        <v>0</v>
      </c>
      <c r="S99" s="198"/>
      <c r="T99" s="200">
        <f>T100+T102+T106+T108+T119+T142+T184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36</v>
      </c>
      <c r="AT99" s="202" t="s">
        <v>74</v>
      </c>
      <c r="AU99" s="202" t="s">
        <v>75</v>
      </c>
      <c r="AY99" s="201" t="s">
        <v>127</v>
      </c>
      <c r="BK99" s="203">
        <f>BK100+BK102+BK106+BK108+BK119+BK142+BK184</f>
        <v>0</v>
      </c>
    </row>
    <row r="100" s="12" customFormat="1" ht="22.8" customHeight="1">
      <c r="A100" s="12"/>
      <c r="B100" s="190"/>
      <c r="C100" s="191"/>
      <c r="D100" s="192" t="s">
        <v>74</v>
      </c>
      <c r="E100" s="204" t="s">
        <v>255</v>
      </c>
      <c r="F100" s="204" t="s">
        <v>256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P101</f>
        <v>0</v>
      </c>
      <c r="Q100" s="198"/>
      <c r="R100" s="199">
        <f>R101</f>
        <v>0</v>
      </c>
      <c r="S100" s="198"/>
      <c r="T100" s="200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84</v>
      </c>
      <c r="AT100" s="202" t="s">
        <v>74</v>
      </c>
      <c r="AU100" s="202" t="s">
        <v>36</v>
      </c>
      <c r="AY100" s="201" t="s">
        <v>127</v>
      </c>
      <c r="BK100" s="203">
        <f>BK101</f>
        <v>0</v>
      </c>
    </row>
    <row r="101" s="2" customFormat="1" ht="16.5" customHeight="1">
      <c r="A101" s="40"/>
      <c r="B101" s="41"/>
      <c r="C101" s="206" t="s">
        <v>144</v>
      </c>
      <c r="D101" s="206" t="s">
        <v>130</v>
      </c>
      <c r="E101" s="207" t="s">
        <v>257</v>
      </c>
      <c r="F101" s="208" t="s">
        <v>258</v>
      </c>
      <c r="G101" s="209" t="s">
        <v>233</v>
      </c>
      <c r="H101" s="210">
        <v>388.69999999999999</v>
      </c>
      <c r="I101" s="211"/>
      <c r="J101" s="210">
        <f>ROUND(I101*H101,1)</f>
        <v>0</v>
      </c>
      <c r="K101" s="208" t="s">
        <v>134</v>
      </c>
      <c r="L101" s="46"/>
      <c r="M101" s="212" t="s">
        <v>18</v>
      </c>
      <c r="N101" s="213" t="s">
        <v>46</v>
      </c>
      <c r="O101" s="86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6" t="s">
        <v>153</v>
      </c>
      <c r="AT101" s="216" t="s">
        <v>130</v>
      </c>
      <c r="AU101" s="216" t="s">
        <v>84</v>
      </c>
      <c r="AY101" s="19" t="s">
        <v>127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9" t="s">
        <v>36</v>
      </c>
      <c r="BK101" s="217">
        <f>ROUND(I101*H101,1)</f>
        <v>0</v>
      </c>
      <c r="BL101" s="19" t="s">
        <v>153</v>
      </c>
      <c r="BM101" s="216" t="s">
        <v>153</v>
      </c>
    </row>
    <row r="102" s="12" customFormat="1" ht="22.8" customHeight="1">
      <c r="A102" s="12"/>
      <c r="B102" s="190"/>
      <c r="C102" s="191"/>
      <c r="D102" s="192" t="s">
        <v>74</v>
      </c>
      <c r="E102" s="204" t="s">
        <v>259</v>
      </c>
      <c r="F102" s="204" t="s">
        <v>260</v>
      </c>
      <c r="G102" s="191"/>
      <c r="H102" s="191"/>
      <c r="I102" s="194"/>
      <c r="J102" s="205">
        <f>BK102</f>
        <v>0</v>
      </c>
      <c r="K102" s="191"/>
      <c r="L102" s="196"/>
      <c r="M102" s="197"/>
      <c r="N102" s="198"/>
      <c r="O102" s="198"/>
      <c r="P102" s="199">
        <f>SUM(P103:P105)</f>
        <v>0</v>
      </c>
      <c r="Q102" s="198"/>
      <c r="R102" s="199">
        <f>SUM(R103:R105)</f>
        <v>0</v>
      </c>
      <c r="S102" s="198"/>
      <c r="T102" s="200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84</v>
      </c>
      <c r="AT102" s="202" t="s">
        <v>74</v>
      </c>
      <c r="AU102" s="202" t="s">
        <v>36</v>
      </c>
      <c r="AY102" s="201" t="s">
        <v>127</v>
      </c>
      <c r="BK102" s="203">
        <f>SUM(BK103:BK105)</f>
        <v>0</v>
      </c>
    </row>
    <row r="103" s="2" customFormat="1" ht="16.5" customHeight="1">
      <c r="A103" s="40"/>
      <c r="B103" s="41"/>
      <c r="C103" s="206" t="s">
        <v>167</v>
      </c>
      <c r="D103" s="206" t="s">
        <v>130</v>
      </c>
      <c r="E103" s="207" t="s">
        <v>261</v>
      </c>
      <c r="F103" s="208" t="s">
        <v>262</v>
      </c>
      <c r="G103" s="209" t="s">
        <v>160</v>
      </c>
      <c r="H103" s="210">
        <v>2</v>
      </c>
      <c r="I103" s="211"/>
      <c r="J103" s="210">
        <f>ROUND(I103*H103,1)</f>
        <v>0</v>
      </c>
      <c r="K103" s="208" t="s">
        <v>134</v>
      </c>
      <c r="L103" s="46"/>
      <c r="M103" s="212" t="s">
        <v>18</v>
      </c>
      <c r="N103" s="213" t="s">
        <v>46</v>
      </c>
      <c r="O103" s="86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6" t="s">
        <v>153</v>
      </c>
      <c r="AT103" s="216" t="s">
        <v>130</v>
      </c>
      <c r="AU103" s="216" t="s">
        <v>84</v>
      </c>
      <c r="AY103" s="19" t="s">
        <v>127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9" t="s">
        <v>36</v>
      </c>
      <c r="BK103" s="217">
        <f>ROUND(I103*H103,1)</f>
        <v>0</v>
      </c>
      <c r="BL103" s="19" t="s">
        <v>153</v>
      </c>
      <c r="BM103" s="216" t="s">
        <v>170</v>
      </c>
    </row>
    <row r="104" s="2" customFormat="1" ht="16.5" customHeight="1">
      <c r="A104" s="40"/>
      <c r="B104" s="41"/>
      <c r="C104" s="206" t="s">
        <v>154</v>
      </c>
      <c r="D104" s="206" t="s">
        <v>130</v>
      </c>
      <c r="E104" s="207" t="s">
        <v>263</v>
      </c>
      <c r="F104" s="208" t="s">
        <v>264</v>
      </c>
      <c r="G104" s="209" t="s">
        <v>160</v>
      </c>
      <c r="H104" s="210">
        <v>2</v>
      </c>
      <c r="I104" s="211"/>
      <c r="J104" s="210">
        <f>ROUND(I104*H104,1)</f>
        <v>0</v>
      </c>
      <c r="K104" s="208" t="s">
        <v>134</v>
      </c>
      <c r="L104" s="46"/>
      <c r="M104" s="212" t="s">
        <v>18</v>
      </c>
      <c r="N104" s="213" t="s">
        <v>46</v>
      </c>
      <c r="O104" s="86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6" t="s">
        <v>153</v>
      </c>
      <c r="AT104" s="216" t="s">
        <v>130</v>
      </c>
      <c r="AU104" s="216" t="s">
        <v>84</v>
      </c>
      <c r="AY104" s="19" t="s">
        <v>127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9" t="s">
        <v>36</v>
      </c>
      <c r="BK104" s="217">
        <f>ROUND(I104*H104,1)</f>
        <v>0</v>
      </c>
      <c r="BL104" s="19" t="s">
        <v>153</v>
      </c>
      <c r="BM104" s="216" t="s">
        <v>173</v>
      </c>
    </row>
    <row r="105" s="2" customFormat="1" ht="24.15" customHeight="1">
      <c r="A105" s="40"/>
      <c r="B105" s="41"/>
      <c r="C105" s="206" t="s">
        <v>174</v>
      </c>
      <c r="D105" s="206" t="s">
        <v>130</v>
      </c>
      <c r="E105" s="207" t="s">
        <v>265</v>
      </c>
      <c r="F105" s="208" t="s">
        <v>266</v>
      </c>
      <c r="G105" s="209" t="s">
        <v>133</v>
      </c>
      <c r="H105" s="210">
        <v>0.10000000000000001</v>
      </c>
      <c r="I105" s="211"/>
      <c r="J105" s="210">
        <f>ROUND(I105*H105,1)</f>
        <v>0</v>
      </c>
      <c r="K105" s="208" t="s">
        <v>134</v>
      </c>
      <c r="L105" s="46"/>
      <c r="M105" s="212" t="s">
        <v>18</v>
      </c>
      <c r="N105" s="213" t="s">
        <v>46</v>
      </c>
      <c r="O105" s="86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6" t="s">
        <v>153</v>
      </c>
      <c r="AT105" s="216" t="s">
        <v>130</v>
      </c>
      <c r="AU105" s="216" t="s">
        <v>84</v>
      </c>
      <c r="AY105" s="19" t="s">
        <v>127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9" t="s">
        <v>36</v>
      </c>
      <c r="BK105" s="217">
        <f>ROUND(I105*H105,1)</f>
        <v>0</v>
      </c>
      <c r="BL105" s="19" t="s">
        <v>153</v>
      </c>
      <c r="BM105" s="216" t="s">
        <v>177</v>
      </c>
    </row>
    <row r="106" s="12" customFormat="1" ht="22.8" customHeight="1">
      <c r="A106" s="12"/>
      <c r="B106" s="190"/>
      <c r="C106" s="191"/>
      <c r="D106" s="192" t="s">
        <v>74</v>
      </c>
      <c r="E106" s="204" t="s">
        <v>267</v>
      </c>
      <c r="F106" s="204" t="s">
        <v>95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P107</f>
        <v>0</v>
      </c>
      <c r="Q106" s="198"/>
      <c r="R106" s="199">
        <f>R107</f>
        <v>0</v>
      </c>
      <c r="S106" s="198"/>
      <c r="T106" s="200">
        <f>T107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36</v>
      </c>
      <c r="AT106" s="202" t="s">
        <v>74</v>
      </c>
      <c r="AU106" s="202" t="s">
        <v>36</v>
      </c>
      <c r="AY106" s="201" t="s">
        <v>127</v>
      </c>
      <c r="BK106" s="203">
        <f>BK107</f>
        <v>0</v>
      </c>
    </row>
    <row r="107" s="2" customFormat="1" ht="16.5" customHeight="1">
      <c r="A107" s="40"/>
      <c r="B107" s="41"/>
      <c r="C107" s="206" t="s">
        <v>8</v>
      </c>
      <c r="D107" s="206" t="s">
        <v>130</v>
      </c>
      <c r="E107" s="207" t="s">
        <v>268</v>
      </c>
      <c r="F107" s="208" t="s">
        <v>269</v>
      </c>
      <c r="G107" s="209" t="s">
        <v>270</v>
      </c>
      <c r="H107" s="210">
        <v>1</v>
      </c>
      <c r="I107" s="211"/>
      <c r="J107" s="210">
        <f>ROUND(I107*H107,1)</f>
        <v>0</v>
      </c>
      <c r="K107" s="208" t="s">
        <v>134</v>
      </c>
      <c r="L107" s="46"/>
      <c r="M107" s="212" t="s">
        <v>18</v>
      </c>
      <c r="N107" s="213" t="s">
        <v>46</v>
      </c>
      <c r="O107" s="86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6" t="s">
        <v>135</v>
      </c>
      <c r="AT107" s="216" t="s">
        <v>130</v>
      </c>
      <c r="AU107" s="216" t="s">
        <v>84</v>
      </c>
      <c r="AY107" s="19" t="s">
        <v>127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9" t="s">
        <v>36</v>
      </c>
      <c r="BK107" s="217">
        <f>ROUND(I107*H107,1)</f>
        <v>0</v>
      </c>
      <c r="BL107" s="19" t="s">
        <v>135</v>
      </c>
      <c r="BM107" s="216" t="s">
        <v>181</v>
      </c>
    </row>
    <row r="108" s="12" customFormat="1" ht="22.8" customHeight="1">
      <c r="A108" s="12"/>
      <c r="B108" s="190"/>
      <c r="C108" s="191"/>
      <c r="D108" s="192" t="s">
        <v>74</v>
      </c>
      <c r="E108" s="204" t="s">
        <v>147</v>
      </c>
      <c r="F108" s="204" t="s">
        <v>148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SUM(P109:P118)</f>
        <v>0</v>
      </c>
      <c r="Q108" s="198"/>
      <c r="R108" s="199">
        <f>SUM(R109:R118)</f>
        <v>0</v>
      </c>
      <c r="S108" s="198"/>
      <c r="T108" s="200">
        <f>SUM(T109:T118)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84</v>
      </c>
      <c r="AT108" s="202" t="s">
        <v>74</v>
      </c>
      <c r="AU108" s="202" t="s">
        <v>36</v>
      </c>
      <c r="AY108" s="201" t="s">
        <v>127</v>
      </c>
      <c r="BK108" s="203">
        <f>SUM(BK109:BK118)</f>
        <v>0</v>
      </c>
    </row>
    <row r="109" s="2" customFormat="1" ht="24.15" customHeight="1">
      <c r="A109" s="40"/>
      <c r="B109" s="41"/>
      <c r="C109" s="206" t="s">
        <v>185</v>
      </c>
      <c r="D109" s="206" t="s">
        <v>130</v>
      </c>
      <c r="E109" s="207" t="s">
        <v>271</v>
      </c>
      <c r="F109" s="208" t="s">
        <v>272</v>
      </c>
      <c r="G109" s="209" t="s">
        <v>233</v>
      </c>
      <c r="H109" s="210">
        <v>388.69999999999999</v>
      </c>
      <c r="I109" s="211"/>
      <c r="J109" s="210">
        <f>ROUND(I109*H109,1)</f>
        <v>0</v>
      </c>
      <c r="K109" s="208" t="s">
        <v>134</v>
      </c>
      <c r="L109" s="46"/>
      <c r="M109" s="212" t="s">
        <v>18</v>
      </c>
      <c r="N109" s="213" t="s">
        <v>46</v>
      </c>
      <c r="O109" s="86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6" t="s">
        <v>153</v>
      </c>
      <c r="AT109" s="216" t="s">
        <v>130</v>
      </c>
      <c r="AU109" s="216" t="s">
        <v>84</v>
      </c>
      <c r="AY109" s="19" t="s">
        <v>127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9" t="s">
        <v>36</v>
      </c>
      <c r="BK109" s="217">
        <f>ROUND(I109*H109,1)</f>
        <v>0</v>
      </c>
      <c r="BL109" s="19" t="s">
        <v>153</v>
      </c>
      <c r="BM109" s="216" t="s">
        <v>188</v>
      </c>
    </row>
    <row r="110" s="2" customFormat="1" ht="24.15" customHeight="1">
      <c r="A110" s="40"/>
      <c r="B110" s="41"/>
      <c r="C110" s="206" t="s">
        <v>161</v>
      </c>
      <c r="D110" s="206" t="s">
        <v>130</v>
      </c>
      <c r="E110" s="207" t="s">
        <v>273</v>
      </c>
      <c r="F110" s="208" t="s">
        <v>274</v>
      </c>
      <c r="G110" s="209" t="s">
        <v>152</v>
      </c>
      <c r="H110" s="210">
        <v>13.4</v>
      </c>
      <c r="I110" s="211"/>
      <c r="J110" s="210">
        <f>ROUND(I110*H110,1)</f>
        <v>0</v>
      </c>
      <c r="K110" s="208" t="s">
        <v>134</v>
      </c>
      <c r="L110" s="46"/>
      <c r="M110" s="212" t="s">
        <v>18</v>
      </c>
      <c r="N110" s="213" t="s">
        <v>46</v>
      </c>
      <c r="O110" s="86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6" t="s">
        <v>153</v>
      </c>
      <c r="AT110" s="216" t="s">
        <v>130</v>
      </c>
      <c r="AU110" s="216" t="s">
        <v>84</v>
      </c>
      <c r="AY110" s="19" t="s">
        <v>127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9" t="s">
        <v>36</v>
      </c>
      <c r="BK110" s="217">
        <f>ROUND(I110*H110,1)</f>
        <v>0</v>
      </c>
      <c r="BL110" s="19" t="s">
        <v>153</v>
      </c>
      <c r="BM110" s="216" t="s">
        <v>192</v>
      </c>
    </row>
    <row r="111" s="2" customFormat="1" ht="24.15" customHeight="1">
      <c r="A111" s="40"/>
      <c r="B111" s="41"/>
      <c r="C111" s="206" t="s">
        <v>194</v>
      </c>
      <c r="D111" s="206" t="s">
        <v>130</v>
      </c>
      <c r="E111" s="207" t="s">
        <v>275</v>
      </c>
      <c r="F111" s="208" t="s">
        <v>276</v>
      </c>
      <c r="G111" s="209" t="s">
        <v>233</v>
      </c>
      <c r="H111" s="210">
        <v>388.69999999999999</v>
      </c>
      <c r="I111" s="211"/>
      <c r="J111" s="210">
        <f>ROUND(I111*H111,1)</f>
        <v>0</v>
      </c>
      <c r="K111" s="208" t="s">
        <v>134</v>
      </c>
      <c r="L111" s="46"/>
      <c r="M111" s="212" t="s">
        <v>18</v>
      </c>
      <c r="N111" s="213" t="s">
        <v>46</v>
      </c>
      <c r="O111" s="86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6" t="s">
        <v>153</v>
      </c>
      <c r="AT111" s="216" t="s">
        <v>130</v>
      </c>
      <c r="AU111" s="216" t="s">
        <v>84</v>
      </c>
      <c r="AY111" s="19" t="s">
        <v>127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9" t="s">
        <v>36</v>
      </c>
      <c r="BK111" s="217">
        <f>ROUND(I111*H111,1)</f>
        <v>0</v>
      </c>
      <c r="BL111" s="19" t="s">
        <v>153</v>
      </c>
      <c r="BM111" s="216" t="s">
        <v>197</v>
      </c>
    </row>
    <row r="112" s="2" customFormat="1" ht="16.5" customHeight="1">
      <c r="A112" s="40"/>
      <c r="B112" s="41"/>
      <c r="C112" s="206" t="s">
        <v>153</v>
      </c>
      <c r="D112" s="206" t="s">
        <v>130</v>
      </c>
      <c r="E112" s="207" t="s">
        <v>277</v>
      </c>
      <c r="F112" s="208" t="s">
        <v>278</v>
      </c>
      <c r="G112" s="209" t="s">
        <v>152</v>
      </c>
      <c r="H112" s="210">
        <v>13.4</v>
      </c>
      <c r="I112" s="211"/>
      <c r="J112" s="210">
        <f>ROUND(I112*H112,1)</f>
        <v>0</v>
      </c>
      <c r="K112" s="208" t="s">
        <v>134</v>
      </c>
      <c r="L112" s="46"/>
      <c r="M112" s="212" t="s">
        <v>18</v>
      </c>
      <c r="N112" s="213" t="s">
        <v>46</v>
      </c>
      <c r="O112" s="86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6" t="s">
        <v>153</v>
      </c>
      <c r="AT112" s="216" t="s">
        <v>130</v>
      </c>
      <c r="AU112" s="216" t="s">
        <v>84</v>
      </c>
      <c r="AY112" s="19" t="s">
        <v>127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9" t="s">
        <v>36</v>
      </c>
      <c r="BK112" s="217">
        <f>ROUND(I112*H112,1)</f>
        <v>0</v>
      </c>
      <c r="BL112" s="19" t="s">
        <v>153</v>
      </c>
      <c r="BM112" s="216" t="s">
        <v>166</v>
      </c>
    </row>
    <row r="113" s="2" customFormat="1" ht="21.75" customHeight="1">
      <c r="A113" s="40"/>
      <c r="B113" s="41"/>
      <c r="C113" s="206" t="s">
        <v>202</v>
      </c>
      <c r="D113" s="206" t="s">
        <v>130</v>
      </c>
      <c r="E113" s="207" t="s">
        <v>279</v>
      </c>
      <c r="F113" s="208" t="s">
        <v>280</v>
      </c>
      <c r="G113" s="209" t="s">
        <v>233</v>
      </c>
      <c r="H113" s="210">
        <v>388.69999999999999</v>
      </c>
      <c r="I113" s="211"/>
      <c r="J113" s="210">
        <f>ROUND(I113*H113,1)</f>
        <v>0</v>
      </c>
      <c r="K113" s="208" t="s">
        <v>134</v>
      </c>
      <c r="L113" s="46"/>
      <c r="M113" s="212" t="s">
        <v>18</v>
      </c>
      <c r="N113" s="213" t="s">
        <v>46</v>
      </c>
      <c r="O113" s="86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6" t="s">
        <v>153</v>
      </c>
      <c r="AT113" s="216" t="s">
        <v>130</v>
      </c>
      <c r="AU113" s="216" t="s">
        <v>84</v>
      </c>
      <c r="AY113" s="19" t="s">
        <v>127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9" t="s">
        <v>36</v>
      </c>
      <c r="BK113" s="217">
        <f>ROUND(I113*H113,1)</f>
        <v>0</v>
      </c>
      <c r="BL113" s="19" t="s">
        <v>153</v>
      </c>
      <c r="BM113" s="216" t="s">
        <v>205</v>
      </c>
    </row>
    <row r="114" s="2" customFormat="1" ht="16.5" customHeight="1">
      <c r="A114" s="40"/>
      <c r="B114" s="41"/>
      <c r="C114" s="206" t="s">
        <v>170</v>
      </c>
      <c r="D114" s="206" t="s">
        <v>130</v>
      </c>
      <c r="E114" s="207" t="s">
        <v>281</v>
      </c>
      <c r="F114" s="208" t="s">
        <v>282</v>
      </c>
      <c r="G114" s="209" t="s">
        <v>152</v>
      </c>
      <c r="H114" s="210">
        <v>4.9000000000000004</v>
      </c>
      <c r="I114" s="211"/>
      <c r="J114" s="210">
        <f>ROUND(I114*H114,1)</f>
        <v>0</v>
      </c>
      <c r="K114" s="208" t="s">
        <v>134</v>
      </c>
      <c r="L114" s="46"/>
      <c r="M114" s="212" t="s">
        <v>18</v>
      </c>
      <c r="N114" s="213" t="s">
        <v>46</v>
      </c>
      <c r="O114" s="86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6" t="s">
        <v>153</v>
      </c>
      <c r="AT114" s="216" t="s">
        <v>130</v>
      </c>
      <c r="AU114" s="216" t="s">
        <v>84</v>
      </c>
      <c r="AY114" s="19" t="s">
        <v>127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9" t="s">
        <v>36</v>
      </c>
      <c r="BK114" s="217">
        <f>ROUND(I114*H114,1)</f>
        <v>0</v>
      </c>
      <c r="BL114" s="19" t="s">
        <v>153</v>
      </c>
      <c r="BM114" s="216" t="s">
        <v>208</v>
      </c>
    </row>
    <row r="115" s="2" customFormat="1" ht="16.5" customHeight="1">
      <c r="A115" s="40"/>
      <c r="B115" s="41"/>
      <c r="C115" s="206" t="s">
        <v>209</v>
      </c>
      <c r="D115" s="206" t="s">
        <v>130</v>
      </c>
      <c r="E115" s="207" t="s">
        <v>283</v>
      </c>
      <c r="F115" s="208" t="s">
        <v>284</v>
      </c>
      <c r="G115" s="209" t="s">
        <v>180</v>
      </c>
      <c r="H115" s="210">
        <v>368.10000000000002</v>
      </c>
      <c r="I115" s="211"/>
      <c r="J115" s="210">
        <f>ROUND(I115*H115,1)</f>
        <v>0</v>
      </c>
      <c r="K115" s="208" t="s">
        <v>134</v>
      </c>
      <c r="L115" s="46"/>
      <c r="M115" s="212" t="s">
        <v>18</v>
      </c>
      <c r="N115" s="213" t="s">
        <v>46</v>
      </c>
      <c r="O115" s="86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6" t="s">
        <v>153</v>
      </c>
      <c r="AT115" s="216" t="s">
        <v>130</v>
      </c>
      <c r="AU115" s="216" t="s">
        <v>84</v>
      </c>
      <c r="AY115" s="19" t="s">
        <v>127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9" t="s">
        <v>36</v>
      </c>
      <c r="BK115" s="217">
        <f>ROUND(I115*H115,1)</f>
        <v>0</v>
      </c>
      <c r="BL115" s="19" t="s">
        <v>153</v>
      </c>
      <c r="BM115" s="216" t="s">
        <v>212</v>
      </c>
    </row>
    <row r="116" s="2" customFormat="1" ht="16.5" customHeight="1">
      <c r="A116" s="40"/>
      <c r="B116" s="41"/>
      <c r="C116" s="206" t="s">
        <v>173</v>
      </c>
      <c r="D116" s="206" t="s">
        <v>130</v>
      </c>
      <c r="E116" s="207" t="s">
        <v>281</v>
      </c>
      <c r="F116" s="208" t="s">
        <v>282</v>
      </c>
      <c r="G116" s="209" t="s">
        <v>152</v>
      </c>
      <c r="H116" s="210">
        <v>1</v>
      </c>
      <c r="I116" s="211"/>
      <c r="J116" s="210">
        <f>ROUND(I116*H116,1)</f>
        <v>0</v>
      </c>
      <c r="K116" s="208" t="s">
        <v>134</v>
      </c>
      <c r="L116" s="46"/>
      <c r="M116" s="212" t="s">
        <v>18</v>
      </c>
      <c r="N116" s="213" t="s">
        <v>46</v>
      </c>
      <c r="O116" s="86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6" t="s">
        <v>153</v>
      </c>
      <c r="AT116" s="216" t="s">
        <v>130</v>
      </c>
      <c r="AU116" s="216" t="s">
        <v>84</v>
      </c>
      <c r="AY116" s="19" t="s">
        <v>127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9" t="s">
        <v>36</v>
      </c>
      <c r="BK116" s="217">
        <f>ROUND(I116*H116,1)</f>
        <v>0</v>
      </c>
      <c r="BL116" s="19" t="s">
        <v>153</v>
      </c>
      <c r="BM116" s="216" t="s">
        <v>216</v>
      </c>
    </row>
    <row r="117" s="2" customFormat="1" ht="24.15" customHeight="1">
      <c r="A117" s="40"/>
      <c r="B117" s="41"/>
      <c r="C117" s="206" t="s">
        <v>7</v>
      </c>
      <c r="D117" s="206" t="s">
        <v>130</v>
      </c>
      <c r="E117" s="207" t="s">
        <v>220</v>
      </c>
      <c r="F117" s="208" t="s">
        <v>285</v>
      </c>
      <c r="G117" s="209" t="s">
        <v>152</v>
      </c>
      <c r="H117" s="210">
        <v>19.300000000000001</v>
      </c>
      <c r="I117" s="211"/>
      <c r="J117" s="210">
        <f>ROUND(I117*H117,1)</f>
        <v>0</v>
      </c>
      <c r="K117" s="208" t="s">
        <v>134</v>
      </c>
      <c r="L117" s="46"/>
      <c r="M117" s="212" t="s">
        <v>18</v>
      </c>
      <c r="N117" s="213" t="s">
        <v>46</v>
      </c>
      <c r="O117" s="86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6" t="s">
        <v>153</v>
      </c>
      <c r="AT117" s="216" t="s">
        <v>130</v>
      </c>
      <c r="AU117" s="216" t="s">
        <v>84</v>
      </c>
      <c r="AY117" s="19" t="s">
        <v>127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9" t="s">
        <v>36</v>
      </c>
      <c r="BK117" s="217">
        <f>ROUND(I117*H117,1)</f>
        <v>0</v>
      </c>
      <c r="BL117" s="19" t="s">
        <v>153</v>
      </c>
      <c r="BM117" s="216" t="s">
        <v>219</v>
      </c>
    </row>
    <row r="118" s="2" customFormat="1" ht="24.15" customHeight="1">
      <c r="A118" s="40"/>
      <c r="B118" s="41"/>
      <c r="C118" s="206" t="s">
        <v>177</v>
      </c>
      <c r="D118" s="206" t="s">
        <v>130</v>
      </c>
      <c r="E118" s="207" t="s">
        <v>286</v>
      </c>
      <c r="F118" s="208" t="s">
        <v>287</v>
      </c>
      <c r="G118" s="209" t="s">
        <v>133</v>
      </c>
      <c r="H118" s="210">
        <v>11.1</v>
      </c>
      <c r="I118" s="211"/>
      <c r="J118" s="210">
        <f>ROUND(I118*H118,1)</f>
        <v>0</v>
      </c>
      <c r="K118" s="208" t="s">
        <v>134</v>
      </c>
      <c r="L118" s="46"/>
      <c r="M118" s="212" t="s">
        <v>18</v>
      </c>
      <c r="N118" s="213" t="s">
        <v>46</v>
      </c>
      <c r="O118" s="86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6" t="s">
        <v>153</v>
      </c>
      <c r="AT118" s="216" t="s">
        <v>130</v>
      </c>
      <c r="AU118" s="216" t="s">
        <v>84</v>
      </c>
      <c r="AY118" s="19" t="s">
        <v>127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9" t="s">
        <v>36</v>
      </c>
      <c r="BK118" s="217">
        <f>ROUND(I118*H118,1)</f>
        <v>0</v>
      </c>
      <c r="BL118" s="19" t="s">
        <v>153</v>
      </c>
      <c r="BM118" s="216" t="s">
        <v>222</v>
      </c>
    </row>
    <row r="119" s="12" customFormat="1" ht="22.8" customHeight="1">
      <c r="A119" s="12"/>
      <c r="B119" s="190"/>
      <c r="C119" s="191"/>
      <c r="D119" s="192" t="s">
        <v>74</v>
      </c>
      <c r="E119" s="204" t="s">
        <v>288</v>
      </c>
      <c r="F119" s="204" t="s">
        <v>289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SUM(P120:P141)</f>
        <v>0</v>
      </c>
      <c r="Q119" s="198"/>
      <c r="R119" s="199">
        <f>SUM(R120:R141)</f>
        <v>0</v>
      </c>
      <c r="S119" s="198"/>
      <c r="T119" s="200">
        <f>SUM(T120:T141)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84</v>
      </c>
      <c r="AT119" s="202" t="s">
        <v>74</v>
      </c>
      <c r="AU119" s="202" t="s">
        <v>36</v>
      </c>
      <c r="AY119" s="201" t="s">
        <v>127</v>
      </c>
      <c r="BK119" s="203">
        <f>SUM(BK120:BK141)</f>
        <v>0</v>
      </c>
    </row>
    <row r="120" s="2" customFormat="1" ht="16.5" customHeight="1">
      <c r="A120" s="40"/>
      <c r="B120" s="41"/>
      <c r="C120" s="206" t="s">
        <v>224</v>
      </c>
      <c r="D120" s="206" t="s">
        <v>130</v>
      </c>
      <c r="E120" s="207" t="s">
        <v>290</v>
      </c>
      <c r="F120" s="208" t="s">
        <v>291</v>
      </c>
      <c r="G120" s="209" t="s">
        <v>180</v>
      </c>
      <c r="H120" s="210">
        <v>10</v>
      </c>
      <c r="I120" s="211"/>
      <c r="J120" s="210">
        <f>ROUND(I120*H120,1)</f>
        <v>0</v>
      </c>
      <c r="K120" s="208" t="s">
        <v>134</v>
      </c>
      <c r="L120" s="46"/>
      <c r="M120" s="212" t="s">
        <v>18</v>
      </c>
      <c r="N120" s="213" t="s">
        <v>46</v>
      </c>
      <c r="O120" s="86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6" t="s">
        <v>153</v>
      </c>
      <c r="AT120" s="216" t="s">
        <v>130</v>
      </c>
      <c r="AU120" s="216" t="s">
        <v>84</v>
      </c>
      <c r="AY120" s="19" t="s">
        <v>127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9" t="s">
        <v>36</v>
      </c>
      <c r="BK120" s="217">
        <f>ROUND(I120*H120,1)</f>
        <v>0</v>
      </c>
      <c r="BL120" s="19" t="s">
        <v>153</v>
      </c>
      <c r="BM120" s="216" t="s">
        <v>228</v>
      </c>
    </row>
    <row r="121" s="2" customFormat="1" ht="16.5" customHeight="1">
      <c r="A121" s="40"/>
      <c r="B121" s="41"/>
      <c r="C121" s="206" t="s">
        <v>181</v>
      </c>
      <c r="D121" s="206" t="s">
        <v>130</v>
      </c>
      <c r="E121" s="207" t="s">
        <v>292</v>
      </c>
      <c r="F121" s="208" t="s">
        <v>293</v>
      </c>
      <c r="G121" s="209" t="s">
        <v>180</v>
      </c>
      <c r="H121" s="210">
        <v>13</v>
      </c>
      <c r="I121" s="211"/>
      <c r="J121" s="210">
        <f>ROUND(I121*H121,1)</f>
        <v>0</v>
      </c>
      <c r="K121" s="208" t="s">
        <v>134</v>
      </c>
      <c r="L121" s="46"/>
      <c r="M121" s="212" t="s">
        <v>18</v>
      </c>
      <c r="N121" s="213" t="s">
        <v>46</v>
      </c>
      <c r="O121" s="86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6" t="s">
        <v>153</v>
      </c>
      <c r="AT121" s="216" t="s">
        <v>130</v>
      </c>
      <c r="AU121" s="216" t="s">
        <v>84</v>
      </c>
      <c r="AY121" s="19" t="s">
        <v>127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9" t="s">
        <v>36</v>
      </c>
      <c r="BK121" s="217">
        <f>ROUND(I121*H121,1)</f>
        <v>0</v>
      </c>
      <c r="BL121" s="19" t="s">
        <v>153</v>
      </c>
      <c r="BM121" s="216" t="s">
        <v>234</v>
      </c>
    </row>
    <row r="122" s="2" customFormat="1" ht="16.5" customHeight="1">
      <c r="A122" s="40"/>
      <c r="B122" s="41"/>
      <c r="C122" s="206" t="s">
        <v>235</v>
      </c>
      <c r="D122" s="206" t="s">
        <v>130</v>
      </c>
      <c r="E122" s="207" t="s">
        <v>294</v>
      </c>
      <c r="F122" s="208" t="s">
        <v>295</v>
      </c>
      <c r="G122" s="209" t="s">
        <v>180</v>
      </c>
      <c r="H122" s="210">
        <v>29</v>
      </c>
      <c r="I122" s="211"/>
      <c r="J122" s="210">
        <f>ROUND(I122*H122,1)</f>
        <v>0</v>
      </c>
      <c r="K122" s="208" t="s">
        <v>134</v>
      </c>
      <c r="L122" s="46"/>
      <c r="M122" s="212" t="s">
        <v>18</v>
      </c>
      <c r="N122" s="213" t="s">
        <v>46</v>
      </c>
      <c r="O122" s="86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6" t="s">
        <v>153</v>
      </c>
      <c r="AT122" s="216" t="s">
        <v>130</v>
      </c>
      <c r="AU122" s="216" t="s">
        <v>84</v>
      </c>
      <c r="AY122" s="19" t="s">
        <v>127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9" t="s">
        <v>36</v>
      </c>
      <c r="BK122" s="217">
        <f>ROUND(I122*H122,1)</f>
        <v>0</v>
      </c>
      <c r="BL122" s="19" t="s">
        <v>153</v>
      </c>
      <c r="BM122" s="216" t="s">
        <v>238</v>
      </c>
    </row>
    <row r="123" s="2" customFormat="1" ht="16.5" customHeight="1">
      <c r="A123" s="40"/>
      <c r="B123" s="41"/>
      <c r="C123" s="206" t="s">
        <v>188</v>
      </c>
      <c r="D123" s="206" t="s">
        <v>130</v>
      </c>
      <c r="E123" s="207" t="s">
        <v>296</v>
      </c>
      <c r="F123" s="208" t="s">
        <v>297</v>
      </c>
      <c r="G123" s="209" t="s">
        <v>160</v>
      </c>
      <c r="H123" s="210">
        <v>7</v>
      </c>
      <c r="I123" s="211"/>
      <c r="J123" s="210">
        <f>ROUND(I123*H123,1)</f>
        <v>0</v>
      </c>
      <c r="K123" s="208" t="s">
        <v>134</v>
      </c>
      <c r="L123" s="46"/>
      <c r="M123" s="212" t="s">
        <v>18</v>
      </c>
      <c r="N123" s="213" t="s">
        <v>46</v>
      </c>
      <c r="O123" s="86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6" t="s">
        <v>153</v>
      </c>
      <c r="AT123" s="216" t="s">
        <v>130</v>
      </c>
      <c r="AU123" s="216" t="s">
        <v>84</v>
      </c>
      <c r="AY123" s="19" t="s">
        <v>127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9" t="s">
        <v>36</v>
      </c>
      <c r="BK123" s="217">
        <f>ROUND(I123*H123,1)</f>
        <v>0</v>
      </c>
      <c r="BL123" s="19" t="s">
        <v>153</v>
      </c>
      <c r="BM123" s="216" t="s">
        <v>241</v>
      </c>
    </row>
    <row r="124" s="2" customFormat="1" ht="16.5" customHeight="1">
      <c r="A124" s="40"/>
      <c r="B124" s="41"/>
      <c r="C124" s="206" t="s">
        <v>298</v>
      </c>
      <c r="D124" s="206" t="s">
        <v>130</v>
      </c>
      <c r="E124" s="207" t="s">
        <v>299</v>
      </c>
      <c r="F124" s="208" t="s">
        <v>300</v>
      </c>
      <c r="G124" s="209" t="s">
        <v>160</v>
      </c>
      <c r="H124" s="210">
        <v>44</v>
      </c>
      <c r="I124" s="211"/>
      <c r="J124" s="210">
        <f>ROUND(I124*H124,1)</f>
        <v>0</v>
      </c>
      <c r="K124" s="208" t="s">
        <v>134</v>
      </c>
      <c r="L124" s="46"/>
      <c r="M124" s="212" t="s">
        <v>18</v>
      </c>
      <c r="N124" s="213" t="s">
        <v>46</v>
      </c>
      <c r="O124" s="86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6" t="s">
        <v>153</v>
      </c>
      <c r="AT124" s="216" t="s">
        <v>130</v>
      </c>
      <c r="AU124" s="216" t="s">
        <v>84</v>
      </c>
      <c r="AY124" s="19" t="s">
        <v>127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9" t="s">
        <v>36</v>
      </c>
      <c r="BK124" s="217">
        <f>ROUND(I124*H124,1)</f>
        <v>0</v>
      </c>
      <c r="BL124" s="19" t="s">
        <v>153</v>
      </c>
      <c r="BM124" s="216" t="s">
        <v>301</v>
      </c>
    </row>
    <row r="125" s="2" customFormat="1" ht="16.5" customHeight="1">
      <c r="A125" s="40"/>
      <c r="B125" s="41"/>
      <c r="C125" s="206" t="s">
        <v>192</v>
      </c>
      <c r="D125" s="206" t="s">
        <v>130</v>
      </c>
      <c r="E125" s="207" t="s">
        <v>302</v>
      </c>
      <c r="F125" s="208" t="s">
        <v>303</v>
      </c>
      <c r="G125" s="209" t="s">
        <v>180</v>
      </c>
      <c r="H125" s="210">
        <v>39</v>
      </c>
      <c r="I125" s="211"/>
      <c r="J125" s="210">
        <f>ROUND(I125*H125,1)</f>
        <v>0</v>
      </c>
      <c r="K125" s="208" t="s">
        <v>134</v>
      </c>
      <c r="L125" s="46"/>
      <c r="M125" s="212" t="s">
        <v>18</v>
      </c>
      <c r="N125" s="213" t="s">
        <v>46</v>
      </c>
      <c r="O125" s="86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6" t="s">
        <v>153</v>
      </c>
      <c r="AT125" s="216" t="s">
        <v>130</v>
      </c>
      <c r="AU125" s="216" t="s">
        <v>84</v>
      </c>
      <c r="AY125" s="19" t="s">
        <v>127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9" t="s">
        <v>36</v>
      </c>
      <c r="BK125" s="217">
        <f>ROUND(I125*H125,1)</f>
        <v>0</v>
      </c>
      <c r="BL125" s="19" t="s">
        <v>153</v>
      </c>
      <c r="BM125" s="216" t="s">
        <v>304</v>
      </c>
    </row>
    <row r="126" s="2" customFormat="1" ht="16.5" customHeight="1">
      <c r="A126" s="40"/>
      <c r="B126" s="41"/>
      <c r="C126" s="206" t="s">
        <v>305</v>
      </c>
      <c r="D126" s="206" t="s">
        <v>130</v>
      </c>
      <c r="E126" s="207" t="s">
        <v>306</v>
      </c>
      <c r="F126" s="208" t="s">
        <v>307</v>
      </c>
      <c r="G126" s="209" t="s">
        <v>233</v>
      </c>
      <c r="H126" s="210">
        <v>5.2000000000000002</v>
      </c>
      <c r="I126" s="211"/>
      <c r="J126" s="210">
        <f>ROUND(I126*H126,1)</f>
        <v>0</v>
      </c>
      <c r="K126" s="208" t="s">
        <v>134</v>
      </c>
      <c r="L126" s="46"/>
      <c r="M126" s="212" t="s">
        <v>18</v>
      </c>
      <c r="N126" s="213" t="s">
        <v>46</v>
      </c>
      <c r="O126" s="86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6" t="s">
        <v>153</v>
      </c>
      <c r="AT126" s="216" t="s">
        <v>130</v>
      </c>
      <c r="AU126" s="216" t="s">
        <v>84</v>
      </c>
      <c r="AY126" s="19" t="s">
        <v>127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9" t="s">
        <v>36</v>
      </c>
      <c r="BK126" s="217">
        <f>ROUND(I126*H126,1)</f>
        <v>0</v>
      </c>
      <c r="BL126" s="19" t="s">
        <v>153</v>
      </c>
      <c r="BM126" s="216" t="s">
        <v>308</v>
      </c>
    </row>
    <row r="127" s="2" customFormat="1" ht="24.15" customHeight="1">
      <c r="A127" s="40"/>
      <c r="B127" s="41"/>
      <c r="C127" s="206" t="s">
        <v>197</v>
      </c>
      <c r="D127" s="206" t="s">
        <v>130</v>
      </c>
      <c r="E127" s="207" t="s">
        <v>309</v>
      </c>
      <c r="F127" s="208" t="s">
        <v>310</v>
      </c>
      <c r="G127" s="209" t="s">
        <v>160</v>
      </c>
      <c r="H127" s="210">
        <v>6</v>
      </c>
      <c r="I127" s="211"/>
      <c r="J127" s="210">
        <f>ROUND(I127*H127,1)</f>
        <v>0</v>
      </c>
      <c r="K127" s="208" t="s">
        <v>134</v>
      </c>
      <c r="L127" s="46"/>
      <c r="M127" s="212" t="s">
        <v>18</v>
      </c>
      <c r="N127" s="213" t="s">
        <v>46</v>
      </c>
      <c r="O127" s="86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6" t="s">
        <v>153</v>
      </c>
      <c r="AT127" s="216" t="s">
        <v>130</v>
      </c>
      <c r="AU127" s="216" t="s">
        <v>84</v>
      </c>
      <c r="AY127" s="19" t="s">
        <v>127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9" t="s">
        <v>36</v>
      </c>
      <c r="BK127" s="217">
        <f>ROUND(I127*H127,1)</f>
        <v>0</v>
      </c>
      <c r="BL127" s="19" t="s">
        <v>153</v>
      </c>
      <c r="BM127" s="216" t="s">
        <v>311</v>
      </c>
    </row>
    <row r="128" s="2" customFormat="1" ht="16.5" customHeight="1">
      <c r="A128" s="40"/>
      <c r="B128" s="41"/>
      <c r="C128" s="206" t="s">
        <v>312</v>
      </c>
      <c r="D128" s="206" t="s">
        <v>130</v>
      </c>
      <c r="E128" s="207" t="s">
        <v>313</v>
      </c>
      <c r="F128" s="208" t="s">
        <v>314</v>
      </c>
      <c r="G128" s="209" t="s">
        <v>180</v>
      </c>
      <c r="H128" s="210">
        <v>29</v>
      </c>
      <c r="I128" s="211"/>
      <c r="J128" s="210">
        <f>ROUND(I128*H128,1)</f>
        <v>0</v>
      </c>
      <c r="K128" s="208" t="s">
        <v>134</v>
      </c>
      <c r="L128" s="46"/>
      <c r="M128" s="212" t="s">
        <v>18</v>
      </c>
      <c r="N128" s="213" t="s">
        <v>46</v>
      </c>
      <c r="O128" s="86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6" t="s">
        <v>153</v>
      </c>
      <c r="AT128" s="216" t="s">
        <v>130</v>
      </c>
      <c r="AU128" s="216" t="s">
        <v>84</v>
      </c>
      <c r="AY128" s="19" t="s">
        <v>127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9" t="s">
        <v>36</v>
      </c>
      <c r="BK128" s="217">
        <f>ROUND(I128*H128,1)</f>
        <v>0</v>
      </c>
      <c r="BL128" s="19" t="s">
        <v>153</v>
      </c>
      <c r="BM128" s="216" t="s">
        <v>315</v>
      </c>
    </row>
    <row r="129" s="2" customFormat="1" ht="16.5" customHeight="1">
      <c r="A129" s="40"/>
      <c r="B129" s="41"/>
      <c r="C129" s="206" t="s">
        <v>166</v>
      </c>
      <c r="D129" s="206" t="s">
        <v>130</v>
      </c>
      <c r="E129" s="207" t="s">
        <v>316</v>
      </c>
      <c r="F129" s="208" t="s">
        <v>317</v>
      </c>
      <c r="G129" s="209" t="s">
        <v>180</v>
      </c>
      <c r="H129" s="210">
        <v>28</v>
      </c>
      <c r="I129" s="211"/>
      <c r="J129" s="210">
        <f>ROUND(I129*H129,1)</f>
        <v>0</v>
      </c>
      <c r="K129" s="208" t="s">
        <v>134</v>
      </c>
      <c r="L129" s="46"/>
      <c r="M129" s="212" t="s">
        <v>18</v>
      </c>
      <c r="N129" s="213" t="s">
        <v>46</v>
      </c>
      <c r="O129" s="86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6" t="s">
        <v>153</v>
      </c>
      <c r="AT129" s="216" t="s">
        <v>130</v>
      </c>
      <c r="AU129" s="216" t="s">
        <v>84</v>
      </c>
      <c r="AY129" s="19" t="s">
        <v>127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9" t="s">
        <v>36</v>
      </c>
      <c r="BK129" s="217">
        <f>ROUND(I129*H129,1)</f>
        <v>0</v>
      </c>
      <c r="BL129" s="19" t="s">
        <v>153</v>
      </c>
      <c r="BM129" s="216" t="s">
        <v>318</v>
      </c>
    </row>
    <row r="130" s="2" customFormat="1" ht="16.5" customHeight="1">
      <c r="A130" s="40"/>
      <c r="B130" s="41"/>
      <c r="C130" s="206" t="s">
        <v>319</v>
      </c>
      <c r="D130" s="206" t="s">
        <v>130</v>
      </c>
      <c r="E130" s="207" t="s">
        <v>320</v>
      </c>
      <c r="F130" s="208" t="s">
        <v>321</v>
      </c>
      <c r="G130" s="209" t="s">
        <v>180</v>
      </c>
      <c r="H130" s="210">
        <v>8</v>
      </c>
      <c r="I130" s="211"/>
      <c r="J130" s="210">
        <f>ROUND(I130*H130,1)</f>
        <v>0</v>
      </c>
      <c r="K130" s="208" t="s">
        <v>134</v>
      </c>
      <c r="L130" s="46"/>
      <c r="M130" s="212" t="s">
        <v>18</v>
      </c>
      <c r="N130" s="213" t="s">
        <v>46</v>
      </c>
      <c r="O130" s="86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6" t="s">
        <v>153</v>
      </c>
      <c r="AT130" s="216" t="s">
        <v>130</v>
      </c>
      <c r="AU130" s="216" t="s">
        <v>84</v>
      </c>
      <c r="AY130" s="19" t="s">
        <v>127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9" t="s">
        <v>36</v>
      </c>
      <c r="BK130" s="217">
        <f>ROUND(I130*H130,1)</f>
        <v>0</v>
      </c>
      <c r="BL130" s="19" t="s">
        <v>153</v>
      </c>
      <c r="BM130" s="216" t="s">
        <v>322</v>
      </c>
    </row>
    <row r="131" s="2" customFormat="1" ht="16.5" customHeight="1">
      <c r="A131" s="40"/>
      <c r="B131" s="41"/>
      <c r="C131" s="206" t="s">
        <v>205</v>
      </c>
      <c r="D131" s="206" t="s">
        <v>130</v>
      </c>
      <c r="E131" s="207" t="s">
        <v>323</v>
      </c>
      <c r="F131" s="208" t="s">
        <v>324</v>
      </c>
      <c r="G131" s="209" t="s">
        <v>180</v>
      </c>
      <c r="H131" s="210">
        <v>10</v>
      </c>
      <c r="I131" s="211"/>
      <c r="J131" s="210">
        <f>ROUND(I131*H131,1)</f>
        <v>0</v>
      </c>
      <c r="K131" s="208" t="s">
        <v>134</v>
      </c>
      <c r="L131" s="46"/>
      <c r="M131" s="212" t="s">
        <v>18</v>
      </c>
      <c r="N131" s="213" t="s">
        <v>46</v>
      </c>
      <c r="O131" s="86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6" t="s">
        <v>153</v>
      </c>
      <c r="AT131" s="216" t="s">
        <v>130</v>
      </c>
      <c r="AU131" s="216" t="s">
        <v>84</v>
      </c>
      <c r="AY131" s="19" t="s">
        <v>127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9" t="s">
        <v>36</v>
      </c>
      <c r="BK131" s="217">
        <f>ROUND(I131*H131,1)</f>
        <v>0</v>
      </c>
      <c r="BL131" s="19" t="s">
        <v>153</v>
      </c>
      <c r="BM131" s="216" t="s">
        <v>325</v>
      </c>
    </row>
    <row r="132" s="2" customFormat="1" ht="16.5" customHeight="1">
      <c r="A132" s="40"/>
      <c r="B132" s="41"/>
      <c r="C132" s="206" t="s">
        <v>326</v>
      </c>
      <c r="D132" s="206" t="s">
        <v>130</v>
      </c>
      <c r="E132" s="207" t="s">
        <v>327</v>
      </c>
      <c r="F132" s="208" t="s">
        <v>328</v>
      </c>
      <c r="G132" s="209" t="s">
        <v>180</v>
      </c>
      <c r="H132" s="210">
        <v>13</v>
      </c>
      <c r="I132" s="211"/>
      <c r="J132" s="210">
        <f>ROUND(I132*H132,1)</f>
        <v>0</v>
      </c>
      <c r="K132" s="208" t="s">
        <v>134</v>
      </c>
      <c r="L132" s="46"/>
      <c r="M132" s="212" t="s">
        <v>18</v>
      </c>
      <c r="N132" s="213" t="s">
        <v>46</v>
      </c>
      <c r="O132" s="86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6" t="s">
        <v>153</v>
      </c>
      <c r="AT132" s="216" t="s">
        <v>130</v>
      </c>
      <c r="AU132" s="216" t="s">
        <v>84</v>
      </c>
      <c r="AY132" s="19" t="s">
        <v>127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9" t="s">
        <v>36</v>
      </c>
      <c r="BK132" s="217">
        <f>ROUND(I132*H132,1)</f>
        <v>0</v>
      </c>
      <c r="BL132" s="19" t="s">
        <v>153</v>
      </c>
      <c r="BM132" s="216" t="s">
        <v>329</v>
      </c>
    </row>
    <row r="133" s="2" customFormat="1" ht="21.75" customHeight="1">
      <c r="A133" s="40"/>
      <c r="B133" s="41"/>
      <c r="C133" s="206" t="s">
        <v>208</v>
      </c>
      <c r="D133" s="206" t="s">
        <v>130</v>
      </c>
      <c r="E133" s="207" t="s">
        <v>330</v>
      </c>
      <c r="F133" s="208" t="s">
        <v>331</v>
      </c>
      <c r="G133" s="209" t="s">
        <v>180</v>
      </c>
      <c r="H133" s="210">
        <v>29</v>
      </c>
      <c r="I133" s="211"/>
      <c r="J133" s="210">
        <f>ROUND(I133*H133,1)</f>
        <v>0</v>
      </c>
      <c r="K133" s="208" t="s">
        <v>134</v>
      </c>
      <c r="L133" s="46"/>
      <c r="M133" s="212" t="s">
        <v>18</v>
      </c>
      <c r="N133" s="213" t="s">
        <v>46</v>
      </c>
      <c r="O133" s="86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6" t="s">
        <v>153</v>
      </c>
      <c r="AT133" s="216" t="s">
        <v>130</v>
      </c>
      <c r="AU133" s="216" t="s">
        <v>84</v>
      </c>
      <c r="AY133" s="19" t="s">
        <v>127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9" t="s">
        <v>36</v>
      </c>
      <c r="BK133" s="217">
        <f>ROUND(I133*H133,1)</f>
        <v>0</v>
      </c>
      <c r="BL133" s="19" t="s">
        <v>153</v>
      </c>
      <c r="BM133" s="216" t="s">
        <v>332</v>
      </c>
    </row>
    <row r="134" s="2" customFormat="1" ht="21.75" customHeight="1">
      <c r="A134" s="40"/>
      <c r="B134" s="41"/>
      <c r="C134" s="206" t="s">
        <v>333</v>
      </c>
      <c r="D134" s="206" t="s">
        <v>130</v>
      </c>
      <c r="E134" s="207" t="s">
        <v>334</v>
      </c>
      <c r="F134" s="208" t="s">
        <v>335</v>
      </c>
      <c r="G134" s="209" t="s">
        <v>180</v>
      </c>
      <c r="H134" s="210">
        <v>29</v>
      </c>
      <c r="I134" s="211"/>
      <c r="J134" s="210">
        <f>ROUND(I134*H134,1)</f>
        <v>0</v>
      </c>
      <c r="K134" s="208" t="s">
        <v>134</v>
      </c>
      <c r="L134" s="46"/>
      <c r="M134" s="212" t="s">
        <v>18</v>
      </c>
      <c r="N134" s="213" t="s">
        <v>46</v>
      </c>
      <c r="O134" s="86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6" t="s">
        <v>153</v>
      </c>
      <c r="AT134" s="216" t="s">
        <v>130</v>
      </c>
      <c r="AU134" s="216" t="s">
        <v>84</v>
      </c>
      <c r="AY134" s="19" t="s">
        <v>127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9" t="s">
        <v>36</v>
      </c>
      <c r="BK134" s="217">
        <f>ROUND(I134*H134,1)</f>
        <v>0</v>
      </c>
      <c r="BL134" s="19" t="s">
        <v>153</v>
      </c>
      <c r="BM134" s="216" t="s">
        <v>336</v>
      </c>
    </row>
    <row r="135" s="2" customFormat="1" ht="24.15" customHeight="1">
      <c r="A135" s="40"/>
      <c r="B135" s="41"/>
      <c r="C135" s="206" t="s">
        <v>212</v>
      </c>
      <c r="D135" s="206" t="s">
        <v>130</v>
      </c>
      <c r="E135" s="207" t="s">
        <v>337</v>
      </c>
      <c r="F135" s="208" t="s">
        <v>338</v>
      </c>
      <c r="G135" s="209" t="s">
        <v>180</v>
      </c>
      <c r="H135" s="210">
        <v>28</v>
      </c>
      <c r="I135" s="211"/>
      <c r="J135" s="210">
        <f>ROUND(I135*H135,1)</f>
        <v>0</v>
      </c>
      <c r="K135" s="208" t="s">
        <v>134</v>
      </c>
      <c r="L135" s="46"/>
      <c r="M135" s="212" t="s">
        <v>18</v>
      </c>
      <c r="N135" s="213" t="s">
        <v>46</v>
      </c>
      <c r="O135" s="86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6" t="s">
        <v>153</v>
      </c>
      <c r="AT135" s="216" t="s">
        <v>130</v>
      </c>
      <c r="AU135" s="216" t="s">
        <v>84</v>
      </c>
      <c r="AY135" s="19" t="s">
        <v>127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9" t="s">
        <v>36</v>
      </c>
      <c r="BK135" s="217">
        <f>ROUND(I135*H135,1)</f>
        <v>0</v>
      </c>
      <c r="BL135" s="19" t="s">
        <v>153</v>
      </c>
      <c r="BM135" s="216" t="s">
        <v>339</v>
      </c>
    </row>
    <row r="136" s="2" customFormat="1" ht="24.15" customHeight="1">
      <c r="A136" s="40"/>
      <c r="B136" s="41"/>
      <c r="C136" s="206" t="s">
        <v>340</v>
      </c>
      <c r="D136" s="206" t="s">
        <v>130</v>
      </c>
      <c r="E136" s="207" t="s">
        <v>341</v>
      </c>
      <c r="F136" s="208" t="s">
        <v>342</v>
      </c>
      <c r="G136" s="209" t="s">
        <v>180</v>
      </c>
      <c r="H136" s="210">
        <v>11</v>
      </c>
      <c r="I136" s="211"/>
      <c r="J136" s="210">
        <f>ROUND(I136*H136,1)</f>
        <v>0</v>
      </c>
      <c r="K136" s="208" t="s">
        <v>134</v>
      </c>
      <c r="L136" s="46"/>
      <c r="M136" s="212" t="s">
        <v>18</v>
      </c>
      <c r="N136" s="213" t="s">
        <v>46</v>
      </c>
      <c r="O136" s="86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6" t="s">
        <v>153</v>
      </c>
      <c r="AT136" s="216" t="s">
        <v>130</v>
      </c>
      <c r="AU136" s="216" t="s">
        <v>84</v>
      </c>
      <c r="AY136" s="19" t="s">
        <v>127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9" t="s">
        <v>36</v>
      </c>
      <c r="BK136" s="217">
        <f>ROUND(I136*H136,1)</f>
        <v>0</v>
      </c>
      <c r="BL136" s="19" t="s">
        <v>153</v>
      </c>
      <c r="BM136" s="216" t="s">
        <v>343</v>
      </c>
    </row>
    <row r="137" s="2" customFormat="1" ht="16.5" customHeight="1">
      <c r="A137" s="40"/>
      <c r="B137" s="41"/>
      <c r="C137" s="206" t="s">
        <v>216</v>
      </c>
      <c r="D137" s="206" t="s">
        <v>130</v>
      </c>
      <c r="E137" s="207" t="s">
        <v>344</v>
      </c>
      <c r="F137" s="208" t="s">
        <v>345</v>
      </c>
      <c r="G137" s="209" t="s">
        <v>233</v>
      </c>
      <c r="H137" s="210">
        <v>5.2000000000000002</v>
      </c>
      <c r="I137" s="211"/>
      <c r="J137" s="210">
        <f>ROUND(I137*H137,1)</f>
        <v>0</v>
      </c>
      <c r="K137" s="208" t="s">
        <v>134</v>
      </c>
      <c r="L137" s="46"/>
      <c r="M137" s="212" t="s">
        <v>18</v>
      </c>
      <c r="N137" s="213" t="s">
        <v>46</v>
      </c>
      <c r="O137" s="86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6" t="s">
        <v>153</v>
      </c>
      <c r="AT137" s="216" t="s">
        <v>130</v>
      </c>
      <c r="AU137" s="216" t="s">
        <v>84</v>
      </c>
      <c r="AY137" s="19" t="s">
        <v>127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9" t="s">
        <v>36</v>
      </c>
      <c r="BK137" s="217">
        <f>ROUND(I137*H137,1)</f>
        <v>0</v>
      </c>
      <c r="BL137" s="19" t="s">
        <v>153</v>
      </c>
      <c r="BM137" s="216" t="s">
        <v>346</v>
      </c>
    </row>
    <row r="138" s="2" customFormat="1" ht="16.5" customHeight="1">
      <c r="A138" s="40"/>
      <c r="B138" s="41"/>
      <c r="C138" s="206" t="s">
        <v>347</v>
      </c>
      <c r="D138" s="206" t="s">
        <v>130</v>
      </c>
      <c r="E138" s="207" t="s">
        <v>348</v>
      </c>
      <c r="F138" s="208" t="s">
        <v>349</v>
      </c>
      <c r="G138" s="209" t="s">
        <v>180</v>
      </c>
      <c r="H138" s="210">
        <v>8</v>
      </c>
      <c r="I138" s="211"/>
      <c r="J138" s="210">
        <f>ROUND(I138*H138,1)</f>
        <v>0</v>
      </c>
      <c r="K138" s="208" t="s">
        <v>134</v>
      </c>
      <c r="L138" s="46"/>
      <c r="M138" s="212" t="s">
        <v>18</v>
      </c>
      <c r="N138" s="213" t="s">
        <v>46</v>
      </c>
      <c r="O138" s="86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6" t="s">
        <v>153</v>
      </c>
      <c r="AT138" s="216" t="s">
        <v>130</v>
      </c>
      <c r="AU138" s="216" t="s">
        <v>84</v>
      </c>
      <c r="AY138" s="19" t="s">
        <v>127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9" t="s">
        <v>36</v>
      </c>
      <c r="BK138" s="217">
        <f>ROUND(I138*H138,1)</f>
        <v>0</v>
      </c>
      <c r="BL138" s="19" t="s">
        <v>153</v>
      </c>
      <c r="BM138" s="216" t="s">
        <v>350</v>
      </c>
    </row>
    <row r="139" s="2" customFormat="1" ht="21.75" customHeight="1">
      <c r="A139" s="40"/>
      <c r="B139" s="41"/>
      <c r="C139" s="206" t="s">
        <v>219</v>
      </c>
      <c r="D139" s="206" t="s">
        <v>130</v>
      </c>
      <c r="E139" s="207" t="s">
        <v>351</v>
      </c>
      <c r="F139" s="208" t="s">
        <v>352</v>
      </c>
      <c r="G139" s="209" t="s">
        <v>180</v>
      </c>
      <c r="H139" s="210">
        <v>29</v>
      </c>
      <c r="I139" s="211"/>
      <c r="J139" s="210">
        <f>ROUND(I139*H139,1)</f>
        <v>0</v>
      </c>
      <c r="K139" s="208" t="s">
        <v>134</v>
      </c>
      <c r="L139" s="46"/>
      <c r="M139" s="212" t="s">
        <v>18</v>
      </c>
      <c r="N139" s="213" t="s">
        <v>46</v>
      </c>
      <c r="O139" s="86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6" t="s">
        <v>153</v>
      </c>
      <c r="AT139" s="216" t="s">
        <v>130</v>
      </c>
      <c r="AU139" s="216" t="s">
        <v>84</v>
      </c>
      <c r="AY139" s="19" t="s">
        <v>127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9" t="s">
        <v>36</v>
      </c>
      <c r="BK139" s="217">
        <f>ROUND(I139*H139,1)</f>
        <v>0</v>
      </c>
      <c r="BL139" s="19" t="s">
        <v>153</v>
      </c>
      <c r="BM139" s="216" t="s">
        <v>353</v>
      </c>
    </row>
    <row r="140" s="2" customFormat="1" ht="16.5" customHeight="1">
      <c r="A140" s="40"/>
      <c r="B140" s="41"/>
      <c r="C140" s="206" t="s">
        <v>354</v>
      </c>
      <c r="D140" s="206" t="s">
        <v>130</v>
      </c>
      <c r="E140" s="207" t="s">
        <v>355</v>
      </c>
      <c r="F140" s="208" t="s">
        <v>356</v>
      </c>
      <c r="G140" s="209" t="s">
        <v>180</v>
      </c>
      <c r="H140" s="210">
        <v>28</v>
      </c>
      <c r="I140" s="211"/>
      <c r="J140" s="210">
        <f>ROUND(I140*H140,1)</f>
        <v>0</v>
      </c>
      <c r="K140" s="208" t="s">
        <v>134</v>
      </c>
      <c r="L140" s="46"/>
      <c r="M140" s="212" t="s">
        <v>18</v>
      </c>
      <c r="N140" s="213" t="s">
        <v>46</v>
      </c>
      <c r="O140" s="86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6" t="s">
        <v>153</v>
      </c>
      <c r="AT140" s="216" t="s">
        <v>130</v>
      </c>
      <c r="AU140" s="216" t="s">
        <v>84</v>
      </c>
      <c r="AY140" s="19" t="s">
        <v>127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9" t="s">
        <v>36</v>
      </c>
      <c r="BK140" s="217">
        <f>ROUND(I140*H140,1)</f>
        <v>0</v>
      </c>
      <c r="BL140" s="19" t="s">
        <v>153</v>
      </c>
      <c r="BM140" s="216" t="s">
        <v>357</v>
      </c>
    </row>
    <row r="141" s="2" customFormat="1" ht="24.15" customHeight="1">
      <c r="A141" s="40"/>
      <c r="B141" s="41"/>
      <c r="C141" s="206" t="s">
        <v>222</v>
      </c>
      <c r="D141" s="206" t="s">
        <v>130</v>
      </c>
      <c r="E141" s="207" t="s">
        <v>358</v>
      </c>
      <c r="F141" s="208" t="s">
        <v>359</v>
      </c>
      <c r="G141" s="209" t="s">
        <v>133</v>
      </c>
      <c r="H141" s="210">
        <v>0.59999999999999998</v>
      </c>
      <c r="I141" s="211"/>
      <c r="J141" s="210">
        <f>ROUND(I141*H141,1)</f>
        <v>0</v>
      </c>
      <c r="K141" s="208" t="s">
        <v>134</v>
      </c>
      <c r="L141" s="46"/>
      <c r="M141" s="212" t="s">
        <v>18</v>
      </c>
      <c r="N141" s="213" t="s">
        <v>46</v>
      </c>
      <c r="O141" s="86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6" t="s">
        <v>153</v>
      </c>
      <c r="AT141" s="216" t="s">
        <v>130</v>
      </c>
      <c r="AU141" s="216" t="s">
        <v>84</v>
      </c>
      <c r="AY141" s="19" t="s">
        <v>127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9" t="s">
        <v>36</v>
      </c>
      <c r="BK141" s="217">
        <f>ROUND(I141*H141,1)</f>
        <v>0</v>
      </c>
      <c r="BL141" s="19" t="s">
        <v>153</v>
      </c>
      <c r="BM141" s="216" t="s">
        <v>360</v>
      </c>
    </row>
    <row r="142" s="12" customFormat="1" ht="22.8" customHeight="1">
      <c r="A142" s="12"/>
      <c r="B142" s="190"/>
      <c r="C142" s="191"/>
      <c r="D142" s="192" t="s">
        <v>74</v>
      </c>
      <c r="E142" s="204" t="s">
        <v>361</v>
      </c>
      <c r="F142" s="204" t="s">
        <v>362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SUM(P143:P183)</f>
        <v>0</v>
      </c>
      <c r="Q142" s="198"/>
      <c r="R142" s="199">
        <f>SUM(R143:R183)</f>
        <v>0</v>
      </c>
      <c r="S142" s="198"/>
      <c r="T142" s="200">
        <f>SUM(T143:T183)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84</v>
      </c>
      <c r="AT142" s="202" t="s">
        <v>74</v>
      </c>
      <c r="AU142" s="202" t="s">
        <v>36</v>
      </c>
      <c r="AY142" s="201" t="s">
        <v>127</v>
      </c>
      <c r="BK142" s="203">
        <f>SUM(BK143:BK183)</f>
        <v>0</v>
      </c>
    </row>
    <row r="143" s="2" customFormat="1" ht="16.5" customHeight="1">
      <c r="A143" s="40"/>
      <c r="B143" s="41"/>
      <c r="C143" s="206" t="s">
        <v>363</v>
      </c>
      <c r="D143" s="206" t="s">
        <v>130</v>
      </c>
      <c r="E143" s="207" t="s">
        <v>364</v>
      </c>
      <c r="F143" s="208" t="s">
        <v>365</v>
      </c>
      <c r="G143" s="209" t="s">
        <v>233</v>
      </c>
      <c r="H143" s="210">
        <v>388.69999999999999</v>
      </c>
      <c r="I143" s="211"/>
      <c r="J143" s="210">
        <f>ROUND(I143*H143,1)</f>
        <v>0</v>
      </c>
      <c r="K143" s="208" t="s">
        <v>134</v>
      </c>
      <c r="L143" s="46"/>
      <c r="M143" s="212" t="s">
        <v>18</v>
      </c>
      <c r="N143" s="213" t="s">
        <v>46</v>
      </c>
      <c r="O143" s="86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6" t="s">
        <v>153</v>
      </c>
      <c r="AT143" s="216" t="s">
        <v>130</v>
      </c>
      <c r="AU143" s="216" t="s">
        <v>84</v>
      </c>
      <c r="AY143" s="19" t="s">
        <v>127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9" t="s">
        <v>36</v>
      </c>
      <c r="BK143" s="217">
        <f>ROUND(I143*H143,1)</f>
        <v>0</v>
      </c>
      <c r="BL143" s="19" t="s">
        <v>153</v>
      </c>
      <c r="BM143" s="216" t="s">
        <v>366</v>
      </c>
    </row>
    <row r="144" s="2" customFormat="1" ht="21.75" customHeight="1">
      <c r="A144" s="40"/>
      <c r="B144" s="41"/>
      <c r="C144" s="206" t="s">
        <v>228</v>
      </c>
      <c r="D144" s="206" t="s">
        <v>130</v>
      </c>
      <c r="E144" s="207" t="s">
        <v>367</v>
      </c>
      <c r="F144" s="208" t="s">
        <v>368</v>
      </c>
      <c r="G144" s="209" t="s">
        <v>180</v>
      </c>
      <c r="H144" s="210">
        <v>17.899999999999999</v>
      </c>
      <c r="I144" s="211"/>
      <c r="J144" s="210">
        <f>ROUND(I144*H144,1)</f>
        <v>0</v>
      </c>
      <c r="K144" s="208" t="s">
        <v>134</v>
      </c>
      <c r="L144" s="46"/>
      <c r="M144" s="212" t="s">
        <v>18</v>
      </c>
      <c r="N144" s="213" t="s">
        <v>46</v>
      </c>
      <c r="O144" s="86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6" t="s">
        <v>153</v>
      </c>
      <c r="AT144" s="216" t="s">
        <v>130</v>
      </c>
      <c r="AU144" s="216" t="s">
        <v>84</v>
      </c>
      <c r="AY144" s="19" t="s">
        <v>127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9" t="s">
        <v>36</v>
      </c>
      <c r="BK144" s="217">
        <f>ROUND(I144*H144,1)</f>
        <v>0</v>
      </c>
      <c r="BL144" s="19" t="s">
        <v>153</v>
      </c>
      <c r="BM144" s="216" t="s">
        <v>369</v>
      </c>
    </row>
    <row r="145" s="2" customFormat="1" ht="21.75" customHeight="1">
      <c r="A145" s="40"/>
      <c r="B145" s="41"/>
      <c r="C145" s="206" t="s">
        <v>370</v>
      </c>
      <c r="D145" s="206" t="s">
        <v>130</v>
      </c>
      <c r="E145" s="207" t="s">
        <v>371</v>
      </c>
      <c r="F145" s="208" t="s">
        <v>372</v>
      </c>
      <c r="G145" s="209" t="s">
        <v>233</v>
      </c>
      <c r="H145" s="210">
        <v>388.69999999999999</v>
      </c>
      <c r="I145" s="211"/>
      <c r="J145" s="210">
        <f>ROUND(I145*H145,1)</f>
        <v>0</v>
      </c>
      <c r="K145" s="208" t="s">
        <v>134</v>
      </c>
      <c r="L145" s="46"/>
      <c r="M145" s="212" t="s">
        <v>18</v>
      </c>
      <c r="N145" s="213" t="s">
        <v>46</v>
      </c>
      <c r="O145" s="86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6" t="s">
        <v>153</v>
      </c>
      <c r="AT145" s="216" t="s">
        <v>130</v>
      </c>
      <c r="AU145" s="216" t="s">
        <v>84</v>
      </c>
      <c r="AY145" s="19" t="s">
        <v>127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9" t="s">
        <v>36</v>
      </c>
      <c r="BK145" s="217">
        <f>ROUND(I145*H145,1)</f>
        <v>0</v>
      </c>
      <c r="BL145" s="19" t="s">
        <v>153</v>
      </c>
      <c r="BM145" s="216" t="s">
        <v>373</v>
      </c>
    </row>
    <row r="146" s="2" customFormat="1" ht="24.15" customHeight="1">
      <c r="A146" s="40"/>
      <c r="B146" s="41"/>
      <c r="C146" s="206" t="s">
        <v>234</v>
      </c>
      <c r="D146" s="206" t="s">
        <v>130</v>
      </c>
      <c r="E146" s="207" t="s">
        <v>374</v>
      </c>
      <c r="F146" s="208" t="s">
        <v>375</v>
      </c>
      <c r="G146" s="209" t="s">
        <v>180</v>
      </c>
      <c r="H146" s="210">
        <v>28.800000000000001</v>
      </c>
      <c r="I146" s="211"/>
      <c r="J146" s="210">
        <f>ROUND(I146*H146,1)</f>
        <v>0</v>
      </c>
      <c r="K146" s="208" t="s">
        <v>134</v>
      </c>
      <c r="L146" s="46"/>
      <c r="M146" s="212" t="s">
        <v>18</v>
      </c>
      <c r="N146" s="213" t="s">
        <v>46</v>
      </c>
      <c r="O146" s="86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6" t="s">
        <v>153</v>
      </c>
      <c r="AT146" s="216" t="s">
        <v>130</v>
      </c>
      <c r="AU146" s="216" t="s">
        <v>84</v>
      </c>
      <c r="AY146" s="19" t="s">
        <v>127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9" t="s">
        <v>36</v>
      </c>
      <c r="BK146" s="217">
        <f>ROUND(I146*H146,1)</f>
        <v>0</v>
      </c>
      <c r="BL146" s="19" t="s">
        <v>153</v>
      </c>
      <c r="BM146" s="216" t="s">
        <v>376</v>
      </c>
    </row>
    <row r="147" s="2" customFormat="1" ht="16.5" customHeight="1">
      <c r="A147" s="40"/>
      <c r="B147" s="41"/>
      <c r="C147" s="206" t="s">
        <v>377</v>
      </c>
      <c r="D147" s="206" t="s">
        <v>130</v>
      </c>
      <c r="E147" s="207" t="s">
        <v>378</v>
      </c>
      <c r="F147" s="208" t="s">
        <v>379</v>
      </c>
      <c r="G147" s="209" t="s">
        <v>180</v>
      </c>
      <c r="H147" s="210">
        <v>17.899999999999999</v>
      </c>
      <c r="I147" s="211"/>
      <c r="J147" s="210">
        <f>ROUND(I147*H147,1)</f>
        <v>0</v>
      </c>
      <c r="K147" s="208" t="s">
        <v>134</v>
      </c>
      <c r="L147" s="46"/>
      <c r="M147" s="212" t="s">
        <v>18</v>
      </c>
      <c r="N147" s="213" t="s">
        <v>46</v>
      </c>
      <c r="O147" s="86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6" t="s">
        <v>153</v>
      </c>
      <c r="AT147" s="216" t="s">
        <v>130</v>
      </c>
      <c r="AU147" s="216" t="s">
        <v>84</v>
      </c>
      <c r="AY147" s="19" t="s">
        <v>127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9" t="s">
        <v>36</v>
      </c>
      <c r="BK147" s="217">
        <f>ROUND(I147*H147,1)</f>
        <v>0</v>
      </c>
      <c r="BL147" s="19" t="s">
        <v>153</v>
      </c>
      <c r="BM147" s="216" t="s">
        <v>380</v>
      </c>
    </row>
    <row r="148" s="2" customFormat="1" ht="16.5" customHeight="1">
      <c r="A148" s="40"/>
      <c r="B148" s="41"/>
      <c r="C148" s="206" t="s">
        <v>238</v>
      </c>
      <c r="D148" s="206" t="s">
        <v>130</v>
      </c>
      <c r="E148" s="207" t="s">
        <v>381</v>
      </c>
      <c r="F148" s="208" t="s">
        <v>382</v>
      </c>
      <c r="G148" s="209" t="s">
        <v>180</v>
      </c>
      <c r="H148" s="210">
        <v>20</v>
      </c>
      <c r="I148" s="211"/>
      <c r="J148" s="210">
        <f>ROUND(I148*H148,1)</f>
        <v>0</v>
      </c>
      <c r="K148" s="208" t="s">
        <v>134</v>
      </c>
      <c r="L148" s="46"/>
      <c r="M148" s="212" t="s">
        <v>18</v>
      </c>
      <c r="N148" s="213" t="s">
        <v>46</v>
      </c>
      <c r="O148" s="86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6" t="s">
        <v>153</v>
      </c>
      <c r="AT148" s="216" t="s">
        <v>130</v>
      </c>
      <c r="AU148" s="216" t="s">
        <v>84</v>
      </c>
      <c r="AY148" s="19" t="s">
        <v>127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9" t="s">
        <v>36</v>
      </c>
      <c r="BK148" s="217">
        <f>ROUND(I148*H148,1)</f>
        <v>0</v>
      </c>
      <c r="BL148" s="19" t="s">
        <v>153</v>
      </c>
      <c r="BM148" s="216" t="s">
        <v>383</v>
      </c>
    </row>
    <row r="149" s="2" customFormat="1" ht="33" customHeight="1">
      <c r="A149" s="40"/>
      <c r="B149" s="41"/>
      <c r="C149" s="206" t="s">
        <v>384</v>
      </c>
      <c r="D149" s="206" t="s">
        <v>130</v>
      </c>
      <c r="E149" s="207" t="s">
        <v>385</v>
      </c>
      <c r="F149" s="208" t="s">
        <v>386</v>
      </c>
      <c r="G149" s="209" t="s">
        <v>160</v>
      </c>
      <c r="H149" s="210">
        <v>49</v>
      </c>
      <c r="I149" s="211"/>
      <c r="J149" s="210">
        <f>ROUND(I149*H149,1)</f>
        <v>0</v>
      </c>
      <c r="K149" s="208" t="s">
        <v>134</v>
      </c>
      <c r="L149" s="46"/>
      <c r="M149" s="212" t="s">
        <v>18</v>
      </c>
      <c r="N149" s="213" t="s">
        <v>46</v>
      </c>
      <c r="O149" s="86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6" t="s">
        <v>153</v>
      </c>
      <c r="AT149" s="216" t="s">
        <v>130</v>
      </c>
      <c r="AU149" s="216" t="s">
        <v>84</v>
      </c>
      <c r="AY149" s="19" t="s">
        <v>127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9" t="s">
        <v>36</v>
      </c>
      <c r="BK149" s="217">
        <f>ROUND(I149*H149,1)</f>
        <v>0</v>
      </c>
      <c r="BL149" s="19" t="s">
        <v>153</v>
      </c>
      <c r="BM149" s="216" t="s">
        <v>387</v>
      </c>
    </row>
    <row r="150" s="2" customFormat="1" ht="16.5" customHeight="1">
      <c r="A150" s="40"/>
      <c r="B150" s="41"/>
      <c r="C150" s="206" t="s">
        <v>241</v>
      </c>
      <c r="D150" s="206" t="s">
        <v>130</v>
      </c>
      <c r="E150" s="207" t="s">
        <v>388</v>
      </c>
      <c r="F150" s="208" t="s">
        <v>389</v>
      </c>
      <c r="G150" s="209" t="s">
        <v>160</v>
      </c>
      <c r="H150" s="210">
        <v>39</v>
      </c>
      <c r="I150" s="211"/>
      <c r="J150" s="210">
        <f>ROUND(I150*H150,1)</f>
        <v>0</v>
      </c>
      <c r="K150" s="208" t="s">
        <v>134</v>
      </c>
      <c r="L150" s="46"/>
      <c r="M150" s="212" t="s">
        <v>18</v>
      </c>
      <c r="N150" s="213" t="s">
        <v>46</v>
      </c>
      <c r="O150" s="86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6" t="s">
        <v>153</v>
      </c>
      <c r="AT150" s="216" t="s">
        <v>130</v>
      </c>
      <c r="AU150" s="216" t="s">
        <v>84</v>
      </c>
      <c r="AY150" s="19" t="s">
        <v>127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9" t="s">
        <v>36</v>
      </c>
      <c r="BK150" s="217">
        <f>ROUND(I150*H150,1)</f>
        <v>0</v>
      </c>
      <c r="BL150" s="19" t="s">
        <v>153</v>
      </c>
      <c r="BM150" s="216" t="s">
        <v>390</v>
      </c>
    </row>
    <row r="151" s="2" customFormat="1" ht="16.5" customHeight="1">
      <c r="A151" s="40"/>
      <c r="B151" s="41"/>
      <c r="C151" s="206" t="s">
        <v>391</v>
      </c>
      <c r="D151" s="206" t="s">
        <v>130</v>
      </c>
      <c r="E151" s="207" t="s">
        <v>392</v>
      </c>
      <c r="F151" s="208" t="s">
        <v>393</v>
      </c>
      <c r="G151" s="209" t="s">
        <v>160</v>
      </c>
      <c r="H151" s="210">
        <v>4</v>
      </c>
      <c r="I151" s="211"/>
      <c r="J151" s="210">
        <f>ROUND(I151*H151,1)</f>
        <v>0</v>
      </c>
      <c r="K151" s="208" t="s">
        <v>134</v>
      </c>
      <c r="L151" s="46"/>
      <c r="M151" s="212" t="s">
        <v>18</v>
      </c>
      <c r="N151" s="213" t="s">
        <v>46</v>
      </c>
      <c r="O151" s="86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6" t="s">
        <v>153</v>
      </c>
      <c r="AT151" s="216" t="s">
        <v>130</v>
      </c>
      <c r="AU151" s="216" t="s">
        <v>84</v>
      </c>
      <c r="AY151" s="19" t="s">
        <v>127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9" t="s">
        <v>36</v>
      </c>
      <c r="BK151" s="217">
        <f>ROUND(I151*H151,1)</f>
        <v>0</v>
      </c>
      <c r="BL151" s="19" t="s">
        <v>153</v>
      </c>
      <c r="BM151" s="216" t="s">
        <v>394</v>
      </c>
    </row>
    <row r="152" s="2" customFormat="1" ht="24.15" customHeight="1">
      <c r="A152" s="40"/>
      <c r="B152" s="41"/>
      <c r="C152" s="206" t="s">
        <v>301</v>
      </c>
      <c r="D152" s="206" t="s">
        <v>130</v>
      </c>
      <c r="E152" s="207" t="s">
        <v>395</v>
      </c>
      <c r="F152" s="208" t="s">
        <v>396</v>
      </c>
      <c r="G152" s="209" t="s">
        <v>160</v>
      </c>
      <c r="H152" s="210">
        <v>6</v>
      </c>
      <c r="I152" s="211"/>
      <c r="J152" s="210">
        <f>ROUND(I152*H152,1)</f>
        <v>0</v>
      </c>
      <c r="K152" s="208" t="s">
        <v>134</v>
      </c>
      <c r="L152" s="46"/>
      <c r="M152" s="212" t="s">
        <v>18</v>
      </c>
      <c r="N152" s="213" t="s">
        <v>46</v>
      </c>
      <c r="O152" s="86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6" t="s">
        <v>153</v>
      </c>
      <c r="AT152" s="216" t="s">
        <v>130</v>
      </c>
      <c r="AU152" s="216" t="s">
        <v>84</v>
      </c>
      <c r="AY152" s="19" t="s">
        <v>127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9" t="s">
        <v>36</v>
      </c>
      <c r="BK152" s="217">
        <f>ROUND(I152*H152,1)</f>
        <v>0</v>
      </c>
      <c r="BL152" s="19" t="s">
        <v>153</v>
      </c>
      <c r="BM152" s="216" t="s">
        <v>397</v>
      </c>
    </row>
    <row r="153" s="2" customFormat="1" ht="24.15" customHeight="1">
      <c r="A153" s="40"/>
      <c r="B153" s="41"/>
      <c r="C153" s="206" t="s">
        <v>398</v>
      </c>
      <c r="D153" s="206" t="s">
        <v>130</v>
      </c>
      <c r="E153" s="207" t="s">
        <v>399</v>
      </c>
      <c r="F153" s="208" t="s">
        <v>400</v>
      </c>
      <c r="G153" s="209" t="s">
        <v>160</v>
      </c>
      <c r="H153" s="210">
        <v>6</v>
      </c>
      <c r="I153" s="211"/>
      <c r="J153" s="210">
        <f>ROUND(I153*H153,1)</f>
        <v>0</v>
      </c>
      <c r="K153" s="208" t="s">
        <v>134</v>
      </c>
      <c r="L153" s="46"/>
      <c r="M153" s="212" t="s">
        <v>18</v>
      </c>
      <c r="N153" s="213" t="s">
        <v>46</v>
      </c>
      <c r="O153" s="86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6" t="s">
        <v>153</v>
      </c>
      <c r="AT153" s="216" t="s">
        <v>130</v>
      </c>
      <c r="AU153" s="216" t="s">
        <v>84</v>
      </c>
      <c r="AY153" s="19" t="s">
        <v>127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9" t="s">
        <v>36</v>
      </c>
      <c r="BK153" s="217">
        <f>ROUND(I153*H153,1)</f>
        <v>0</v>
      </c>
      <c r="BL153" s="19" t="s">
        <v>153</v>
      </c>
      <c r="BM153" s="216" t="s">
        <v>401</v>
      </c>
    </row>
    <row r="154" s="2" customFormat="1" ht="16.5" customHeight="1">
      <c r="A154" s="40"/>
      <c r="B154" s="41"/>
      <c r="C154" s="206" t="s">
        <v>304</v>
      </c>
      <c r="D154" s="206" t="s">
        <v>130</v>
      </c>
      <c r="E154" s="207" t="s">
        <v>402</v>
      </c>
      <c r="F154" s="208" t="s">
        <v>403</v>
      </c>
      <c r="G154" s="209" t="s">
        <v>160</v>
      </c>
      <c r="H154" s="210">
        <v>4</v>
      </c>
      <c r="I154" s="211"/>
      <c r="J154" s="210">
        <f>ROUND(I154*H154,1)</f>
        <v>0</v>
      </c>
      <c r="K154" s="208" t="s">
        <v>134</v>
      </c>
      <c r="L154" s="46"/>
      <c r="M154" s="212" t="s">
        <v>18</v>
      </c>
      <c r="N154" s="213" t="s">
        <v>46</v>
      </c>
      <c r="O154" s="86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6" t="s">
        <v>153</v>
      </c>
      <c r="AT154" s="216" t="s">
        <v>130</v>
      </c>
      <c r="AU154" s="216" t="s">
        <v>84</v>
      </c>
      <c r="AY154" s="19" t="s">
        <v>127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9" t="s">
        <v>36</v>
      </c>
      <c r="BK154" s="217">
        <f>ROUND(I154*H154,1)</f>
        <v>0</v>
      </c>
      <c r="BL154" s="19" t="s">
        <v>153</v>
      </c>
      <c r="BM154" s="216" t="s">
        <v>404</v>
      </c>
    </row>
    <row r="155" s="2" customFormat="1" ht="16.5" customHeight="1">
      <c r="A155" s="40"/>
      <c r="B155" s="41"/>
      <c r="C155" s="206" t="s">
        <v>405</v>
      </c>
      <c r="D155" s="206" t="s">
        <v>130</v>
      </c>
      <c r="E155" s="207" t="s">
        <v>406</v>
      </c>
      <c r="F155" s="208" t="s">
        <v>407</v>
      </c>
      <c r="G155" s="209" t="s">
        <v>160</v>
      </c>
      <c r="H155" s="210">
        <v>2</v>
      </c>
      <c r="I155" s="211"/>
      <c r="J155" s="210">
        <f>ROUND(I155*H155,1)</f>
        <v>0</v>
      </c>
      <c r="K155" s="208" t="s">
        <v>134</v>
      </c>
      <c r="L155" s="46"/>
      <c r="M155" s="212" t="s">
        <v>18</v>
      </c>
      <c r="N155" s="213" t="s">
        <v>46</v>
      </c>
      <c r="O155" s="86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6" t="s">
        <v>153</v>
      </c>
      <c r="AT155" s="216" t="s">
        <v>130</v>
      </c>
      <c r="AU155" s="216" t="s">
        <v>84</v>
      </c>
      <c r="AY155" s="19" t="s">
        <v>127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9" t="s">
        <v>36</v>
      </c>
      <c r="BK155" s="217">
        <f>ROUND(I155*H155,1)</f>
        <v>0</v>
      </c>
      <c r="BL155" s="19" t="s">
        <v>153</v>
      </c>
      <c r="BM155" s="216" t="s">
        <v>408</v>
      </c>
    </row>
    <row r="156" s="2" customFormat="1" ht="16.5" customHeight="1">
      <c r="A156" s="40"/>
      <c r="B156" s="41"/>
      <c r="C156" s="206" t="s">
        <v>308</v>
      </c>
      <c r="D156" s="206" t="s">
        <v>130</v>
      </c>
      <c r="E156" s="207" t="s">
        <v>409</v>
      </c>
      <c r="F156" s="208" t="s">
        <v>410</v>
      </c>
      <c r="G156" s="209" t="s">
        <v>160</v>
      </c>
      <c r="H156" s="210">
        <v>6</v>
      </c>
      <c r="I156" s="211"/>
      <c r="J156" s="210">
        <f>ROUND(I156*H156,1)</f>
        <v>0</v>
      </c>
      <c r="K156" s="208" t="s">
        <v>134</v>
      </c>
      <c r="L156" s="46"/>
      <c r="M156" s="212" t="s">
        <v>18</v>
      </c>
      <c r="N156" s="213" t="s">
        <v>46</v>
      </c>
      <c r="O156" s="86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6" t="s">
        <v>153</v>
      </c>
      <c r="AT156" s="216" t="s">
        <v>130</v>
      </c>
      <c r="AU156" s="216" t="s">
        <v>84</v>
      </c>
      <c r="AY156" s="19" t="s">
        <v>127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9" t="s">
        <v>36</v>
      </c>
      <c r="BK156" s="217">
        <f>ROUND(I156*H156,1)</f>
        <v>0</v>
      </c>
      <c r="BL156" s="19" t="s">
        <v>153</v>
      </c>
      <c r="BM156" s="216" t="s">
        <v>411</v>
      </c>
    </row>
    <row r="157" s="2" customFormat="1" ht="16.5" customHeight="1">
      <c r="A157" s="40"/>
      <c r="B157" s="41"/>
      <c r="C157" s="206" t="s">
        <v>412</v>
      </c>
      <c r="D157" s="206" t="s">
        <v>130</v>
      </c>
      <c r="E157" s="207" t="s">
        <v>413</v>
      </c>
      <c r="F157" s="208" t="s">
        <v>414</v>
      </c>
      <c r="G157" s="209" t="s">
        <v>160</v>
      </c>
      <c r="H157" s="210">
        <v>6</v>
      </c>
      <c r="I157" s="211"/>
      <c r="J157" s="210">
        <f>ROUND(I157*H157,1)</f>
        <v>0</v>
      </c>
      <c r="K157" s="208" t="s">
        <v>134</v>
      </c>
      <c r="L157" s="46"/>
      <c r="M157" s="212" t="s">
        <v>18</v>
      </c>
      <c r="N157" s="213" t="s">
        <v>46</v>
      </c>
      <c r="O157" s="86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6" t="s">
        <v>153</v>
      </c>
      <c r="AT157" s="216" t="s">
        <v>130</v>
      </c>
      <c r="AU157" s="216" t="s">
        <v>84</v>
      </c>
      <c r="AY157" s="19" t="s">
        <v>127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9" t="s">
        <v>36</v>
      </c>
      <c r="BK157" s="217">
        <f>ROUND(I157*H157,1)</f>
        <v>0</v>
      </c>
      <c r="BL157" s="19" t="s">
        <v>153</v>
      </c>
      <c r="BM157" s="216" t="s">
        <v>415</v>
      </c>
    </row>
    <row r="158" s="2" customFormat="1" ht="16.5" customHeight="1">
      <c r="A158" s="40"/>
      <c r="B158" s="41"/>
      <c r="C158" s="206" t="s">
        <v>311</v>
      </c>
      <c r="D158" s="206" t="s">
        <v>130</v>
      </c>
      <c r="E158" s="207" t="s">
        <v>416</v>
      </c>
      <c r="F158" s="208" t="s">
        <v>417</v>
      </c>
      <c r="G158" s="209" t="s">
        <v>160</v>
      </c>
      <c r="H158" s="210">
        <v>6</v>
      </c>
      <c r="I158" s="211"/>
      <c r="J158" s="210">
        <f>ROUND(I158*H158,1)</f>
        <v>0</v>
      </c>
      <c r="K158" s="208" t="s">
        <v>134</v>
      </c>
      <c r="L158" s="46"/>
      <c r="M158" s="212" t="s">
        <v>18</v>
      </c>
      <c r="N158" s="213" t="s">
        <v>46</v>
      </c>
      <c r="O158" s="86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6" t="s">
        <v>153</v>
      </c>
      <c r="AT158" s="216" t="s">
        <v>130</v>
      </c>
      <c r="AU158" s="216" t="s">
        <v>84</v>
      </c>
      <c r="AY158" s="19" t="s">
        <v>127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9" t="s">
        <v>36</v>
      </c>
      <c r="BK158" s="217">
        <f>ROUND(I158*H158,1)</f>
        <v>0</v>
      </c>
      <c r="BL158" s="19" t="s">
        <v>153</v>
      </c>
      <c r="BM158" s="216" t="s">
        <v>418</v>
      </c>
    </row>
    <row r="159" s="2" customFormat="1" ht="16.5" customHeight="1">
      <c r="A159" s="40"/>
      <c r="B159" s="41"/>
      <c r="C159" s="206" t="s">
        <v>419</v>
      </c>
      <c r="D159" s="206" t="s">
        <v>130</v>
      </c>
      <c r="E159" s="207" t="s">
        <v>420</v>
      </c>
      <c r="F159" s="208" t="s">
        <v>421</v>
      </c>
      <c r="G159" s="209" t="s">
        <v>160</v>
      </c>
      <c r="H159" s="210">
        <v>2</v>
      </c>
      <c r="I159" s="211"/>
      <c r="J159" s="210">
        <f>ROUND(I159*H159,1)</f>
        <v>0</v>
      </c>
      <c r="K159" s="208" t="s">
        <v>134</v>
      </c>
      <c r="L159" s="46"/>
      <c r="M159" s="212" t="s">
        <v>18</v>
      </c>
      <c r="N159" s="213" t="s">
        <v>46</v>
      </c>
      <c r="O159" s="86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6" t="s">
        <v>153</v>
      </c>
      <c r="AT159" s="216" t="s">
        <v>130</v>
      </c>
      <c r="AU159" s="216" t="s">
        <v>84</v>
      </c>
      <c r="AY159" s="19" t="s">
        <v>127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9" t="s">
        <v>36</v>
      </c>
      <c r="BK159" s="217">
        <f>ROUND(I159*H159,1)</f>
        <v>0</v>
      </c>
      <c r="BL159" s="19" t="s">
        <v>153</v>
      </c>
      <c r="BM159" s="216" t="s">
        <v>422</v>
      </c>
    </row>
    <row r="160" s="2" customFormat="1" ht="16.5" customHeight="1">
      <c r="A160" s="40"/>
      <c r="B160" s="41"/>
      <c r="C160" s="206" t="s">
        <v>315</v>
      </c>
      <c r="D160" s="206" t="s">
        <v>130</v>
      </c>
      <c r="E160" s="207" t="s">
        <v>423</v>
      </c>
      <c r="F160" s="208" t="s">
        <v>424</v>
      </c>
      <c r="G160" s="209" t="s">
        <v>160</v>
      </c>
      <c r="H160" s="210">
        <v>2</v>
      </c>
      <c r="I160" s="211"/>
      <c r="J160" s="210">
        <f>ROUND(I160*H160,1)</f>
        <v>0</v>
      </c>
      <c r="K160" s="208" t="s">
        <v>134</v>
      </c>
      <c r="L160" s="46"/>
      <c r="M160" s="212" t="s">
        <v>18</v>
      </c>
      <c r="N160" s="213" t="s">
        <v>46</v>
      </c>
      <c r="O160" s="86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6" t="s">
        <v>153</v>
      </c>
      <c r="AT160" s="216" t="s">
        <v>130</v>
      </c>
      <c r="AU160" s="216" t="s">
        <v>84</v>
      </c>
      <c r="AY160" s="19" t="s">
        <v>127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9" t="s">
        <v>36</v>
      </c>
      <c r="BK160" s="217">
        <f>ROUND(I160*H160,1)</f>
        <v>0</v>
      </c>
      <c r="BL160" s="19" t="s">
        <v>153</v>
      </c>
      <c r="BM160" s="216" t="s">
        <v>425</v>
      </c>
    </row>
    <row r="161" s="2" customFormat="1" ht="16.5" customHeight="1">
      <c r="A161" s="40"/>
      <c r="B161" s="41"/>
      <c r="C161" s="206" t="s">
        <v>426</v>
      </c>
      <c r="D161" s="206" t="s">
        <v>130</v>
      </c>
      <c r="E161" s="207" t="s">
        <v>427</v>
      </c>
      <c r="F161" s="208" t="s">
        <v>428</v>
      </c>
      <c r="G161" s="209" t="s">
        <v>160</v>
      </c>
      <c r="H161" s="210">
        <v>6</v>
      </c>
      <c r="I161" s="211"/>
      <c r="J161" s="210">
        <f>ROUND(I161*H161,1)</f>
        <v>0</v>
      </c>
      <c r="K161" s="208" t="s">
        <v>134</v>
      </c>
      <c r="L161" s="46"/>
      <c r="M161" s="212" t="s">
        <v>18</v>
      </c>
      <c r="N161" s="213" t="s">
        <v>46</v>
      </c>
      <c r="O161" s="86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6" t="s">
        <v>153</v>
      </c>
      <c r="AT161" s="216" t="s">
        <v>130</v>
      </c>
      <c r="AU161" s="216" t="s">
        <v>84</v>
      </c>
      <c r="AY161" s="19" t="s">
        <v>127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9" t="s">
        <v>36</v>
      </c>
      <c r="BK161" s="217">
        <f>ROUND(I161*H161,1)</f>
        <v>0</v>
      </c>
      <c r="BL161" s="19" t="s">
        <v>153</v>
      </c>
      <c r="BM161" s="216" t="s">
        <v>429</v>
      </c>
    </row>
    <row r="162" s="2" customFormat="1" ht="16.5" customHeight="1">
      <c r="A162" s="40"/>
      <c r="B162" s="41"/>
      <c r="C162" s="206" t="s">
        <v>318</v>
      </c>
      <c r="D162" s="206" t="s">
        <v>130</v>
      </c>
      <c r="E162" s="207" t="s">
        <v>416</v>
      </c>
      <c r="F162" s="208" t="s">
        <v>417</v>
      </c>
      <c r="G162" s="209" t="s">
        <v>160</v>
      </c>
      <c r="H162" s="210">
        <v>6</v>
      </c>
      <c r="I162" s="211"/>
      <c r="J162" s="210">
        <f>ROUND(I162*H162,1)</f>
        <v>0</v>
      </c>
      <c r="K162" s="208" t="s">
        <v>134</v>
      </c>
      <c r="L162" s="46"/>
      <c r="M162" s="212" t="s">
        <v>18</v>
      </c>
      <c r="N162" s="213" t="s">
        <v>46</v>
      </c>
      <c r="O162" s="86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6" t="s">
        <v>153</v>
      </c>
      <c r="AT162" s="216" t="s">
        <v>130</v>
      </c>
      <c r="AU162" s="216" t="s">
        <v>84</v>
      </c>
      <c r="AY162" s="19" t="s">
        <v>127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9" t="s">
        <v>36</v>
      </c>
      <c r="BK162" s="217">
        <f>ROUND(I162*H162,1)</f>
        <v>0</v>
      </c>
      <c r="BL162" s="19" t="s">
        <v>153</v>
      </c>
      <c r="BM162" s="216" t="s">
        <v>430</v>
      </c>
    </row>
    <row r="163" s="2" customFormat="1" ht="16.5" customHeight="1">
      <c r="A163" s="40"/>
      <c r="B163" s="41"/>
      <c r="C163" s="206" t="s">
        <v>431</v>
      </c>
      <c r="D163" s="206" t="s">
        <v>130</v>
      </c>
      <c r="E163" s="207" t="s">
        <v>432</v>
      </c>
      <c r="F163" s="208" t="s">
        <v>433</v>
      </c>
      <c r="G163" s="209" t="s">
        <v>160</v>
      </c>
      <c r="H163" s="210">
        <v>44</v>
      </c>
      <c r="I163" s="211"/>
      <c r="J163" s="210">
        <f>ROUND(I163*H163,1)</f>
        <v>0</v>
      </c>
      <c r="K163" s="208" t="s">
        <v>134</v>
      </c>
      <c r="L163" s="46"/>
      <c r="M163" s="212" t="s">
        <v>18</v>
      </c>
      <c r="N163" s="213" t="s">
        <v>46</v>
      </c>
      <c r="O163" s="86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6" t="s">
        <v>153</v>
      </c>
      <c r="AT163" s="216" t="s">
        <v>130</v>
      </c>
      <c r="AU163" s="216" t="s">
        <v>84</v>
      </c>
      <c r="AY163" s="19" t="s">
        <v>127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9" t="s">
        <v>36</v>
      </c>
      <c r="BK163" s="217">
        <f>ROUND(I163*H163,1)</f>
        <v>0</v>
      </c>
      <c r="BL163" s="19" t="s">
        <v>153</v>
      </c>
      <c r="BM163" s="216" t="s">
        <v>434</v>
      </c>
    </row>
    <row r="164" s="2" customFormat="1" ht="16.5" customHeight="1">
      <c r="A164" s="40"/>
      <c r="B164" s="41"/>
      <c r="C164" s="206" t="s">
        <v>322</v>
      </c>
      <c r="D164" s="206" t="s">
        <v>130</v>
      </c>
      <c r="E164" s="207" t="s">
        <v>435</v>
      </c>
      <c r="F164" s="208" t="s">
        <v>436</v>
      </c>
      <c r="G164" s="209" t="s">
        <v>160</v>
      </c>
      <c r="H164" s="210">
        <v>44</v>
      </c>
      <c r="I164" s="211"/>
      <c r="J164" s="210">
        <f>ROUND(I164*H164,1)</f>
        <v>0</v>
      </c>
      <c r="K164" s="208" t="s">
        <v>134</v>
      </c>
      <c r="L164" s="46"/>
      <c r="M164" s="212" t="s">
        <v>18</v>
      </c>
      <c r="N164" s="213" t="s">
        <v>46</v>
      </c>
      <c r="O164" s="86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6" t="s">
        <v>153</v>
      </c>
      <c r="AT164" s="216" t="s">
        <v>130</v>
      </c>
      <c r="AU164" s="216" t="s">
        <v>84</v>
      </c>
      <c r="AY164" s="19" t="s">
        <v>127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9" t="s">
        <v>36</v>
      </c>
      <c r="BK164" s="217">
        <f>ROUND(I164*H164,1)</f>
        <v>0</v>
      </c>
      <c r="BL164" s="19" t="s">
        <v>153</v>
      </c>
      <c r="BM164" s="216" t="s">
        <v>437</v>
      </c>
    </row>
    <row r="165" s="2" customFormat="1" ht="16.5" customHeight="1">
      <c r="A165" s="40"/>
      <c r="B165" s="41"/>
      <c r="C165" s="206" t="s">
        <v>438</v>
      </c>
      <c r="D165" s="206" t="s">
        <v>130</v>
      </c>
      <c r="E165" s="207" t="s">
        <v>439</v>
      </c>
      <c r="F165" s="208" t="s">
        <v>440</v>
      </c>
      <c r="G165" s="209" t="s">
        <v>160</v>
      </c>
      <c r="H165" s="210">
        <v>44</v>
      </c>
      <c r="I165" s="211"/>
      <c r="J165" s="210">
        <f>ROUND(I165*H165,1)</f>
        <v>0</v>
      </c>
      <c r="K165" s="208" t="s">
        <v>134</v>
      </c>
      <c r="L165" s="46"/>
      <c r="M165" s="212" t="s">
        <v>18</v>
      </c>
      <c r="N165" s="213" t="s">
        <v>46</v>
      </c>
      <c r="O165" s="86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6" t="s">
        <v>153</v>
      </c>
      <c r="AT165" s="216" t="s">
        <v>130</v>
      </c>
      <c r="AU165" s="216" t="s">
        <v>84</v>
      </c>
      <c r="AY165" s="19" t="s">
        <v>127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9" t="s">
        <v>36</v>
      </c>
      <c r="BK165" s="217">
        <f>ROUND(I165*H165,1)</f>
        <v>0</v>
      </c>
      <c r="BL165" s="19" t="s">
        <v>153</v>
      </c>
      <c r="BM165" s="216" t="s">
        <v>441</v>
      </c>
    </row>
    <row r="166" s="2" customFormat="1" ht="16.5" customHeight="1">
      <c r="A166" s="40"/>
      <c r="B166" s="41"/>
      <c r="C166" s="206" t="s">
        <v>325</v>
      </c>
      <c r="D166" s="206" t="s">
        <v>130</v>
      </c>
      <c r="E166" s="207" t="s">
        <v>416</v>
      </c>
      <c r="F166" s="208" t="s">
        <v>417</v>
      </c>
      <c r="G166" s="209" t="s">
        <v>160</v>
      </c>
      <c r="H166" s="210">
        <v>44</v>
      </c>
      <c r="I166" s="211"/>
      <c r="J166" s="210">
        <f>ROUND(I166*H166,1)</f>
        <v>0</v>
      </c>
      <c r="K166" s="208" t="s">
        <v>134</v>
      </c>
      <c r="L166" s="46"/>
      <c r="M166" s="212" t="s">
        <v>18</v>
      </c>
      <c r="N166" s="213" t="s">
        <v>46</v>
      </c>
      <c r="O166" s="86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6" t="s">
        <v>153</v>
      </c>
      <c r="AT166" s="216" t="s">
        <v>130</v>
      </c>
      <c r="AU166" s="216" t="s">
        <v>84</v>
      </c>
      <c r="AY166" s="19" t="s">
        <v>127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9" t="s">
        <v>36</v>
      </c>
      <c r="BK166" s="217">
        <f>ROUND(I166*H166,1)</f>
        <v>0</v>
      </c>
      <c r="BL166" s="19" t="s">
        <v>153</v>
      </c>
      <c r="BM166" s="216" t="s">
        <v>442</v>
      </c>
    </row>
    <row r="167" s="2" customFormat="1" ht="16.5" customHeight="1">
      <c r="A167" s="40"/>
      <c r="B167" s="41"/>
      <c r="C167" s="206" t="s">
        <v>443</v>
      </c>
      <c r="D167" s="206" t="s">
        <v>130</v>
      </c>
      <c r="E167" s="207" t="s">
        <v>444</v>
      </c>
      <c r="F167" s="208" t="s">
        <v>445</v>
      </c>
      <c r="G167" s="209" t="s">
        <v>160</v>
      </c>
      <c r="H167" s="210">
        <v>10</v>
      </c>
      <c r="I167" s="211"/>
      <c r="J167" s="210">
        <f>ROUND(I167*H167,1)</f>
        <v>0</v>
      </c>
      <c r="K167" s="208" t="s">
        <v>134</v>
      </c>
      <c r="L167" s="46"/>
      <c r="M167" s="212" t="s">
        <v>18</v>
      </c>
      <c r="N167" s="213" t="s">
        <v>46</v>
      </c>
      <c r="O167" s="86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6" t="s">
        <v>153</v>
      </c>
      <c r="AT167" s="216" t="s">
        <v>130</v>
      </c>
      <c r="AU167" s="216" t="s">
        <v>84</v>
      </c>
      <c r="AY167" s="19" t="s">
        <v>127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9" t="s">
        <v>36</v>
      </c>
      <c r="BK167" s="217">
        <f>ROUND(I167*H167,1)</f>
        <v>0</v>
      </c>
      <c r="BL167" s="19" t="s">
        <v>153</v>
      </c>
      <c r="BM167" s="216" t="s">
        <v>446</v>
      </c>
    </row>
    <row r="168" s="2" customFormat="1" ht="16.5" customHeight="1">
      <c r="A168" s="40"/>
      <c r="B168" s="41"/>
      <c r="C168" s="206" t="s">
        <v>329</v>
      </c>
      <c r="D168" s="206" t="s">
        <v>130</v>
      </c>
      <c r="E168" s="207" t="s">
        <v>447</v>
      </c>
      <c r="F168" s="208" t="s">
        <v>448</v>
      </c>
      <c r="G168" s="209" t="s">
        <v>160</v>
      </c>
      <c r="H168" s="210">
        <v>10</v>
      </c>
      <c r="I168" s="211"/>
      <c r="J168" s="210">
        <f>ROUND(I168*H168,1)</f>
        <v>0</v>
      </c>
      <c r="K168" s="208" t="s">
        <v>134</v>
      </c>
      <c r="L168" s="46"/>
      <c r="M168" s="212" t="s">
        <v>18</v>
      </c>
      <c r="N168" s="213" t="s">
        <v>46</v>
      </c>
      <c r="O168" s="86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6" t="s">
        <v>153</v>
      </c>
      <c r="AT168" s="216" t="s">
        <v>130</v>
      </c>
      <c r="AU168" s="216" t="s">
        <v>84</v>
      </c>
      <c r="AY168" s="19" t="s">
        <v>127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9" t="s">
        <v>36</v>
      </c>
      <c r="BK168" s="217">
        <f>ROUND(I168*H168,1)</f>
        <v>0</v>
      </c>
      <c r="BL168" s="19" t="s">
        <v>153</v>
      </c>
      <c r="BM168" s="216" t="s">
        <v>449</v>
      </c>
    </row>
    <row r="169" s="2" customFormat="1" ht="16.5" customHeight="1">
      <c r="A169" s="40"/>
      <c r="B169" s="41"/>
      <c r="C169" s="206" t="s">
        <v>450</v>
      </c>
      <c r="D169" s="206" t="s">
        <v>130</v>
      </c>
      <c r="E169" s="207" t="s">
        <v>451</v>
      </c>
      <c r="F169" s="208" t="s">
        <v>452</v>
      </c>
      <c r="G169" s="209" t="s">
        <v>160</v>
      </c>
      <c r="H169" s="210">
        <v>19</v>
      </c>
      <c r="I169" s="211"/>
      <c r="J169" s="210">
        <f>ROUND(I169*H169,1)</f>
        <v>0</v>
      </c>
      <c r="K169" s="208" t="s">
        <v>134</v>
      </c>
      <c r="L169" s="46"/>
      <c r="M169" s="212" t="s">
        <v>18</v>
      </c>
      <c r="N169" s="213" t="s">
        <v>46</v>
      </c>
      <c r="O169" s="86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6" t="s">
        <v>153</v>
      </c>
      <c r="AT169" s="216" t="s">
        <v>130</v>
      </c>
      <c r="AU169" s="216" t="s">
        <v>84</v>
      </c>
      <c r="AY169" s="19" t="s">
        <v>127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9" t="s">
        <v>36</v>
      </c>
      <c r="BK169" s="217">
        <f>ROUND(I169*H169,1)</f>
        <v>0</v>
      </c>
      <c r="BL169" s="19" t="s">
        <v>153</v>
      </c>
      <c r="BM169" s="216" t="s">
        <v>453</v>
      </c>
    </row>
    <row r="170" s="2" customFormat="1" ht="16.5" customHeight="1">
      <c r="A170" s="40"/>
      <c r="B170" s="41"/>
      <c r="C170" s="206" t="s">
        <v>332</v>
      </c>
      <c r="D170" s="206" t="s">
        <v>130</v>
      </c>
      <c r="E170" s="207" t="s">
        <v>454</v>
      </c>
      <c r="F170" s="208" t="s">
        <v>455</v>
      </c>
      <c r="G170" s="209" t="s">
        <v>160</v>
      </c>
      <c r="H170" s="210">
        <v>19</v>
      </c>
      <c r="I170" s="211"/>
      <c r="J170" s="210">
        <f>ROUND(I170*H170,1)</f>
        <v>0</v>
      </c>
      <c r="K170" s="208" t="s">
        <v>134</v>
      </c>
      <c r="L170" s="46"/>
      <c r="M170" s="212" t="s">
        <v>18</v>
      </c>
      <c r="N170" s="213" t="s">
        <v>46</v>
      </c>
      <c r="O170" s="86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6" t="s">
        <v>153</v>
      </c>
      <c r="AT170" s="216" t="s">
        <v>130</v>
      </c>
      <c r="AU170" s="216" t="s">
        <v>84</v>
      </c>
      <c r="AY170" s="19" t="s">
        <v>127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9" t="s">
        <v>36</v>
      </c>
      <c r="BK170" s="217">
        <f>ROUND(I170*H170,1)</f>
        <v>0</v>
      </c>
      <c r="BL170" s="19" t="s">
        <v>153</v>
      </c>
      <c r="BM170" s="216" t="s">
        <v>456</v>
      </c>
    </row>
    <row r="171" s="2" customFormat="1" ht="16.5" customHeight="1">
      <c r="A171" s="40"/>
      <c r="B171" s="41"/>
      <c r="C171" s="206" t="s">
        <v>457</v>
      </c>
      <c r="D171" s="206" t="s">
        <v>130</v>
      </c>
      <c r="E171" s="207" t="s">
        <v>435</v>
      </c>
      <c r="F171" s="208" t="s">
        <v>436</v>
      </c>
      <c r="G171" s="209" t="s">
        <v>160</v>
      </c>
      <c r="H171" s="210">
        <v>19</v>
      </c>
      <c r="I171" s="211"/>
      <c r="J171" s="210">
        <f>ROUND(I171*H171,1)</f>
        <v>0</v>
      </c>
      <c r="K171" s="208" t="s">
        <v>134</v>
      </c>
      <c r="L171" s="46"/>
      <c r="M171" s="212" t="s">
        <v>18</v>
      </c>
      <c r="N171" s="213" t="s">
        <v>46</v>
      </c>
      <c r="O171" s="86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6" t="s">
        <v>153</v>
      </c>
      <c r="AT171" s="216" t="s">
        <v>130</v>
      </c>
      <c r="AU171" s="216" t="s">
        <v>84</v>
      </c>
      <c r="AY171" s="19" t="s">
        <v>127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9" t="s">
        <v>36</v>
      </c>
      <c r="BK171" s="217">
        <f>ROUND(I171*H171,1)</f>
        <v>0</v>
      </c>
      <c r="BL171" s="19" t="s">
        <v>153</v>
      </c>
      <c r="BM171" s="216" t="s">
        <v>458</v>
      </c>
    </row>
    <row r="172" s="2" customFormat="1" ht="16.5" customHeight="1">
      <c r="A172" s="40"/>
      <c r="B172" s="41"/>
      <c r="C172" s="206" t="s">
        <v>336</v>
      </c>
      <c r="D172" s="206" t="s">
        <v>130</v>
      </c>
      <c r="E172" s="207" t="s">
        <v>416</v>
      </c>
      <c r="F172" s="208" t="s">
        <v>417</v>
      </c>
      <c r="G172" s="209" t="s">
        <v>160</v>
      </c>
      <c r="H172" s="210">
        <v>19</v>
      </c>
      <c r="I172" s="211"/>
      <c r="J172" s="210">
        <f>ROUND(I172*H172,1)</f>
        <v>0</v>
      </c>
      <c r="K172" s="208" t="s">
        <v>134</v>
      </c>
      <c r="L172" s="46"/>
      <c r="M172" s="212" t="s">
        <v>18</v>
      </c>
      <c r="N172" s="213" t="s">
        <v>46</v>
      </c>
      <c r="O172" s="86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6" t="s">
        <v>153</v>
      </c>
      <c r="AT172" s="216" t="s">
        <v>130</v>
      </c>
      <c r="AU172" s="216" t="s">
        <v>84</v>
      </c>
      <c r="AY172" s="19" t="s">
        <v>127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9" t="s">
        <v>36</v>
      </c>
      <c r="BK172" s="217">
        <f>ROUND(I172*H172,1)</f>
        <v>0</v>
      </c>
      <c r="BL172" s="19" t="s">
        <v>153</v>
      </c>
      <c r="BM172" s="216" t="s">
        <v>459</v>
      </c>
    </row>
    <row r="173" s="2" customFormat="1" ht="16.5" customHeight="1">
      <c r="A173" s="40"/>
      <c r="B173" s="41"/>
      <c r="C173" s="206" t="s">
        <v>460</v>
      </c>
      <c r="D173" s="206" t="s">
        <v>130</v>
      </c>
      <c r="E173" s="207" t="s">
        <v>461</v>
      </c>
      <c r="F173" s="208" t="s">
        <v>462</v>
      </c>
      <c r="G173" s="209" t="s">
        <v>160</v>
      </c>
      <c r="H173" s="210">
        <v>9</v>
      </c>
      <c r="I173" s="211"/>
      <c r="J173" s="210">
        <f>ROUND(I173*H173,1)</f>
        <v>0</v>
      </c>
      <c r="K173" s="208" t="s">
        <v>134</v>
      </c>
      <c r="L173" s="46"/>
      <c r="M173" s="212" t="s">
        <v>18</v>
      </c>
      <c r="N173" s="213" t="s">
        <v>46</v>
      </c>
      <c r="O173" s="86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6" t="s">
        <v>153</v>
      </c>
      <c r="AT173" s="216" t="s">
        <v>130</v>
      </c>
      <c r="AU173" s="216" t="s">
        <v>84</v>
      </c>
      <c r="AY173" s="19" t="s">
        <v>127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9" t="s">
        <v>36</v>
      </c>
      <c r="BK173" s="217">
        <f>ROUND(I173*H173,1)</f>
        <v>0</v>
      </c>
      <c r="BL173" s="19" t="s">
        <v>153</v>
      </c>
      <c r="BM173" s="216" t="s">
        <v>463</v>
      </c>
    </row>
    <row r="174" s="2" customFormat="1" ht="16.5" customHeight="1">
      <c r="A174" s="40"/>
      <c r="B174" s="41"/>
      <c r="C174" s="206" t="s">
        <v>339</v>
      </c>
      <c r="D174" s="206" t="s">
        <v>130</v>
      </c>
      <c r="E174" s="207" t="s">
        <v>464</v>
      </c>
      <c r="F174" s="208" t="s">
        <v>465</v>
      </c>
      <c r="G174" s="209" t="s">
        <v>160</v>
      </c>
      <c r="H174" s="210">
        <v>9</v>
      </c>
      <c r="I174" s="211"/>
      <c r="J174" s="210">
        <f>ROUND(I174*H174,1)</f>
        <v>0</v>
      </c>
      <c r="K174" s="208" t="s">
        <v>134</v>
      </c>
      <c r="L174" s="46"/>
      <c r="M174" s="212" t="s">
        <v>18</v>
      </c>
      <c r="N174" s="213" t="s">
        <v>46</v>
      </c>
      <c r="O174" s="86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6" t="s">
        <v>153</v>
      </c>
      <c r="AT174" s="216" t="s">
        <v>130</v>
      </c>
      <c r="AU174" s="216" t="s">
        <v>84</v>
      </c>
      <c r="AY174" s="19" t="s">
        <v>127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9" t="s">
        <v>36</v>
      </c>
      <c r="BK174" s="217">
        <f>ROUND(I174*H174,1)</f>
        <v>0</v>
      </c>
      <c r="BL174" s="19" t="s">
        <v>153</v>
      </c>
      <c r="BM174" s="216" t="s">
        <v>466</v>
      </c>
    </row>
    <row r="175" s="2" customFormat="1" ht="16.5" customHeight="1">
      <c r="A175" s="40"/>
      <c r="B175" s="41"/>
      <c r="C175" s="206" t="s">
        <v>467</v>
      </c>
      <c r="D175" s="206" t="s">
        <v>130</v>
      </c>
      <c r="E175" s="207" t="s">
        <v>468</v>
      </c>
      <c r="F175" s="208" t="s">
        <v>469</v>
      </c>
      <c r="G175" s="209" t="s">
        <v>180</v>
      </c>
      <c r="H175" s="210">
        <v>28.800000000000001</v>
      </c>
      <c r="I175" s="211"/>
      <c r="J175" s="210">
        <f>ROUND(I175*H175,1)</f>
        <v>0</v>
      </c>
      <c r="K175" s="208" t="s">
        <v>134</v>
      </c>
      <c r="L175" s="46"/>
      <c r="M175" s="212" t="s">
        <v>18</v>
      </c>
      <c r="N175" s="213" t="s">
        <v>46</v>
      </c>
      <c r="O175" s="86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6" t="s">
        <v>153</v>
      </c>
      <c r="AT175" s="216" t="s">
        <v>130</v>
      </c>
      <c r="AU175" s="216" t="s">
        <v>84</v>
      </c>
      <c r="AY175" s="19" t="s">
        <v>127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9" t="s">
        <v>36</v>
      </c>
      <c r="BK175" s="217">
        <f>ROUND(I175*H175,1)</f>
        <v>0</v>
      </c>
      <c r="BL175" s="19" t="s">
        <v>153</v>
      </c>
      <c r="BM175" s="216" t="s">
        <v>470</v>
      </c>
    </row>
    <row r="176" s="2" customFormat="1" ht="24.15" customHeight="1">
      <c r="A176" s="40"/>
      <c r="B176" s="41"/>
      <c r="C176" s="206" t="s">
        <v>343</v>
      </c>
      <c r="D176" s="206" t="s">
        <v>130</v>
      </c>
      <c r="E176" s="207" t="s">
        <v>471</v>
      </c>
      <c r="F176" s="208" t="s">
        <v>472</v>
      </c>
      <c r="G176" s="209" t="s">
        <v>233</v>
      </c>
      <c r="H176" s="210">
        <v>388.69999999999999</v>
      </c>
      <c r="I176" s="211"/>
      <c r="J176" s="210">
        <f>ROUND(I176*H176,1)</f>
        <v>0</v>
      </c>
      <c r="K176" s="208" t="s">
        <v>134</v>
      </c>
      <c r="L176" s="46"/>
      <c r="M176" s="212" t="s">
        <v>18</v>
      </c>
      <c r="N176" s="213" t="s">
        <v>46</v>
      </c>
      <c r="O176" s="86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6" t="s">
        <v>153</v>
      </c>
      <c r="AT176" s="216" t="s">
        <v>130</v>
      </c>
      <c r="AU176" s="216" t="s">
        <v>84</v>
      </c>
      <c r="AY176" s="19" t="s">
        <v>127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9" t="s">
        <v>36</v>
      </c>
      <c r="BK176" s="217">
        <f>ROUND(I176*H176,1)</f>
        <v>0</v>
      </c>
      <c r="BL176" s="19" t="s">
        <v>153</v>
      </c>
      <c r="BM176" s="216" t="s">
        <v>473</v>
      </c>
    </row>
    <row r="177" s="2" customFormat="1" ht="24.15" customHeight="1">
      <c r="A177" s="40"/>
      <c r="B177" s="41"/>
      <c r="C177" s="206" t="s">
        <v>474</v>
      </c>
      <c r="D177" s="206" t="s">
        <v>130</v>
      </c>
      <c r="E177" s="207" t="s">
        <v>475</v>
      </c>
      <c r="F177" s="208" t="s">
        <v>476</v>
      </c>
      <c r="G177" s="209" t="s">
        <v>233</v>
      </c>
      <c r="H177" s="210">
        <v>427.5</v>
      </c>
      <c r="I177" s="211"/>
      <c r="J177" s="210">
        <f>ROUND(I177*H177,1)</f>
        <v>0</v>
      </c>
      <c r="K177" s="208" t="s">
        <v>134</v>
      </c>
      <c r="L177" s="46"/>
      <c r="M177" s="212" t="s">
        <v>18</v>
      </c>
      <c r="N177" s="213" t="s">
        <v>46</v>
      </c>
      <c r="O177" s="86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6" t="s">
        <v>153</v>
      </c>
      <c r="AT177" s="216" t="s">
        <v>130</v>
      </c>
      <c r="AU177" s="216" t="s">
        <v>84</v>
      </c>
      <c r="AY177" s="19" t="s">
        <v>127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9" t="s">
        <v>36</v>
      </c>
      <c r="BK177" s="217">
        <f>ROUND(I177*H177,1)</f>
        <v>0</v>
      </c>
      <c r="BL177" s="19" t="s">
        <v>153</v>
      </c>
      <c r="BM177" s="216" t="s">
        <v>477</v>
      </c>
    </row>
    <row r="178" s="2" customFormat="1" ht="16.5" customHeight="1">
      <c r="A178" s="40"/>
      <c r="B178" s="41"/>
      <c r="C178" s="206" t="s">
        <v>346</v>
      </c>
      <c r="D178" s="206" t="s">
        <v>130</v>
      </c>
      <c r="E178" s="207" t="s">
        <v>478</v>
      </c>
      <c r="F178" s="208" t="s">
        <v>479</v>
      </c>
      <c r="G178" s="209" t="s">
        <v>180</v>
      </c>
      <c r="H178" s="210">
        <v>368.10000000000002</v>
      </c>
      <c r="I178" s="211"/>
      <c r="J178" s="210">
        <f>ROUND(I178*H178,1)</f>
        <v>0</v>
      </c>
      <c r="K178" s="208" t="s">
        <v>134</v>
      </c>
      <c r="L178" s="46"/>
      <c r="M178" s="212" t="s">
        <v>18</v>
      </c>
      <c r="N178" s="213" t="s">
        <v>46</v>
      </c>
      <c r="O178" s="86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6" t="s">
        <v>153</v>
      </c>
      <c r="AT178" s="216" t="s">
        <v>130</v>
      </c>
      <c r="AU178" s="216" t="s">
        <v>84</v>
      </c>
      <c r="AY178" s="19" t="s">
        <v>127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9" t="s">
        <v>36</v>
      </c>
      <c r="BK178" s="217">
        <f>ROUND(I178*H178,1)</f>
        <v>0</v>
      </c>
      <c r="BL178" s="19" t="s">
        <v>153</v>
      </c>
      <c r="BM178" s="216" t="s">
        <v>480</v>
      </c>
    </row>
    <row r="179" s="2" customFormat="1" ht="16.5" customHeight="1">
      <c r="A179" s="40"/>
      <c r="B179" s="41"/>
      <c r="C179" s="206" t="s">
        <v>481</v>
      </c>
      <c r="D179" s="206" t="s">
        <v>130</v>
      </c>
      <c r="E179" s="207" t="s">
        <v>482</v>
      </c>
      <c r="F179" s="208" t="s">
        <v>483</v>
      </c>
      <c r="G179" s="209" t="s">
        <v>180</v>
      </c>
      <c r="H179" s="210">
        <v>404.89999999999998</v>
      </c>
      <c r="I179" s="211"/>
      <c r="J179" s="210">
        <f>ROUND(I179*H179,1)</f>
        <v>0</v>
      </c>
      <c r="K179" s="208" t="s">
        <v>134</v>
      </c>
      <c r="L179" s="46"/>
      <c r="M179" s="212" t="s">
        <v>18</v>
      </c>
      <c r="N179" s="213" t="s">
        <v>46</v>
      </c>
      <c r="O179" s="86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6" t="s">
        <v>153</v>
      </c>
      <c r="AT179" s="216" t="s">
        <v>130</v>
      </c>
      <c r="AU179" s="216" t="s">
        <v>84</v>
      </c>
      <c r="AY179" s="19" t="s">
        <v>127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9" t="s">
        <v>36</v>
      </c>
      <c r="BK179" s="217">
        <f>ROUND(I179*H179,1)</f>
        <v>0</v>
      </c>
      <c r="BL179" s="19" t="s">
        <v>153</v>
      </c>
      <c r="BM179" s="216" t="s">
        <v>484</v>
      </c>
    </row>
    <row r="180" s="2" customFormat="1" ht="16.5" customHeight="1">
      <c r="A180" s="40"/>
      <c r="B180" s="41"/>
      <c r="C180" s="206" t="s">
        <v>350</v>
      </c>
      <c r="D180" s="206" t="s">
        <v>130</v>
      </c>
      <c r="E180" s="207" t="s">
        <v>485</v>
      </c>
      <c r="F180" s="208" t="s">
        <v>486</v>
      </c>
      <c r="G180" s="209" t="s">
        <v>180</v>
      </c>
      <c r="H180" s="210">
        <v>17.899999999999999</v>
      </c>
      <c r="I180" s="211"/>
      <c r="J180" s="210">
        <f>ROUND(I180*H180,1)</f>
        <v>0</v>
      </c>
      <c r="K180" s="208" t="s">
        <v>134</v>
      </c>
      <c r="L180" s="46"/>
      <c r="M180" s="212" t="s">
        <v>18</v>
      </c>
      <c r="N180" s="213" t="s">
        <v>46</v>
      </c>
      <c r="O180" s="86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6" t="s">
        <v>153</v>
      </c>
      <c r="AT180" s="216" t="s">
        <v>130</v>
      </c>
      <c r="AU180" s="216" t="s">
        <v>84</v>
      </c>
      <c r="AY180" s="19" t="s">
        <v>127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9" t="s">
        <v>36</v>
      </c>
      <c r="BK180" s="217">
        <f>ROUND(I180*H180,1)</f>
        <v>0</v>
      </c>
      <c r="BL180" s="19" t="s">
        <v>153</v>
      </c>
      <c r="BM180" s="216" t="s">
        <v>487</v>
      </c>
    </row>
    <row r="181" s="2" customFormat="1" ht="24.15" customHeight="1">
      <c r="A181" s="40"/>
      <c r="B181" s="41"/>
      <c r="C181" s="206" t="s">
        <v>488</v>
      </c>
      <c r="D181" s="206" t="s">
        <v>130</v>
      </c>
      <c r="E181" s="207" t="s">
        <v>475</v>
      </c>
      <c r="F181" s="208" t="s">
        <v>476</v>
      </c>
      <c r="G181" s="209" t="s">
        <v>233</v>
      </c>
      <c r="H181" s="210">
        <v>11.6</v>
      </c>
      <c r="I181" s="211"/>
      <c r="J181" s="210">
        <f>ROUND(I181*H181,1)</f>
        <v>0</v>
      </c>
      <c r="K181" s="208" t="s">
        <v>134</v>
      </c>
      <c r="L181" s="46"/>
      <c r="M181" s="212" t="s">
        <v>18</v>
      </c>
      <c r="N181" s="213" t="s">
        <v>46</v>
      </c>
      <c r="O181" s="86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6" t="s">
        <v>153</v>
      </c>
      <c r="AT181" s="216" t="s">
        <v>130</v>
      </c>
      <c r="AU181" s="216" t="s">
        <v>84</v>
      </c>
      <c r="AY181" s="19" t="s">
        <v>127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9" t="s">
        <v>36</v>
      </c>
      <c r="BK181" s="217">
        <f>ROUND(I181*H181,1)</f>
        <v>0</v>
      </c>
      <c r="BL181" s="19" t="s">
        <v>153</v>
      </c>
      <c r="BM181" s="216" t="s">
        <v>489</v>
      </c>
    </row>
    <row r="182" s="2" customFormat="1" ht="16.5" customHeight="1">
      <c r="A182" s="40"/>
      <c r="B182" s="41"/>
      <c r="C182" s="206" t="s">
        <v>353</v>
      </c>
      <c r="D182" s="206" t="s">
        <v>130</v>
      </c>
      <c r="E182" s="207" t="s">
        <v>490</v>
      </c>
      <c r="F182" s="208" t="s">
        <v>491</v>
      </c>
      <c r="G182" s="209" t="s">
        <v>233</v>
      </c>
      <c r="H182" s="210">
        <v>388.69999999999999</v>
      </c>
      <c r="I182" s="211"/>
      <c r="J182" s="210">
        <f>ROUND(I182*H182,1)</f>
        <v>0</v>
      </c>
      <c r="K182" s="208" t="s">
        <v>134</v>
      </c>
      <c r="L182" s="46"/>
      <c r="M182" s="212" t="s">
        <v>18</v>
      </c>
      <c r="N182" s="213" t="s">
        <v>46</v>
      </c>
      <c r="O182" s="86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6" t="s">
        <v>153</v>
      </c>
      <c r="AT182" s="216" t="s">
        <v>130</v>
      </c>
      <c r="AU182" s="216" t="s">
        <v>84</v>
      </c>
      <c r="AY182" s="19" t="s">
        <v>127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9" t="s">
        <v>36</v>
      </c>
      <c r="BK182" s="217">
        <f>ROUND(I182*H182,1)</f>
        <v>0</v>
      </c>
      <c r="BL182" s="19" t="s">
        <v>153</v>
      </c>
      <c r="BM182" s="216" t="s">
        <v>492</v>
      </c>
    </row>
    <row r="183" s="2" customFormat="1" ht="24.15" customHeight="1">
      <c r="A183" s="40"/>
      <c r="B183" s="41"/>
      <c r="C183" s="206" t="s">
        <v>493</v>
      </c>
      <c r="D183" s="206" t="s">
        <v>130</v>
      </c>
      <c r="E183" s="207" t="s">
        <v>494</v>
      </c>
      <c r="F183" s="208" t="s">
        <v>495</v>
      </c>
      <c r="G183" s="209" t="s">
        <v>133</v>
      </c>
      <c r="H183" s="210">
        <v>6.0999999999999996</v>
      </c>
      <c r="I183" s="211"/>
      <c r="J183" s="210">
        <f>ROUND(I183*H183,1)</f>
        <v>0</v>
      </c>
      <c r="K183" s="208" t="s">
        <v>134</v>
      </c>
      <c r="L183" s="46"/>
      <c r="M183" s="212" t="s">
        <v>18</v>
      </c>
      <c r="N183" s="213" t="s">
        <v>46</v>
      </c>
      <c r="O183" s="86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6" t="s">
        <v>153</v>
      </c>
      <c r="AT183" s="216" t="s">
        <v>130</v>
      </c>
      <c r="AU183" s="216" t="s">
        <v>84</v>
      </c>
      <c r="AY183" s="19" t="s">
        <v>127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9" t="s">
        <v>36</v>
      </c>
      <c r="BK183" s="217">
        <f>ROUND(I183*H183,1)</f>
        <v>0</v>
      </c>
      <c r="BL183" s="19" t="s">
        <v>153</v>
      </c>
      <c r="BM183" s="216" t="s">
        <v>496</v>
      </c>
    </row>
    <row r="184" s="12" customFormat="1" ht="22.8" customHeight="1">
      <c r="A184" s="12"/>
      <c r="B184" s="190"/>
      <c r="C184" s="191"/>
      <c r="D184" s="192" t="s">
        <v>74</v>
      </c>
      <c r="E184" s="204" t="s">
        <v>497</v>
      </c>
      <c r="F184" s="204" t="s">
        <v>498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SUM(P185:P193)</f>
        <v>0</v>
      </c>
      <c r="Q184" s="198"/>
      <c r="R184" s="199">
        <f>SUM(R185:R193)</f>
        <v>0</v>
      </c>
      <c r="S184" s="198"/>
      <c r="T184" s="200">
        <f>SUM(T185:T193)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84</v>
      </c>
      <c r="AT184" s="202" t="s">
        <v>74</v>
      </c>
      <c r="AU184" s="202" t="s">
        <v>36</v>
      </c>
      <c r="AY184" s="201" t="s">
        <v>127</v>
      </c>
      <c r="BK184" s="203">
        <f>SUM(BK185:BK193)</f>
        <v>0</v>
      </c>
    </row>
    <row r="185" s="2" customFormat="1" ht="33" customHeight="1">
      <c r="A185" s="40"/>
      <c r="B185" s="41"/>
      <c r="C185" s="206" t="s">
        <v>357</v>
      </c>
      <c r="D185" s="206" t="s">
        <v>130</v>
      </c>
      <c r="E185" s="207" t="s">
        <v>499</v>
      </c>
      <c r="F185" s="208" t="s">
        <v>500</v>
      </c>
      <c r="G185" s="209" t="s">
        <v>160</v>
      </c>
      <c r="H185" s="210">
        <v>1</v>
      </c>
      <c r="I185" s="211"/>
      <c r="J185" s="210">
        <f>ROUND(I185*H185,1)</f>
        <v>0</v>
      </c>
      <c r="K185" s="208" t="s">
        <v>134</v>
      </c>
      <c r="L185" s="46"/>
      <c r="M185" s="212" t="s">
        <v>18</v>
      </c>
      <c r="N185" s="213" t="s">
        <v>46</v>
      </c>
      <c r="O185" s="86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6" t="s">
        <v>153</v>
      </c>
      <c r="AT185" s="216" t="s">
        <v>130</v>
      </c>
      <c r="AU185" s="216" t="s">
        <v>84</v>
      </c>
      <c r="AY185" s="19" t="s">
        <v>127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9" t="s">
        <v>36</v>
      </c>
      <c r="BK185" s="217">
        <f>ROUND(I185*H185,1)</f>
        <v>0</v>
      </c>
      <c r="BL185" s="19" t="s">
        <v>153</v>
      </c>
      <c r="BM185" s="216" t="s">
        <v>501</v>
      </c>
    </row>
    <row r="186" s="2" customFormat="1" ht="16.5" customHeight="1">
      <c r="A186" s="40"/>
      <c r="B186" s="41"/>
      <c r="C186" s="206" t="s">
        <v>502</v>
      </c>
      <c r="D186" s="206" t="s">
        <v>130</v>
      </c>
      <c r="E186" s="207" t="s">
        <v>503</v>
      </c>
      <c r="F186" s="208" t="s">
        <v>504</v>
      </c>
      <c r="G186" s="209" t="s">
        <v>160</v>
      </c>
      <c r="H186" s="210">
        <v>1</v>
      </c>
      <c r="I186" s="211"/>
      <c r="J186" s="210">
        <f>ROUND(I186*H186,1)</f>
        <v>0</v>
      </c>
      <c r="K186" s="208" t="s">
        <v>134</v>
      </c>
      <c r="L186" s="46"/>
      <c r="M186" s="212" t="s">
        <v>18</v>
      </c>
      <c r="N186" s="213" t="s">
        <v>46</v>
      </c>
      <c r="O186" s="86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6" t="s">
        <v>153</v>
      </c>
      <c r="AT186" s="216" t="s">
        <v>130</v>
      </c>
      <c r="AU186" s="216" t="s">
        <v>84</v>
      </c>
      <c r="AY186" s="19" t="s">
        <v>127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9" t="s">
        <v>36</v>
      </c>
      <c r="BK186" s="217">
        <f>ROUND(I186*H186,1)</f>
        <v>0</v>
      </c>
      <c r="BL186" s="19" t="s">
        <v>153</v>
      </c>
      <c r="BM186" s="216" t="s">
        <v>505</v>
      </c>
    </row>
    <row r="187" s="2" customFormat="1" ht="33" customHeight="1">
      <c r="A187" s="40"/>
      <c r="B187" s="41"/>
      <c r="C187" s="206" t="s">
        <v>360</v>
      </c>
      <c r="D187" s="206" t="s">
        <v>130</v>
      </c>
      <c r="E187" s="207" t="s">
        <v>506</v>
      </c>
      <c r="F187" s="208" t="s">
        <v>507</v>
      </c>
      <c r="G187" s="209" t="s">
        <v>160</v>
      </c>
      <c r="H187" s="210">
        <v>6</v>
      </c>
      <c r="I187" s="211"/>
      <c r="J187" s="210">
        <f>ROUND(I187*H187,1)</f>
        <v>0</v>
      </c>
      <c r="K187" s="208" t="s">
        <v>134</v>
      </c>
      <c r="L187" s="46"/>
      <c r="M187" s="212" t="s">
        <v>18</v>
      </c>
      <c r="N187" s="213" t="s">
        <v>46</v>
      </c>
      <c r="O187" s="86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6" t="s">
        <v>153</v>
      </c>
      <c r="AT187" s="216" t="s">
        <v>130</v>
      </c>
      <c r="AU187" s="216" t="s">
        <v>84</v>
      </c>
      <c r="AY187" s="19" t="s">
        <v>127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9" t="s">
        <v>36</v>
      </c>
      <c r="BK187" s="217">
        <f>ROUND(I187*H187,1)</f>
        <v>0</v>
      </c>
      <c r="BL187" s="19" t="s">
        <v>153</v>
      </c>
      <c r="BM187" s="216" t="s">
        <v>508</v>
      </c>
    </row>
    <row r="188" s="2" customFormat="1" ht="21.75" customHeight="1">
      <c r="A188" s="40"/>
      <c r="B188" s="41"/>
      <c r="C188" s="206" t="s">
        <v>509</v>
      </c>
      <c r="D188" s="206" t="s">
        <v>130</v>
      </c>
      <c r="E188" s="207" t="s">
        <v>510</v>
      </c>
      <c r="F188" s="208" t="s">
        <v>511</v>
      </c>
      <c r="G188" s="209" t="s">
        <v>160</v>
      </c>
      <c r="H188" s="210">
        <v>4</v>
      </c>
      <c r="I188" s="211"/>
      <c r="J188" s="210">
        <f>ROUND(I188*H188,1)</f>
        <v>0</v>
      </c>
      <c r="K188" s="208" t="s">
        <v>134</v>
      </c>
      <c r="L188" s="46"/>
      <c r="M188" s="212" t="s">
        <v>18</v>
      </c>
      <c r="N188" s="213" t="s">
        <v>46</v>
      </c>
      <c r="O188" s="86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6" t="s">
        <v>153</v>
      </c>
      <c r="AT188" s="216" t="s">
        <v>130</v>
      </c>
      <c r="AU188" s="216" t="s">
        <v>84</v>
      </c>
      <c r="AY188" s="19" t="s">
        <v>127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9" t="s">
        <v>36</v>
      </c>
      <c r="BK188" s="217">
        <f>ROUND(I188*H188,1)</f>
        <v>0</v>
      </c>
      <c r="BL188" s="19" t="s">
        <v>153</v>
      </c>
      <c r="BM188" s="216" t="s">
        <v>512</v>
      </c>
    </row>
    <row r="189" s="2" customFormat="1" ht="16.5" customHeight="1">
      <c r="A189" s="40"/>
      <c r="B189" s="41"/>
      <c r="C189" s="206" t="s">
        <v>366</v>
      </c>
      <c r="D189" s="206" t="s">
        <v>130</v>
      </c>
      <c r="E189" s="207" t="s">
        <v>513</v>
      </c>
      <c r="F189" s="208" t="s">
        <v>514</v>
      </c>
      <c r="G189" s="209" t="s">
        <v>160</v>
      </c>
      <c r="H189" s="210">
        <v>6</v>
      </c>
      <c r="I189" s="211"/>
      <c r="J189" s="210">
        <f>ROUND(I189*H189,1)</f>
        <v>0</v>
      </c>
      <c r="K189" s="208" t="s">
        <v>134</v>
      </c>
      <c r="L189" s="46"/>
      <c r="M189" s="212" t="s">
        <v>18</v>
      </c>
      <c r="N189" s="213" t="s">
        <v>46</v>
      </c>
      <c r="O189" s="86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6" t="s">
        <v>153</v>
      </c>
      <c r="AT189" s="216" t="s">
        <v>130</v>
      </c>
      <c r="AU189" s="216" t="s">
        <v>84</v>
      </c>
      <c r="AY189" s="19" t="s">
        <v>127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9" t="s">
        <v>36</v>
      </c>
      <c r="BK189" s="217">
        <f>ROUND(I189*H189,1)</f>
        <v>0</v>
      </c>
      <c r="BL189" s="19" t="s">
        <v>153</v>
      </c>
      <c r="BM189" s="216" t="s">
        <v>515</v>
      </c>
    </row>
    <row r="190" s="2" customFormat="1" ht="16.5" customHeight="1">
      <c r="A190" s="40"/>
      <c r="B190" s="41"/>
      <c r="C190" s="206" t="s">
        <v>516</v>
      </c>
      <c r="D190" s="206" t="s">
        <v>130</v>
      </c>
      <c r="E190" s="207" t="s">
        <v>517</v>
      </c>
      <c r="F190" s="208" t="s">
        <v>518</v>
      </c>
      <c r="G190" s="209" t="s">
        <v>519</v>
      </c>
      <c r="H190" s="210">
        <v>6</v>
      </c>
      <c r="I190" s="211"/>
      <c r="J190" s="210">
        <f>ROUND(I190*H190,1)</f>
        <v>0</v>
      </c>
      <c r="K190" s="208" t="s">
        <v>134</v>
      </c>
      <c r="L190" s="46"/>
      <c r="M190" s="212" t="s">
        <v>18</v>
      </c>
      <c r="N190" s="213" t="s">
        <v>46</v>
      </c>
      <c r="O190" s="86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6" t="s">
        <v>153</v>
      </c>
      <c r="AT190" s="216" t="s">
        <v>130</v>
      </c>
      <c r="AU190" s="216" t="s">
        <v>84</v>
      </c>
      <c r="AY190" s="19" t="s">
        <v>127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9" t="s">
        <v>36</v>
      </c>
      <c r="BK190" s="217">
        <f>ROUND(I190*H190,1)</f>
        <v>0</v>
      </c>
      <c r="BL190" s="19" t="s">
        <v>153</v>
      </c>
      <c r="BM190" s="216" t="s">
        <v>520</v>
      </c>
    </row>
    <row r="191" s="2" customFormat="1" ht="16.5" customHeight="1">
      <c r="A191" s="40"/>
      <c r="B191" s="41"/>
      <c r="C191" s="206" t="s">
        <v>369</v>
      </c>
      <c r="D191" s="206" t="s">
        <v>130</v>
      </c>
      <c r="E191" s="207" t="s">
        <v>521</v>
      </c>
      <c r="F191" s="208" t="s">
        <v>522</v>
      </c>
      <c r="G191" s="209" t="s">
        <v>160</v>
      </c>
      <c r="H191" s="210">
        <v>4</v>
      </c>
      <c r="I191" s="211"/>
      <c r="J191" s="210">
        <f>ROUND(I191*H191,1)</f>
        <v>0</v>
      </c>
      <c r="K191" s="208" t="s">
        <v>134</v>
      </c>
      <c r="L191" s="46"/>
      <c r="M191" s="212" t="s">
        <v>18</v>
      </c>
      <c r="N191" s="213" t="s">
        <v>46</v>
      </c>
      <c r="O191" s="86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6" t="s">
        <v>153</v>
      </c>
      <c r="AT191" s="216" t="s">
        <v>130</v>
      </c>
      <c r="AU191" s="216" t="s">
        <v>84</v>
      </c>
      <c r="AY191" s="19" t="s">
        <v>127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9" t="s">
        <v>36</v>
      </c>
      <c r="BK191" s="217">
        <f>ROUND(I191*H191,1)</f>
        <v>0</v>
      </c>
      <c r="BL191" s="19" t="s">
        <v>153</v>
      </c>
      <c r="BM191" s="216" t="s">
        <v>523</v>
      </c>
    </row>
    <row r="192" s="2" customFormat="1" ht="16.5" customHeight="1">
      <c r="A192" s="40"/>
      <c r="B192" s="41"/>
      <c r="C192" s="206" t="s">
        <v>524</v>
      </c>
      <c r="D192" s="206" t="s">
        <v>130</v>
      </c>
      <c r="E192" s="207" t="s">
        <v>525</v>
      </c>
      <c r="F192" s="208" t="s">
        <v>526</v>
      </c>
      <c r="G192" s="209" t="s">
        <v>160</v>
      </c>
      <c r="H192" s="210">
        <v>2</v>
      </c>
      <c r="I192" s="211"/>
      <c r="J192" s="210">
        <f>ROUND(I192*H192,1)</f>
        <v>0</v>
      </c>
      <c r="K192" s="208" t="s">
        <v>134</v>
      </c>
      <c r="L192" s="46"/>
      <c r="M192" s="212" t="s">
        <v>18</v>
      </c>
      <c r="N192" s="213" t="s">
        <v>46</v>
      </c>
      <c r="O192" s="86"/>
      <c r="P192" s="214">
        <f>O192*H192</f>
        <v>0</v>
      </c>
      <c r="Q192" s="214">
        <v>0</v>
      </c>
      <c r="R192" s="214">
        <f>Q192*H192</f>
        <v>0</v>
      </c>
      <c r="S192" s="214">
        <v>0</v>
      </c>
      <c r="T192" s="215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6" t="s">
        <v>153</v>
      </c>
      <c r="AT192" s="216" t="s">
        <v>130</v>
      </c>
      <c r="AU192" s="216" t="s">
        <v>84</v>
      </c>
      <c r="AY192" s="19" t="s">
        <v>127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9" t="s">
        <v>36</v>
      </c>
      <c r="BK192" s="217">
        <f>ROUND(I192*H192,1)</f>
        <v>0</v>
      </c>
      <c r="BL192" s="19" t="s">
        <v>153</v>
      </c>
      <c r="BM192" s="216" t="s">
        <v>527</v>
      </c>
    </row>
    <row r="193" s="2" customFormat="1" ht="24.15" customHeight="1">
      <c r="A193" s="40"/>
      <c r="B193" s="41"/>
      <c r="C193" s="206" t="s">
        <v>373</v>
      </c>
      <c r="D193" s="206" t="s">
        <v>130</v>
      </c>
      <c r="E193" s="207" t="s">
        <v>528</v>
      </c>
      <c r="F193" s="208" t="s">
        <v>529</v>
      </c>
      <c r="G193" s="209" t="s">
        <v>133</v>
      </c>
      <c r="H193" s="210">
        <v>0.20000000000000001</v>
      </c>
      <c r="I193" s="211"/>
      <c r="J193" s="210">
        <f>ROUND(I193*H193,1)</f>
        <v>0</v>
      </c>
      <c r="K193" s="208" t="s">
        <v>134</v>
      </c>
      <c r="L193" s="46"/>
      <c r="M193" s="250" t="s">
        <v>18</v>
      </c>
      <c r="N193" s="251" t="s">
        <v>46</v>
      </c>
      <c r="O193" s="252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6" t="s">
        <v>153</v>
      </c>
      <c r="AT193" s="216" t="s">
        <v>130</v>
      </c>
      <c r="AU193" s="216" t="s">
        <v>84</v>
      </c>
      <c r="AY193" s="19" t="s">
        <v>127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9" t="s">
        <v>36</v>
      </c>
      <c r="BK193" s="217">
        <f>ROUND(I193*H193,1)</f>
        <v>0</v>
      </c>
      <c r="BL193" s="19" t="s">
        <v>153</v>
      </c>
      <c r="BM193" s="216" t="s">
        <v>530</v>
      </c>
    </row>
    <row r="194" s="2" customFormat="1" ht="6.96" customHeight="1">
      <c r="A194" s="40"/>
      <c r="B194" s="61"/>
      <c r="C194" s="62"/>
      <c r="D194" s="62"/>
      <c r="E194" s="62"/>
      <c r="F194" s="62"/>
      <c r="G194" s="62"/>
      <c r="H194" s="62"/>
      <c r="I194" s="62"/>
      <c r="J194" s="62"/>
      <c r="K194" s="62"/>
      <c r="L194" s="46"/>
      <c r="M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</row>
  </sheetData>
  <sheetProtection sheet="1" autoFilter="0" formatColumns="0" formatRows="0" objects="1" scenarios="1" spinCount="100000" saltValue="QXk4c3+pGNR2IVyddW0RuMPMJrytedOa0kg4ZLGYUg4wFD5b8QUwF0myLUC1e2SlbQ1SE3JeBchPosn5DIQybw==" hashValue="YrgVQ+jXZiVo4hmZXG/78vk0d6eKvCWhPweZH4iOqyHH7ogsRI0jHPZat6YHIcI3PfB0idwgpiDczvyuO1ZYyg==" algorithmName="SHA-512" password="CC35"/>
  <autoFilter ref="C88:K193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531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ROUND(J93,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ROUND((SUM(BE93:BE160)),  0)</f>
        <v>0</v>
      </c>
      <c r="G33" s="40"/>
      <c r="H33" s="40"/>
      <c r="I33" s="150">
        <v>0.20999999999999999</v>
      </c>
      <c r="J33" s="149">
        <f>ROUND(((SUM(BE93:BE160))*I33),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ROUND((SUM(BF93:BF160)),  0)</f>
        <v>0</v>
      </c>
      <c r="G34" s="40"/>
      <c r="H34" s="40"/>
      <c r="I34" s="150">
        <v>0.12</v>
      </c>
      <c r="J34" s="149">
        <f>ROUND(((SUM(BF93:BF160))*I34),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ROUND((SUM(BG93:BG160)),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ROUND((SUM(BH93:BH160)),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ROUND((SUM(BI93:BI160)),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Stavební úpravy půdního a nadstřešního prostoru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532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533</v>
      </c>
      <c r="E62" s="176"/>
      <c r="F62" s="176"/>
      <c r="G62" s="176"/>
      <c r="H62" s="176"/>
      <c r="I62" s="176"/>
      <c r="J62" s="177">
        <f>J104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534</v>
      </c>
      <c r="E63" s="176"/>
      <c r="F63" s="176"/>
      <c r="G63" s="176"/>
      <c r="H63" s="176"/>
      <c r="I63" s="176"/>
      <c r="J63" s="177">
        <f>J107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535</v>
      </c>
      <c r="E64" s="176"/>
      <c r="F64" s="176"/>
      <c r="G64" s="176"/>
      <c r="H64" s="176"/>
      <c r="I64" s="176"/>
      <c r="J64" s="177">
        <f>J115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536</v>
      </c>
      <c r="E65" s="176"/>
      <c r="F65" s="176"/>
      <c r="G65" s="176"/>
      <c r="H65" s="176"/>
      <c r="I65" s="176"/>
      <c r="J65" s="177">
        <f>J125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537</v>
      </c>
      <c r="E66" s="176"/>
      <c r="F66" s="176"/>
      <c r="G66" s="176"/>
      <c r="H66" s="176"/>
      <c r="I66" s="176"/>
      <c r="J66" s="177">
        <f>J127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108</v>
      </c>
      <c r="E67" s="176"/>
      <c r="F67" s="176"/>
      <c r="G67" s="176"/>
      <c r="H67" s="176"/>
      <c r="I67" s="176"/>
      <c r="J67" s="177">
        <f>J129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109</v>
      </c>
      <c r="E68" s="170"/>
      <c r="F68" s="170"/>
      <c r="G68" s="170"/>
      <c r="H68" s="170"/>
      <c r="I68" s="170"/>
      <c r="J68" s="171">
        <f>J133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538</v>
      </c>
      <c r="E69" s="176"/>
      <c r="F69" s="176"/>
      <c r="G69" s="176"/>
      <c r="H69" s="176"/>
      <c r="I69" s="176"/>
      <c r="J69" s="177">
        <f>J134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539</v>
      </c>
      <c r="E70" s="176"/>
      <c r="F70" s="176"/>
      <c r="G70" s="176"/>
      <c r="H70" s="176"/>
      <c r="I70" s="176"/>
      <c r="J70" s="177">
        <f>J142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110</v>
      </c>
      <c r="E71" s="176"/>
      <c r="F71" s="176"/>
      <c r="G71" s="176"/>
      <c r="H71" s="176"/>
      <c r="I71" s="176"/>
      <c r="J71" s="177">
        <f>J144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540</v>
      </c>
      <c r="E72" s="176"/>
      <c r="F72" s="176"/>
      <c r="G72" s="176"/>
      <c r="H72" s="176"/>
      <c r="I72" s="176"/>
      <c r="J72" s="177">
        <f>J147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541</v>
      </c>
      <c r="E73" s="176"/>
      <c r="F73" s="176"/>
      <c r="G73" s="176"/>
      <c r="H73" s="176"/>
      <c r="I73" s="176"/>
      <c r="J73" s="177">
        <f>J149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112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15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Lékárna U Bílého jednorožce - oprava krovu a výměna střešní krytiny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101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03 - Stavební úpravy půdního a nadstřešního prostoru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20</v>
      </c>
      <c r="D87" s="42"/>
      <c r="E87" s="42"/>
      <c r="F87" s="29" t="str">
        <f>F12</f>
        <v xml:space="preserve">náměstí Míru 149/I. </v>
      </c>
      <c r="G87" s="42"/>
      <c r="H87" s="42"/>
      <c r="I87" s="34" t="s">
        <v>22</v>
      </c>
      <c r="J87" s="74" t="str">
        <f>IF(J12="","",J12)</f>
        <v>5. 6. 2025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24</v>
      </c>
      <c r="D89" s="42"/>
      <c r="E89" s="42"/>
      <c r="F89" s="29" t="str">
        <f>E15</f>
        <v>Galerie Klatovy / Klenová, příspěvková organizace</v>
      </c>
      <c r="G89" s="42"/>
      <c r="H89" s="42"/>
      <c r="I89" s="34" t="s">
        <v>31</v>
      </c>
      <c r="J89" s="38" t="str">
        <f>E21</f>
        <v>ATELIER SOUKUP OPL ŠVEHLA s.r.o.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IF(E18="","",E18)</f>
        <v>Vyplň údaj</v>
      </c>
      <c r="G90" s="42"/>
      <c r="H90" s="42"/>
      <c r="I90" s="34" t="s">
        <v>37</v>
      </c>
      <c r="J90" s="38" t="str">
        <f>E24</f>
        <v xml:space="preserve"> 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113</v>
      </c>
      <c r="D92" s="182" t="s">
        <v>60</v>
      </c>
      <c r="E92" s="182" t="s">
        <v>56</v>
      </c>
      <c r="F92" s="182" t="s">
        <v>57</v>
      </c>
      <c r="G92" s="182" t="s">
        <v>114</v>
      </c>
      <c r="H92" s="182" t="s">
        <v>115</v>
      </c>
      <c r="I92" s="182" t="s">
        <v>116</v>
      </c>
      <c r="J92" s="182" t="s">
        <v>105</v>
      </c>
      <c r="K92" s="183" t="s">
        <v>117</v>
      </c>
      <c r="L92" s="184"/>
      <c r="M92" s="94" t="s">
        <v>18</v>
      </c>
      <c r="N92" s="95" t="s">
        <v>45</v>
      </c>
      <c r="O92" s="95" t="s">
        <v>118</v>
      </c>
      <c r="P92" s="95" t="s">
        <v>119</v>
      </c>
      <c r="Q92" s="95" t="s">
        <v>120</v>
      </c>
      <c r="R92" s="95" t="s">
        <v>121</v>
      </c>
      <c r="S92" s="95" t="s">
        <v>122</v>
      </c>
      <c r="T92" s="96" t="s">
        <v>123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124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P94+P133</f>
        <v>0</v>
      </c>
      <c r="Q93" s="98"/>
      <c r="R93" s="187">
        <f>R94+R133</f>
        <v>0</v>
      </c>
      <c r="S93" s="98"/>
      <c r="T93" s="188">
        <f>T94+T133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74</v>
      </c>
      <c r="AU93" s="19" t="s">
        <v>106</v>
      </c>
      <c r="BK93" s="189">
        <f>BK94+BK133</f>
        <v>0</v>
      </c>
    </row>
    <row r="94" s="12" customFormat="1" ht="25.92" customHeight="1">
      <c r="A94" s="12"/>
      <c r="B94" s="190"/>
      <c r="C94" s="191"/>
      <c r="D94" s="192" t="s">
        <v>74</v>
      </c>
      <c r="E94" s="193" t="s">
        <v>125</v>
      </c>
      <c r="F94" s="193" t="s">
        <v>126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P95+P104+P107+P115+P125+P127+P129</f>
        <v>0</v>
      </c>
      <c r="Q94" s="198"/>
      <c r="R94" s="199">
        <f>R95+R104+R107+R115+R125+R127+R129</f>
        <v>0</v>
      </c>
      <c r="S94" s="198"/>
      <c r="T94" s="200">
        <f>T95+T104+T107+T115+T125+T127+T129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36</v>
      </c>
      <c r="AT94" s="202" t="s">
        <v>74</v>
      </c>
      <c r="AU94" s="202" t="s">
        <v>75</v>
      </c>
      <c r="AY94" s="201" t="s">
        <v>127</v>
      </c>
      <c r="BK94" s="203">
        <f>BK95+BK104+BK107+BK115+BK125+BK127+BK129</f>
        <v>0</v>
      </c>
    </row>
    <row r="95" s="12" customFormat="1" ht="22.8" customHeight="1">
      <c r="A95" s="12"/>
      <c r="B95" s="190"/>
      <c r="C95" s="191"/>
      <c r="D95" s="192" t="s">
        <v>74</v>
      </c>
      <c r="E95" s="204" t="s">
        <v>542</v>
      </c>
      <c r="F95" s="204" t="s">
        <v>543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SUM(P96:P103)</f>
        <v>0</v>
      </c>
      <c r="Q95" s="198"/>
      <c r="R95" s="199">
        <f>SUM(R96:R103)</f>
        <v>0</v>
      </c>
      <c r="S95" s="198"/>
      <c r="T95" s="200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36</v>
      </c>
      <c r="AT95" s="202" t="s">
        <v>74</v>
      </c>
      <c r="AU95" s="202" t="s">
        <v>36</v>
      </c>
      <c r="AY95" s="201" t="s">
        <v>127</v>
      </c>
      <c r="BK95" s="203">
        <f>SUM(BK96:BK103)</f>
        <v>0</v>
      </c>
    </row>
    <row r="96" s="2" customFormat="1" ht="24.15" customHeight="1">
      <c r="A96" s="40"/>
      <c r="B96" s="41"/>
      <c r="C96" s="206" t="s">
        <v>36</v>
      </c>
      <c r="D96" s="206" t="s">
        <v>130</v>
      </c>
      <c r="E96" s="207" t="s">
        <v>544</v>
      </c>
      <c r="F96" s="208" t="s">
        <v>545</v>
      </c>
      <c r="G96" s="209" t="s">
        <v>233</v>
      </c>
      <c r="H96" s="210">
        <v>235</v>
      </c>
      <c r="I96" s="211"/>
      <c r="J96" s="210">
        <f>ROUND(I96*H96,1)</f>
        <v>0</v>
      </c>
      <c r="K96" s="208" t="s">
        <v>134</v>
      </c>
      <c r="L96" s="46"/>
      <c r="M96" s="212" t="s">
        <v>18</v>
      </c>
      <c r="N96" s="213" t="s">
        <v>46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135</v>
      </c>
      <c r="AT96" s="216" t="s">
        <v>130</v>
      </c>
      <c r="AU96" s="216" t="s">
        <v>84</v>
      </c>
      <c r="AY96" s="19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36</v>
      </c>
      <c r="BK96" s="217">
        <f>ROUND(I96*H96,1)</f>
        <v>0</v>
      </c>
      <c r="BL96" s="19" t="s">
        <v>135</v>
      </c>
      <c r="BM96" s="216" t="s">
        <v>84</v>
      </c>
    </row>
    <row r="97" s="15" customFormat="1">
      <c r="A97" s="15"/>
      <c r="B97" s="255"/>
      <c r="C97" s="256"/>
      <c r="D97" s="229" t="s">
        <v>182</v>
      </c>
      <c r="E97" s="257" t="s">
        <v>18</v>
      </c>
      <c r="F97" s="258" t="s">
        <v>546</v>
      </c>
      <c r="G97" s="256"/>
      <c r="H97" s="257" t="s">
        <v>18</v>
      </c>
      <c r="I97" s="259"/>
      <c r="J97" s="256"/>
      <c r="K97" s="256"/>
      <c r="L97" s="260"/>
      <c r="M97" s="261"/>
      <c r="N97" s="262"/>
      <c r="O97" s="262"/>
      <c r="P97" s="262"/>
      <c r="Q97" s="262"/>
      <c r="R97" s="262"/>
      <c r="S97" s="262"/>
      <c r="T97" s="263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4" t="s">
        <v>182</v>
      </c>
      <c r="AU97" s="264" t="s">
        <v>84</v>
      </c>
      <c r="AV97" s="15" t="s">
        <v>36</v>
      </c>
      <c r="AW97" s="15" t="s">
        <v>33</v>
      </c>
      <c r="AX97" s="15" t="s">
        <v>75</v>
      </c>
      <c r="AY97" s="264" t="s">
        <v>127</v>
      </c>
    </row>
    <row r="98" s="13" customFormat="1">
      <c r="A98" s="13"/>
      <c r="B98" s="227"/>
      <c r="C98" s="228"/>
      <c r="D98" s="229" t="s">
        <v>182</v>
      </c>
      <c r="E98" s="230" t="s">
        <v>18</v>
      </c>
      <c r="F98" s="231" t="s">
        <v>547</v>
      </c>
      <c r="G98" s="228"/>
      <c r="H98" s="232">
        <v>71.599999999999994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182</v>
      </c>
      <c r="AU98" s="238" t="s">
        <v>84</v>
      </c>
      <c r="AV98" s="13" t="s">
        <v>84</v>
      </c>
      <c r="AW98" s="13" t="s">
        <v>33</v>
      </c>
      <c r="AX98" s="13" t="s">
        <v>75</v>
      </c>
      <c r="AY98" s="238" t="s">
        <v>127</v>
      </c>
    </row>
    <row r="99" s="13" customFormat="1">
      <c r="A99" s="13"/>
      <c r="B99" s="227"/>
      <c r="C99" s="228"/>
      <c r="D99" s="229" t="s">
        <v>182</v>
      </c>
      <c r="E99" s="230" t="s">
        <v>18</v>
      </c>
      <c r="F99" s="231" t="s">
        <v>548</v>
      </c>
      <c r="G99" s="228"/>
      <c r="H99" s="232">
        <v>82.299999999999997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182</v>
      </c>
      <c r="AU99" s="238" t="s">
        <v>84</v>
      </c>
      <c r="AV99" s="13" t="s">
        <v>84</v>
      </c>
      <c r="AW99" s="13" t="s">
        <v>33</v>
      </c>
      <c r="AX99" s="13" t="s">
        <v>75</v>
      </c>
      <c r="AY99" s="238" t="s">
        <v>127</v>
      </c>
    </row>
    <row r="100" s="13" customFormat="1">
      <c r="A100" s="13"/>
      <c r="B100" s="227"/>
      <c r="C100" s="228"/>
      <c r="D100" s="229" t="s">
        <v>182</v>
      </c>
      <c r="E100" s="230" t="s">
        <v>18</v>
      </c>
      <c r="F100" s="231" t="s">
        <v>549</v>
      </c>
      <c r="G100" s="228"/>
      <c r="H100" s="232">
        <v>18.100000000000001</v>
      </c>
      <c r="I100" s="233"/>
      <c r="J100" s="228"/>
      <c r="K100" s="228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182</v>
      </c>
      <c r="AU100" s="238" t="s">
        <v>84</v>
      </c>
      <c r="AV100" s="13" t="s">
        <v>84</v>
      </c>
      <c r="AW100" s="13" t="s">
        <v>33</v>
      </c>
      <c r="AX100" s="13" t="s">
        <v>75</v>
      </c>
      <c r="AY100" s="238" t="s">
        <v>127</v>
      </c>
    </row>
    <row r="101" s="15" customFormat="1">
      <c r="A101" s="15"/>
      <c r="B101" s="255"/>
      <c r="C101" s="256"/>
      <c r="D101" s="229" t="s">
        <v>182</v>
      </c>
      <c r="E101" s="257" t="s">
        <v>18</v>
      </c>
      <c r="F101" s="258" t="s">
        <v>550</v>
      </c>
      <c r="G101" s="256"/>
      <c r="H101" s="257" t="s">
        <v>18</v>
      </c>
      <c r="I101" s="259"/>
      <c r="J101" s="256"/>
      <c r="K101" s="256"/>
      <c r="L101" s="260"/>
      <c r="M101" s="261"/>
      <c r="N101" s="262"/>
      <c r="O101" s="262"/>
      <c r="P101" s="262"/>
      <c r="Q101" s="262"/>
      <c r="R101" s="262"/>
      <c r="S101" s="262"/>
      <c r="T101" s="263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4" t="s">
        <v>182</v>
      </c>
      <c r="AU101" s="264" t="s">
        <v>84</v>
      </c>
      <c r="AV101" s="15" t="s">
        <v>36</v>
      </c>
      <c r="AW101" s="15" t="s">
        <v>33</v>
      </c>
      <c r="AX101" s="15" t="s">
        <v>75</v>
      </c>
      <c r="AY101" s="264" t="s">
        <v>127</v>
      </c>
    </row>
    <row r="102" s="13" customFormat="1">
      <c r="A102" s="13"/>
      <c r="B102" s="227"/>
      <c r="C102" s="228"/>
      <c r="D102" s="229" t="s">
        <v>182</v>
      </c>
      <c r="E102" s="230" t="s">
        <v>18</v>
      </c>
      <c r="F102" s="231" t="s">
        <v>551</v>
      </c>
      <c r="G102" s="228"/>
      <c r="H102" s="232">
        <v>63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182</v>
      </c>
      <c r="AU102" s="238" t="s">
        <v>84</v>
      </c>
      <c r="AV102" s="13" t="s">
        <v>84</v>
      </c>
      <c r="AW102" s="13" t="s">
        <v>33</v>
      </c>
      <c r="AX102" s="13" t="s">
        <v>75</v>
      </c>
      <c r="AY102" s="238" t="s">
        <v>127</v>
      </c>
    </row>
    <row r="103" s="14" customFormat="1">
      <c r="A103" s="14"/>
      <c r="B103" s="239"/>
      <c r="C103" s="240"/>
      <c r="D103" s="229" t="s">
        <v>182</v>
      </c>
      <c r="E103" s="241" t="s">
        <v>18</v>
      </c>
      <c r="F103" s="242" t="s">
        <v>184</v>
      </c>
      <c r="G103" s="240"/>
      <c r="H103" s="243">
        <v>235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182</v>
      </c>
      <c r="AU103" s="249" t="s">
        <v>84</v>
      </c>
      <c r="AV103" s="14" t="s">
        <v>135</v>
      </c>
      <c r="AW103" s="14" t="s">
        <v>33</v>
      </c>
      <c r="AX103" s="14" t="s">
        <v>36</v>
      </c>
      <c r="AY103" s="249" t="s">
        <v>127</v>
      </c>
    </row>
    <row r="104" s="12" customFormat="1" ht="22.8" customHeight="1">
      <c r="A104" s="12"/>
      <c r="B104" s="190"/>
      <c r="C104" s="191"/>
      <c r="D104" s="192" t="s">
        <v>74</v>
      </c>
      <c r="E104" s="204" t="s">
        <v>552</v>
      </c>
      <c r="F104" s="204" t="s">
        <v>553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SUM(P105:P106)</f>
        <v>0</v>
      </c>
      <c r="Q104" s="198"/>
      <c r="R104" s="199">
        <f>SUM(R105:R106)</f>
        <v>0</v>
      </c>
      <c r="S104" s="198"/>
      <c r="T104" s="200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36</v>
      </c>
      <c r="AT104" s="202" t="s">
        <v>74</v>
      </c>
      <c r="AU104" s="202" t="s">
        <v>36</v>
      </c>
      <c r="AY104" s="201" t="s">
        <v>127</v>
      </c>
      <c r="BK104" s="203">
        <f>SUM(BK105:BK106)</f>
        <v>0</v>
      </c>
    </row>
    <row r="105" s="2" customFormat="1" ht="16.5" customHeight="1">
      <c r="A105" s="40"/>
      <c r="B105" s="41"/>
      <c r="C105" s="206" t="s">
        <v>84</v>
      </c>
      <c r="D105" s="206" t="s">
        <v>130</v>
      </c>
      <c r="E105" s="207" t="s">
        <v>554</v>
      </c>
      <c r="F105" s="208" t="s">
        <v>555</v>
      </c>
      <c r="G105" s="209" t="s">
        <v>160</v>
      </c>
      <c r="H105" s="210">
        <v>2</v>
      </c>
      <c r="I105" s="211"/>
      <c r="J105" s="210">
        <f>ROUND(I105*H105,1)</f>
        <v>0</v>
      </c>
      <c r="K105" s="208" t="s">
        <v>134</v>
      </c>
      <c r="L105" s="46"/>
      <c r="M105" s="212" t="s">
        <v>18</v>
      </c>
      <c r="N105" s="213" t="s">
        <v>46</v>
      </c>
      <c r="O105" s="86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6" t="s">
        <v>135</v>
      </c>
      <c r="AT105" s="216" t="s">
        <v>130</v>
      </c>
      <c r="AU105" s="216" t="s">
        <v>84</v>
      </c>
      <c r="AY105" s="19" t="s">
        <v>127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9" t="s">
        <v>36</v>
      </c>
      <c r="BK105" s="217">
        <f>ROUND(I105*H105,1)</f>
        <v>0</v>
      </c>
      <c r="BL105" s="19" t="s">
        <v>135</v>
      </c>
      <c r="BM105" s="216" t="s">
        <v>135</v>
      </c>
    </row>
    <row r="106" s="2" customFormat="1" ht="16.5" customHeight="1">
      <c r="A106" s="40"/>
      <c r="B106" s="41"/>
      <c r="C106" s="206" t="s">
        <v>138</v>
      </c>
      <c r="D106" s="206" t="s">
        <v>130</v>
      </c>
      <c r="E106" s="207" t="s">
        <v>556</v>
      </c>
      <c r="F106" s="208" t="s">
        <v>557</v>
      </c>
      <c r="G106" s="209" t="s">
        <v>270</v>
      </c>
      <c r="H106" s="210">
        <v>1</v>
      </c>
      <c r="I106" s="211"/>
      <c r="J106" s="210">
        <f>ROUND(I106*H106,1)</f>
        <v>0</v>
      </c>
      <c r="K106" s="208" t="s">
        <v>134</v>
      </c>
      <c r="L106" s="46"/>
      <c r="M106" s="212" t="s">
        <v>18</v>
      </c>
      <c r="N106" s="213" t="s">
        <v>46</v>
      </c>
      <c r="O106" s="86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6" t="s">
        <v>135</v>
      </c>
      <c r="AT106" s="216" t="s">
        <v>130</v>
      </c>
      <c r="AU106" s="216" t="s">
        <v>84</v>
      </c>
      <c r="AY106" s="19" t="s">
        <v>127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9" t="s">
        <v>36</v>
      </c>
      <c r="BK106" s="217">
        <f>ROUND(I106*H106,1)</f>
        <v>0</v>
      </c>
      <c r="BL106" s="19" t="s">
        <v>135</v>
      </c>
      <c r="BM106" s="216" t="s">
        <v>141</v>
      </c>
    </row>
    <row r="107" s="12" customFormat="1" ht="22.8" customHeight="1">
      <c r="A107" s="12"/>
      <c r="B107" s="190"/>
      <c r="C107" s="191"/>
      <c r="D107" s="192" t="s">
        <v>74</v>
      </c>
      <c r="E107" s="204" t="s">
        <v>558</v>
      </c>
      <c r="F107" s="204" t="s">
        <v>559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SUM(P108:P114)</f>
        <v>0</v>
      </c>
      <c r="Q107" s="198"/>
      <c r="R107" s="199">
        <f>SUM(R108:R114)</f>
        <v>0</v>
      </c>
      <c r="S107" s="198"/>
      <c r="T107" s="200">
        <f>SUM(T108:T114)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36</v>
      </c>
      <c r="AT107" s="202" t="s">
        <v>74</v>
      </c>
      <c r="AU107" s="202" t="s">
        <v>36</v>
      </c>
      <c r="AY107" s="201" t="s">
        <v>127</v>
      </c>
      <c r="BK107" s="203">
        <f>SUM(BK108:BK114)</f>
        <v>0</v>
      </c>
    </row>
    <row r="108" s="2" customFormat="1" ht="16.5" customHeight="1">
      <c r="A108" s="40"/>
      <c r="B108" s="41"/>
      <c r="C108" s="206" t="s">
        <v>135</v>
      </c>
      <c r="D108" s="206" t="s">
        <v>130</v>
      </c>
      <c r="E108" s="207" t="s">
        <v>560</v>
      </c>
      <c r="F108" s="208" t="s">
        <v>561</v>
      </c>
      <c r="G108" s="209" t="s">
        <v>562</v>
      </c>
      <c r="H108" s="210">
        <v>125</v>
      </c>
      <c r="I108" s="211"/>
      <c r="J108" s="210">
        <f>ROUND(I108*H108,1)</f>
        <v>0</v>
      </c>
      <c r="K108" s="208" t="s">
        <v>134</v>
      </c>
      <c r="L108" s="46"/>
      <c r="M108" s="212" t="s">
        <v>18</v>
      </c>
      <c r="N108" s="213" t="s">
        <v>46</v>
      </c>
      <c r="O108" s="86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6" t="s">
        <v>135</v>
      </c>
      <c r="AT108" s="216" t="s">
        <v>130</v>
      </c>
      <c r="AU108" s="216" t="s">
        <v>84</v>
      </c>
      <c r="AY108" s="19" t="s">
        <v>127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9" t="s">
        <v>36</v>
      </c>
      <c r="BK108" s="217">
        <f>ROUND(I108*H108,1)</f>
        <v>0</v>
      </c>
      <c r="BL108" s="19" t="s">
        <v>135</v>
      </c>
      <c r="BM108" s="216" t="s">
        <v>144</v>
      </c>
    </row>
    <row r="109" s="2" customFormat="1" ht="16.5" customHeight="1">
      <c r="A109" s="40"/>
      <c r="B109" s="41"/>
      <c r="C109" s="206" t="s">
        <v>149</v>
      </c>
      <c r="D109" s="206" t="s">
        <v>130</v>
      </c>
      <c r="E109" s="207" t="s">
        <v>563</v>
      </c>
      <c r="F109" s="208" t="s">
        <v>564</v>
      </c>
      <c r="G109" s="209" t="s">
        <v>160</v>
      </c>
      <c r="H109" s="210">
        <v>1</v>
      </c>
      <c r="I109" s="211"/>
      <c r="J109" s="210">
        <f>ROUND(I109*H109,1)</f>
        <v>0</v>
      </c>
      <c r="K109" s="208" t="s">
        <v>134</v>
      </c>
      <c r="L109" s="46"/>
      <c r="M109" s="212" t="s">
        <v>18</v>
      </c>
      <c r="N109" s="213" t="s">
        <v>46</v>
      </c>
      <c r="O109" s="86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6" t="s">
        <v>135</v>
      </c>
      <c r="AT109" s="216" t="s">
        <v>130</v>
      </c>
      <c r="AU109" s="216" t="s">
        <v>84</v>
      </c>
      <c r="AY109" s="19" t="s">
        <v>127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9" t="s">
        <v>36</v>
      </c>
      <c r="BK109" s="217">
        <f>ROUND(I109*H109,1)</f>
        <v>0</v>
      </c>
      <c r="BL109" s="19" t="s">
        <v>135</v>
      </c>
      <c r="BM109" s="216" t="s">
        <v>154</v>
      </c>
    </row>
    <row r="110" s="2" customFormat="1" ht="16.5" customHeight="1">
      <c r="A110" s="40"/>
      <c r="B110" s="41"/>
      <c r="C110" s="206" t="s">
        <v>141</v>
      </c>
      <c r="D110" s="206" t="s">
        <v>130</v>
      </c>
      <c r="E110" s="207" t="s">
        <v>565</v>
      </c>
      <c r="F110" s="208" t="s">
        <v>566</v>
      </c>
      <c r="G110" s="209" t="s">
        <v>562</v>
      </c>
      <c r="H110" s="210">
        <v>40</v>
      </c>
      <c r="I110" s="211"/>
      <c r="J110" s="210">
        <f>ROUND(I110*H110,1)</f>
        <v>0</v>
      </c>
      <c r="K110" s="208" t="s">
        <v>134</v>
      </c>
      <c r="L110" s="46"/>
      <c r="M110" s="212" t="s">
        <v>18</v>
      </c>
      <c r="N110" s="213" t="s">
        <v>46</v>
      </c>
      <c r="O110" s="86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6" t="s">
        <v>135</v>
      </c>
      <c r="AT110" s="216" t="s">
        <v>130</v>
      </c>
      <c r="AU110" s="216" t="s">
        <v>84</v>
      </c>
      <c r="AY110" s="19" t="s">
        <v>127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9" t="s">
        <v>36</v>
      </c>
      <c r="BK110" s="217">
        <f>ROUND(I110*H110,1)</f>
        <v>0</v>
      </c>
      <c r="BL110" s="19" t="s">
        <v>135</v>
      </c>
      <c r="BM110" s="216" t="s">
        <v>8</v>
      </c>
    </row>
    <row r="111" s="2" customFormat="1" ht="16.5" customHeight="1">
      <c r="A111" s="40"/>
      <c r="B111" s="41"/>
      <c r="C111" s="206" t="s">
        <v>157</v>
      </c>
      <c r="D111" s="206" t="s">
        <v>130</v>
      </c>
      <c r="E111" s="207" t="s">
        <v>567</v>
      </c>
      <c r="F111" s="208" t="s">
        <v>568</v>
      </c>
      <c r="G111" s="209" t="s">
        <v>160</v>
      </c>
      <c r="H111" s="210">
        <v>2</v>
      </c>
      <c r="I111" s="211"/>
      <c r="J111" s="210">
        <f>ROUND(I111*H111,1)</f>
        <v>0</v>
      </c>
      <c r="K111" s="208" t="s">
        <v>134</v>
      </c>
      <c r="L111" s="46"/>
      <c r="M111" s="212" t="s">
        <v>18</v>
      </c>
      <c r="N111" s="213" t="s">
        <v>46</v>
      </c>
      <c r="O111" s="86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6" t="s">
        <v>135</v>
      </c>
      <c r="AT111" s="216" t="s">
        <v>130</v>
      </c>
      <c r="AU111" s="216" t="s">
        <v>84</v>
      </c>
      <c r="AY111" s="19" t="s">
        <v>127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9" t="s">
        <v>36</v>
      </c>
      <c r="BK111" s="217">
        <f>ROUND(I111*H111,1)</f>
        <v>0</v>
      </c>
      <c r="BL111" s="19" t="s">
        <v>135</v>
      </c>
      <c r="BM111" s="216" t="s">
        <v>161</v>
      </c>
    </row>
    <row r="112" s="2" customFormat="1" ht="16.5" customHeight="1">
      <c r="A112" s="40"/>
      <c r="B112" s="41"/>
      <c r="C112" s="206" t="s">
        <v>144</v>
      </c>
      <c r="D112" s="206" t="s">
        <v>130</v>
      </c>
      <c r="E112" s="207" t="s">
        <v>569</v>
      </c>
      <c r="F112" s="208" t="s">
        <v>570</v>
      </c>
      <c r="G112" s="209" t="s">
        <v>152</v>
      </c>
      <c r="H112" s="210">
        <v>2.5</v>
      </c>
      <c r="I112" s="211"/>
      <c r="J112" s="210">
        <f>ROUND(I112*H112,1)</f>
        <v>0</v>
      </c>
      <c r="K112" s="208" t="s">
        <v>134</v>
      </c>
      <c r="L112" s="46"/>
      <c r="M112" s="212" t="s">
        <v>18</v>
      </c>
      <c r="N112" s="213" t="s">
        <v>46</v>
      </c>
      <c r="O112" s="86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6" t="s">
        <v>135</v>
      </c>
      <c r="AT112" s="216" t="s">
        <v>130</v>
      </c>
      <c r="AU112" s="216" t="s">
        <v>84</v>
      </c>
      <c r="AY112" s="19" t="s">
        <v>127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9" t="s">
        <v>36</v>
      </c>
      <c r="BK112" s="217">
        <f>ROUND(I112*H112,1)</f>
        <v>0</v>
      </c>
      <c r="BL112" s="19" t="s">
        <v>135</v>
      </c>
      <c r="BM112" s="216" t="s">
        <v>153</v>
      </c>
    </row>
    <row r="113" s="2" customFormat="1" ht="16.5" customHeight="1">
      <c r="A113" s="40"/>
      <c r="B113" s="41"/>
      <c r="C113" s="218" t="s">
        <v>167</v>
      </c>
      <c r="D113" s="218" t="s">
        <v>162</v>
      </c>
      <c r="E113" s="219" t="s">
        <v>571</v>
      </c>
      <c r="F113" s="220" t="s">
        <v>572</v>
      </c>
      <c r="G113" s="221" t="s">
        <v>160</v>
      </c>
      <c r="H113" s="222">
        <v>762.5</v>
      </c>
      <c r="I113" s="223"/>
      <c r="J113" s="222">
        <f>ROUND(I113*H113,1)</f>
        <v>0</v>
      </c>
      <c r="K113" s="220" t="s">
        <v>165</v>
      </c>
      <c r="L113" s="224"/>
      <c r="M113" s="225" t="s">
        <v>18</v>
      </c>
      <c r="N113" s="226" t="s">
        <v>46</v>
      </c>
      <c r="O113" s="86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6" t="s">
        <v>144</v>
      </c>
      <c r="AT113" s="216" t="s">
        <v>162</v>
      </c>
      <c r="AU113" s="216" t="s">
        <v>84</v>
      </c>
      <c r="AY113" s="19" t="s">
        <v>127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9" t="s">
        <v>36</v>
      </c>
      <c r="BK113" s="217">
        <f>ROUND(I113*H113,1)</f>
        <v>0</v>
      </c>
      <c r="BL113" s="19" t="s">
        <v>135</v>
      </c>
      <c r="BM113" s="216" t="s">
        <v>170</v>
      </c>
    </row>
    <row r="114" s="2" customFormat="1" ht="24.15" customHeight="1">
      <c r="A114" s="40"/>
      <c r="B114" s="41"/>
      <c r="C114" s="206" t="s">
        <v>154</v>
      </c>
      <c r="D114" s="206" t="s">
        <v>130</v>
      </c>
      <c r="E114" s="207" t="s">
        <v>573</v>
      </c>
      <c r="F114" s="208" t="s">
        <v>574</v>
      </c>
      <c r="G114" s="209" t="s">
        <v>152</v>
      </c>
      <c r="H114" s="210">
        <v>5</v>
      </c>
      <c r="I114" s="211"/>
      <c r="J114" s="210">
        <f>ROUND(I114*H114,1)</f>
        <v>0</v>
      </c>
      <c r="K114" s="208" t="s">
        <v>134</v>
      </c>
      <c r="L114" s="46"/>
      <c r="M114" s="212" t="s">
        <v>18</v>
      </c>
      <c r="N114" s="213" t="s">
        <v>46</v>
      </c>
      <c r="O114" s="86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6" t="s">
        <v>135</v>
      </c>
      <c r="AT114" s="216" t="s">
        <v>130</v>
      </c>
      <c r="AU114" s="216" t="s">
        <v>84</v>
      </c>
      <c r="AY114" s="19" t="s">
        <v>127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9" t="s">
        <v>36</v>
      </c>
      <c r="BK114" s="217">
        <f>ROUND(I114*H114,1)</f>
        <v>0</v>
      </c>
      <c r="BL114" s="19" t="s">
        <v>135</v>
      </c>
      <c r="BM114" s="216" t="s">
        <v>173</v>
      </c>
    </row>
    <row r="115" s="12" customFormat="1" ht="22.8" customHeight="1">
      <c r="A115" s="12"/>
      <c r="B115" s="190"/>
      <c r="C115" s="191"/>
      <c r="D115" s="192" t="s">
        <v>74</v>
      </c>
      <c r="E115" s="204" t="s">
        <v>575</v>
      </c>
      <c r="F115" s="204" t="s">
        <v>576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SUM(P116:P124)</f>
        <v>0</v>
      </c>
      <c r="Q115" s="198"/>
      <c r="R115" s="199">
        <f>SUM(R116:R124)</f>
        <v>0</v>
      </c>
      <c r="S115" s="198"/>
      <c r="T115" s="200">
        <f>SUM(T116:T124)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36</v>
      </c>
      <c r="AT115" s="202" t="s">
        <v>74</v>
      </c>
      <c r="AU115" s="202" t="s">
        <v>36</v>
      </c>
      <c r="AY115" s="201" t="s">
        <v>127</v>
      </c>
      <c r="BK115" s="203">
        <f>SUM(BK116:BK124)</f>
        <v>0</v>
      </c>
    </row>
    <row r="116" s="2" customFormat="1" ht="24.15" customHeight="1">
      <c r="A116" s="40"/>
      <c r="B116" s="41"/>
      <c r="C116" s="206" t="s">
        <v>174</v>
      </c>
      <c r="D116" s="206" t="s">
        <v>130</v>
      </c>
      <c r="E116" s="207" t="s">
        <v>577</v>
      </c>
      <c r="F116" s="208" t="s">
        <v>578</v>
      </c>
      <c r="G116" s="209" t="s">
        <v>233</v>
      </c>
      <c r="H116" s="210">
        <v>153.90000000000001</v>
      </c>
      <c r="I116" s="211"/>
      <c r="J116" s="210">
        <f>ROUND(I116*H116,1)</f>
        <v>0</v>
      </c>
      <c r="K116" s="208" t="s">
        <v>134</v>
      </c>
      <c r="L116" s="46"/>
      <c r="M116" s="212" t="s">
        <v>18</v>
      </c>
      <c r="N116" s="213" t="s">
        <v>46</v>
      </c>
      <c r="O116" s="86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6" t="s">
        <v>135</v>
      </c>
      <c r="AT116" s="216" t="s">
        <v>130</v>
      </c>
      <c r="AU116" s="216" t="s">
        <v>84</v>
      </c>
      <c r="AY116" s="19" t="s">
        <v>127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9" t="s">
        <v>36</v>
      </c>
      <c r="BK116" s="217">
        <f>ROUND(I116*H116,1)</f>
        <v>0</v>
      </c>
      <c r="BL116" s="19" t="s">
        <v>135</v>
      </c>
      <c r="BM116" s="216" t="s">
        <v>177</v>
      </c>
    </row>
    <row r="117" s="15" customFormat="1">
      <c r="A117" s="15"/>
      <c r="B117" s="255"/>
      <c r="C117" s="256"/>
      <c r="D117" s="229" t="s">
        <v>182</v>
      </c>
      <c r="E117" s="257" t="s">
        <v>18</v>
      </c>
      <c r="F117" s="258" t="s">
        <v>546</v>
      </c>
      <c r="G117" s="256"/>
      <c r="H117" s="257" t="s">
        <v>18</v>
      </c>
      <c r="I117" s="259"/>
      <c r="J117" s="256"/>
      <c r="K117" s="256"/>
      <c r="L117" s="260"/>
      <c r="M117" s="261"/>
      <c r="N117" s="262"/>
      <c r="O117" s="262"/>
      <c r="P117" s="262"/>
      <c r="Q117" s="262"/>
      <c r="R117" s="262"/>
      <c r="S117" s="262"/>
      <c r="T117" s="26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4" t="s">
        <v>182</v>
      </c>
      <c r="AU117" s="264" t="s">
        <v>84</v>
      </c>
      <c r="AV117" s="15" t="s">
        <v>36</v>
      </c>
      <c r="AW117" s="15" t="s">
        <v>33</v>
      </c>
      <c r="AX117" s="15" t="s">
        <v>75</v>
      </c>
      <c r="AY117" s="264" t="s">
        <v>127</v>
      </c>
    </row>
    <row r="118" s="13" customFormat="1">
      <c r="A118" s="13"/>
      <c r="B118" s="227"/>
      <c r="C118" s="228"/>
      <c r="D118" s="229" t="s">
        <v>182</v>
      </c>
      <c r="E118" s="230" t="s">
        <v>18</v>
      </c>
      <c r="F118" s="231" t="s">
        <v>547</v>
      </c>
      <c r="G118" s="228"/>
      <c r="H118" s="232">
        <v>71.599999999999994</v>
      </c>
      <c r="I118" s="233"/>
      <c r="J118" s="228"/>
      <c r="K118" s="228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182</v>
      </c>
      <c r="AU118" s="238" t="s">
        <v>84</v>
      </c>
      <c r="AV118" s="13" t="s">
        <v>84</v>
      </c>
      <c r="AW118" s="13" t="s">
        <v>33</v>
      </c>
      <c r="AX118" s="13" t="s">
        <v>75</v>
      </c>
      <c r="AY118" s="238" t="s">
        <v>127</v>
      </c>
    </row>
    <row r="119" s="13" customFormat="1">
      <c r="A119" s="13"/>
      <c r="B119" s="227"/>
      <c r="C119" s="228"/>
      <c r="D119" s="229" t="s">
        <v>182</v>
      </c>
      <c r="E119" s="230" t="s">
        <v>18</v>
      </c>
      <c r="F119" s="231" t="s">
        <v>548</v>
      </c>
      <c r="G119" s="228"/>
      <c r="H119" s="232">
        <v>82.299999999999997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182</v>
      </c>
      <c r="AU119" s="238" t="s">
        <v>84</v>
      </c>
      <c r="AV119" s="13" t="s">
        <v>84</v>
      </c>
      <c r="AW119" s="13" t="s">
        <v>33</v>
      </c>
      <c r="AX119" s="13" t="s">
        <v>75</v>
      </c>
      <c r="AY119" s="238" t="s">
        <v>127</v>
      </c>
    </row>
    <row r="120" s="14" customFormat="1">
      <c r="A120" s="14"/>
      <c r="B120" s="239"/>
      <c r="C120" s="240"/>
      <c r="D120" s="229" t="s">
        <v>182</v>
      </c>
      <c r="E120" s="241" t="s">
        <v>18</v>
      </c>
      <c r="F120" s="242" t="s">
        <v>184</v>
      </c>
      <c r="G120" s="240"/>
      <c r="H120" s="243">
        <v>153.90000000000001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182</v>
      </c>
      <c r="AU120" s="249" t="s">
        <v>84</v>
      </c>
      <c r="AV120" s="14" t="s">
        <v>135</v>
      </c>
      <c r="AW120" s="14" t="s">
        <v>33</v>
      </c>
      <c r="AX120" s="14" t="s">
        <v>36</v>
      </c>
      <c r="AY120" s="249" t="s">
        <v>127</v>
      </c>
    </row>
    <row r="121" s="2" customFormat="1" ht="24.15" customHeight="1">
      <c r="A121" s="40"/>
      <c r="B121" s="41"/>
      <c r="C121" s="206" t="s">
        <v>8</v>
      </c>
      <c r="D121" s="206" t="s">
        <v>130</v>
      </c>
      <c r="E121" s="207" t="s">
        <v>579</v>
      </c>
      <c r="F121" s="208" t="s">
        <v>580</v>
      </c>
      <c r="G121" s="209" t="s">
        <v>233</v>
      </c>
      <c r="H121" s="210">
        <v>9236.3999999999996</v>
      </c>
      <c r="I121" s="211"/>
      <c r="J121" s="210">
        <f>ROUND(I121*H121,1)</f>
        <v>0</v>
      </c>
      <c r="K121" s="208" t="s">
        <v>134</v>
      </c>
      <c r="L121" s="46"/>
      <c r="M121" s="212" t="s">
        <v>18</v>
      </c>
      <c r="N121" s="213" t="s">
        <v>46</v>
      </c>
      <c r="O121" s="86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6" t="s">
        <v>135</v>
      </c>
      <c r="AT121" s="216" t="s">
        <v>130</v>
      </c>
      <c r="AU121" s="216" t="s">
        <v>84</v>
      </c>
      <c r="AY121" s="19" t="s">
        <v>127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9" t="s">
        <v>36</v>
      </c>
      <c r="BK121" s="217">
        <f>ROUND(I121*H121,1)</f>
        <v>0</v>
      </c>
      <c r="BL121" s="19" t="s">
        <v>135</v>
      </c>
      <c r="BM121" s="216" t="s">
        <v>181</v>
      </c>
    </row>
    <row r="122" s="2" customFormat="1" ht="24.15" customHeight="1">
      <c r="A122" s="40"/>
      <c r="B122" s="41"/>
      <c r="C122" s="206" t="s">
        <v>185</v>
      </c>
      <c r="D122" s="206" t="s">
        <v>130</v>
      </c>
      <c r="E122" s="207" t="s">
        <v>581</v>
      </c>
      <c r="F122" s="208" t="s">
        <v>582</v>
      </c>
      <c r="G122" s="209" t="s">
        <v>233</v>
      </c>
      <c r="H122" s="210">
        <v>153.90000000000001</v>
      </c>
      <c r="I122" s="211"/>
      <c r="J122" s="210">
        <f>ROUND(I122*H122,1)</f>
        <v>0</v>
      </c>
      <c r="K122" s="208" t="s">
        <v>134</v>
      </c>
      <c r="L122" s="46"/>
      <c r="M122" s="212" t="s">
        <v>18</v>
      </c>
      <c r="N122" s="213" t="s">
        <v>46</v>
      </c>
      <c r="O122" s="86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6" t="s">
        <v>135</v>
      </c>
      <c r="AT122" s="216" t="s">
        <v>130</v>
      </c>
      <c r="AU122" s="216" t="s">
        <v>84</v>
      </c>
      <c r="AY122" s="19" t="s">
        <v>127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9" t="s">
        <v>36</v>
      </c>
      <c r="BK122" s="217">
        <f>ROUND(I122*H122,1)</f>
        <v>0</v>
      </c>
      <c r="BL122" s="19" t="s">
        <v>135</v>
      </c>
      <c r="BM122" s="216" t="s">
        <v>188</v>
      </c>
    </row>
    <row r="123" s="2" customFormat="1" ht="16.5" customHeight="1">
      <c r="A123" s="40"/>
      <c r="B123" s="41"/>
      <c r="C123" s="206" t="s">
        <v>161</v>
      </c>
      <c r="D123" s="206" t="s">
        <v>130</v>
      </c>
      <c r="E123" s="207" t="s">
        <v>583</v>
      </c>
      <c r="F123" s="208" t="s">
        <v>584</v>
      </c>
      <c r="G123" s="209" t="s">
        <v>180</v>
      </c>
      <c r="H123" s="210">
        <v>15</v>
      </c>
      <c r="I123" s="211"/>
      <c r="J123" s="210">
        <f>ROUND(I123*H123,1)</f>
        <v>0</v>
      </c>
      <c r="K123" s="208" t="s">
        <v>134</v>
      </c>
      <c r="L123" s="46"/>
      <c r="M123" s="212" t="s">
        <v>18</v>
      </c>
      <c r="N123" s="213" t="s">
        <v>46</v>
      </c>
      <c r="O123" s="86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6" t="s">
        <v>135</v>
      </c>
      <c r="AT123" s="216" t="s">
        <v>130</v>
      </c>
      <c r="AU123" s="216" t="s">
        <v>84</v>
      </c>
      <c r="AY123" s="19" t="s">
        <v>127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9" t="s">
        <v>36</v>
      </c>
      <c r="BK123" s="217">
        <f>ROUND(I123*H123,1)</f>
        <v>0</v>
      </c>
      <c r="BL123" s="19" t="s">
        <v>135</v>
      </c>
      <c r="BM123" s="216" t="s">
        <v>192</v>
      </c>
    </row>
    <row r="124" s="2" customFormat="1" ht="24.15" customHeight="1">
      <c r="A124" s="40"/>
      <c r="B124" s="41"/>
      <c r="C124" s="206" t="s">
        <v>194</v>
      </c>
      <c r="D124" s="206" t="s">
        <v>130</v>
      </c>
      <c r="E124" s="207" t="s">
        <v>585</v>
      </c>
      <c r="F124" s="208" t="s">
        <v>586</v>
      </c>
      <c r="G124" s="209" t="s">
        <v>180</v>
      </c>
      <c r="H124" s="210">
        <v>900</v>
      </c>
      <c r="I124" s="211"/>
      <c r="J124" s="210">
        <f>ROUND(I124*H124,1)</f>
        <v>0</v>
      </c>
      <c r="K124" s="208" t="s">
        <v>134</v>
      </c>
      <c r="L124" s="46"/>
      <c r="M124" s="212" t="s">
        <v>18</v>
      </c>
      <c r="N124" s="213" t="s">
        <v>46</v>
      </c>
      <c r="O124" s="86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6" t="s">
        <v>135</v>
      </c>
      <c r="AT124" s="216" t="s">
        <v>130</v>
      </c>
      <c r="AU124" s="216" t="s">
        <v>84</v>
      </c>
      <c r="AY124" s="19" t="s">
        <v>127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9" t="s">
        <v>36</v>
      </c>
      <c r="BK124" s="217">
        <f>ROUND(I124*H124,1)</f>
        <v>0</v>
      </c>
      <c r="BL124" s="19" t="s">
        <v>135</v>
      </c>
      <c r="BM124" s="216" t="s">
        <v>197</v>
      </c>
    </row>
    <row r="125" s="12" customFormat="1" ht="22.8" customHeight="1">
      <c r="A125" s="12"/>
      <c r="B125" s="190"/>
      <c r="C125" s="191"/>
      <c r="D125" s="192" t="s">
        <v>74</v>
      </c>
      <c r="E125" s="204" t="s">
        <v>587</v>
      </c>
      <c r="F125" s="204" t="s">
        <v>588</v>
      </c>
      <c r="G125" s="191"/>
      <c r="H125" s="191"/>
      <c r="I125" s="194"/>
      <c r="J125" s="205">
        <f>BK125</f>
        <v>0</v>
      </c>
      <c r="K125" s="191"/>
      <c r="L125" s="196"/>
      <c r="M125" s="197"/>
      <c r="N125" s="198"/>
      <c r="O125" s="198"/>
      <c r="P125" s="199">
        <f>P126</f>
        <v>0</v>
      </c>
      <c r="Q125" s="198"/>
      <c r="R125" s="199">
        <f>R126</f>
        <v>0</v>
      </c>
      <c r="S125" s="198"/>
      <c r="T125" s="20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1" t="s">
        <v>36</v>
      </c>
      <c r="AT125" s="202" t="s">
        <v>74</v>
      </c>
      <c r="AU125" s="202" t="s">
        <v>36</v>
      </c>
      <c r="AY125" s="201" t="s">
        <v>127</v>
      </c>
      <c r="BK125" s="203">
        <f>BK126</f>
        <v>0</v>
      </c>
    </row>
    <row r="126" s="2" customFormat="1" ht="24.15" customHeight="1">
      <c r="A126" s="40"/>
      <c r="B126" s="41"/>
      <c r="C126" s="206" t="s">
        <v>153</v>
      </c>
      <c r="D126" s="206" t="s">
        <v>130</v>
      </c>
      <c r="E126" s="207" t="s">
        <v>589</v>
      </c>
      <c r="F126" s="208" t="s">
        <v>590</v>
      </c>
      <c r="G126" s="209" t="s">
        <v>233</v>
      </c>
      <c r="H126" s="210">
        <v>235</v>
      </c>
      <c r="I126" s="211"/>
      <c r="J126" s="210">
        <f>ROUND(I126*H126,1)</f>
        <v>0</v>
      </c>
      <c r="K126" s="208" t="s">
        <v>134</v>
      </c>
      <c r="L126" s="46"/>
      <c r="M126" s="212" t="s">
        <v>18</v>
      </c>
      <c r="N126" s="213" t="s">
        <v>46</v>
      </c>
      <c r="O126" s="86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6" t="s">
        <v>135</v>
      </c>
      <c r="AT126" s="216" t="s">
        <v>130</v>
      </c>
      <c r="AU126" s="216" t="s">
        <v>84</v>
      </c>
      <c r="AY126" s="19" t="s">
        <v>127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9" t="s">
        <v>36</v>
      </c>
      <c r="BK126" s="217">
        <f>ROUND(I126*H126,1)</f>
        <v>0</v>
      </c>
      <c r="BL126" s="19" t="s">
        <v>135</v>
      </c>
      <c r="BM126" s="216" t="s">
        <v>166</v>
      </c>
    </row>
    <row r="127" s="12" customFormat="1" ht="22.8" customHeight="1">
      <c r="A127" s="12"/>
      <c r="B127" s="190"/>
      <c r="C127" s="191"/>
      <c r="D127" s="192" t="s">
        <v>74</v>
      </c>
      <c r="E127" s="204" t="s">
        <v>591</v>
      </c>
      <c r="F127" s="204" t="s">
        <v>592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P128</f>
        <v>0</v>
      </c>
      <c r="Q127" s="198"/>
      <c r="R127" s="199">
        <f>R128</f>
        <v>0</v>
      </c>
      <c r="S127" s="198"/>
      <c r="T127" s="20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36</v>
      </c>
      <c r="AT127" s="202" t="s">
        <v>74</v>
      </c>
      <c r="AU127" s="202" t="s">
        <v>36</v>
      </c>
      <c r="AY127" s="201" t="s">
        <v>127</v>
      </c>
      <c r="BK127" s="203">
        <f>BK128</f>
        <v>0</v>
      </c>
    </row>
    <row r="128" s="2" customFormat="1" ht="33" customHeight="1">
      <c r="A128" s="40"/>
      <c r="B128" s="41"/>
      <c r="C128" s="206" t="s">
        <v>202</v>
      </c>
      <c r="D128" s="206" t="s">
        <v>130</v>
      </c>
      <c r="E128" s="207" t="s">
        <v>593</v>
      </c>
      <c r="F128" s="208" t="s">
        <v>594</v>
      </c>
      <c r="G128" s="209" t="s">
        <v>133</v>
      </c>
      <c r="H128" s="210">
        <v>10.5</v>
      </c>
      <c r="I128" s="211"/>
      <c r="J128" s="210">
        <f>ROUND(I128*H128,1)</f>
        <v>0</v>
      </c>
      <c r="K128" s="208" t="s">
        <v>134</v>
      </c>
      <c r="L128" s="46"/>
      <c r="M128" s="212" t="s">
        <v>18</v>
      </c>
      <c r="N128" s="213" t="s">
        <v>46</v>
      </c>
      <c r="O128" s="86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6" t="s">
        <v>135</v>
      </c>
      <c r="AT128" s="216" t="s">
        <v>130</v>
      </c>
      <c r="AU128" s="216" t="s">
        <v>84</v>
      </c>
      <c r="AY128" s="19" t="s">
        <v>127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9" t="s">
        <v>36</v>
      </c>
      <c r="BK128" s="217">
        <f>ROUND(I128*H128,1)</f>
        <v>0</v>
      </c>
      <c r="BL128" s="19" t="s">
        <v>135</v>
      </c>
      <c r="BM128" s="216" t="s">
        <v>205</v>
      </c>
    </row>
    <row r="129" s="12" customFormat="1" ht="22.8" customHeight="1">
      <c r="A129" s="12"/>
      <c r="B129" s="190"/>
      <c r="C129" s="191"/>
      <c r="D129" s="192" t="s">
        <v>74</v>
      </c>
      <c r="E129" s="204" t="s">
        <v>128</v>
      </c>
      <c r="F129" s="204" t="s">
        <v>129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SUM(P130:P132)</f>
        <v>0</v>
      </c>
      <c r="Q129" s="198"/>
      <c r="R129" s="199">
        <f>SUM(R130:R132)</f>
        <v>0</v>
      </c>
      <c r="S129" s="198"/>
      <c r="T129" s="200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36</v>
      </c>
      <c r="AT129" s="202" t="s">
        <v>74</v>
      </c>
      <c r="AU129" s="202" t="s">
        <v>36</v>
      </c>
      <c r="AY129" s="201" t="s">
        <v>127</v>
      </c>
      <c r="BK129" s="203">
        <f>SUM(BK130:BK132)</f>
        <v>0</v>
      </c>
    </row>
    <row r="130" s="2" customFormat="1" ht="21.75" customHeight="1">
      <c r="A130" s="40"/>
      <c r="B130" s="41"/>
      <c r="C130" s="206" t="s">
        <v>170</v>
      </c>
      <c r="D130" s="206" t="s">
        <v>130</v>
      </c>
      <c r="E130" s="207" t="s">
        <v>136</v>
      </c>
      <c r="F130" s="208" t="s">
        <v>137</v>
      </c>
      <c r="G130" s="209" t="s">
        <v>133</v>
      </c>
      <c r="H130" s="210">
        <v>17.300000000000001</v>
      </c>
      <c r="I130" s="211"/>
      <c r="J130" s="210">
        <f>ROUND(I130*H130,1)</f>
        <v>0</v>
      </c>
      <c r="K130" s="208" t="s">
        <v>134</v>
      </c>
      <c r="L130" s="46"/>
      <c r="M130" s="212" t="s">
        <v>18</v>
      </c>
      <c r="N130" s="213" t="s">
        <v>46</v>
      </c>
      <c r="O130" s="86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6" t="s">
        <v>135</v>
      </c>
      <c r="AT130" s="216" t="s">
        <v>130</v>
      </c>
      <c r="AU130" s="216" t="s">
        <v>84</v>
      </c>
      <c r="AY130" s="19" t="s">
        <v>127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9" t="s">
        <v>36</v>
      </c>
      <c r="BK130" s="217">
        <f>ROUND(I130*H130,1)</f>
        <v>0</v>
      </c>
      <c r="BL130" s="19" t="s">
        <v>135</v>
      </c>
      <c r="BM130" s="216" t="s">
        <v>208</v>
      </c>
    </row>
    <row r="131" s="2" customFormat="1" ht="24.15" customHeight="1">
      <c r="A131" s="40"/>
      <c r="B131" s="41"/>
      <c r="C131" s="206" t="s">
        <v>209</v>
      </c>
      <c r="D131" s="206" t="s">
        <v>130</v>
      </c>
      <c r="E131" s="207" t="s">
        <v>139</v>
      </c>
      <c r="F131" s="208" t="s">
        <v>140</v>
      </c>
      <c r="G131" s="209" t="s">
        <v>133</v>
      </c>
      <c r="H131" s="210">
        <v>346.5</v>
      </c>
      <c r="I131" s="211"/>
      <c r="J131" s="210">
        <f>ROUND(I131*H131,1)</f>
        <v>0</v>
      </c>
      <c r="K131" s="208" t="s">
        <v>134</v>
      </c>
      <c r="L131" s="46"/>
      <c r="M131" s="212" t="s">
        <v>18</v>
      </c>
      <c r="N131" s="213" t="s">
        <v>46</v>
      </c>
      <c r="O131" s="86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6" t="s">
        <v>135</v>
      </c>
      <c r="AT131" s="216" t="s">
        <v>130</v>
      </c>
      <c r="AU131" s="216" t="s">
        <v>84</v>
      </c>
      <c r="AY131" s="19" t="s">
        <v>127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9" t="s">
        <v>36</v>
      </c>
      <c r="BK131" s="217">
        <f>ROUND(I131*H131,1)</f>
        <v>0</v>
      </c>
      <c r="BL131" s="19" t="s">
        <v>135</v>
      </c>
      <c r="BM131" s="216" t="s">
        <v>212</v>
      </c>
    </row>
    <row r="132" s="2" customFormat="1" ht="24.15" customHeight="1">
      <c r="A132" s="40"/>
      <c r="B132" s="41"/>
      <c r="C132" s="206" t="s">
        <v>173</v>
      </c>
      <c r="D132" s="206" t="s">
        <v>130</v>
      </c>
      <c r="E132" s="207" t="s">
        <v>249</v>
      </c>
      <c r="F132" s="208" t="s">
        <v>250</v>
      </c>
      <c r="G132" s="209" t="s">
        <v>133</v>
      </c>
      <c r="H132" s="210">
        <v>17.300000000000001</v>
      </c>
      <c r="I132" s="211"/>
      <c r="J132" s="210">
        <f>ROUND(I132*H132,1)</f>
        <v>0</v>
      </c>
      <c r="K132" s="208" t="s">
        <v>134</v>
      </c>
      <c r="L132" s="46"/>
      <c r="M132" s="212" t="s">
        <v>18</v>
      </c>
      <c r="N132" s="213" t="s">
        <v>46</v>
      </c>
      <c r="O132" s="86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6" t="s">
        <v>135</v>
      </c>
      <c r="AT132" s="216" t="s">
        <v>130</v>
      </c>
      <c r="AU132" s="216" t="s">
        <v>84</v>
      </c>
      <c r="AY132" s="19" t="s">
        <v>127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9" t="s">
        <v>36</v>
      </c>
      <c r="BK132" s="217">
        <f>ROUND(I132*H132,1)</f>
        <v>0</v>
      </c>
      <c r="BL132" s="19" t="s">
        <v>135</v>
      </c>
      <c r="BM132" s="216" t="s">
        <v>216</v>
      </c>
    </row>
    <row r="133" s="12" customFormat="1" ht="25.92" customHeight="1">
      <c r="A133" s="12"/>
      <c r="B133" s="190"/>
      <c r="C133" s="191"/>
      <c r="D133" s="192" t="s">
        <v>74</v>
      </c>
      <c r="E133" s="193" t="s">
        <v>145</v>
      </c>
      <c r="F133" s="193" t="s">
        <v>146</v>
      </c>
      <c r="G133" s="191"/>
      <c r="H133" s="191"/>
      <c r="I133" s="194"/>
      <c r="J133" s="195">
        <f>BK133</f>
        <v>0</v>
      </c>
      <c r="K133" s="191"/>
      <c r="L133" s="196"/>
      <c r="M133" s="197"/>
      <c r="N133" s="198"/>
      <c r="O133" s="198"/>
      <c r="P133" s="199">
        <f>P134+P142+P144+P147+P149</f>
        <v>0</v>
      </c>
      <c r="Q133" s="198"/>
      <c r="R133" s="199">
        <f>R134+R142+R144+R147+R149</f>
        <v>0</v>
      </c>
      <c r="S133" s="198"/>
      <c r="T133" s="200">
        <f>T134+T142+T144+T147+T149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36</v>
      </c>
      <c r="AT133" s="202" t="s">
        <v>74</v>
      </c>
      <c r="AU133" s="202" t="s">
        <v>75</v>
      </c>
      <c r="AY133" s="201" t="s">
        <v>127</v>
      </c>
      <c r="BK133" s="203">
        <f>BK134+BK142+BK144+BK147+BK149</f>
        <v>0</v>
      </c>
    </row>
    <row r="134" s="12" customFormat="1" ht="22.8" customHeight="1">
      <c r="A134" s="12"/>
      <c r="B134" s="190"/>
      <c r="C134" s="191"/>
      <c r="D134" s="192" t="s">
        <v>74</v>
      </c>
      <c r="E134" s="204" t="s">
        <v>595</v>
      </c>
      <c r="F134" s="204" t="s">
        <v>596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SUM(P135:P141)</f>
        <v>0</v>
      </c>
      <c r="Q134" s="198"/>
      <c r="R134" s="199">
        <f>SUM(R135:R141)</f>
        <v>0</v>
      </c>
      <c r="S134" s="198"/>
      <c r="T134" s="200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84</v>
      </c>
      <c r="AT134" s="202" t="s">
        <v>74</v>
      </c>
      <c r="AU134" s="202" t="s">
        <v>36</v>
      </c>
      <c r="AY134" s="201" t="s">
        <v>127</v>
      </c>
      <c r="BK134" s="203">
        <f>SUM(BK135:BK141)</f>
        <v>0</v>
      </c>
    </row>
    <row r="135" s="2" customFormat="1" ht="24.15" customHeight="1">
      <c r="A135" s="40"/>
      <c r="B135" s="41"/>
      <c r="C135" s="206" t="s">
        <v>7</v>
      </c>
      <c r="D135" s="206" t="s">
        <v>130</v>
      </c>
      <c r="E135" s="207" t="s">
        <v>597</v>
      </c>
      <c r="F135" s="208" t="s">
        <v>598</v>
      </c>
      <c r="G135" s="209" t="s">
        <v>233</v>
      </c>
      <c r="H135" s="210">
        <v>123.40000000000001</v>
      </c>
      <c r="I135" s="211"/>
      <c r="J135" s="210">
        <f>ROUND(I135*H135,1)</f>
        <v>0</v>
      </c>
      <c r="K135" s="208" t="s">
        <v>134</v>
      </c>
      <c r="L135" s="46"/>
      <c r="M135" s="212" t="s">
        <v>18</v>
      </c>
      <c r="N135" s="213" t="s">
        <v>46</v>
      </c>
      <c r="O135" s="86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6" t="s">
        <v>153</v>
      </c>
      <c r="AT135" s="216" t="s">
        <v>130</v>
      </c>
      <c r="AU135" s="216" t="s">
        <v>84</v>
      </c>
      <c r="AY135" s="19" t="s">
        <v>127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9" t="s">
        <v>36</v>
      </c>
      <c r="BK135" s="217">
        <f>ROUND(I135*H135,1)</f>
        <v>0</v>
      </c>
      <c r="BL135" s="19" t="s">
        <v>153</v>
      </c>
      <c r="BM135" s="216" t="s">
        <v>219</v>
      </c>
    </row>
    <row r="136" s="2" customFormat="1" ht="24.15" customHeight="1">
      <c r="A136" s="40"/>
      <c r="B136" s="41"/>
      <c r="C136" s="206" t="s">
        <v>177</v>
      </c>
      <c r="D136" s="206" t="s">
        <v>130</v>
      </c>
      <c r="E136" s="207" t="s">
        <v>599</v>
      </c>
      <c r="F136" s="208" t="s">
        <v>600</v>
      </c>
      <c r="G136" s="209" t="s">
        <v>233</v>
      </c>
      <c r="H136" s="210">
        <v>246.80000000000001</v>
      </c>
      <c r="I136" s="211"/>
      <c r="J136" s="210">
        <f>ROUND(I136*H136,1)</f>
        <v>0</v>
      </c>
      <c r="K136" s="208" t="s">
        <v>134</v>
      </c>
      <c r="L136" s="46"/>
      <c r="M136" s="212" t="s">
        <v>18</v>
      </c>
      <c r="N136" s="213" t="s">
        <v>46</v>
      </c>
      <c r="O136" s="86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6" t="s">
        <v>153</v>
      </c>
      <c r="AT136" s="216" t="s">
        <v>130</v>
      </c>
      <c r="AU136" s="216" t="s">
        <v>84</v>
      </c>
      <c r="AY136" s="19" t="s">
        <v>127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9" t="s">
        <v>36</v>
      </c>
      <c r="BK136" s="217">
        <f>ROUND(I136*H136,1)</f>
        <v>0</v>
      </c>
      <c r="BL136" s="19" t="s">
        <v>153</v>
      </c>
      <c r="BM136" s="216" t="s">
        <v>222</v>
      </c>
    </row>
    <row r="137" s="2" customFormat="1" ht="24.15" customHeight="1">
      <c r="A137" s="40"/>
      <c r="B137" s="41"/>
      <c r="C137" s="206" t="s">
        <v>224</v>
      </c>
      <c r="D137" s="206" t="s">
        <v>130</v>
      </c>
      <c r="E137" s="207" t="s">
        <v>601</v>
      </c>
      <c r="F137" s="208" t="s">
        <v>600</v>
      </c>
      <c r="G137" s="209" t="s">
        <v>233</v>
      </c>
      <c r="H137" s="210">
        <v>49.399999999999999</v>
      </c>
      <c r="I137" s="211"/>
      <c r="J137" s="210">
        <f>ROUND(I137*H137,1)</f>
        <v>0</v>
      </c>
      <c r="K137" s="208" t="s">
        <v>134</v>
      </c>
      <c r="L137" s="46"/>
      <c r="M137" s="212" t="s">
        <v>18</v>
      </c>
      <c r="N137" s="213" t="s">
        <v>46</v>
      </c>
      <c r="O137" s="86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6" t="s">
        <v>153</v>
      </c>
      <c r="AT137" s="216" t="s">
        <v>130</v>
      </c>
      <c r="AU137" s="216" t="s">
        <v>84</v>
      </c>
      <c r="AY137" s="19" t="s">
        <v>127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9" t="s">
        <v>36</v>
      </c>
      <c r="BK137" s="217">
        <f>ROUND(I137*H137,1)</f>
        <v>0</v>
      </c>
      <c r="BL137" s="19" t="s">
        <v>153</v>
      </c>
      <c r="BM137" s="216" t="s">
        <v>228</v>
      </c>
    </row>
    <row r="138" s="2" customFormat="1" ht="16.5" customHeight="1">
      <c r="A138" s="40"/>
      <c r="B138" s="41"/>
      <c r="C138" s="218" t="s">
        <v>181</v>
      </c>
      <c r="D138" s="218" t="s">
        <v>162</v>
      </c>
      <c r="E138" s="219" t="s">
        <v>602</v>
      </c>
      <c r="F138" s="220" t="s">
        <v>603</v>
      </c>
      <c r="G138" s="221" t="s">
        <v>233</v>
      </c>
      <c r="H138" s="222">
        <v>51.799999999999997</v>
      </c>
      <c r="I138" s="223"/>
      <c r="J138" s="222">
        <f>ROUND(I138*H138,1)</f>
        <v>0</v>
      </c>
      <c r="K138" s="220" t="s">
        <v>165</v>
      </c>
      <c r="L138" s="224"/>
      <c r="M138" s="225" t="s">
        <v>18</v>
      </c>
      <c r="N138" s="226" t="s">
        <v>46</v>
      </c>
      <c r="O138" s="86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6" t="s">
        <v>166</v>
      </c>
      <c r="AT138" s="216" t="s">
        <v>162</v>
      </c>
      <c r="AU138" s="216" t="s">
        <v>84</v>
      </c>
      <c r="AY138" s="19" t="s">
        <v>127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9" t="s">
        <v>36</v>
      </c>
      <c r="BK138" s="217">
        <f>ROUND(I138*H138,1)</f>
        <v>0</v>
      </c>
      <c r="BL138" s="19" t="s">
        <v>153</v>
      </c>
      <c r="BM138" s="216" t="s">
        <v>234</v>
      </c>
    </row>
    <row r="139" s="2" customFormat="1" ht="24.15" customHeight="1">
      <c r="A139" s="40"/>
      <c r="B139" s="41"/>
      <c r="C139" s="206" t="s">
        <v>235</v>
      </c>
      <c r="D139" s="206" t="s">
        <v>130</v>
      </c>
      <c r="E139" s="207" t="s">
        <v>604</v>
      </c>
      <c r="F139" s="208" t="s">
        <v>605</v>
      </c>
      <c r="G139" s="209" t="s">
        <v>233</v>
      </c>
      <c r="H139" s="210">
        <v>123.40000000000001</v>
      </c>
      <c r="I139" s="211"/>
      <c r="J139" s="210">
        <f>ROUND(I139*H139,1)</f>
        <v>0</v>
      </c>
      <c r="K139" s="208" t="s">
        <v>134</v>
      </c>
      <c r="L139" s="46"/>
      <c r="M139" s="212" t="s">
        <v>18</v>
      </c>
      <c r="N139" s="213" t="s">
        <v>46</v>
      </c>
      <c r="O139" s="86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6" t="s">
        <v>153</v>
      </c>
      <c r="AT139" s="216" t="s">
        <v>130</v>
      </c>
      <c r="AU139" s="216" t="s">
        <v>84</v>
      </c>
      <c r="AY139" s="19" t="s">
        <v>127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9" t="s">
        <v>36</v>
      </c>
      <c r="BK139" s="217">
        <f>ROUND(I139*H139,1)</f>
        <v>0</v>
      </c>
      <c r="BL139" s="19" t="s">
        <v>153</v>
      </c>
      <c r="BM139" s="216" t="s">
        <v>238</v>
      </c>
    </row>
    <row r="140" s="2" customFormat="1" ht="24.15" customHeight="1">
      <c r="A140" s="40"/>
      <c r="B140" s="41"/>
      <c r="C140" s="218" t="s">
        <v>188</v>
      </c>
      <c r="D140" s="218" t="s">
        <v>162</v>
      </c>
      <c r="E140" s="219" t="s">
        <v>475</v>
      </c>
      <c r="F140" s="220" t="s">
        <v>606</v>
      </c>
      <c r="G140" s="221" t="s">
        <v>233</v>
      </c>
      <c r="H140" s="222">
        <v>143.80000000000001</v>
      </c>
      <c r="I140" s="223"/>
      <c r="J140" s="222">
        <f>ROUND(I140*H140,1)</f>
        <v>0</v>
      </c>
      <c r="K140" s="220" t="s">
        <v>165</v>
      </c>
      <c r="L140" s="224"/>
      <c r="M140" s="225" t="s">
        <v>18</v>
      </c>
      <c r="N140" s="226" t="s">
        <v>46</v>
      </c>
      <c r="O140" s="86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6" t="s">
        <v>166</v>
      </c>
      <c r="AT140" s="216" t="s">
        <v>162</v>
      </c>
      <c r="AU140" s="216" t="s">
        <v>84</v>
      </c>
      <c r="AY140" s="19" t="s">
        <v>127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9" t="s">
        <v>36</v>
      </c>
      <c r="BK140" s="217">
        <f>ROUND(I140*H140,1)</f>
        <v>0</v>
      </c>
      <c r="BL140" s="19" t="s">
        <v>153</v>
      </c>
      <c r="BM140" s="216" t="s">
        <v>241</v>
      </c>
    </row>
    <row r="141" s="2" customFormat="1" ht="24.15" customHeight="1">
      <c r="A141" s="40"/>
      <c r="B141" s="41"/>
      <c r="C141" s="206" t="s">
        <v>298</v>
      </c>
      <c r="D141" s="206" t="s">
        <v>130</v>
      </c>
      <c r="E141" s="207" t="s">
        <v>607</v>
      </c>
      <c r="F141" s="208" t="s">
        <v>608</v>
      </c>
      <c r="G141" s="209" t="s">
        <v>227</v>
      </c>
      <c r="H141" s="211"/>
      <c r="I141" s="211"/>
      <c r="J141" s="210">
        <f>ROUND(I141*H141,1)</f>
        <v>0</v>
      </c>
      <c r="K141" s="208" t="s">
        <v>134</v>
      </c>
      <c r="L141" s="46"/>
      <c r="M141" s="212" t="s">
        <v>18</v>
      </c>
      <c r="N141" s="213" t="s">
        <v>46</v>
      </c>
      <c r="O141" s="86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6" t="s">
        <v>153</v>
      </c>
      <c r="AT141" s="216" t="s">
        <v>130</v>
      </c>
      <c r="AU141" s="216" t="s">
        <v>84</v>
      </c>
      <c r="AY141" s="19" t="s">
        <v>127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9" t="s">
        <v>36</v>
      </c>
      <c r="BK141" s="217">
        <f>ROUND(I141*H141,1)</f>
        <v>0</v>
      </c>
      <c r="BL141" s="19" t="s">
        <v>153</v>
      </c>
      <c r="BM141" s="216" t="s">
        <v>301</v>
      </c>
    </row>
    <row r="142" s="12" customFormat="1" ht="22.8" customHeight="1">
      <c r="A142" s="12"/>
      <c r="B142" s="190"/>
      <c r="C142" s="191"/>
      <c r="D142" s="192" t="s">
        <v>74</v>
      </c>
      <c r="E142" s="204" t="s">
        <v>609</v>
      </c>
      <c r="F142" s="204" t="s">
        <v>610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P143</f>
        <v>0</v>
      </c>
      <c r="Q142" s="198"/>
      <c r="R142" s="199">
        <f>R143</f>
        <v>0</v>
      </c>
      <c r="S142" s="198"/>
      <c r="T142" s="20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84</v>
      </c>
      <c r="AT142" s="202" t="s">
        <v>74</v>
      </c>
      <c r="AU142" s="202" t="s">
        <v>36</v>
      </c>
      <c r="AY142" s="201" t="s">
        <v>127</v>
      </c>
      <c r="BK142" s="203">
        <f>BK143</f>
        <v>0</v>
      </c>
    </row>
    <row r="143" s="2" customFormat="1" ht="16.5" customHeight="1">
      <c r="A143" s="40"/>
      <c r="B143" s="41"/>
      <c r="C143" s="206" t="s">
        <v>192</v>
      </c>
      <c r="D143" s="206" t="s">
        <v>130</v>
      </c>
      <c r="E143" s="207" t="s">
        <v>611</v>
      </c>
      <c r="F143" s="208" t="s">
        <v>612</v>
      </c>
      <c r="G143" s="209" t="s">
        <v>562</v>
      </c>
      <c r="H143" s="210">
        <v>80</v>
      </c>
      <c r="I143" s="211"/>
      <c r="J143" s="210">
        <f>ROUND(I143*H143,1)</f>
        <v>0</v>
      </c>
      <c r="K143" s="208" t="s">
        <v>134</v>
      </c>
      <c r="L143" s="46"/>
      <c r="M143" s="212" t="s">
        <v>18</v>
      </c>
      <c r="N143" s="213" t="s">
        <v>46</v>
      </c>
      <c r="O143" s="86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6" t="s">
        <v>153</v>
      </c>
      <c r="AT143" s="216" t="s">
        <v>130</v>
      </c>
      <c r="AU143" s="216" t="s">
        <v>84</v>
      </c>
      <c r="AY143" s="19" t="s">
        <v>127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9" t="s">
        <v>36</v>
      </c>
      <c r="BK143" s="217">
        <f>ROUND(I143*H143,1)</f>
        <v>0</v>
      </c>
      <c r="BL143" s="19" t="s">
        <v>153</v>
      </c>
      <c r="BM143" s="216" t="s">
        <v>304</v>
      </c>
    </row>
    <row r="144" s="12" customFormat="1" ht="22.8" customHeight="1">
      <c r="A144" s="12"/>
      <c r="B144" s="190"/>
      <c r="C144" s="191"/>
      <c r="D144" s="192" t="s">
        <v>74</v>
      </c>
      <c r="E144" s="204" t="s">
        <v>147</v>
      </c>
      <c r="F144" s="204" t="s">
        <v>148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SUM(P145:P146)</f>
        <v>0</v>
      </c>
      <c r="Q144" s="198"/>
      <c r="R144" s="199">
        <f>SUM(R145:R146)</f>
        <v>0</v>
      </c>
      <c r="S144" s="198"/>
      <c r="T144" s="200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84</v>
      </c>
      <c r="AT144" s="202" t="s">
        <v>74</v>
      </c>
      <c r="AU144" s="202" t="s">
        <v>36</v>
      </c>
      <c r="AY144" s="201" t="s">
        <v>127</v>
      </c>
      <c r="BK144" s="203">
        <f>SUM(BK145:BK146)</f>
        <v>0</v>
      </c>
    </row>
    <row r="145" s="2" customFormat="1" ht="16.5" customHeight="1">
      <c r="A145" s="40"/>
      <c r="B145" s="41"/>
      <c r="C145" s="206" t="s">
        <v>305</v>
      </c>
      <c r="D145" s="206" t="s">
        <v>130</v>
      </c>
      <c r="E145" s="207" t="s">
        <v>613</v>
      </c>
      <c r="F145" s="208" t="s">
        <v>614</v>
      </c>
      <c r="G145" s="209" t="s">
        <v>562</v>
      </c>
      <c r="H145" s="210">
        <v>40</v>
      </c>
      <c r="I145" s="211"/>
      <c r="J145" s="210">
        <f>ROUND(I145*H145,1)</f>
        <v>0</v>
      </c>
      <c r="K145" s="208" t="s">
        <v>134</v>
      </c>
      <c r="L145" s="46"/>
      <c r="M145" s="212" t="s">
        <v>18</v>
      </c>
      <c r="N145" s="213" t="s">
        <v>46</v>
      </c>
      <c r="O145" s="86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6" t="s">
        <v>153</v>
      </c>
      <c r="AT145" s="216" t="s">
        <v>130</v>
      </c>
      <c r="AU145" s="216" t="s">
        <v>84</v>
      </c>
      <c r="AY145" s="19" t="s">
        <v>127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9" t="s">
        <v>36</v>
      </c>
      <c r="BK145" s="217">
        <f>ROUND(I145*H145,1)</f>
        <v>0</v>
      </c>
      <c r="BL145" s="19" t="s">
        <v>153</v>
      </c>
      <c r="BM145" s="216" t="s">
        <v>308</v>
      </c>
    </row>
    <row r="146" s="2" customFormat="1" ht="16.5" customHeight="1">
      <c r="A146" s="40"/>
      <c r="B146" s="41"/>
      <c r="C146" s="206" t="s">
        <v>197</v>
      </c>
      <c r="D146" s="206" t="s">
        <v>130</v>
      </c>
      <c r="E146" s="207" t="s">
        <v>615</v>
      </c>
      <c r="F146" s="208" t="s">
        <v>616</v>
      </c>
      <c r="G146" s="209" t="s">
        <v>562</v>
      </c>
      <c r="H146" s="210">
        <v>25</v>
      </c>
      <c r="I146" s="211"/>
      <c r="J146" s="210">
        <f>ROUND(I146*H146,1)</f>
        <v>0</v>
      </c>
      <c r="K146" s="208" t="s">
        <v>134</v>
      </c>
      <c r="L146" s="46"/>
      <c r="M146" s="212" t="s">
        <v>18</v>
      </c>
      <c r="N146" s="213" t="s">
        <v>46</v>
      </c>
      <c r="O146" s="86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6" t="s">
        <v>153</v>
      </c>
      <c r="AT146" s="216" t="s">
        <v>130</v>
      </c>
      <c r="AU146" s="216" t="s">
        <v>84</v>
      </c>
      <c r="AY146" s="19" t="s">
        <v>127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9" t="s">
        <v>36</v>
      </c>
      <c r="BK146" s="217">
        <f>ROUND(I146*H146,1)</f>
        <v>0</v>
      </c>
      <c r="BL146" s="19" t="s">
        <v>153</v>
      </c>
      <c r="BM146" s="216" t="s">
        <v>311</v>
      </c>
    </row>
    <row r="147" s="12" customFormat="1" ht="22.8" customHeight="1">
      <c r="A147" s="12"/>
      <c r="B147" s="190"/>
      <c r="C147" s="191"/>
      <c r="D147" s="192" t="s">
        <v>74</v>
      </c>
      <c r="E147" s="204" t="s">
        <v>617</v>
      </c>
      <c r="F147" s="204" t="s">
        <v>618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P148</f>
        <v>0</v>
      </c>
      <c r="Q147" s="198"/>
      <c r="R147" s="199">
        <f>R148</f>
        <v>0</v>
      </c>
      <c r="S147" s="198"/>
      <c r="T147" s="20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36</v>
      </c>
      <c r="AT147" s="202" t="s">
        <v>74</v>
      </c>
      <c r="AU147" s="202" t="s">
        <v>36</v>
      </c>
      <c r="AY147" s="201" t="s">
        <v>127</v>
      </c>
      <c r="BK147" s="203">
        <f>BK148</f>
        <v>0</v>
      </c>
    </row>
    <row r="148" s="2" customFormat="1" ht="16.5" customHeight="1">
      <c r="A148" s="40"/>
      <c r="B148" s="41"/>
      <c r="C148" s="206" t="s">
        <v>312</v>
      </c>
      <c r="D148" s="206" t="s">
        <v>130</v>
      </c>
      <c r="E148" s="207" t="s">
        <v>619</v>
      </c>
      <c r="F148" s="208" t="s">
        <v>620</v>
      </c>
      <c r="G148" s="209" t="s">
        <v>160</v>
      </c>
      <c r="H148" s="210">
        <v>6</v>
      </c>
      <c r="I148" s="211"/>
      <c r="J148" s="210">
        <f>ROUND(I148*H148,1)</f>
        <v>0</v>
      </c>
      <c r="K148" s="208" t="s">
        <v>134</v>
      </c>
      <c r="L148" s="46"/>
      <c r="M148" s="212" t="s">
        <v>18</v>
      </c>
      <c r="N148" s="213" t="s">
        <v>46</v>
      </c>
      <c r="O148" s="86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6" t="s">
        <v>135</v>
      </c>
      <c r="AT148" s="216" t="s">
        <v>130</v>
      </c>
      <c r="AU148" s="216" t="s">
        <v>84</v>
      </c>
      <c r="AY148" s="19" t="s">
        <v>127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9" t="s">
        <v>36</v>
      </c>
      <c r="BK148" s="217">
        <f>ROUND(I148*H148,1)</f>
        <v>0</v>
      </c>
      <c r="BL148" s="19" t="s">
        <v>135</v>
      </c>
      <c r="BM148" s="216" t="s">
        <v>315</v>
      </c>
    </row>
    <row r="149" s="12" customFormat="1" ht="22.8" customHeight="1">
      <c r="A149" s="12"/>
      <c r="B149" s="190"/>
      <c r="C149" s="191"/>
      <c r="D149" s="192" t="s">
        <v>74</v>
      </c>
      <c r="E149" s="204" t="s">
        <v>621</v>
      </c>
      <c r="F149" s="204" t="s">
        <v>622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SUM(P150:P160)</f>
        <v>0</v>
      </c>
      <c r="Q149" s="198"/>
      <c r="R149" s="199">
        <f>SUM(R150:R160)</f>
        <v>0</v>
      </c>
      <c r="S149" s="198"/>
      <c r="T149" s="200">
        <f>SUM(T150:T160)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84</v>
      </c>
      <c r="AT149" s="202" t="s">
        <v>74</v>
      </c>
      <c r="AU149" s="202" t="s">
        <v>36</v>
      </c>
      <c r="AY149" s="201" t="s">
        <v>127</v>
      </c>
      <c r="BK149" s="203">
        <f>SUM(BK150:BK160)</f>
        <v>0</v>
      </c>
    </row>
    <row r="150" s="2" customFormat="1" ht="16.5" customHeight="1">
      <c r="A150" s="40"/>
      <c r="B150" s="41"/>
      <c r="C150" s="206" t="s">
        <v>166</v>
      </c>
      <c r="D150" s="206" t="s">
        <v>130</v>
      </c>
      <c r="E150" s="207" t="s">
        <v>623</v>
      </c>
      <c r="F150" s="208" t="s">
        <v>624</v>
      </c>
      <c r="G150" s="209" t="s">
        <v>233</v>
      </c>
      <c r="H150" s="210">
        <v>235</v>
      </c>
      <c r="I150" s="211"/>
      <c r="J150" s="210">
        <f>ROUND(I150*H150,1)</f>
        <v>0</v>
      </c>
      <c r="K150" s="208" t="s">
        <v>134</v>
      </c>
      <c r="L150" s="46"/>
      <c r="M150" s="212" t="s">
        <v>18</v>
      </c>
      <c r="N150" s="213" t="s">
        <v>46</v>
      </c>
      <c r="O150" s="86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6" t="s">
        <v>153</v>
      </c>
      <c r="AT150" s="216" t="s">
        <v>130</v>
      </c>
      <c r="AU150" s="216" t="s">
        <v>84</v>
      </c>
      <c r="AY150" s="19" t="s">
        <v>127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9" t="s">
        <v>36</v>
      </c>
      <c r="BK150" s="217">
        <f>ROUND(I150*H150,1)</f>
        <v>0</v>
      </c>
      <c r="BL150" s="19" t="s">
        <v>153</v>
      </c>
      <c r="BM150" s="216" t="s">
        <v>318</v>
      </c>
    </row>
    <row r="151" s="2" customFormat="1" ht="16.5" customHeight="1">
      <c r="A151" s="40"/>
      <c r="B151" s="41"/>
      <c r="C151" s="206" t="s">
        <v>319</v>
      </c>
      <c r="D151" s="206" t="s">
        <v>130</v>
      </c>
      <c r="E151" s="207" t="s">
        <v>625</v>
      </c>
      <c r="F151" s="208" t="s">
        <v>626</v>
      </c>
      <c r="G151" s="209" t="s">
        <v>233</v>
      </c>
      <c r="H151" s="210">
        <v>235</v>
      </c>
      <c r="I151" s="211"/>
      <c r="J151" s="210">
        <f>ROUND(I151*H151,1)</f>
        <v>0</v>
      </c>
      <c r="K151" s="208" t="s">
        <v>134</v>
      </c>
      <c r="L151" s="46"/>
      <c r="M151" s="212" t="s">
        <v>18</v>
      </c>
      <c r="N151" s="213" t="s">
        <v>46</v>
      </c>
      <c r="O151" s="86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6" t="s">
        <v>153</v>
      </c>
      <c r="AT151" s="216" t="s">
        <v>130</v>
      </c>
      <c r="AU151" s="216" t="s">
        <v>84</v>
      </c>
      <c r="AY151" s="19" t="s">
        <v>127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9" t="s">
        <v>36</v>
      </c>
      <c r="BK151" s="217">
        <f>ROUND(I151*H151,1)</f>
        <v>0</v>
      </c>
      <c r="BL151" s="19" t="s">
        <v>153</v>
      </c>
      <c r="BM151" s="216" t="s">
        <v>322</v>
      </c>
    </row>
    <row r="152" s="2" customFormat="1" ht="16.5" customHeight="1">
      <c r="A152" s="40"/>
      <c r="B152" s="41"/>
      <c r="C152" s="206" t="s">
        <v>205</v>
      </c>
      <c r="D152" s="206" t="s">
        <v>130</v>
      </c>
      <c r="E152" s="207" t="s">
        <v>627</v>
      </c>
      <c r="F152" s="208" t="s">
        <v>628</v>
      </c>
      <c r="G152" s="209" t="s">
        <v>233</v>
      </c>
      <c r="H152" s="210">
        <v>235</v>
      </c>
      <c r="I152" s="211"/>
      <c r="J152" s="210">
        <f>ROUND(I152*H152,1)</f>
        <v>0</v>
      </c>
      <c r="K152" s="208" t="s">
        <v>134</v>
      </c>
      <c r="L152" s="46"/>
      <c r="M152" s="212" t="s">
        <v>18</v>
      </c>
      <c r="N152" s="213" t="s">
        <v>46</v>
      </c>
      <c r="O152" s="86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6" t="s">
        <v>153</v>
      </c>
      <c r="AT152" s="216" t="s">
        <v>130</v>
      </c>
      <c r="AU152" s="216" t="s">
        <v>84</v>
      </c>
      <c r="AY152" s="19" t="s">
        <v>127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9" t="s">
        <v>36</v>
      </c>
      <c r="BK152" s="217">
        <f>ROUND(I152*H152,1)</f>
        <v>0</v>
      </c>
      <c r="BL152" s="19" t="s">
        <v>153</v>
      </c>
      <c r="BM152" s="216" t="s">
        <v>325</v>
      </c>
    </row>
    <row r="153" s="2" customFormat="1" ht="16.5" customHeight="1">
      <c r="A153" s="40"/>
      <c r="B153" s="41"/>
      <c r="C153" s="218" t="s">
        <v>326</v>
      </c>
      <c r="D153" s="218" t="s">
        <v>162</v>
      </c>
      <c r="E153" s="219" t="s">
        <v>629</v>
      </c>
      <c r="F153" s="220" t="s">
        <v>630</v>
      </c>
      <c r="G153" s="221" t="s">
        <v>631</v>
      </c>
      <c r="H153" s="222">
        <v>94</v>
      </c>
      <c r="I153" s="223"/>
      <c r="J153" s="222">
        <f>ROUND(I153*H153,1)</f>
        <v>0</v>
      </c>
      <c r="K153" s="220" t="s">
        <v>165</v>
      </c>
      <c r="L153" s="224"/>
      <c r="M153" s="225" t="s">
        <v>18</v>
      </c>
      <c r="N153" s="226" t="s">
        <v>46</v>
      </c>
      <c r="O153" s="86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6" t="s">
        <v>166</v>
      </c>
      <c r="AT153" s="216" t="s">
        <v>162</v>
      </c>
      <c r="AU153" s="216" t="s">
        <v>84</v>
      </c>
      <c r="AY153" s="19" t="s">
        <v>127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9" t="s">
        <v>36</v>
      </c>
      <c r="BK153" s="217">
        <f>ROUND(I153*H153,1)</f>
        <v>0</v>
      </c>
      <c r="BL153" s="19" t="s">
        <v>153</v>
      </c>
      <c r="BM153" s="216" t="s">
        <v>329</v>
      </c>
    </row>
    <row r="154" s="2" customFormat="1" ht="16.5" customHeight="1">
      <c r="A154" s="40"/>
      <c r="B154" s="41"/>
      <c r="C154" s="206" t="s">
        <v>208</v>
      </c>
      <c r="D154" s="206" t="s">
        <v>130</v>
      </c>
      <c r="E154" s="207" t="s">
        <v>632</v>
      </c>
      <c r="F154" s="208" t="s">
        <v>633</v>
      </c>
      <c r="G154" s="209" t="s">
        <v>233</v>
      </c>
      <c r="H154" s="210">
        <v>390</v>
      </c>
      <c r="I154" s="211"/>
      <c r="J154" s="210">
        <f>ROUND(I154*H154,1)</f>
        <v>0</v>
      </c>
      <c r="K154" s="208" t="s">
        <v>134</v>
      </c>
      <c r="L154" s="46"/>
      <c r="M154" s="212" t="s">
        <v>18</v>
      </c>
      <c r="N154" s="213" t="s">
        <v>46</v>
      </c>
      <c r="O154" s="86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6" t="s">
        <v>153</v>
      </c>
      <c r="AT154" s="216" t="s">
        <v>130</v>
      </c>
      <c r="AU154" s="216" t="s">
        <v>84</v>
      </c>
      <c r="AY154" s="19" t="s">
        <v>127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9" t="s">
        <v>36</v>
      </c>
      <c r="BK154" s="217">
        <f>ROUND(I154*H154,1)</f>
        <v>0</v>
      </c>
      <c r="BL154" s="19" t="s">
        <v>153</v>
      </c>
      <c r="BM154" s="216" t="s">
        <v>332</v>
      </c>
    </row>
    <row r="155" s="2" customFormat="1" ht="24.15" customHeight="1">
      <c r="A155" s="40"/>
      <c r="B155" s="41"/>
      <c r="C155" s="206" t="s">
        <v>333</v>
      </c>
      <c r="D155" s="206" t="s">
        <v>130</v>
      </c>
      <c r="E155" s="207" t="s">
        <v>634</v>
      </c>
      <c r="F155" s="208" t="s">
        <v>635</v>
      </c>
      <c r="G155" s="209" t="s">
        <v>233</v>
      </c>
      <c r="H155" s="210">
        <v>390</v>
      </c>
      <c r="I155" s="211"/>
      <c r="J155" s="210">
        <f>ROUND(I155*H155,1)</f>
        <v>0</v>
      </c>
      <c r="K155" s="208" t="s">
        <v>134</v>
      </c>
      <c r="L155" s="46"/>
      <c r="M155" s="212" t="s">
        <v>18</v>
      </c>
      <c r="N155" s="213" t="s">
        <v>46</v>
      </c>
      <c r="O155" s="86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6" t="s">
        <v>153</v>
      </c>
      <c r="AT155" s="216" t="s">
        <v>130</v>
      </c>
      <c r="AU155" s="216" t="s">
        <v>84</v>
      </c>
      <c r="AY155" s="19" t="s">
        <v>127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9" t="s">
        <v>36</v>
      </c>
      <c r="BK155" s="217">
        <f>ROUND(I155*H155,1)</f>
        <v>0</v>
      </c>
      <c r="BL155" s="19" t="s">
        <v>153</v>
      </c>
      <c r="BM155" s="216" t="s">
        <v>336</v>
      </c>
    </row>
    <row r="156" s="15" customFormat="1">
      <c r="A156" s="15"/>
      <c r="B156" s="255"/>
      <c r="C156" s="256"/>
      <c r="D156" s="229" t="s">
        <v>182</v>
      </c>
      <c r="E156" s="257" t="s">
        <v>18</v>
      </c>
      <c r="F156" s="258" t="s">
        <v>636</v>
      </c>
      <c r="G156" s="256"/>
      <c r="H156" s="257" t="s">
        <v>18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182</v>
      </c>
      <c r="AU156" s="264" t="s">
        <v>84</v>
      </c>
      <c r="AV156" s="15" t="s">
        <v>36</v>
      </c>
      <c r="AW156" s="15" t="s">
        <v>33</v>
      </c>
      <c r="AX156" s="15" t="s">
        <v>75</v>
      </c>
      <c r="AY156" s="264" t="s">
        <v>127</v>
      </c>
    </row>
    <row r="157" s="13" customFormat="1">
      <c r="A157" s="13"/>
      <c r="B157" s="227"/>
      <c r="C157" s="228"/>
      <c r="D157" s="229" t="s">
        <v>182</v>
      </c>
      <c r="E157" s="230" t="s">
        <v>18</v>
      </c>
      <c r="F157" s="231" t="s">
        <v>463</v>
      </c>
      <c r="G157" s="228"/>
      <c r="H157" s="232">
        <v>150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182</v>
      </c>
      <c r="AU157" s="238" t="s">
        <v>84</v>
      </c>
      <c r="AV157" s="13" t="s">
        <v>84</v>
      </c>
      <c r="AW157" s="13" t="s">
        <v>33</v>
      </c>
      <c r="AX157" s="13" t="s">
        <v>75</v>
      </c>
      <c r="AY157" s="238" t="s">
        <v>127</v>
      </c>
    </row>
    <row r="158" s="15" customFormat="1">
      <c r="A158" s="15"/>
      <c r="B158" s="255"/>
      <c r="C158" s="256"/>
      <c r="D158" s="229" t="s">
        <v>182</v>
      </c>
      <c r="E158" s="257" t="s">
        <v>18</v>
      </c>
      <c r="F158" s="258" t="s">
        <v>637</v>
      </c>
      <c r="G158" s="256"/>
      <c r="H158" s="257" t="s">
        <v>18</v>
      </c>
      <c r="I158" s="259"/>
      <c r="J158" s="256"/>
      <c r="K158" s="256"/>
      <c r="L158" s="260"/>
      <c r="M158" s="261"/>
      <c r="N158" s="262"/>
      <c r="O158" s="262"/>
      <c r="P158" s="262"/>
      <c r="Q158" s="262"/>
      <c r="R158" s="262"/>
      <c r="S158" s="262"/>
      <c r="T158" s="26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4" t="s">
        <v>182</v>
      </c>
      <c r="AU158" s="264" t="s">
        <v>84</v>
      </c>
      <c r="AV158" s="15" t="s">
        <v>36</v>
      </c>
      <c r="AW158" s="15" t="s">
        <v>33</v>
      </c>
      <c r="AX158" s="15" t="s">
        <v>75</v>
      </c>
      <c r="AY158" s="264" t="s">
        <v>127</v>
      </c>
    </row>
    <row r="159" s="13" customFormat="1">
      <c r="A159" s="13"/>
      <c r="B159" s="227"/>
      <c r="C159" s="228"/>
      <c r="D159" s="229" t="s">
        <v>182</v>
      </c>
      <c r="E159" s="230" t="s">
        <v>18</v>
      </c>
      <c r="F159" s="231" t="s">
        <v>638</v>
      </c>
      <c r="G159" s="228"/>
      <c r="H159" s="232">
        <v>240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182</v>
      </c>
      <c r="AU159" s="238" t="s">
        <v>84</v>
      </c>
      <c r="AV159" s="13" t="s">
        <v>84</v>
      </c>
      <c r="AW159" s="13" t="s">
        <v>33</v>
      </c>
      <c r="AX159" s="13" t="s">
        <v>75</v>
      </c>
      <c r="AY159" s="238" t="s">
        <v>127</v>
      </c>
    </row>
    <row r="160" s="14" customFormat="1">
      <c r="A160" s="14"/>
      <c r="B160" s="239"/>
      <c r="C160" s="240"/>
      <c r="D160" s="229" t="s">
        <v>182</v>
      </c>
      <c r="E160" s="241" t="s">
        <v>18</v>
      </c>
      <c r="F160" s="242" t="s">
        <v>184</v>
      </c>
      <c r="G160" s="240"/>
      <c r="H160" s="243">
        <v>390</v>
      </c>
      <c r="I160" s="244"/>
      <c r="J160" s="240"/>
      <c r="K160" s="240"/>
      <c r="L160" s="245"/>
      <c r="M160" s="265"/>
      <c r="N160" s="266"/>
      <c r="O160" s="266"/>
      <c r="P160" s="266"/>
      <c r="Q160" s="266"/>
      <c r="R160" s="266"/>
      <c r="S160" s="266"/>
      <c r="T160" s="26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182</v>
      </c>
      <c r="AU160" s="249" t="s">
        <v>84</v>
      </c>
      <c r="AV160" s="14" t="s">
        <v>135</v>
      </c>
      <c r="AW160" s="14" t="s">
        <v>33</v>
      </c>
      <c r="AX160" s="14" t="s">
        <v>36</v>
      </c>
      <c r="AY160" s="249" t="s">
        <v>127</v>
      </c>
    </row>
    <row r="161" s="2" customFormat="1" ht="6.96" customHeight="1">
      <c r="A161" s="40"/>
      <c r="B161" s="61"/>
      <c r="C161" s="62"/>
      <c r="D161" s="62"/>
      <c r="E161" s="62"/>
      <c r="F161" s="62"/>
      <c r="G161" s="62"/>
      <c r="H161" s="62"/>
      <c r="I161" s="62"/>
      <c r="J161" s="62"/>
      <c r="K161" s="62"/>
      <c r="L161" s="46"/>
      <c r="M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</sheetData>
  <sheetProtection sheet="1" autoFilter="0" formatColumns="0" formatRows="0" objects="1" scenarios="1" spinCount="100000" saltValue="QPC5ht4i2IQCJ0mnKtvrGfaLzvjr5o9w5nmNchImW7DkTAteOiNu6IM+xX4qpAzAjRYG/HKDFQxV51gv/hAZ/w==" hashValue="ol3ovEjgv44BmP6wziNlUobPsWjgblTZxVz4b4h6NbHzKXvsTyWCfe7iTEBEkZE3oqw0iqYYx5naJiOHmUvnag==" algorithmName="SHA-512" password="CC35"/>
  <autoFilter ref="C92:K16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639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ROUND(J82,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ROUND((SUM(BE82:BE102)),  0)</f>
        <v>0</v>
      </c>
      <c r="G33" s="40"/>
      <c r="H33" s="40"/>
      <c r="I33" s="150">
        <v>0.20999999999999999</v>
      </c>
      <c r="J33" s="149">
        <f>ROUND(((SUM(BE82:BE102))*I33),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ROUND((SUM(BF82:BF102)),  0)</f>
        <v>0</v>
      </c>
      <c r="G34" s="40"/>
      <c r="H34" s="40"/>
      <c r="I34" s="150">
        <v>0.12</v>
      </c>
      <c r="J34" s="149">
        <f>ROUND(((SUM(BF82:BF102))*I34),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ROUND((SUM(BG82:BG102)),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ROUND((SUM(BH82:BH102)),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ROUND((SUM(BI82:BI102)),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Fasádní lešení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640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534</v>
      </c>
      <c r="E62" s="176"/>
      <c r="F62" s="176"/>
      <c r="G62" s="176"/>
      <c r="H62" s="176"/>
      <c r="I62" s="176"/>
      <c r="J62" s="177">
        <f>J88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112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Lékárna U Bílého jednorožce - oprava krovu a výměna střešní krytiny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04 - Fasádní lešení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20</v>
      </c>
      <c r="D76" s="42"/>
      <c r="E76" s="42"/>
      <c r="F76" s="29" t="str">
        <f>F12</f>
        <v xml:space="preserve">náměstí Míru 149/I. </v>
      </c>
      <c r="G76" s="42"/>
      <c r="H76" s="42"/>
      <c r="I76" s="34" t="s">
        <v>22</v>
      </c>
      <c r="J76" s="74" t="str">
        <f>IF(J12="","",J12)</f>
        <v>5. 6. 2025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24</v>
      </c>
      <c r="D78" s="42"/>
      <c r="E78" s="42"/>
      <c r="F78" s="29" t="str">
        <f>E15</f>
        <v>Galerie Klatovy / Klenová, příspěvková organizace</v>
      </c>
      <c r="G78" s="42"/>
      <c r="H78" s="42"/>
      <c r="I78" s="34" t="s">
        <v>31</v>
      </c>
      <c r="J78" s="38" t="str">
        <f>E21</f>
        <v>ATELIER SOUKUP OPL ŠVEHLA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37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113</v>
      </c>
      <c r="D81" s="182" t="s">
        <v>60</v>
      </c>
      <c r="E81" s="182" t="s">
        <v>56</v>
      </c>
      <c r="F81" s="182" t="s">
        <v>57</v>
      </c>
      <c r="G81" s="182" t="s">
        <v>114</v>
      </c>
      <c r="H81" s="182" t="s">
        <v>115</v>
      </c>
      <c r="I81" s="182" t="s">
        <v>116</v>
      </c>
      <c r="J81" s="182" t="s">
        <v>105</v>
      </c>
      <c r="K81" s="183" t="s">
        <v>117</v>
      </c>
      <c r="L81" s="184"/>
      <c r="M81" s="94" t="s">
        <v>18</v>
      </c>
      <c r="N81" s="95" t="s">
        <v>45</v>
      </c>
      <c r="O81" s="95" t="s">
        <v>118</v>
      </c>
      <c r="P81" s="95" t="s">
        <v>119</v>
      </c>
      <c r="Q81" s="95" t="s">
        <v>120</v>
      </c>
      <c r="R81" s="95" t="s">
        <v>121</v>
      </c>
      <c r="S81" s="95" t="s">
        <v>122</v>
      </c>
      <c r="T81" s="96" t="s">
        <v>123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124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74</v>
      </c>
      <c r="AU82" s="19" t="s">
        <v>106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74</v>
      </c>
      <c r="E83" s="193" t="s">
        <v>125</v>
      </c>
      <c r="F83" s="193" t="s">
        <v>126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P84+P88</f>
        <v>0</v>
      </c>
      <c r="Q83" s="198"/>
      <c r="R83" s="199">
        <f>R84+R88</f>
        <v>0</v>
      </c>
      <c r="S83" s="198"/>
      <c r="T83" s="200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36</v>
      </c>
      <c r="AT83" s="202" t="s">
        <v>74</v>
      </c>
      <c r="AU83" s="202" t="s">
        <v>75</v>
      </c>
      <c r="AY83" s="201" t="s">
        <v>127</v>
      </c>
      <c r="BK83" s="203">
        <f>BK84+BK88</f>
        <v>0</v>
      </c>
    </row>
    <row r="84" s="12" customFormat="1" ht="22.8" customHeight="1">
      <c r="A84" s="12"/>
      <c r="B84" s="190"/>
      <c r="C84" s="191"/>
      <c r="D84" s="192" t="s">
        <v>74</v>
      </c>
      <c r="E84" s="204" t="s">
        <v>641</v>
      </c>
      <c r="F84" s="204" t="s">
        <v>642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SUM(P85:P87)</f>
        <v>0</v>
      </c>
      <c r="Q84" s="198"/>
      <c r="R84" s="199">
        <f>SUM(R85:R87)</f>
        <v>0</v>
      </c>
      <c r="S84" s="198"/>
      <c r="T84" s="200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36</v>
      </c>
      <c r="AT84" s="202" t="s">
        <v>74</v>
      </c>
      <c r="AU84" s="202" t="s">
        <v>36</v>
      </c>
      <c r="AY84" s="201" t="s">
        <v>127</v>
      </c>
      <c r="BK84" s="203">
        <f>SUM(BK85:BK87)</f>
        <v>0</v>
      </c>
    </row>
    <row r="85" s="2" customFormat="1" ht="24.15" customHeight="1">
      <c r="A85" s="40"/>
      <c r="B85" s="41"/>
      <c r="C85" s="206" t="s">
        <v>36</v>
      </c>
      <c r="D85" s="206" t="s">
        <v>130</v>
      </c>
      <c r="E85" s="207" t="s">
        <v>643</v>
      </c>
      <c r="F85" s="208" t="s">
        <v>644</v>
      </c>
      <c r="G85" s="209" t="s">
        <v>233</v>
      </c>
      <c r="H85" s="210">
        <v>87</v>
      </c>
      <c r="I85" s="211"/>
      <c r="J85" s="210">
        <f>ROUND(I85*H85,1)</f>
        <v>0</v>
      </c>
      <c r="K85" s="208" t="s">
        <v>134</v>
      </c>
      <c r="L85" s="46"/>
      <c r="M85" s="212" t="s">
        <v>18</v>
      </c>
      <c r="N85" s="213" t="s">
        <v>46</v>
      </c>
      <c r="O85" s="86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6" t="s">
        <v>135</v>
      </c>
      <c r="AT85" s="216" t="s">
        <v>130</v>
      </c>
      <c r="AU85" s="216" t="s">
        <v>84</v>
      </c>
      <c r="AY85" s="19" t="s">
        <v>127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9" t="s">
        <v>36</v>
      </c>
      <c r="BK85" s="217">
        <f>ROUND(I85*H85,1)</f>
        <v>0</v>
      </c>
      <c r="BL85" s="19" t="s">
        <v>135</v>
      </c>
      <c r="BM85" s="216" t="s">
        <v>84</v>
      </c>
    </row>
    <row r="86" s="13" customFormat="1">
      <c r="A86" s="13"/>
      <c r="B86" s="227"/>
      <c r="C86" s="228"/>
      <c r="D86" s="229" t="s">
        <v>182</v>
      </c>
      <c r="E86" s="230" t="s">
        <v>18</v>
      </c>
      <c r="F86" s="231" t="s">
        <v>645</v>
      </c>
      <c r="G86" s="228"/>
      <c r="H86" s="232">
        <v>87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8" t="s">
        <v>182</v>
      </c>
      <c r="AU86" s="238" t="s">
        <v>84</v>
      </c>
      <c r="AV86" s="13" t="s">
        <v>84</v>
      </c>
      <c r="AW86" s="13" t="s">
        <v>33</v>
      </c>
      <c r="AX86" s="13" t="s">
        <v>75</v>
      </c>
      <c r="AY86" s="238" t="s">
        <v>127</v>
      </c>
    </row>
    <row r="87" s="14" customFormat="1">
      <c r="A87" s="14"/>
      <c r="B87" s="239"/>
      <c r="C87" s="240"/>
      <c r="D87" s="229" t="s">
        <v>182</v>
      </c>
      <c r="E87" s="241" t="s">
        <v>18</v>
      </c>
      <c r="F87" s="242" t="s">
        <v>184</v>
      </c>
      <c r="G87" s="240"/>
      <c r="H87" s="243">
        <v>87</v>
      </c>
      <c r="I87" s="244"/>
      <c r="J87" s="240"/>
      <c r="K87" s="240"/>
      <c r="L87" s="245"/>
      <c r="M87" s="246"/>
      <c r="N87" s="247"/>
      <c r="O87" s="247"/>
      <c r="P87" s="247"/>
      <c r="Q87" s="247"/>
      <c r="R87" s="247"/>
      <c r="S87" s="247"/>
      <c r="T87" s="248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9" t="s">
        <v>182</v>
      </c>
      <c r="AU87" s="249" t="s">
        <v>84</v>
      </c>
      <c r="AV87" s="14" t="s">
        <v>135</v>
      </c>
      <c r="AW87" s="14" t="s">
        <v>33</v>
      </c>
      <c r="AX87" s="14" t="s">
        <v>36</v>
      </c>
      <c r="AY87" s="249" t="s">
        <v>127</v>
      </c>
    </row>
    <row r="88" s="12" customFormat="1" ht="22.8" customHeight="1">
      <c r="A88" s="12"/>
      <c r="B88" s="190"/>
      <c r="C88" s="191"/>
      <c r="D88" s="192" t="s">
        <v>74</v>
      </c>
      <c r="E88" s="204" t="s">
        <v>558</v>
      </c>
      <c r="F88" s="204" t="s">
        <v>559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SUM(P89:P102)</f>
        <v>0</v>
      </c>
      <c r="Q88" s="198"/>
      <c r="R88" s="199">
        <f>SUM(R89:R102)</f>
        <v>0</v>
      </c>
      <c r="S88" s="198"/>
      <c r="T88" s="200">
        <f>SUM(T89:T102)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36</v>
      </c>
      <c r="AT88" s="202" t="s">
        <v>74</v>
      </c>
      <c r="AU88" s="202" t="s">
        <v>36</v>
      </c>
      <c r="AY88" s="201" t="s">
        <v>127</v>
      </c>
      <c r="BK88" s="203">
        <f>SUM(BK89:BK102)</f>
        <v>0</v>
      </c>
    </row>
    <row r="89" s="2" customFormat="1" ht="24.15" customHeight="1">
      <c r="A89" s="40"/>
      <c r="B89" s="41"/>
      <c r="C89" s="206" t="s">
        <v>84</v>
      </c>
      <c r="D89" s="206" t="s">
        <v>130</v>
      </c>
      <c r="E89" s="207" t="s">
        <v>646</v>
      </c>
      <c r="F89" s="208" t="s">
        <v>647</v>
      </c>
      <c r="G89" s="209" t="s">
        <v>233</v>
      </c>
      <c r="H89" s="210">
        <v>435</v>
      </c>
      <c r="I89" s="211"/>
      <c r="J89" s="210">
        <f>ROUND(I89*H89,1)</f>
        <v>0</v>
      </c>
      <c r="K89" s="208" t="s">
        <v>134</v>
      </c>
      <c r="L89" s="46"/>
      <c r="M89" s="212" t="s">
        <v>18</v>
      </c>
      <c r="N89" s="213" t="s">
        <v>46</v>
      </c>
      <c r="O89" s="86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6" t="s">
        <v>135</v>
      </c>
      <c r="AT89" s="216" t="s">
        <v>130</v>
      </c>
      <c r="AU89" s="216" t="s">
        <v>84</v>
      </c>
      <c r="AY89" s="19" t="s">
        <v>127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9" t="s">
        <v>36</v>
      </c>
      <c r="BK89" s="217">
        <f>ROUND(I89*H89,1)</f>
        <v>0</v>
      </c>
      <c r="BL89" s="19" t="s">
        <v>135</v>
      </c>
      <c r="BM89" s="216" t="s">
        <v>135</v>
      </c>
    </row>
    <row r="90" s="13" customFormat="1">
      <c r="A90" s="13"/>
      <c r="B90" s="227"/>
      <c r="C90" s="228"/>
      <c r="D90" s="229" t="s">
        <v>182</v>
      </c>
      <c r="E90" s="230" t="s">
        <v>18</v>
      </c>
      <c r="F90" s="231" t="s">
        <v>648</v>
      </c>
      <c r="G90" s="228"/>
      <c r="H90" s="232">
        <v>435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182</v>
      </c>
      <c r="AU90" s="238" t="s">
        <v>84</v>
      </c>
      <c r="AV90" s="13" t="s">
        <v>84</v>
      </c>
      <c r="AW90" s="13" t="s">
        <v>33</v>
      </c>
      <c r="AX90" s="13" t="s">
        <v>75</v>
      </c>
      <c r="AY90" s="238" t="s">
        <v>127</v>
      </c>
    </row>
    <row r="91" s="14" customFormat="1">
      <c r="A91" s="14"/>
      <c r="B91" s="239"/>
      <c r="C91" s="240"/>
      <c r="D91" s="229" t="s">
        <v>182</v>
      </c>
      <c r="E91" s="241" t="s">
        <v>18</v>
      </c>
      <c r="F91" s="242" t="s">
        <v>184</v>
      </c>
      <c r="G91" s="240"/>
      <c r="H91" s="243">
        <v>435</v>
      </c>
      <c r="I91" s="244"/>
      <c r="J91" s="240"/>
      <c r="K91" s="240"/>
      <c r="L91" s="245"/>
      <c r="M91" s="246"/>
      <c r="N91" s="247"/>
      <c r="O91" s="247"/>
      <c r="P91" s="247"/>
      <c r="Q91" s="247"/>
      <c r="R91" s="247"/>
      <c r="S91" s="247"/>
      <c r="T91" s="248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9" t="s">
        <v>182</v>
      </c>
      <c r="AU91" s="249" t="s">
        <v>84</v>
      </c>
      <c r="AV91" s="14" t="s">
        <v>135</v>
      </c>
      <c r="AW91" s="14" t="s">
        <v>33</v>
      </c>
      <c r="AX91" s="14" t="s">
        <v>36</v>
      </c>
      <c r="AY91" s="249" t="s">
        <v>127</v>
      </c>
    </row>
    <row r="92" s="2" customFormat="1" ht="24.15" customHeight="1">
      <c r="A92" s="40"/>
      <c r="B92" s="41"/>
      <c r="C92" s="206" t="s">
        <v>138</v>
      </c>
      <c r="D92" s="206" t="s">
        <v>130</v>
      </c>
      <c r="E92" s="207" t="s">
        <v>649</v>
      </c>
      <c r="F92" s="208" t="s">
        <v>650</v>
      </c>
      <c r="G92" s="209" t="s">
        <v>233</v>
      </c>
      <c r="H92" s="210">
        <v>52200</v>
      </c>
      <c r="I92" s="211"/>
      <c r="J92" s="210">
        <f>ROUND(I92*H92,1)</f>
        <v>0</v>
      </c>
      <c r="K92" s="208" t="s">
        <v>134</v>
      </c>
      <c r="L92" s="46"/>
      <c r="M92" s="212" t="s">
        <v>18</v>
      </c>
      <c r="N92" s="213" t="s">
        <v>46</v>
      </c>
      <c r="O92" s="86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6" t="s">
        <v>135</v>
      </c>
      <c r="AT92" s="216" t="s">
        <v>130</v>
      </c>
      <c r="AU92" s="216" t="s">
        <v>84</v>
      </c>
      <c r="AY92" s="19" t="s">
        <v>127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9" t="s">
        <v>36</v>
      </c>
      <c r="BK92" s="217">
        <f>ROUND(I92*H92,1)</f>
        <v>0</v>
      </c>
      <c r="BL92" s="19" t="s">
        <v>135</v>
      </c>
      <c r="BM92" s="216" t="s">
        <v>141</v>
      </c>
    </row>
    <row r="93" s="2" customFormat="1" ht="24.15" customHeight="1">
      <c r="A93" s="40"/>
      <c r="B93" s="41"/>
      <c r="C93" s="206" t="s">
        <v>135</v>
      </c>
      <c r="D93" s="206" t="s">
        <v>130</v>
      </c>
      <c r="E93" s="207" t="s">
        <v>651</v>
      </c>
      <c r="F93" s="208" t="s">
        <v>652</v>
      </c>
      <c r="G93" s="209" t="s">
        <v>233</v>
      </c>
      <c r="H93" s="210">
        <v>435</v>
      </c>
      <c r="I93" s="211"/>
      <c r="J93" s="210">
        <f>ROUND(I93*H93,1)</f>
        <v>0</v>
      </c>
      <c r="K93" s="208" t="s">
        <v>134</v>
      </c>
      <c r="L93" s="46"/>
      <c r="M93" s="212" t="s">
        <v>18</v>
      </c>
      <c r="N93" s="213" t="s">
        <v>46</v>
      </c>
      <c r="O93" s="86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6" t="s">
        <v>135</v>
      </c>
      <c r="AT93" s="216" t="s">
        <v>130</v>
      </c>
      <c r="AU93" s="216" t="s">
        <v>84</v>
      </c>
      <c r="AY93" s="19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9" t="s">
        <v>36</v>
      </c>
      <c r="BK93" s="217">
        <f>ROUND(I93*H93,1)</f>
        <v>0</v>
      </c>
      <c r="BL93" s="19" t="s">
        <v>135</v>
      </c>
      <c r="BM93" s="216" t="s">
        <v>144</v>
      </c>
    </row>
    <row r="94" s="2" customFormat="1" ht="33" customHeight="1">
      <c r="A94" s="40"/>
      <c r="B94" s="41"/>
      <c r="C94" s="206" t="s">
        <v>149</v>
      </c>
      <c r="D94" s="206" t="s">
        <v>130</v>
      </c>
      <c r="E94" s="207" t="s">
        <v>653</v>
      </c>
      <c r="F94" s="208" t="s">
        <v>654</v>
      </c>
      <c r="G94" s="209" t="s">
        <v>160</v>
      </c>
      <c r="H94" s="210">
        <v>1</v>
      </c>
      <c r="I94" s="211"/>
      <c r="J94" s="210">
        <f>ROUND(I94*H94,1)</f>
        <v>0</v>
      </c>
      <c r="K94" s="208" t="s">
        <v>134</v>
      </c>
      <c r="L94" s="46"/>
      <c r="M94" s="212" t="s">
        <v>18</v>
      </c>
      <c r="N94" s="213" t="s">
        <v>46</v>
      </c>
      <c r="O94" s="86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6" t="s">
        <v>135</v>
      </c>
      <c r="AT94" s="216" t="s">
        <v>130</v>
      </c>
      <c r="AU94" s="216" t="s">
        <v>84</v>
      </c>
      <c r="AY94" s="19" t="s">
        <v>127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9" t="s">
        <v>36</v>
      </c>
      <c r="BK94" s="217">
        <f>ROUND(I94*H94,1)</f>
        <v>0</v>
      </c>
      <c r="BL94" s="19" t="s">
        <v>135</v>
      </c>
      <c r="BM94" s="216" t="s">
        <v>154</v>
      </c>
    </row>
    <row r="95" s="2" customFormat="1" ht="16.5" customHeight="1">
      <c r="A95" s="40"/>
      <c r="B95" s="41"/>
      <c r="C95" s="206" t="s">
        <v>141</v>
      </c>
      <c r="D95" s="206" t="s">
        <v>130</v>
      </c>
      <c r="E95" s="207" t="s">
        <v>655</v>
      </c>
      <c r="F95" s="208" t="s">
        <v>656</v>
      </c>
      <c r="G95" s="209" t="s">
        <v>233</v>
      </c>
      <c r="H95" s="210">
        <v>435</v>
      </c>
      <c r="I95" s="211"/>
      <c r="J95" s="210">
        <f>ROUND(I95*H95,1)</f>
        <v>0</v>
      </c>
      <c r="K95" s="208" t="s">
        <v>134</v>
      </c>
      <c r="L95" s="46"/>
      <c r="M95" s="212" t="s">
        <v>18</v>
      </c>
      <c r="N95" s="213" t="s">
        <v>46</v>
      </c>
      <c r="O95" s="86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6" t="s">
        <v>135</v>
      </c>
      <c r="AT95" s="216" t="s">
        <v>130</v>
      </c>
      <c r="AU95" s="216" t="s">
        <v>84</v>
      </c>
      <c r="AY95" s="19" t="s">
        <v>127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9" t="s">
        <v>36</v>
      </c>
      <c r="BK95" s="217">
        <f>ROUND(I95*H95,1)</f>
        <v>0</v>
      </c>
      <c r="BL95" s="19" t="s">
        <v>135</v>
      </c>
      <c r="BM95" s="216" t="s">
        <v>8</v>
      </c>
    </row>
    <row r="96" s="2" customFormat="1" ht="16.5" customHeight="1">
      <c r="A96" s="40"/>
      <c r="B96" s="41"/>
      <c r="C96" s="206" t="s">
        <v>157</v>
      </c>
      <c r="D96" s="206" t="s">
        <v>130</v>
      </c>
      <c r="E96" s="207" t="s">
        <v>657</v>
      </c>
      <c r="F96" s="208" t="s">
        <v>658</v>
      </c>
      <c r="G96" s="209" t="s">
        <v>233</v>
      </c>
      <c r="H96" s="210">
        <v>52200</v>
      </c>
      <c r="I96" s="211"/>
      <c r="J96" s="210">
        <f>ROUND(I96*H96,1)</f>
        <v>0</v>
      </c>
      <c r="K96" s="208" t="s">
        <v>134</v>
      </c>
      <c r="L96" s="46"/>
      <c r="M96" s="212" t="s">
        <v>18</v>
      </c>
      <c r="N96" s="213" t="s">
        <v>46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135</v>
      </c>
      <c r="AT96" s="216" t="s">
        <v>130</v>
      </c>
      <c r="AU96" s="216" t="s">
        <v>84</v>
      </c>
      <c r="AY96" s="19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36</v>
      </c>
      <c r="BK96" s="217">
        <f>ROUND(I96*H96,1)</f>
        <v>0</v>
      </c>
      <c r="BL96" s="19" t="s">
        <v>135</v>
      </c>
      <c r="BM96" s="216" t="s">
        <v>161</v>
      </c>
    </row>
    <row r="97" s="2" customFormat="1" ht="16.5" customHeight="1">
      <c r="A97" s="40"/>
      <c r="B97" s="41"/>
      <c r="C97" s="206" t="s">
        <v>144</v>
      </c>
      <c r="D97" s="206" t="s">
        <v>130</v>
      </c>
      <c r="E97" s="207" t="s">
        <v>659</v>
      </c>
      <c r="F97" s="208" t="s">
        <v>660</v>
      </c>
      <c r="G97" s="209" t="s">
        <v>233</v>
      </c>
      <c r="H97" s="210">
        <v>435</v>
      </c>
      <c r="I97" s="211"/>
      <c r="J97" s="210">
        <f>ROUND(I97*H97,1)</f>
        <v>0</v>
      </c>
      <c r="K97" s="208" t="s">
        <v>134</v>
      </c>
      <c r="L97" s="46"/>
      <c r="M97" s="212" t="s">
        <v>18</v>
      </c>
      <c r="N97" s="213" t="s">
        <v>46</v>
      </c>
      <c r="O97" s="86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6" t="s">
        <v>135</v>
      </c>
      <c r="AT97" s="216" t="s">
        <v>130</v>
      </c>
      <c r="AU97" s="216" t="s">
        <v>84</v>
      </c>
      <c r="AY97" s="19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9" t="s">
        <v>36</v>
      </c>
      <c r="BK97" s="217">
        <f>ROUND(I97*H97,1)</f>
        <v>0</v>
      </c>
      <c r="BL97" s="19" t="s">
        <v>135</v>
      </c>
      <c r="BM97" s="216" t="s">
        <v>153</v>
      </c>
    </row>
    <row r="98" s="2" customFormat="1" ht="21.75" customHeight="1">
      <c r="A98" s="40"/>
      <c r="B98" s="41"/>
      <c r="C98" s="206" t="s">
        <v>167</v>
      </c>
      <c r="D98" s="206" t="s">
        <v>130</v>
      </c>
      <c r="E98" s="207" t="s">
        <v>661</v>
      </c>
      <c r="F98" s="208" t="s">
        <v>662</v>
      </c>
      <c r="G98" s="209" t="s">
        <v>180</v>
      </c>
      <c r="H98" s="210">
        <v>29</v>
      </c>
      <c r="I98" s="211"/>
      <c r="J98" s="210">
        <f>ROUND(I98*H98,1)</f>
        <v>0</v>
      </c>
      <c r="K98" s="208" t="s">
        <v>134</v>
      </c>
      <c r="L98" s="46"/>
      <c r="M98" s="212" t="s">
        <v>18</v>
      </c>
      <c r="N98" s="213" t="s">
        <v>46</v>
      </c>
      <c r="O98" s="86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6" t="s">
        <v>135</v>
      </c>
      <c r="AT98" s="216" t="s">
        <v>130</v>
      </c>
      <c r="AU98" s="216" t="s">
        <v>84</v>
      </c>
      <c r="AY98" s="19" t="s">
        <v>127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9" t="s">
        <v>36</v>
      </c>
      <c r="BK98" s="217">
        <f>ROUND(I98*H98,1)</f>
        <v>0</v>
      </c>
      <c r="BL98" s="19" t="s">
        <v>135</v>
      </c>
      <c r="BM98" s="216" t="s">
        <v>170</v>
      </c>
    </row>
    <row r="99" s="13" customFormat="1">
      <c r="A99" s="13"/>
      <c r="B99" s="227"/>
      <c r="C99" s="228"/>
      <c r="D99" s="229" t="s">
        <v>182</v>
      </c>
      <c r="E99" s="230" t="s">
        <v>18</v>
      </c>
      <c r="F99" s="231" t="s">
        <v>663</v>
      </c>
      <c r="G99" s="228"/>
      <c r="H99" s="232">
        <v>29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182</v>
      </c>
      <c r="AU99" s="238" t="s">
        <v>84</v>
      </c>
      <c r="AV99" s="13" t="s">
        <v>84</v>
      </c>
      <c r="AW99" s="13" t="s">
        <v>33</v>
      </c>
      <c r="AX99" s="13" t="s">
        <v>75</v>
      </c>
      <c r="AY99" s="238" t="s">
        <v>127</v>
      </c>
    </row>
    <row r="100" s="14" customFormat="1">
      <c r="A100" s="14"/>
      <c r="B100" s="239"/>
      <c r="C100" s="240"/>
      <c r="D100" s="229" t="s">
        <v>182</v>
      </c>
      <c r="E100" s="241" t="s">
        <v>18</v>
      </c>
      <c r="F100" s="242" t="s">
        <v>184</v>
      </c>
      <c r="G100" s="240"/>
      <c r="H100" s="243">
        <v>29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182</v>
      </c>
      <c r="AU100" s="249" t="s">
        <v>84</v>
      </c>
      <c r="AV100" s="14" t="s">
        <v>135</v>
      </c>
      <c r="AW100" s="14" t="s">
        <v>33</v>
      </c>
      <c r="AX100" s="14" t="s">
        <v>36</v>
      </c>
      <c r="AY100" s="249" t="s">
        <v>127</v>
      </c>
    </row>
    <row r="101" s="2" customFormat="1" ht="21.75" customHeight="1">
      <c r="A101" s="40"/>
      <c r="B101" s="41"/>
      <c r="C101" s="206" t="s">
        <v>154</v>
      </c>
      <c r="D101" s="206" t="s">
        <v>130</v>
      </c>
      <c r="E101" s="207" t="s">
        <v>664</v>
      </c>
      <c r="F101" s="208" t="s">
        <v>665</v>
      </c>
      <c r="G101" s="209" t="s">
        <v>180</v>
      </c>
      <c r="H101" s="210">
        <v>3480</v>
      </c>
      <c r="I101" s="211"/>
      <c r="J101" s="210">
        <f>ROUND(I101*H101,1)</f>
        <v>0</v>
      </c>
      <c r="K101" s="208" t="s">
        <v>134</v>
      </c>
      <c r="L101" s="46"/>
      <c r="M101" s="212" t="s">
        <v>18</v>
      </c>
      <c r="N101" s="213" t="s">
        <v>46</v>
      </c>
      <c r="O101" s="86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6" t="s">
        <v>135</v>
      </c>
      <c r="AT101" s="216" t="s">
        <v>130</v>
      </c>
      <c r="AU101" s="216" t="s">
        <v>84</v>
      </c>
      <c r="AY101" s="19" t="s">
        <v>127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9" t="s">
        <v>36</v>
      </c>
      <c r="BK101" s="217">
        <f>ROUND(I101*H101,1)</f>
        <v>0</v>
      </c>
      <c r="BL101" s="19" t="s">
        <v>135</v>
      </c>
      <c r="BM101" s="216" t="s">
        <v>173</v>
      </c>
    </row>
    <row r="102" s="2" customFormat="1" ht="21.75" customHeight="1">
      <c r="A102" s="40"/>
      <c r="B102" s="41"/>
      <c r="C102" s="206" t="s">
        <v>174</v>
      </c>
      <c r="D102" s="206" t="s">
        <v>130</v>
      </c>
      <c r="E102" s="207" t="s">
        <v>666</v>
      </c>
      <c r="F102" s="208" t="s">
        <v>667</v>
      </c>
      <c r="G102" s="209" t="s">
        <v>180</v>
      </c>
      <c r="H102" s="210">
        <v>29</v>
      </c>
      <c r="I102" s="211"/>
      <c r="J102" s="210">
        <f>ROUND(I102*H102,1)</f>
        <v>0</v>
      </c>
      <c r="K102" s="208" t="s">
        <v>134</v>
      </c>
      <c r="L102" s="46"/>
      <c r="M102" s="250" t="s">
        <v>18</v>
      </c>
      <c r="N102" s="251" t="s">
        <v>46</v>
      </c>
      <c r="O102" s="252"/>
      <c r="P102" s="253">
        <f>O102*H102</f>
        <v>0</v>
      </c>
      <c r="Q102" s="253">
        <v>0</v>
      </c>
      <c r="R102" s="253">
        <f>Q102*H102</f>
        <v>0</v>
      </c>
      <c r="S102" s="253">
        <v>0</v>
      </c>
      <c r="T102" s="25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6" t="s">
        <v>135</v>
      </c>
      <c r="AT102" s="216" t="s">
        <v>130</v>
      </c>
      <c r="AU102" s="216" t="s">
        <v>84</v>
      </c>
      <c r="AY102" s="19" t="s">
        <v>127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9" t="s">
        <v>36</v>
      </c>
      <c r="BK102" s="217">
        <f>ROUND(I102*H102,1)</f>
        <v>0</v>
      </c>
      <c r="BL102" s="19" t="s">
        <v>135</v>
      </c>
      <c r="BM102" s="216" t="s">
        <v>177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PLH6Ih6J9x0/iVkLD4GJU4xwfszOmfXXK3vmu11oHa23QuPDKT/7MNMQyLznSvHk/NeB8punPQWeUZDeGAty8w==" hashValue="8mXyh8yfNYQhX9l0xIYU+8aUdLd76sCK5tEVhj8utDcTm98ErZNpjvZZxIl3IRk99YZhoYrFMLuC/nFrZkgybg==" algorithmName="SHA-512" password="CC35"/>
  <autoFilter ref="C81:K10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668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ROUND(J83,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ROUND((SUM(BE83:BE114)),  0)</f>
        <v>0</v>
      </c>
      <c r="G33" s="40"/>
      <c r="H33" s="40"/>
      <c r="I33" s="150">
        <v>0.20999999999999999</v>
      </c>
      <c r="J33" s="149">
        <f>ROUND(((SUM(BE83:BE114))*I33),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ROUND((SUM(BF83:BF114)),  0)</f>
        <v>0</v>
      </c>
      <c r="G34" s="40"/>
      <c r="H34" s="40"/>
      <c r="I34" s="150">
        <v>0.12</v>
      </c>
      <c r="J34" s="149">
        <f>ROUND(((SUM(BF83:BF114))*I34),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ROUND((SUM(BG83:BG114)),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ROUND((SUM(BH83:BH114)),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ROUND((SUM(BI83:BI114)),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Hromosvod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107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669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109</v>
      </c>
      <c r="E62" s="170"/>
      <c r="F62" s="170"/>
      <c r="G62" s="170"/>
      <c r="H62" s="170"/>
      <c r="I62" s="170"/>
      <c r="J62" s="171">
        <f>J87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245</v>
      </c>
      <c r="E63" s="176"/>
      <c r="F63" s="176"/>
      <c r="G63" s="176"/>
      <c r="H63" s="176"/>
      <c r="I63" s="176"/>
      <c r="J63" s="177">
        <f>J88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112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Lékárna U Bílého jednorožce - oprava krovu a výměna střešní krytiny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05 - Hromosvod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20</v>
      </c>
      <c r="D77" s="42"/>
      <c r="E77" s="42"/>
      <c r="F77" s="29" t="str">
        <f>F12</f>
        <v xml:space="preserve">náměstí Míru 149/I. </v>
      </c>
      <c r="G77" s="42"/>
      <c r="H77" s="42"/>
      <c r="I77" s="34" t="s">
        <v>22</v>
      </c>
      <c r="J77" s="74" t="str">
        <f>IF(J12="","",J12)</f>
        <v>5. 6. 2025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24</v>
      </c>
      <c r="D79" s="42"/>
      <c r="E79" s="42"/>
      <c r="F79" s="29" t="str">
        <f>E15</f>
        <v>Galerie Klatovy / Klenová, příspěvková organizace</v>
      </c>
      <c r="G79" s="42"/>
      <c r="H79" s="42"/>
      <c r="I79" s="34" t="s">
        <v>31</v>
      </c>
      <c r="J79" s="38" t="str">
        <f>E21</f>
        <v>ATELIER SOUKUP OPL ŠVEHLA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37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113</v>
      </c>
      <c r="D82" s="182" t="s">
        <v>60</v>
      </c>
      <c r="E82" s="182" t="s">
        <v>56</v>
      </c>
      <c r="F82" s="182" t="s">
        <v>57</v>
      </c>
      <c r="G82" s="182" t="s">
        <v>114</v>
      </c>
      <c r="H82" s="182" t="s">
        <v>115</v>
      </c>
      <c r="I82" s="182" t="s">
        <v>116</v>
      </c>
      <c r="J82" s="182" t="s">
        <v>105</v>
      </c>
      <c r="K82" s="183" t="s">
        <v>117</v>
      </c>
      <c r="L82" s="184"/>
      <c r="M82" s="94" t="s">
        <v>18</v>
      </c>
      <c r="N82" s="95" t="s">
        <v>45</v>
      </c>
      <c r="O82" s="95" t="s">
        <v>118</v>
      </c>
      <c r="P82" s="95" t="s">
        <v>119</v>
      </c>
      <c r="Q82" s="95" t="s">
        <v>120</v>
      </c>
      <c r="R82" s="95" t="s">
        <v>121</v>
      </c>
      <c r="S82" s="95" t="s">
        <v>122</v>
      </c>
      <c r="T82" s="96" t="s">
        <v>123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124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P84+P87</f>
        <v>0</v>
      </c>
      <c r="Q83" s="98"/>
      <c r="R83" s="187">
        <f>R84+R87</f>
        <v>0</v>
      </c>
      <c r="S83" s="98"/>
      <c r="T83" s="188">
        <f>T84+T87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74</v>
      </c>
      <c r="AU83" s="19" t="s">
        <v>106</v>
      </c>
      <c r="BK83" s="189">
        <f>BK84+BK87</f>
        <v>0</v>
      </c>
    </row>
    <row r="84" s="12" customFormat="1" ht="25.92" customHeight="1">
      <c r="A84" s="12"/>
      <c r="B84" s="190"/>
      <c r="C84" s="191"/>
      <c r="D84" s="192" t="s">
        <v>74</v>
      </c>
      <c r="E84" s="193" t="s">
        <v>125</v>
      </c>
      <c r="F84" s="193" t="s">
        <v>126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</f>
        <v>0</v>
      </c>
      <c r="Q84" s="198"/>
      <c r="R84" s="199">
        <f>R85</f>
        <v>0</v>
      </c>
      <c r="S84" s="198"/>
      <c r="T84" s="200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36</v>
      </c>
      <c r="AT84" s="202" t="s">
        <v>74</v>
      </c>
      <c r="AU84" s="202" t="s">
        <v>75</v>
      </c>
      <c r="AY84" s="201" t="s">
        <v>127</v>
      </c>
      <c r="BK84" s="203">
        <f>BK85</f>
        <v>0</v>
      </c>
    </row>
    <row r="85" s="12" customFormat="1" ht="22.8" customHeight="1">
      <c r="A85" s="12"/>
      <c r="B85" s="190"/>
      <c r="C85" s="191"/>
      <c r="D85" s="192" t="s">
        <v>74</v>
      </c>
      <c r="E85" s="204" t="s">
        <v>670</v>
      </c>
      <c r="F85" s="204" t="s">
        <v>671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P86</f>
        <v>0</v>
      </c>
      <c r="Q85" s="198"/>
      <c r="R85" s="199">
        <f>R86</f>
        <v>0</v>
      </c>
      <c r="S85" s="198"/>
      <c r="T85" s="200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36</v>
      </c>
      <c r="AT85" s="202" t="s">
        <v>74</v>
      </c>
      <c r="AU85" s="202" t="s">
        <v>36</v>
      </c>
      <c r="AY85" s="201" t="s">
        <v>127</v>
      </c>
      <c r="BK85" s="203">
        <f>BK86</f>
        <v>0</v>
      </c>
    </row>
    <row r="86" s="2" customFormat="1" ht="16.5" customHeight="1">
      <c r="A86" s="40"/>
      <c r="B86" s="41"/>
      <c r="C86" s="206" t="s">
        <v>36</v>
      </c>
      <c r="D86" s="206" t="s">
        <v>130</v>
      </c>
      <c r="E86" s="207" t="s">
        <v>672</v>
      </c>
      <c r="F86" s="208" t="s">
        <v>673</v>
      </c>
      <c r="G86" s="209" t="s">
        <v>233</v>
      </c>
      <c r="H86" s="210">
        <v>15</v>
      </c>
      <c r="I86" s="211"/>
      <c r="J86" s="210">
        <f>ROUND(I86*H86,1)</f>
        <v>0</v>
      </c>
      <c r="K86" s="208" t="s">
        <v>134</v>
      </c>
      <c r="L86" s="46"/>
      <c r="M86" s="212" t="s">
        <v>18</v>
      </c>
      <c r="N86" s="213" t="s">
        <v>46</v>
      </c>
      <c r="O86" s="86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6" t="s">
        <v>135</v>
      </c>
      <c r="AT86" s="216" t="s">
        <v>130</v>
      </c>
      <c r="AU86" s="216" t="s">
        <v>84</v>
      </c>
      <c r="AY86" s="19" t="s">
        <v>127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9" t="s">
        <v>36</v>
      </c>
      <c r="BK86" s="217">
        <f>ROUND(I86*H86,1)</f>
        <v>0</v>
      </c>
      <c r="BL86" s="19" t="s">
        <v>135</v>
      </c>
      <c r="BM86" s="216" t="s">
        <v>84</v>
      </c>
    </row>
    <row r="87" s="12" customFormat="1" ht="25.92" customHeight="1">
      <c r="A87" s="12"/>
      <c r="B87" s="190"/>
      <c r="C87" s="191"/>
      <c r="D87" s="192" t="s">
        <v>74</v>
      </c>
      <c r="E87" s="193" t="s">
        <v>145</v>
      </c>
      <c r="F87" s="193" t="s">
        <v>146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</f>
        <v>0</v>
      </c>
      <c r="Q87" s="198"/>
      <c r="R87" s="199">
        <f>R88</f>
        <v>0</v>
      </c>
      <c r="S87" s="198"/>
      <c r="T87" s="200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36</v>
      </c>
      <c r="AT87" s="202" t="s">
        <v>74</v>
      </c>
      <c r="AU87" s="202" t="s">
        <v>75</v>
      </c>
      <c r="AY87" s="201" t="s">
        <v>127</v>
      </c>
      <c r="BK87" s="203">
        <f>BK88</f>
        <v>0</v>
      </c>
    </row>
    <row r="88" s="12" customFormat="1" ht="22.8" customHeight="1">
      <c r="A88" s="12"/>
      <c r="B88" s="190"/>
      <c r="C88" s="191"/>
      <c r="D88" s="192" t="s">
        <v>74</v>
      </c>
      <c r="E88" s="204" t="s">
        <v>267</v>
      </c>
      <c r="F88" s="204" t="s">
        <v>95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SUM(P89:P114)</f>
        <v>0</v>
      </c>
      <c r="Q88" s="198"/>
      <c r="R88" s="199">
        <f>SUM(R89:R114)</f>
        <v>0</v>
      </c>
      <c r="S88" s="198"/>
      <c r="T88" s="200">
        <f>SUM(T89:T114)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36</v>
      </c>
      <c r="AT88" s="202" t="s">
        <v>74</v>
      </c>
      <c r="AU88" s="202" t="s">
        <v>36</v>
      </c>
      <c r="AY88" s="201" t="s">
        <v>127</v>
      </c>
      <c r="BK88" s="203">
        <f>SUM(BK89:BK114)</f>
        <v>0</v>
      </c>
    </row>
    <row r="89" s="2" customFormat="1" ht="16.5" customHeight="1">
      <c r="A89" s="40"/>
      <c r="B89" s="41"/>
      <c r="C89" s="206" t="s">
        <v>84</v>
      </c>
      <c r="D89" s="206" t="s">
        <v>130</v>
      </c>
      <c r="E89" s="207" t="s">
        <v>674</v>
      </c>
      <c r="F89" s="208" t="s">
        <v>675</v>
      </c>
      <c r="G89" s="209" t="s">
        <v>180</v>
      </c>
      <c r="H89" s="210">
        <v>10</v>
      </c>
      <c r="I89" s="211"/>
      <c r="J89" s="210">
        <f>ROUND(I89*H89,1)</f>
        <v>0</v>
      </c>
      <c r="K89" s="208" t="s">
        <v>134</v>
      </c>
      <c r="L89" s="46"/>
      <c r="M89" s="212" t="s">
        <v>18</v>
      </c>
      <c r="N89" s="213" t="s">
        <v>46</v>
      </c>
      <c r="O89" s="86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6" t="s">
        <v>135</v>
      </c>
      <c r="AT89" s="216" t="s">
        <v>130</v>
      </c>
      <c r="AU89" s="216" t="s">
        <v>84</v>
      </c>
      <c r="AY89" s="19" t="s">
        <v>127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9" t="s">
        <v>36</v>
      </c>
      <c r="BK89" s="217">
        <f>ROUND(I89*H89,1)</f>
        <v>0</v>
      </c>
      <c r="BL89" s="19" t="s">
        <v>135</v>
      </c>
      <c r="BM89" s="216" t="s">
        <v>135</v>
      </c>
    </row>
    <row r="90" s="2" customFormat="1" ht="16.5" customHeight="1">
      <c r="A90" s="40"/>
      <c r="B90" s="41"/>
      <c r="C90" s="206" t="s">
        <v>138</v>
      </c>
      <c r="D90" s="206" t="s">
        <v>130</v>
      </c>
      <c r="E90" s="207" t="s">
        <v>676</v>
      </c>
      <c r="F90" s="208" t="s">
        <v>677</v>
      </c>
      <c r="G90" s="209" t="s">
        <v>180</v>
      </c>
      <c r="H90" s="210">
        <v>10</v>
      </c>
      <c r="I90" s="211"/>
      <c r="J90" s="210">
        <f>ROUND(I90*H90,1)</f>
        <v>0</v>
      </c>
      <c r="K90" s="208" t="s">
        <v>134</v>
      </c>
      <c r="L90" s="46"/>
      <c r="M90" s="212" t="s">
        <v>18</v>
      </c>
      <c r="N90" s="213" t="s">
        <v>46</v>
      </c>
      <c r="O90" s="86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6" t="s">
        <v>135</v>
      </c>
      <c r="AT90" s="216" t="s">
        <v>130</v>
      </c>
      <c r="AU90" s="216" t="s">
        <v>84</v>
      </c>
      <c r="AY90" s="19" t="s">
        <v>127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9" t="s">
        <v>36</v>
      </c>
      <c r="BK90" s="217">
        <f>ROUND(I90*H90,1)</f>
        <v>0</v>
      </c>
      <c r="BL90" s="19" t="s">
        <v>135</v>
      </c>
      <c r="BM90" s="216" t="s">
        <v>141</v>
      </c>
    </row>
    <row r="91" s="2" customFormat="1" ht="16.5" customHeight="1">
      <c r="A91" s="40"/>
      <c r="B91" s="41"/>
      <c r="C91" s="206" t="s">
        <v>135</v>
      </c>
      <c r="D91" s="206" t="s">
        <v>130</v>
      </c>
      <c r="E91" s="207" t="s">
        <v>678</v>
      </c>
      <c r="F91" s="208" t="s">
        <v>679</v>
      </c>
      <c r="G91" s="209" t="s">
        <v>233</v>
      </c>
      <c r="H91" s="210">
        <v>3.5</v>
      </c>
      <c r="I91" s="211"/>
      <c r="J91" s="210">
        <f>ROUND(I91*H91,1)</f>
        <v>0</v>
      </c>
      <c r="K91" s="208" t="s">
        <v>134</v>
      </c>
      <c r="L91" s="46"/>
      <c r="M91" s="212" t="s">
        <v>18</v>
      </c>
      <c r="N91" s="213" t="s">
        <v>46</v>
      </c>
      <c r="O91" s="86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6" t="s">
        <v>135</v>
      </c>
      <c r="AT91" s="216" t="s">
        <v>130</v>
      </c>
      <c r="AU91" s="216" t="s">
        <v>84</v>
      </c>
      <c r="AY91" s="19" t="s">
        <v>127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9" t="s">
        <v>36</v>
      </c>
      <c r="BK91" s="217">
        <f>ROUND(I91*H91,1)</f>
        <v>0</v>
      </c>
      <c r="BL91" s="19" t="s">
        <v>135</v>
      </c>
      <c r="BM91" s="216" t="s">
        <v>144</v>
      </c>
    </row>
    <row r="92" s="2" customFormat="1" ht="16.5" customHeight="1">
      <c r="A92" s="40"/>
      <c r="B92" s="41"/>
      <c r="C92" s="206" t="s">
        <v>149</v>
      </c>
      <c r="D92" s="206" t="s">
        <v>130</v>
      </c>
      <c r="E92" s="207" t="s">
        <v>680</v>
      </c>
      <c r="F92" s="208" t="s">
        <v>681</v>
      </c>
      <c r="G92" s="209" t="s">
        <v>160</v>
      </c>
      <c r="H92" s="210">
        <v>4</v>
      </c>
      <c r="I92" s="211"/>
      <c r="J92" s="210">
        <f>ROUND(I92*H92,1)</f>
        <v>0</v>
      </c>
      <c r="K92" s="208" t="s">
        <v>134</v>
      </c>
      <c r="L92" s="46"/>
      <c r="M92" s="212" t="s">
        <v>18</v>
      </c>
      <c r="N92" s="213" t="s">
        <v>46</v>
      </c>
      <c r="O92" s="86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6" t="s">
        <v>135</v>
      </c>
      <c r="AT92" s="216" t="s">
        <v>130</v>
      </c>
      <c r="AU92" s="216" t="s">
        <v>84</v>
      </c>
      <c r="AY92" s="19" t="s">
        <v>127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9" t="s">
        <v>36</v>
      </c>
      <c r="BK92" s="217">
        <f>ROUND(I92*H92,1)</f>
        <v>0</v>
      </c>
      <c r="BL92" s="19" t="s">
        <v>135</v>
      </c>
      <c r="BM92" s="216" t="s">
        <v>154</v>
      </c>
    </row>
    <row r="93" s="2" customFormat="1" ht="16.5" customHeight="1">
      <c r="A93" s="40"/>
      <c r="B93" s="41"/>
      <c r="C93" s="206" t="s">
        <v>141</v>
      </c>
      <c r="D93" s="206" t="s">
        <v>130</v>
      </c>
      <c r="E93" s="207" t="s">
        <v>682</v>
      </c>
      <c r="F93" s="208" t="s">
        <v>683</v>
      </c>
      <c r="G93" s="209" t="s">
        <v>160</v>
      </c>
      <c r="H93" s="210">
        <v>1</v>
      </c>
      <c r="I93" s="211"/>
      <c r="J93" s="210">
        <f>ROUND(I93*H93,1)</f>
        <v>0</v>
      </c>
      <c r="K93" s="208" t="s">
        <v>134</v>
      </c>
      <c r="L93" s="46"/>
      <c r="M93" s="212" t="s">
        <v>18</v>
      </c>
      <c r="N93" s="213" t="s">
        <v>46</v>
      </c>
      <c r="O93" s="86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6" t="s">
        <v>135</v>
      </c>
      <c r="AT93" s="216" t="s">
        <v>130</v>
      </c>
      <c r="AU93" s="216" t="s">
        <v>84</v>
      </c>
      <c r="AY93" s="19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9" t="s">
        <v>36</v>
      </c>
      <c r="BK93" s="217">
        <f>ROUND(I93*H93,1)</f>
        <v>0</v>
      </c>
      <c r="BL93" s="19" t="s">
        <v>135</v>
      </c>
      <c r="BM93" s="216" t="s">
        <v>8</v>
      </c>
    </row>
    <row r="94" s="2" customFormat="1" ht="16.5" customHeight="1">
      <c r="A94" s="40"/>
      <c r="B94" s="41"/>
      <c r="C94" s="206" t="s">
        <v>157</v>
      </c>
      <c r="D94" s="206" t="s">
        <v>130</v>
      </c>
      <c r="E94" s="207" t="s">
        <v>684</v>
      </c>
      <c r="F94" s="208" t="s">
        <v>685</v>
      </c>
      <c r="G94" s="209" t="s">
        <v>562</v>
      </c>
      <c r="H94" s="210">
        <v>24</v>
      </c>
      <c r="I94" s="211"/>
      <c r="J94" s="210">
        <f>ROUND(I94*H94,1)</f>
        <v>0</v>
      </c>
      <c r="K94" s="208" t="s">
        <v>134</v>
      </c>
      <c r="L94" s="46"/>
      <c r="M94" s="212" t="s">
        <v>18</v>
      </c>
      <c r="N94" s="213" t="s">
        <v>46</v>
      </c>
      <c r="O94" s="86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6" t="s">
        <v>135</v>
      </c>
      <c r="AT94" s="216" t="s">
        <v>130</v>
      </c>
      <c r="AU94" s="216" t="s">
        <v>84</v>
      </c>
      <c r="AY94" s="19" t="s">
        <v>127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9" t="s">
        <v>36</v>
      </c>
      <c r="BK94" s="217">
        <f>ROUND(I94*H94,1)</f>
        <v>0</v>
      </c>
      <c r="BL94" s="19" t="s">
        <v>135</v>
      </c>
      <c r="BM94" s="216" t="s">
        <v>161</v>
      </c>
    </row>
    <row r="95" s="2" customFormat="1" ht="16.5" customHeight="1">
      <c r="A95" s="40"/>
      <c r="B95" s="41"/>
      <c r="C95" s="206" t="s">
        <v>144</v>
      </c>
      <c r="D95" s="206" t="s">
        <v>130</v>
      </c>
      <c r="E95" s="207" t="s">
        <v>686</v>
      </c>
      <c r="F95" s="208" t="s">
        <v>687</v>
      </c>
      <c r="G95" s="209" t="s">
        <v>562</v>
      </c>
      <c r="H95" s="210">
        <v>24</v>
      </c>
      <c r="I95" s="211"/>
      <c r="J95" s="210">
        <f>ROUND(I95*H95,1)</f>
        <v>0</v>
      </c>
      <c r="K95" s="208" t="s">
        <v>134</v>
      </c>
      <c r="L95" s="46"/>
      <c r="M95" s="212" t="s">
        <v>18</v>
      </c>
      <c r="N95" s="213" t="s">
        <v>46</v>
      </c>
      <c r="O95" s="86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6" t="s">
        <v>135</v>
      </c>
      <c r="AT95" s="216" t="s">
        <v>130</v>
      </c>
      <c r="AU95" s="216" t="s">
        <v>84</v>
      </c>
      <c r="AY95" s="19" t="s">
        <v>127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9" t="s">
        <v>36</v>
      </c>
      <c r="BK95" s="217">
        <f>ROUND(I95*H95,1)</f>
        <v>0</v>
      </c>
      <c r="BL95" s="19" t="s">
        <v>135</v>
      </c>
      <c r="BM95" s="216" t="s">
        <v>153</v>
      </c>
    </row>
    <row r="96" s="2" customFormat="1" ht="24.15" customHeight="1">
      <c r="A96" s="40"/>
      <c r="B96" s="41"/>
      <c r="C96" s="206" t="s">
        <v>167</v>
      </c>
      <c r="D96" s="206" t="s">
        <v>130</v>
      </c>
      <c r="E96" s="207" t="s">
        <v>688</v>
      </c>
      <c r="F96" s="208" t="s">
        <v>689</v>
      </c>
      <c r="G96" s="209" t="s">
        <v>180</v>
      </c>
      <c r="H96" s="210">
        <v>10</v>
      </c>
      <c r="I96" s="211"/>
      <c r="J96" s="210">
        <f>ROUND(I96*H96,1)</f>
        <v>0</v>
      </c>
      <c r="K96" s="208" t="s">
        <v>134</v>
      </c>
      <c r="L96" s="46"/>
      <c r="M96" s="212" t="s">
        <v>18</v>
      </c>
      <c r="N96" s="213" t="s">
        <v>46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135</v>
      </c>
      <c r="AT96" s="216" t="s">
        <v>130</v>
      </c>
      <c r="AU96" s="216" t="s">
        <v>84</v>
      </c>
      <c r="AY96" s="19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36</v>
      </c>
      <c r="BK96" s="217">
        <f>ROUND(I96*H96,1)</f>
        <v>0</v>
      </c>
      <c r="BL96" s="19" t="s">
        <v>135</v>
      </c>
      <c r="BM96" s="216" t="s">
        <v>170</v>
      </c>
    </row>
    <row r="97" s="2" customFormat="1" ht="16.5" customHeight="1">
      <c r="A97" s="40"/>
      <c r="B97" s="41"/>
      <c r="C97" s="206" t="s">
        <v>154</v>
      </c>
      <c r="D97" s="206" t="s">
        <v>130</v>
      </c>
      <c r="E97" s="207" t="s">
        <v>690</v>
      </c>
      <c r="F97" s="208" t="s">
        <v>691</v>
      </c>
      <c r="G97" s="209" t="s">
        <v>180</v>
      </c>
      <c r="H97" s="210">
        <v>10</v>
      </c>
      <c r="I97" s="211"/>
      <c r="J97" s="210">
        <f>ROUND(I97*H97,1)</f>
        <v>0</v>
      </c>
      <c r="K97" s="208" t="s">
        <v>134</v>
      </c>
      <c r="L97" s="46"/>
      <c r="M97" s="212" t="s">
        <v>18</v>
      </c>
      <c r="N97" s="213" t="s">
        <v>46</v>
      </c>
      <c r="O97" s="86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6" t="s">
        <v>135</v>
      </c>
      <c r="AT97" s="216" t="s">
        <v>130</v>
      </c>
      <c r="AU97" s="216" t="s">
        <v>84</v>
      </c>
      <c r="AY97" s="19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9" t="s">
        <v>36</v>
      </c>
      <c r="BK97" s="217">
        <f>ROUND(I97*H97,1)</f>
        <v>0</v>
      </c>
      <c r="BL97" s="19" t="s">
        <v>135</v>
      </c>
      <c r="BM97" s="216" t="s">
        <v>173</v>
      </c>
    </row>
    <row r="98" s="2" customFormat="1" ht="16.5" customHeight="1">
      <c r="A98" s="40"/>
      <c r="B98" s="41"/>
      <c r="C98" s="206" t="s">
        <v>174</v>
      </c>
      <c r="D98" s="206" t="s">
        <v>130</v>
      </c>
      <c r="E98" s="207" t="s">
        <v>692</v>
      </c>
      <c r="F98" s="208" t="s">
        <v>693</v>
      </c>
      <c r="G98" s="209" t="s">
        <v>160</v>
      </c>
      <c r="H98" s="210">
        <v>4</v>
      </c>
      <c r="I98" s="211"/>
      <c r="J98" s="210">
        <f>ROUND(I98*H98,1)</f>
        <v>0</v>
      </c>
      <c r="K98" s="208" t="s">
        <v>134</v>
      </c>
      <c r="L98" s="46"/>
      <c r="M98" s="212" t="s">
        <v>18</v>
      </c>
      <c r="N98" s="213" t="s">
        <v>46</v>
      </c>
      <c r="O98" s="86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6" t="s">
        <v>135</v>
      </c>
      <c r="AT98" s="216" t="s">
        <v>130</v>
      </c>
      <c r="AU98" s="216" t="s">
        <v>84</v>
      </c>
      <c r="AY98" s="19" t="s">
        <v>127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9" t="s">
        <v>36</v>
      </c>
      <c r="BK98" s="217">
        <f>ROUND(I98*H98,1)</f>
        <v>0</v>
      </c>
      <c r="BL98" s="19" t="s">
        <v>135</v>
      </c>
      <c r="BM98" s="216" t="s">
        <v>177</v>
      </c>
    </row>
    <row r="99" s="2" customFormat="1" ht="16.5" customHeight="1">
      <c r="A99" s="40"/>
      <c r="B99" s="41"/>
      <c r="C99" s="206" t="s">
        <v>8</v>
      </c>
      <c r="D99" s="206" t="s">
        <v>130</v>
      </c>
      <c r="E99" s="207" t="s">
        <v>694</v>
      </c>
      <c r="F99" s="208" t="s">
        <v>695</v>
      </c>
      <c r="G99" s="209" t="s">
        <v>160</v>
      </c>
      <c r="H99" s="210">
        <v>4</v>
      </c>
      <c r="I99" s="211"/>
      <c r="J99" s="210">
        <f>ROUND(I99*H99,1)</f>
        <v>0</v>
      </c>
      <c r="K99" s="208" t="s">
        <v>134</v>
      </c>
      <c r="L99" s="46"/>
      <c r="M99" s="212" t="s">
        <v>18</v>
      </c>
      <c r="N99" s="213" t="s">
        <v>46</v>
      </c>
      <c r="O99" s="86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6" t="s">
        <v>135</v>
      </c>
      <c r="AT99" s="216" t="s">
        <v>130</v>
      </c>
      <c r="AU99" s="216" t="s">
        <v>84</v>
      </c>
      <c r="AY99" s="19" t="s">
        <v>127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9" t="s">
        <v>36</v>
      </c>
      <c r="BK99" s="217">
        <f>ROUND(I99*H99,1)</f>
        <v>0</v>
      </c>
      <c r="BL99" s="19" t="s">
        <v>135</v>
      </c>
      <c r="BM99" s="216" t="s">
        <v>181</v>
      </c>
    </row>
    <row r="100" s="2" customFormat="1" ht="16.5" customHeight="1">
      <c r="A100" s="40"/>
      <c r="B100" s="41"/>
      <c r="C100" s="206" t="s">
        <v>185</v>
      </c>
      <c r="D100" s="206" t="s">
        <v>130</v>
      </c>
      <c r="E100" s="207" t="s">
        <v>696</v>
      </c>
      <c r="F100" s="208" t="s">
        <v>697</v>
      </c>
      <c r="G100" s="209" t="s">
        <v>160</v>
      </c>
      <c r="H100" s="210">
        <v>4</v>
      </c>
      <c r="I100" s="211"/>
      <c r="J100" s="210">
        <f>ROUND(I100*H100,1)</f>
        <v>0</v>
      </c>
      <c r="K100" s="208" t="s">
        <v>134</v>
      </c>
      <c r="L100" s="46"/>
      <c r="M100" s="212" t="s">
        <v>18</v>
      </c>
      <c r="N100" s="213" t="s">
        <v>46</v>
      </c>
      <c r="O100" s="86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6" t="s">
        <v>135</v>
      </c>
      <c r="AT100" s="216" t="s">
        <v>130</v>
      </c>
      <c r="AU100" s="216" t="s">
        <v>84</v>
      </c>
      <c r="AY100" s="19" t="s">
        <v>127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9" t="s">
        <v>36</v>
      </c>
      <c r="BK100" s="217">
        <f>ROUND(I100*H100,1)</f>
        <v>0</v>
      </c>
      <c r="BL100" s="19" t="s">
        <v>135</v>
      </c>
      <c r="BM100" s="216" t="s">
        <v>188</v>
      </c>
    </row>
    <row r="101" s="2" customFormat="1" ht="16.5" customHeight="1">
      <c r="A101" s="40"/>
      <c r="B101" s="41"/>
      <c r="C101" s="206" t="s">
        <v>161</v>
      </c>
      <c r="D101" s="206" t="s">
        <v>130</v>
      </c>
      <c r="E101" s="207" t="s">
        <v>698</v>
      </c>
      <c r="F101" s="208" t="s">
        <v>699</v>
      </c>
      <c r="G101" s="209" t="s">
        <v>160</v>
      </c>
      <c r="H101" s="210">
        <v>8</v>
      </c>
      <c r="I101" s="211"/>
      <c r="J101" s="210">
        <f>ROUND(I101*H101,1)</f>
        <v>0</v>
      </c>
      <c r="K101" s="208" t="s">
        <v>134</v>
      </c>
      <c r="L101" s="46"/>
      <c r="M101" s="212" t="s">
        <v>18</v>
      </c>
      <c r="N101" s="213" t="s">
        <v>46</v>
      </c>
      <c r="O101" s="86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6" t="s">
        <v>135</v>
      </c>
      <c r="AT101" s="216" t="s">
        <v>130</v>
      </c>
      <c r="AU101" s="216" t="s">
        <v>84</v>
      </c>
      <c r="AY101" s="19" t="s">
        <v>127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9" t="s">
        <v>36</v>
      </c>
      <c r="BK101" s="217">
        <f>ROUND(I101*H101,1)</f>
        <v>0</v>
      </c>
      <c r="BL101" s="19" t="s">
        <v>135</v>
      </c>
      <c r="BM101" s="216" t="s">
        <v>192</v>
      </c>
    </row>
    <row r="102" s="2" customFormat="1" ht="16.5" customHeight="1">
      <c r="A102" s="40"/>
      <c r="B102" s="41"/>
      <c r="C102" s="206" t="s">
        <v>194</v>
      </c>
      <c r="D102" s="206" t="s">
        <v>130</v>
      </c>
      <c r="E102" s="207" t="s">
        <v>700</v>
      </c>
      <c r="F102" s="208" t="s">
        <v>701</v>
      </c>
      <c r="G102" s="209" t="s">
        <v>631</v>
      </c>
      <c r="H102" s="210">
        <v>1.6000000000000001</v>
      </c>
      <c r="I102" s="211"/>
      <c r="J102" s="210">
        <f>ROUND(I102*H102,1)</f>
        <v>0</v>
      </c>
      <c r="K102" s="208" t="s">
        <v>134</v>
      </c>
      <c r="L102" s="46"/>
      <c r="M102" s="212" t="s">
        <v>18</v>
      </c>
      <c r="N102" s="213" t="s">
        <v>46</v>
      </c>
      <c r="O102" s="86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6" t="s">
        <v>135</v>
      </c>
      <c r="AT102" s="216" t="s">
        <v>130</v>
      </c>
      <c r="AU102" s="216" t="s">
        <v>84</v>
      </c>
      <c r="AY102" s="19" t="s">
        <v>127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9" t="s">
        <v>36</v>
      </c>
      <c r="BK102" s="217">
        <f>ROUND(I102*H102,1)</f>
        <v>0</v>
      </c>
      <c r="BL102" s="19" t="s">
        <v>135</v>
      </c>
      <c r="BM102" s="216" t="s">
        <v>197</v>
      </c>
    </row>
    <row r="103" s="2" customFormat="1" ht="16.5" customHeight="1">
      <c r="A103" s="40"/>
      <c r="B103" s="41"/>
      <c r="C103" s="206" t="s">
        <v>153</v>
      </c>
      <c r="D103" s="206" t="s">
        <v>130</v>
      </c>
      <c r="E103" s="207" t="s">
        <v>702</v>
      </c>
      <c r="F103" s="208" t="s">
        <v>703</v>
      </c>
      <c r="G103" s="209" t="s">
        <v>180</v>
      </c>
      <c r="H103" s="210">
        <v>70</v>
      </c>
      <c r="I103" s="211"/>
      <c r="J103" s="210">
        <f>ROUND(I103*H103,1)</f>
        <v>0</v>
      </c>
      <c r="K103" s="208" t="s">
        <v>134</v>
      </c>
      <c r="L103" s="46"/>
      <c r="M103" s="212" t="s">
        <v>18</v>
      </c>
      <c r="N103" s="213" t="s">
        <v>46</v>
      </c>
      <c r="O103" s="86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6" t="s">
        <v>135</v>
      </c>
      <c r="AT103" s="216" t="s">
        <v>130</v>
      </c>
      <c r="AU103" s="216" t="s">
        <v>84</v>
      </c>
      <c r="AY103" s="19" t="s">
        <v>127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9" t="s">
        <v>36</v>
      </c>
      <c r="BK103" s="217">
        <f>ROUND(I103*H103,1)</f>
        <v>0</v>
      </c>
      <c r="BL103" s="19" t="s">
        <v>135</v>
      </c>
      <c r="BM103" s="216" t="s">
        <v>166</v>
      </c>
    </row>
    <row r="104" s="2" customFormat="1" ht="16.5" customHeight="1">
      <c r="A104" s="40"/>
      <c r="B104" s="41"/>
      <c r="C104" s="206" t="s">
        <v>202</v>
      </c>
      <c r="D104" s="206" t="s">
        <v>130</v>
      </c>
      <c r="E104" s="207" t="s">
        <v>704</v>
      </c>
      <c r="F104" s="208" t="s">
        <v>705</v>
      </c>
      <c r="G104" s="209" t="s">
        <v>180</v>
      </c>
      <c r="H104" s="210">
        <v>70</v>
      </c>
      <c r="I104" s="211"/>
      <c r="J104" s="210">
        <f>ROUND(I104*H104,1)</f>
        <v>0</v>
      </c>
      <c r="K104" s="208" t="s">
        <v>134</v>
      </c>
      <c r="L104" s="46"/>
      <c r="M104" s="212" t="s">
        <v>18</v>
      </c>
      <c r="N104" s="213" t="s">
        <v>46</v>
      </c>
      <c r="O104" s="86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6" t="s">
        <v>135</v>
      </c>
      <c r="AT104" s="216" t="s">
        <v>130</v>
      </c>
      <c r="AU104" s="216" t="s">
        <v>84</v>
      </c>
      <c r="AY104" s="19" t="s">
        <v>127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9" t="s">
        <v>36</v>
      </c>
      <c r="BK104" s="217">
        <f>ROUND(I104*H104,1)</f>
        <v>0</v>
      </c>
      <c r="BL104" s="19" t="s">
        <v>135</v>
      </c>
      <c r="BM104" s="216" t="s">
        <v>205</v>
      </c>
    </row>
    <row r="105" s="2" customFormat="1" ht="16.5" customHeight="1">
      <c r="A105" s="40"/>
      <c r="B105" s="41"/>
      <c r="C105" s="206" t="s">
        <v>170</v>
      </c>
      <c r="D105" s="206" t="s">
        <v>130</v>
      </c>
      <c r="E105" s="207" t="s">
        <v>706</v>
      </c>
      <c r="F105" s="208" t="s">
        <v>707</v>
      </c>
      <c r="G105" s="209" t="s">
        <v>160</v>
      </c>
      <c r="H105" s="210">
        <v>5</v>
      </c>
      <c r="I105" s="211"/>
      <c r="J105" s="210">
        <f>ROUND(I105*H105,1)</f>
        <v>0</v>
      </c>
      <c r="K105" s="208" t="s">
        <v>134</v>
      </c>
      <c r="L105" s="46"/>
      <c r="M105" s="212" t="s">
        <v>18</v>
      </c>
      <c r="N105" s="213" t="s">
        <v>46</v>
      </c>
      <c r="O105" s="86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6" t="s">
        <v>135</v>
      </c>
      <c r="AT105" s="216" t="s">
        <v>130</v>
      </c>
      <c r="AU105" s="216" t="s">
        <v>84</v>
      </c>
      <c r="AY105" s="19" t="s">
        <v>127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9" t="s">
        <v>36</v>
      </c>
      <c r="BK105" s="217">
        <f>ROUND(I105*H105,1)</f>
        <v>0</v>
      </c>
      <c r="BL105" s="19" t="s">
        <v>135</v>
      </c>
      <c r="BM105" s="216" t="s">
        <v>208</v>
      </c>
    </row>
    <row r="106" s="2" customFormat="1" ht="16.5" customHeight="1">
      <c r="A106" s="40"/>
      <c r="B106" s="41"/>
      <c r="C106" s="206" t="s">
        <v>209</v>
      </c>
      <c r="D106" s="206" t="s">
        <v>130</v>
      </c>
      <c r="E106" s="207" t="s">
        <v>708</v>
      </c>
      <c r="F106" s="208" t="s">
        <v>709</v>
      </c>
      <c r="G106" s="209" t="s">
        <v>160</v>
      </c>
      <c r="H106" s="210">
        <v>5</v>
      </c>
      <c r="I106" s="211"/>
      <c r="J106" s="210">
        <f>ROUND(I106*H106,1)</f>
        <v>0</v>
      </c>
      <c r="K106" s="208" t="s">
        <v>134</v>
      </c>
      <c r="L106" s="46"/>
      <c r="M106" s="212" t="s">
        <v>18</v>
      </c>
      <c r="N106" s="213" t="s">
        <v>46</v>
      </c>
      <c r="O106" s="86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6" t="s">
        <v>135</v>
      </c>
      <c r="AT106" s="216" t="s">
        <v>130</v>
      </c>
      <c r="AU106" s="216" t="s">
        <v>84</v>
      </c>
      <c r="AY106" s="19" t="s">
        <v>127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9" t="s">
        <v>36</v>
      </c>
      <c r="BK106" s="217">
        <f>ROUND(I106*H106,1)</f>
        <v>0</v>
      </c>
      <c r="BL106" s="19" t="s">
        <v>135</v>
      </c>
      <c r="BM106" s="216" t="s">
        <v>212</v>
      </c>
    </row>
    <row r="107" s="2" customFormat="1" ht="16.5" customHeight="1">
      <c r="A107" s="40"/>
      <c r="B107" s="41"/>
      <c r="C107" s="206" t="s">
        <v>173</v>
      </c>
      <c r="D107" s="206" t="s">
        <v>130</v>
      </c>
      <c r="E107" s="207" t="s">
        <v>710</v>
      </c>
      <c r="F107" s="208" t="s">
        <v>711</v>
      </c>
      <c r="G107" s="209" t="s">
        <v>160</v>
      </c>
      <c r="H107" s="210">
        <v>5</v>
      </c>
      <c r="I107" s="211"/>
      <c r="J107" s="210">
        <f>ROUND(I107*H107,1)</f>
        <v>0</v>
      </c>
      <c r="K107" s="208" t="s">
        <v>134</v>
      </c>
      <c r="L107" s="46"/>
      <c r="M107" s="212" t="s">
        <v>18</v>
      </c>
      <c r="N107" s="213" t="s">
        <v>46</v>
      </c>
      <c r="O107" s="86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6" t="s">
        <v>135</v>
      </c>
      <c r="AT107" s="216" t="s">
        <v>130</v>
      </c>
      <c r="AU107" s="216" t="s">
        <v>84</v>
      </c>
      <c r="AY107" s="19" t="s">
        <v>127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9" t="s">
        <v>36</v>
      </c>
      <c r="BK107" s="217">
        <f>ROUND(I107*H107,1)</f>
        <v>0</v>
      </c>
      <c r="BL107" s="19" t="s">
        <v>135</v>
      </c>
      <c r="BM107" s="216" t="s">
        <v>216</v>
      </c>
    </row>
    <row r="108" s="2" customFormat="1" ht="16.5" customHeight="1">
      <c r="A108" s="40"/>
      <c r="B108" s="41"/>
      <c r="C108" s="206" t="s">
        <v>7</v>
      </c>
      <c r="D108" s="206" t="s">
        <v>130</v>
      </c>
      <c r="E108" s="207" t="s">
        <v>712</v>
      </c>
      <c r="F108" s="208" t="s">
        <v>713</v>
      </c>
      <c r="G108" s="209" t="s">
        <v>160</v>
      </c>
      <c r="H108" s="210">
        <v>5</v>
      </c>
      <c r="I108" s="211"/>
      <c r="J108" s="210">
        <f>ROUND(I108*H108,1)</f>
        <v>0</v>
      </c>
      <c r="K108" s="208" t="s">
        <v>134</v>
      </c>
      <c r="L108" s="46"/>
      <c r="M108" s="212" t="s">
        <v>18</v>
      </c>
      <c r="N108" s="213" t="s">
        <v>46</v>
      </c>
      <c r="O108" s="86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6" t="s">
        <v>135</v>
      </c>
      <c r="AT108" s="216" t="s">
        <v>130</v>
      </c>
      <c r="AU108" s="216" t="s">
        <v>84</v>
      </c>
      <c r="AY108" s="19" t="s">
        <v>127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9" t="s">
        <v>36</v>
      </c>
      <c r="BK108" s="217">
        <f>ROUND(I108*H108,1)</f>
        <v>0</v>
      </c>
      <c r="BL108" s="19" t="s">
        <v>135</v>
      </c>
      <c r="BM108" s="216" t="s">
        <v>219</v>
      </c>
    </row>
    <row r="109" s="2" customFormat="1" ht="16.5" customHeight="1">
      <c r="A109" s="40"/>
      <c r="B109" s="41"/>
      <c r="C109" s="206" t="s">
        <v>177</v>
      </c>
      <c r="D109" s="206" t="s">
        <v>130</v>
      </c>
      <c r="E109" s="207" t="s">
        <v>714</v>
      </c>
      <c r="F109" s="208" t="s">
        <v>715</v>
      </c>
      <c r="G109" s="209" t="s">
        <v>160</v>
      </c>
      <c r="H109" s="210">
        <v>5</v>
      </c>
      <c r="I109" s="211"/>
      <c r="J109" s="210">
        <f>ROUND(I109*H109,1)</f>
        <v>0</v>
      </c>
      <c r="K109" s="208" t="s">
        <v>134</v>
      </c>
      <c r="L109" s="46"/>
      <c r="M109" s="212" t="s">
        <v>18</v>
      </c>
      <c r="N109" s="213" t="s">
        <v>46</v>
      </c>
      <c r="O109" s="86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6" t="s">
        <v>135</v>
      </c>
      <c r="AT109" s="216" t="s">
        <v>130</v>
      </c>
      <c r="AU109" s="216" t="s">
        <v>84</v>
      </c>
      <c r="AY109" s="19" t="s">
        <v>127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9" t="s">
        <v>36</v>
      </c>
      <c r="BK109" s="217">
        <f>ROUND(I109*H109,1)</f>
        <v>0</v>
      </c>
      <c r="BL109" s="19" t="s">
        <v>135</v>
      </c>
      <c r="BM109" s="216" t="s">
        <v>222</v>
      </c>
    </row>
    <row r="110" s="2" customFormat="1" ht="16.5" customHeight="1">
      <c r="A110" s="40"/>
      <c r="B110" s="41"/>
      <c r="C110" s="206" t="s">
        <v>224</v>
      </c>
      <c r="D110" s="206" t="s">
        <v>130</v>
      </c>
      <c r="E110" s="207" t="s">
        <v>716</v>
      </c>
      <c r="F110" s="208" t="s">
        <v>717</v>
      </c>
      <c r="G110" s="209" t="s">
        <v>160</v>
      </c>
      <c r="H110" s="210">
        <v>10</v>
      </c>
      <c r="I110" s="211"/>
      <c r="J110" s="210">
        <f>ROUND(I110*H110,1)</f>
        <v>0</v>
      </c>
      <c r="K110" s="208" t="s">
        <v>134</v>
      </c>
      <c r="L110" s="46"/>
      <c r="M110" s="212" t="s">
        <v>18</v>
      </c>
      <c r="N110" s="213" t="s">
        <v>46</v>
      </c>
      <c r="O110" s="86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6" t="s">
        <v>135</v>
      </c>
      <c r="AT110" s="216" t="s">
        <v>130</v>
      </c>
      <c r="AU110" s="216" t="s">
        <v>84</v>
      </c>
      <c r="AY110" s="19" t="s">
        <v>127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9" t="s">
        <v>36</v>
      </c>
      <c r="BK110" s="217">
        <f>ROUND(I110*H110,1)</f>
        <v>0</v>
      </c>
      <c r="BL110" s="19" t="s">
        <v>135</v>
      </c>
      <c r="BM110" s="216" t="s">
        <v>228</v>
      </c>
    </row>
    <row r="111" s="2" customFormat="1" ht="16.5" customHeight="1">
      <c r="A111" s="40"/>
      <c r="B111" s="41"/>
      <c r="C111" s="206" t="s">
        <v>181</v>
      </c>
      <c r="D111" s="206" t="s">
        <v>130</v>
      </c>
      <c r="E111" s="207" t="s">
        <v>718</v>
      </c>
      <c r="F111" s="208" t="s">
        <v>719</v>
      </c>
      <c r="G111" s="209" t="s">
        <v>160</v>
      </c>
      <c r="H111" s="210">
        <v>20</v>
      </c>
      <c r="I111" s="211"/>
      <c r="J111" s="210">
        <f>ROUND(I111*H111,1)</f>
        <v>0</v>
      </c>
      <c r="K111" s="208" t="s">
        <v>134</v>
      </c>
      <c r="L111" s="46"/>
      <c r="M111" s="212" t="s">
        <v>18</v>
      </c>
      <c r="N111" s="213" t="s">
        <v>46</v>
      </c>
      <c r="O111" s="86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6" t="s">
        <v>135</v>
      </c>
      <c r="AT111" s="216" t="s">
        <v>130</v>
      </c>
      <c r="AU111" s="216" t="s">
        <v>84</v>
      </c>
      <c r="AY111" s="19" t="s">
        <v>127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9" t="s">
        <v>36</v>
      </c>
      <c r="BK111" s="217">
        <f>ROUND(I111*H111,1)</f>
        <v>0</v>
      </c>
      <c r="BL111" s="19" t="s">
        <v>135</v>
      </c>
      <c r="BM111" s="216" t="s">
        <v>234</v>
      </c>
    </row>
    <row r="112" s="2" customFormat="1" ht="16.5" customHeight="1">
      <c r="A112" s="40"/>
      <c r="B112" s="41"/>
      <c r="C112" s="206" t="s">
        <v>235</v>
      </c>
      <c r="D112" s="206" t="s">
        <v>130</v>
      </c>
      <c r="E112" s="207" t="s">
        <v>720</v>
      </c>
      <c r="F112" s="208" t="s">
        <v>721</v>
      </c>
      <c r="G112" s="209" t="s">
        <v>160</v>
      </c>
      <c r="H112" s="210">
        <v>20</v>
      </c>
      <c r="I112" s="211"/>
      <c r="J112" s="210">
        <f>ROUND(I112*H112,1)</f>
        <v>0</v>
      </c>
      <c r="K112" s="208" t="s">
        <v>134</v>
      </c>
      <c r="L112" s="46"/>
      <c r="M112" s="212" t="s">
        <v>18</v>
      </c>
      <c r="N112" s="213" t="s">
        <v>46</v>
      </c>
      <c r="O112" s="86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6" t="s">
        <v>135</v>
      </c>
      <c r="AT112" s="216" t="s">
        <v>130</v>
      </c>
      <c r="AU112" s="216" t="s">
        <v>84</v>
      </c>
      <c r="AY112" s="19" t="s">
        <v>127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9" t="s">
        <v>36</v>
      </c>
      <c r="BK112" s="217">
        <f>ROUND(I112*H112,1)</f>
        <v>0</v>
      </c>
      <c r="BL112" s="19" t="s">
        <v>135</v>
      </c>
      <c r="BM112" s="216" t="s">
        <v>238</v>
      </c>
    </row>
    <row r="113" s="2" customFormat="1" ht="16.5" customHeight="1">
      <c r="A113" s="40"/>
      <c r="B113" s="41"/>
      <c r="C113" s="206" t="s">
        <v>188</v>
      </c>
      <c r="D113" s="206" t="s">
        <v>130</v>
      </c>
      <c r="E113" s="207" t="s">
        <v>722</v>
      </c>
      <c r="F113" s="208" t="s">
        <v>723</v>
      </c>
      <c r="G113" s="209" t="s">
        <v>160</v>
      </c>
      <c r="H113" s="210">
        <v>3</v>
      </c>
      <c r="I113" s="211"/>
      <c r="J113" s="210">
        <f>ROUND(I113*H113,1)</f>
        <v>0</v>
      </c>
      <c r="K113" s="208" t="s">
        <v>134</v>
      </c>
      <c r="L113" s="46"/>
      <c r="M113" s="212" t="s">
        <v>18</v>
      </c>
      <c r="N113" s="213" t="s">
        <v>46</v>
      </c>
      <c r="O113" s="86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6" t="s">
        <v>135</v>
      </c>
      <c r="AT113" s="216" t="s">
        <v>130</v>
      </c>
      <c r="AU113" s="216" t="s">
        <v>84</v>
      </c>
      <c r="AY113" s="19" t="s">
        <v>127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9" t="s">
        <v>36</v>
      </c>
      <c r="BK113" s="217">
        <f>ROUND(I113*H113,1)</f>
        <v>0</v>
      </c>
      <c r="BL113" s="19" t="s">
        <v>135</v>
      </c>
      <c r="BM113" s="216" t="s">
        <v>241</v>
      </c>
    </row>
    <row r="114" s="2" customFormat="1" ht="16.5" customHeight="1">
      <c r="A114" s="40"/>
      <c r="B114" s="41"/>
      <c r="C114" s="206" t="s">
        <v>298</v>
      </c>
      <c r="D114" s="206" t="s">
        <v>130</v>
      </c>
      <c r="E114" s="207" t="s">
        <v>724</v>
      </c>
      <c r="F114" s="208" t="s">
        <v>725</v>
      </c>
      <c r="G114" s="209" t="s">
        <v>160</v>
      </c>
      <c r="H114" s="210">
        <v>3</v>
      </c>
      <c r="I114" s="211"/>
      <c r="J114" s="210">
        <f>ROUND(I114*H114,1)</f>
        <v>0</v>
      </c>
      <c r="K114" s="208" t="s">
        <v>134</v>
      </c>
      <c r="L114" s="46"/>
      <c r="M114" s="250" t="s">
        <v>18</v>
      </c>
      <c r="N114" s="251" t="s">
        <v>46</v>
      </c>
      <c r="O114" s="252"/>
      <c r="P114" s="253">
        <f>O114*H114</f>
        <v>0</v>
      </c>
      <c r="Q114" s="253">
        <v>0</v>
      </c>
      <c r="R114" s="253">
        <f>Q114*H114</f>
        <v>0</v>
      </c>
      <c r="S114" s="253">
        <v>0</v>
      </c>
      <c r="T114" s="25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6" t="s">
        <v>135</v>
      </c>
      <c r="AT114" s="216" t="s">
        <v>130</v>
      </c>
      <c r="AU114" s="216" t="s">
        <v>84</v>
      </c>
      <c r="AY114" s="19" t="s">
        <v>127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9" t="s">
        <v>36</v>
      </c>
      <c r="BK114" s="217">
        <f>ROUND(I114*H114,1)</f>
        <v>0</v>
      </c>
      <c r="BL114" s="19" t="s">
        <v>135</v>
      </c>
      <c r="BM114" s="216" t="s">
        <v>301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Q00NjoxqjRADBu0IQ6jrt0RtHsduNJtIph0xl8whp6B6trMIEHkfRKZNYRAXh/sudxyW7LmnFEPhvzfYEyefwA==" hashValue="zTQPhUlYCOqJ7xec2A9yHCOFMDX59LuAtoODEMZG0Ojahxfq/c/ggxmjaFX8a8WMupvE/zfoVEKH/6XjaK9vDA==" algorithmName="SHA-512" password="CC35"/>
  <autoFilter ref="C82:K11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100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15</v>
      </c>
      <c r="L6" s="22"/>
    </row>
    <row r="7" s="1" customFormat="1" ht="16.5" customHeight="1">
      <c r="B7" s="22"/>
      <c r="E7" s="135" t="str">
        <f>'Rekapitulace stavby'!K6</f>
        <v>Lékárna U Bílého jednorožce - oprava krovu a výměna střešní krytiny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101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17</v>
      </c>
      <c r="E11" s="40"/>
      <c r="F11" s="138" t="s">
        <v>18</v>
      </c>
      <c r="G11" s="40"/>
      <c r="H11" s="40"/>
      <c r="I11" s="134" t="s">
        <v>19</v>
      </c>
      <c r="J11" s="138" t="s">
        <v>18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20</v>
      </c>
      <c r="E12" s="40"/>
      <c r="F12" s="138" t="s">
        <v>21</v>
      </c>
      <c r="G12" s="40"/>
      <c r="H12" s="40"/>
      <c r="I12" s="134" t="s">
        <v>22</v>
      </c>
      <c r="J12" s="139" t="str">
        <f>'Rekapitulace stavby'!AN8</f>
        <v>5. 6. 2025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24</v>
      </c>
      <c r="E14" s="40"/>
      <c r="F14" s="40"/>
      <c r="G14" s="40"/>
      <c r="H14" s="40"/>
      <c r="I14" s="134" t="s">
        <v>25</v>
      </c>
      <c r="J14" s="138" t="s">
        <v>26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25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25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28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25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40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ROUND(J84, 0)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ROUND((SUM(BE84:BE97)),  0)</f>
        <v>0</v>
      </c>
      <c r="G33" s="40"/>
      <c r="H33" s="40"/>
      <c r="I33" s="150">
        <v>0.20999999999999999</v>
      </c>
      <c r="J33" s="149">
        <f>ROUND(((SUM(BE84:BE97))*I33),  0)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ROUND((SUM(BF84:BF97)),  0)</f>
        <v>0</v>
      </c>
      <c r="G34" s="40"/>
      <c r="H34" s="40"/>
      <c r="I34" s="150">
        <v>0.12</v>
      </c>
      <c r="J34" s="149">
        <f>ROUND(((SUM(BF84:BF97))*I34),  0)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ROUND((SUM(BG84:BG97)),  0)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ROUND((SUM(BH84:BH97)),  0)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ROUND((SUM(BI84:BI97)),  0)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15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Lékárna U Bílého jednorožce - oprava krovu a výměna střešní krytiny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101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20</v>
      </c>
      <c r="D52" s="42"/>
      <c r="E52" s="42"/>
      <c r="F52" s="29" t="str">
        <f>F12</f>
        <v xml:space="preserve">náměstí Míru 149/I. </v>
      </c>
      <c r="G52" s="42"/>
      <c r="H52" s="42"/>
      <c r="I52" s="34" t="s">
        <v>22</v>
      </c>
      <c r="J52" s="74" t="str">
        <f>IF(J12="","",J12)</f>
        <v>5. 6. 2025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24</v>
      </c>
      <c r="D54" s="42"/>
      <c r="E54" s="42"/>
      <c r="F54" s="29" t="str">
        <f>E15</f>
        <v>Galerie Klatovy / Klenová, příspěvková organizace</v>
      </c>
      <c r="G54" s="42"/>
      <c r="H54" s="42"/>
      <c r="I54" s="34" t="s">
        <v>31</v>
      </c>
      <c r="J54" s="38" t="str">
        <f>E21</f>
        <v>ATELIER SOUKUP OPL ŠVEHLA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104</v>
      </c>
      <c r="D57" s="164"/>
      <c r="E57" s="164"/>
      <c r="F57" s="164"/>
      <c r="G57" s="164"/>
      <c r="H57" s="164"/>
      <c r="I57" s="164"/>
      <c r="J57" s="165" t="s">
        <v>105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106</v>
      </c>
    </row>
    <row r="60" s="9" customFormat="1" ht="24.96" customHeight="1">
      <c r="A60" s="9"/>
      <c r="B60" s="167"/>
      <c r="C60" s="168"/>
      <c r="D60" s="169" t="s">
        <v>727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728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729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730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731</v>
      </c>
      <c r="E64" s="176"/>
      <c r="F64" s="176"/>
      <c r="G64" s="176"/>
      <c r="H64" s="176"/>
      <c r="I64" s="176"/>
      <c r="J64" s="177">
        <f>J96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Lékárna U Bílého jednorožce - oprava krovu a výměna střešní krytiny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VON - Vedlejší a ostatní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20</v>
      </c>
      <c r="D78" s="42"/>
      <c r="E78" s="42"/>
      <c r="F78" s="29" t="str">
        <f>F12</f>
        <v xml:space="preserve">náměstí Míru 149/I. </v>
      </c>
      <c r="G78" s="42"/>
      <c r="H78" s="42"/>
      <c r="I78" s="34" t="s">
        <v>22</v>
      </c>
      <c r="J78" s="74" t="str">
        <f>IF(J12="","",J12)</f>
        <v>5. 6. 2025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24</v>
      </c>
      <c r="D80" s="42"/>
      <c r="E80" s="42"/>
      <c r="F80" s="29" t="str">
        <f>E15</f>
        <v>Galerie Klatovy / Klenová, příspěvková organizace</v>
      </c>
      <c r="G80" s="42"/>
      <c r="H80" s="42"/>
      <c r="I80" s="34" t="s">
        <v>31</v>
      </c>
      <c r="J80" s="38" t="str">
        <f>E21</f>
        <v>ATELIER SOUKUP OPL ŠVEHLA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113</v>
      </c>
      <c r="D83" s="182" t="s">
        <v>60</v>
      </c>
      <c r="E83" s="182" t="s">
        <v>56</v>
      </c>
      <c r="F83" s="182" t="s">
        <v>57</v>
      </c>
      <c r="G83" s="182" t="s">
        <v>114</v>
      </c>
      <c r="H83" s="182" t="s">
        <v>115</v>
      </c>
      <c r="I83" s="182" t="s">
        <v>116</v>
      </c>
      <c r="J83" s="182" t="s">
        <v>105</v>
      </c>
      <c r="K83" s="183" t="s">
        <v>117</v>
      </c>
      <c r="L83" s="184"/>
      <c r="M83" s="94" t="s">
        <v>18</v>
      </c>
      <c r="N83" s="95" t="s">
        <v>45</v>
      </c>
      <c r="O83" s="95" t="s">
        <v>118</v>
      </c>
      <c r="P83" s="95" t="s">
        <v>119</v>
      </c>
      <c r="Q83" s="95" t="s">
        <v>120</v>
      </c>
      <c r="R83" s="95" t="s">
        <v>121</v>
      </c>
      <c r="S83" s="95" t="s">
        <v>122</v>
      </c>
      <c r="T83" s="96" t="s">
        <v>123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106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74</v>
      </c>
      <c r="E85" s="193" t="s">
        <v>732</v>
      </c>
      <c r="F85" s="193" t="s">
        <v>733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P86+P90+P94+P96</f>
        <v>0</v>
      </c>
      <c r="Q85" s="198"/>
      <c r="R85" s="199">
        <f>R86+R90+R94+R96</f>
        <v>0</v>
      </c>
      <c r="S85" s="198"/>
      <c r="T85" s="200">
        <f>T86+T90+T94+T96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36</v>
      </c>
      <c r="AT85" s="202" t="s">
        <v>74</v>
      </c>
      <c r="AU85" s="202" t="s">
        <v>75</v>
      </c>
      <c r="AY85" s="201" t="s">
        <v>127</v>
      </c>
      <c r="BK85" s="203">
        <f>BK86+BK90+BK94+BK96</f>
        <v>0</v>
      </c>
    </row>
    <row r="86" s="12" customFormat="1" ht="22.8" customHeight="1">
      <c r="A86" s="12"/>
      <c r="B86" s="190"/>
      <c r="C86" s="191"/>
      <c r="D86" s="192" t="s">
        <v>74</v>
      </c>
      <c r="E86" s="204" t="s">
        <v>734</v>
      </c>
      <c r="F86" s="204" t="s">
        <v>735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36</v>
      </c>
      <c r="AT86" s="202" t="s">
        <v>74</v>
      </c>
      <c r="AU86" s="202" t="s">
        <v>36</v>
      </c>
      <c r="AY86" s="201" t="s">
        <v>127</v>
      </c>
      <c r="BK86" s="203">
        <f>SUM(BK87:BK89)</f>
        <v>0</v>
      </c>
    </row>
    <row r="87" s="2" customFormat="1" ht="16.5" customHeight="1">
      <c r="A87" s="40"/>
      <c r="B87" s="41"/>
      <c r="C87" s="206" t="s">
        <v>36</v>
      </c>
      <c r="D87" s="206" t="s">
        <v>130</v>
      </c>
      <c r="E87" s="207" t="s">
        <v>736</v>
      </c>
      <c r="F87" s="208" t="s">
        <v>737</v>
      </c>
      <c r="G87" s="209" t="s">
        <v>270</v>
      </c>
      <c r="H87" s="210">
        <v>1</v>
      </c>
      <c r="I87" s="211"/>
      <c r="J87" s="210">
        <f>ROUND(I87*H87,1)</f>
        <v>0</v>
      </c>
      <c r="K87" s="208" t="s">
        <v>134</v>
      </c>
      <c r="L87" s="46"/>
      <c r="M87" s="212" t="s">
        <v>18</v>
      </c>
      <c r="N87" s="213" t="s">
        <v>46</v>
      </c>
      <c r="O87" s="86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6" t="s">
        <v>135</v>
      </c>
      <c r="AT87" s="216" t="s">
        <v>130</v>
      </c>
      <c r="AU87" s="216" t="s">
        <v>84</v>
      </c>
      <c r="AY87" s="19" t="s">
        <v>127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9" t="s">
        <v>36</v>
      </c>
      <c r="BK87" s="217">
        <f>ROUND(I87*H87,1)</f>
        <v>0</v>
      </c>
      <c r="BL87" s="19" t="s">
        <v>135</v>
      </c>
      <c r="BM87" s="216" t="s">
        <v>84</v>
      </c>
    </row>
    <row r="88" s="2" customFormat="1" ht="16.5" customHeight="1">
      <c r="A88" s="40"/>
      <c r="B88" s="41"/>
      <c r="C88" s="206" t="s">
        <v>84</v>
      </c>
      <c r="D88" s="206" t="s">
        <v>130</v>
      </c>
      <c r="E88" s="207" t="s">
        <v>738</v>
      </c>
      <c r="F88" s="208" t="s">
        <v>739</v>
      </c>
      <c r="G88" s="209" t="s">
        <v>270</v>
      </c>
      <c r="H88" s="210">
        <v>1</v>
      </c>
      <c r="I88" s="211"/>
      <c r="J88" s="210">
        <f>ROUND(I88*H88,1)</f>
        <v>0</v>
      </c>
      <c r="K88" s="208" t="s">
        <v>134</v>
      </c>
      <c r="L88" s="46"/>
      <c r="M88" s="212" t="s">
        <v>18</v>
      </c>
      <c r="N88" s="213" t="s">
        <v>46</v>
      </c>
      <c r="O88" s="86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6" t="s">
        <v>135</v>
      </c>
      <c r="AT88" s="216" t="s">
        <v>130</v>
      </c>
      <c r="AU88" s="216" t="s">
        <v>84</v>
      </c>
      <c r="AY88" s="19" t="s">
        <v>127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9" t="s">
        <v>36</v>
      </c>
      <c r="BK88" s="217">
        <f>ROUND(I88*H88,1)</f>
        <v>0</v>
      </c>
      <c r="BL88" s="19" t="s">
        <v>135</v>
      </c>
      <c r="BM88" s="216" t="s">
        <v>135</v>
      </c>
    </row>
    <row r="89" s="2" customFormat="1" ht="16.5" customHeight="1">
      <c r="A89" s="40"/>
      <c r="B89" s="41"/>
      <c r="C89" s="206" t="s">
        <v>138</v>
      </c>
      <c r="D89" s="206" t="s">
        <v>130</v>
      </c>
      <c r="E89" s="207" t="s">
        <v>740</v>
      </c>
      <c r="F89" s="208" t="s">
        <v>741</v>
      </c>
      <c r="G89" s="209" t="s">
        <v>270</v>
      </c>
      <c r="H89" s="210">
        <v>1</v>
      </c>
      <c r="I89" s="211"/>
      <c r="J89" s="210">
        <f>ROUND(I89*H89,1)</f>
        <v>0</v>
      </c>
      <c r="K89" s="208" t="s">
        <v>134</v>
      </c>
      <c r="L89" s="46"/>
      <c r="M89" s="212" t="s">
        <v>18</v>
      </c>
      <c r="N89" s="213" t="s">
        <v>46</v>
      </c>
      <c r="O89" s="86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6" t="s">
        <v>135</v>
      </c>
      <c r="AT89" s="216" t="s">
        <v>130</v>
      </c>
      <c r="AU89" s="216" t="s">
        <v>84</v>
      </c>
      <c r="AY89" s="19" t="s">
        <v>127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9" t="s">
        <v>36</v>
      </c>
      <c r="BK89" s="217">
        <f>ROUND(I89*H89,1)</f>
        <v>0</v>
      </c>
      <c r="BL89" s="19" t="s">
        <v>135</v>
      </c>
      <c r="BM89" s="216" t="s">
        <v>141</v>
      </c>
    </row>
    <row r="90" s="12" customFormat="1" ht="22.8" customHeight="1">
      <c r="A90" s="12"/>
      <c r="B90" s="190"/>
      <c r="C90" s="191"/>
      <c r="D90" s="192" t="s">
        <v>74</v>
      </c>
      <c r="E90" s="204" t="s">
        <v>742</v>
      </c>
      <c r="F90" s="204" t="s">
        <v>743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SUM(P91:P93)</f>
        <v>0</v>
      </c>
      <c r="Q90" s="198"/>
      <c r="R90" s="199">
        <f>SUM(R91:R93)</f>
        <v>0</v>
      </c>
      <c r="S90" s="198"/>
      <c r="T90" s="20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36</v>
      </c>
      <c r="AT90" s="202" t="s">
        <v>74</v>
      </c>
      <c r="AU90" s="202" t="s">
        <v>36</v>
      </c>
      <c r="AY90" s="201" t="s">
        <v>127</v>
      </c>
      <c r="BK90" s="203">
        <f>SUM(BK91:BK93)</f>
        <v>0</v>
      </c>
    </row>
    <row r="91" s="2" customFormat="1" ht="16.5" customHeight="1">
      <c r="A91" s="40"/>
      <c r="B91" s="41"/>
      <c r="C91" s="206" t="s">
        <v>135</v>
      </c>
      <c r="D91" s="206" t="s">
        <v>130</v>
      </c>
      <c r="E91" s="207" t="s">
        <v>744</v>
      </c>
      <c r="F91" s="208" t="s">
        <v>745</v>
      </c>
      <c r="G91" s="209" t="s">
        <v>270</v>
      </c>
      <c r="H91" s="210">
        <v>1</v>
      </c>
      <c r="I91" s="211"/>
      <c r="J91" s="210">
        <f>ROUND(I91*H91,1)</f>
        <v>0</v>
      </c>
      <c r="K91" s="208" t="s">
        <v>134</v>
      </c>
      <c r="L91" s="46"/>
      <c r="M91" s="212" t="s">
        <v>18</v>
      </c>
      <c r="N91" s="213" t="s">
        <v>46</v>
      </c>
      <c r="O91" s="86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6" t="s">
        <v>135</v>
      </c>
      <c r="AT91" s="216" t="s">
        <v>130</v>
      </c>
      <c r="AU91" s="216" t="s">
        <v>84</v>
      </c>
      <c r="AY91" s="19" t="s">
        <v>127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9" t="s">
        <v>36</v>
      </c>
      <c r="BK91" s="217">
        <f>ROUND(I91*H91,1)</f>
        <v>0</v>
      </c>
      <c r="BL91" s="19" t="s">
        <v>135</v>
      </c>
      <c r="BM91" s="216" t="s">
        <v>144</v>
      </c>
    </row>
    <row r="92" s="2" customFormat="1" ht="16.5" customHeight="1">
      <c r="A92" s="40"/>
      <c r="B92" s="41"/>
      <c r="C92" s="206" t="s">
        <v>149</v>
      </c>
      <c r="D92" s="206" t="s">
        <v>130</v>
      </c>
      <c r="E92" s="207" t="s">
        <v>746</v>
      </c>
      <c r="F92" s="208" t="s">
        <v>747</v>
      </c>
      <c r="G92" s="209" t="s">
        <v>270</v>
      </c>
      <c r="H92" s="210">
        <v>1</v>
      </c>
      <c r="I92" s="211"/>
      <c r="J92" s="210">
        <f>ROUND(I92*H92,1)</f>
        <v>0</v>
      </c>
      <c r="K92" s="208" t="s">
        <v>134</v>
      </c>
      <c r="L92" s="46"/>
      <c r="M92" s="212" t="s">
        <v>18</v>
      </c>
      <c r="N92" s="213" t="s">
        <v>46</v>
      </c>
      <c r="O92" s="86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6" t="s">
        <v>135</v>
      </c>
      <c r="AT92" s="216" t="s">
        <v>130</v>
      </c>
      <c r="AU92" s="216" t="s">
        <v>84</v>
      </c>
      <c r="AY92" s="19" t="s">
        <v>127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9" t="s">
        <v>36</v>
      </c>
      <c r="BK92" s="217">
        <f>ROUND(I92*H92,1)</f>
        <v>0</v>
      </c>
      <c r="BL92" s="19" t="s">
        <v>135</v>
      </c>
      <c r="BM92" s="216" t="s">
        <v>154</v>
      </c>
    </row>
    <row r="93" s="2" customFormat="1" ht="16.5" customHeight="1">
      <c r="A93" s="40"/>
      <c r="B93" s="41"/>
      <c r="C93" s="206" t="s">
        <v>141</v>
      </c>
      <c r="D93" s="206" t="s">
        <v>130</v>
      </c>
      <c r="E93" s="207" t="s">
        <v>748</v>
      </c>
      <c r="F93" s="208" t="s">
        <v>749</v>
      </c>
      <c r="G93" s="209" t="s">
        <v>270</v>
      </c>
      <c r="H93" s="210">
        <v>1</v>
      </c>
      <c r="I93" s="211"/>
      <c r="J93" s="210">
        <f>ROUND(I93*H93,1)</f>
        <v>0</v>
      </c>
      <c r="K93" s="208" t="s">
        <v>134</v>
      </c>
      <c r="L93" s="46"/>
      <c r="M93" s="212" t="s">
        <v>18</v>
      </c>
      <c r="N93" s="213" t="s">
        <v>46</v>
      </c>
      <c r="O93" s="86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6" t="s">
        <v>135</v>
      </c>
      <c r="AT93" s="216" t="s">
        <v>130</v>
      </c>
      <c r="AU93" s="216" t="s">
        <v>84</v>
      </c>
      <c r="AY93" s="19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9" t="s">
        <v>36</v>
      </c>
      <c r="BK93" s="217">
        <f>ROUND(I93*H93,1)</f>
        <v>0</v>
      </c>
      <c r="BL93" s="19" t="s">
        <v>135</v>
      </c>
      <c r="BM93" s="216" t="s">
        <v>8</v>
      </c>
    </row>
    <row r="94" s="12" customFormat="1" ht="22.8" customHeight="1">
      <c r="A94" s="12"/>
      <c r="B94" s="190"/>
      <c r="C94" s="191"/>
      <c r="D94" s="192" t="s">
        <v>74</v>
      </c>
      <c r="E94" s="204" t="s">
        <v>750</v>
      </c>
      <c r="F94" s="204" t="s">
        <v>751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P95</f>
        <v>0</v>
      </c>
      <c r="Q94" s="198"/>
      <c r="R94" s="199">
        <f>R95</f>
        <v>0</v>
      </c>
      <c r="S94" s="198"/>
      <c r="T94" s="200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36</v>
      </c>
      <c r="AT94" s="202" t="s">
        <v>74</v>
      </c>
      <c r="AU94" s="202" t="s">
        <v>36</v>
      </c>
      <c r="AY94" s="201" t="s">
        <v>127</v>
      </c>
      <c r="BK94" s="203">
        <f>BK95</f>
        <v>0</v>
      </c>
    </row>
    <row r="95" s="2" customFormat="1" ht="16.5" customHeight="1">
      <c r="A95" s="40"/>
      <c r="B95" s="41"/>
      <c r="C95" s="206" t="s">
        <v>157</v>
      </c>
      <c r="D95" s="206" t="s">
        <v>130</v>
      </c>
      <c r="E95" s="207" t="s">
        <v>752</v>
      </c>
      <c r="F95" s="208" t="s">
        <v>753</v>
      </c>
      <c r="G95" s="209" t="s">
        <v>270</v>
      </c>
      <c r="H95" s="210">
        <v>1</v>
      </c>
      <c r="I95" s="211"/>
      <c r="J95" s="210">
        <f>ROUND(I95*H95,1)</f>
        <v>0</v>
      </c>
      <c r="K95" s="208" t="s">
        <v>134</v>
      </c>
      <c r="L95" s="46"/>
      <c r="M95" s="212" t="s">
        <v>18</v>
      </c>
      <c r="N95" s="213" t="s">
        <v>46</v>
      </c>
      <c r="O95" s="86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6" t="s">
        <v>135</v>
      </c>
      <c r="AT95" s="216" t="s">
        <v>130</v>
      </c>
      <c r="AU95" s="216" t="s">
        <v>84</v>
      </c>
      <c r="AY95" s="19" t="s">
        <v>127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9" t="s">
        <v>36</v>
      </c>
      <c r="BK95" s="217">
        <f>ROUND(I95*H95,1)</f>
        <v>0</v>
      </c>
      <c r="BL95" s="19" t="s">
        <v>135</v>
      </c>
      <c r="BM95" s="216" t="s">
        <v>161</v>
      </c>
    </row>
    <row r="96" s="12" customFormat="1" ht="22.8" customHeight="1">
      <c r="A96" s="12"/>
      <c r="B96" s="190"/>
      <c r="C96" s="191"/>
      <c r="D96" s="192" t="s">
        <v>74</v>
      </c>
      <c r="E96" s="204" t="s">
        <v>754</v>
      </c>
      <c r="F96" s="204" t="s">
        <v>755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P97</f>
        <v>0</v>
      </c>
      <c r="Q96" s="198"/>
      <c r="R96" s="199">
        <f>R97</f>
        <v>0</v>
      </c>
      <c r="S96" s="198"/>
      <c r="T96" s="200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36</v>
      </c>
      <c r="AT96" s="202" t="s">
        <v>74</v>
      </c>
      <c r="AU96" s="202" t="s">
        <v>36</v>
      </c>
      <c r="AY96" s="201" t="s">
        <v>127</v>
      </c>
      <c r="BK96" s="203">
        <f>BK97</f>
        <v>0</v>
      </c>
    </row>
    <row r="97" s="2" customFormat="1" ht="24.15" customHeight="1">
      <c r="A97" s="40"/>
      <c r="B97" s="41"/>
      <c r="C97" s="206" t="s">
        <v>144</v>
      </c>
      <c r="D97" s="206" t="s">
        <v>130</v>
      </c>
      <c r="E97" s="207" t="s">
        <v>756</v>
      </c>
      <c r="F97" s="208" t="s">
        <v>757</v>
      </c>
      <c r="G97" s="209" t="s">
        <v>270</v>
      </c>
      <c r="H97" s="210">
        <v>1</v>
      </c>
      <c r="I97" s="211"/>
      <c r="J97" s="210">
        <f>ROUND(I97*H97,1)</f>
        <v>0</v>
      </c>
      <c r="K97" s="208" t="s">
        <v>134</v>
      </c>
      <c r="L97" s="46"/>
      <c r="M97" s="250" t="s">
        <v>18</v>
      </c>
      <c r="N97" s="251" t="s">
        <v>46</v>
      </c>
      <c r="O97" s="252"/>
      <c r="P97" s="253">
        <f>O97*H97</f>
        <v>0</v>
      </c>
      <c r="Q97" s="253">
        <v>0</v>
      </c>
      <c r="R97" s="253">
        <f>Q97*H97</f>
        <v>0</v>
      </c>
      <c r="S97" s="253">
        <v>0</v>
      </c>
      <c r="T97" s="25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6" t="s">
        <v>135</v>
      </c>
      <c r="AT97" s="216" t="s">
        <v>130</v>
      </c>
      <c r="AU97" s="216" t="s">
        <v>84</v>
      </c>
      <c r="AY97" s="19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9" t="s">
        <v>36</v>
      </c>
      <c r="BK97" s="217">
        <f>ROUND(I97*H97,1)</f>
        <v>0</v>
      </c>
      <c r="BL97" s="19" t="s">
        <v>135</v>
      </c>
      <c r="BM97" s="216" t="s">
        <v>153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kCCi65rQU+KVU67aPXT87slebrGdRibTd097nYOAcTCMByCcLXz0EQounruarziFru0tqPyEEx8Fi6uJG+c9Hg==" hashValue="hNT0r1gpEHBhNuyGFAelle8Ik08H2CUXNvKOV8JcPTTgNUwegxMugfL99Rmj05DOBBByxTC/gJLLSRWjPOeQqA==" algorithmName="SHA-512" password="CC35"/>
  <autoFilter ref="C83:K9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758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759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760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761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762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763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764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765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766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767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768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82</v>
      </c>
      <c r="F18" s="279" t="s">
        <v>769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770</v>
      </c>
      <c r="F19" s="279" t="s">
        <v>771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772</v>
      </c>
      <c r="F20" s="279" t="s">
        <v>773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97</v>
      </c>
      <c r="F21" s="279" t="s">
        <v>98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774</v>
      </c>
      <c r="F22" s="279" t="s">
        <v>775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776</v>
      </c>
      <c r="F23" s="279" t="s">
        <v>777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778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779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780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781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782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783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784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785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786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113</v>
      </c>
      <c r="F36" s="279"/>
      <c r="G36" s="279" t="s">
        <v>787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788</v>
      </c>
      <c r="F37" s="279"/>
      <c r="G37" s="279" t="s">
        <v>789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56</v>
      </c>
      <c r="F38" s="279"/>
      <c r="G38" s="279" t="s">
        <v>790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57</v>
      </c>
      <c r="F39" s="279"/>
      <c r="G39" s="279" t="s">
        <v>791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114</v>
      </c>
      <c r="F40" s="279"/>
      <c r="G40" s="279" t="s">
        <v>792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115</v>
      </c>
      <c r="F41" s="279"/>
      <c r="G41" s="279" t="s">
        <v>793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794</v>
      </c>
      <c r="F42" s="279"/>
      <c r="G42" s="279" t="s">
        <v>795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796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797</v>
      </c>
      <c r="F44" s="279"/>
      <c r="G44" s="279" t="s">
        <v>798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117</v>
      </c>
      <c r="F45" s="279"/>
      <c r="G45" s="279" t="s">
        <v>799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800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801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802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803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804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805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806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807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808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809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810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811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812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813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814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815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816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817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818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819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820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821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822</v>
      </c>
      <c r="D76" s="297"/>
      <c r="E76" s="297"/>
      <c r="F76" s="297" t="s">
        <v>823</v>
      </c>
      <c r="G76" s="298"/>
      <c r="H76" s="297" t="s">
        <v>57</v>
      </c>
      <c r="I76" s="297" t="s">
        <v>60</v>
      </c>
      <c r="J76" s="297" t="s">
        <v>824</v>
      </c>
      <c r="K76" s="296"/>
    </row>
    <row r="77" s="1" customFormat="1" ht="17.25" customHeight="1">
      <c r="B77" s="294"/>
      <c r="C77" s="299" t="s">
        <v>825</v>
      </c>
      <c r="D77" s="299"/>
      <c r="E77" s="299"/>
      <c r="F77" s="300" t="s">
        <v>826</v>
      </c>
      <c r="G77" s="301"/>
      <c r="H77" s="299"/>
      <c r="I77" s="299"/>
      <c r="J77" s="299" t="s">
        <v>827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56</v>
      </c>
      <c r="D79" s="304"/>
      <c r="E79" s="304"/>
      <c r="F79" s="305" t="s">
        <v>828</v>
      </c>
      <c r="G79" s="306"/>
      <c r="H79" s="282" t="s">
        <v>829</v>
      </c>
      <c r="I79" s="282" t="s">
        <v>830</v>
      </c>
      <c r="J79" s="282">
        <v>20</v>
      </c>
      <c r="K79" s="296"/>
    </row>
    <row r="80" s="1" customFormat="1" ht="15" customHeight="1">
      <c r="B80" s="294"/>
      <c r="C80" s="282" t="s">
        <v>831</v>
      </c>
      <c r="D80" s="282"/>
      <c r="E80" s="282"/>
      <c r="F80" s="305" t="s">
        <v>828</v>
      </c>
      <c r="G80" s="306"/>
      <c r="H80" s="282" t="s">
        <v>832</v>
      </c>
      <c r="I80" s="282" t="s">
        <v>830</v>
      </c>
      <c r="J80" s="282">
        <v>120</v>
      </c>
      <c r="K80" s="296"/>
    </row>
    <row r="81" s="1" customFormat="1" ht="15" customHeight="1">
      <c r="B81" s="307"/>
      <c r="C81" s="282" t="s">
        <v>833</v>
      </c>
      <c r="D81" s="282"/>
      <c r="E81" s="282"/>
      <c r="F81" s="305" t="s">
        <v>834</v>
      </c>
      <c r="G81" s="306"/>
      <c r="H81" s="282" t="s">
        <v>835</v>
      </c>
      <c r="I81" s="282" t="s">
        <v>830</v>
      </c>
      <c r="J81" s="282">
        <v>50</v>
      </c>
      <c r="K81" s="296"/>
    </row>
    <row r="82" s="1" customFormat="1" ht="15" customHeight="1">
      <c r="B82" s="307"/>
      <c r="C82" s="282" t="s">
        <v>836</v>
      </c>
      <c r="D82" s="282"/>
      <c r="E82" s="282"/>
      <c r="F82" s="305" t="s">
        <v>828</v>
      </c>
      <c r="G82" s="306"/>
      <c r="H82" s="282" t="s">
        <v>837</v>
      </c>
      <c r="I82" s="282" t="s">
        <v>838</v>
      </c>
      <c r="J82" s="282"/>
      <c r="K82" s="296"/>
    </row>
    <row r="83" s="1" customFormat="1" ht="15" customHeight="1">
      <c r="B83" s="307"/>
      <c r="C83" s="308" t="s">
        <v>839</v>
      </c>
      <c r="D83" s="308"/>
      <c r="E83" s="308"/>
      <c r="F83" s="309" t="s">
        <v>834</v>
      </c>
      <c r="G83" s="308"/>
      <c r="H83" s="308" t="s">
        <v>840</v>
      </c>
      <c r="I83" s="308" t="s">
        <v>830</v>
      </c>
      <c r="J83" s="308">
        <v>15</v>
      </c>
      <c r="K83" s="296"/>
    </row>
    <row r="84" s="1" customFormat="1" ht="15" customHeight="1">
      <c r="B84" s="307"/>
      <c r="C84" s="308" t="s">
        <v>841</v>
      </c>
      <c r="D84" s="308"/>
      <c r="E84" s="308"/>
      <c r="F84" s="309" t="s">
        <v>834</v>
      </c>
      <c r="G84" s="308"/>
      <c r="H84" s="308" t="s">
        <v>842</v>
      </c>
      <c r="I84" s="308" t="s">
        <v>830</v>
      </c>
      <c r="J84" s="308">
        <v>15</v>
      </c>
      <c r="K84" s="296"/>
    </row>
    <row r="85" s="1" customFormat="1" ht="15" customHeight="1">
      <c r="B85" s="307"/>
      <c r="C85" s="308" t="s">
        <v>843</v>
      </c>
      <c r="D85" s="308"/>
      <c r="E85" s="308"/>
      <c r="F85" s="309" t="s">
        <v>834</v>
      </c>
      <c r="G85" s="308"/>
      <c r="H85" s="308" t="s">
        <v>844</v>
      </c>
      <c r="I85" s="308" t="s">
        <v>830</v>
      </c>
      <c r="J85" s="308">
        <v>20</v>
      </c>
      <c r="K85" s="296"/>
    </row>
    <row r="86" s="1" customFormat="1" ht="15" customHeight="1">
      <c r="B86" s="307"/>
      <c r="C86" s="308" t="s">
        <v>845</v>
      </c>
      <c r="D86" s="308"/>
      <c r="E86" s="308"/>
      <c r="F86" s="309" t="s">
        <v>834</v>
      </c>
      <c r="G86" s="308"/>
      <c r="H86" s="308" t="s">
        <v>846</v>
      </c>
      <c r="I86" s="308" t="s">
        <v>830</v>
      </c>
      <c r="J86" s="308">
        <v>20</v>
      </c>
      <c r="K86" s="296"/>
    </row>
    <row r="87" s="1" customFormat="1" ht="15" customHeight="1">
      <c r="B87" s="307"/>
      <c r="C87" s="282" t="s">
        <v>847</v>
      </c>
      <c r="D87" s="282"/>
      <c r="E87" s="282"/>
      <c r="F87" s="305" t="s">
        <v>834</v>
      </c>
      <c r="G87" s="306"/>
      <c r="H87" s="282" t="s">
        <v>848</v>
      </c>
      <c r="I87" s="282" t="s">
        <v>830</v>
      </c>
      <c r="J87" s="282">
        <v>50</v>
      </c>
      <c r="K87" s="296"/>
    </row>
    <row r="88" s="1" customFormat="1" ht="15" customHeight="1">
      <c r="B88" s="307"/>
      <c r="C88" s="282" t="s">
        <v>849</v>
      </c>
      <c r="D88" s="282"/>
      <c r="E88" s="282"/>
      <c r="F88" s="305" t="s">
        <v>834</v>
      </c>
      <c r="G88" s="306"/>
      <c r="H88" s="282" t="s">
        <v>850</v>
      </c>
      <c r="I88" s="282" t="s">
        <v>830</v>
      </c>
      <c r="J88" s="282">
        <v>20</v>
      </c>
      <c r="K88" s="296"/>
    </row>
    <row r="89" s="1" customFormat="1" ht="15" customHeight="1">
      <c r="B89" s="307"/>
      <c r="C89" s="282" t="s">
        <v>851</v>
      </c>
      <c r="D89" s="282"/>
      <c r="E89" s="282"/>
      <c r="F89" s="305" t="s">
        <v>834</v>
      </c>
      <c r="G89" s="306"/>
      <c r="H89" s="282" t="s">
        <v>852</v>
      </c>
      <c r="I89" s="282" t="s">
        <v>830</v>
      </c>
      <c r="J89" s="282">
        <v>20</v>
      </c>
      <c r="K89" s="296"/>
    </row>
    <row r="90" s="1" customFormat="1" ht="15" customHeight="1">
      <c r="B90" s="307"/>
      <c r="C90" s="282" t="s">
        <v>853</v>
      </c>
      <c r="D90" s="282"/>
      <c r="E90" s="282"/>
      <c r="F90" s="305" t="s">
        <v>834</v>
      </c>
      <c r="G90" s="306"/>
      <c r="H90" s="282" t="s">
        <v>854</v>
      </c>
      <c r="I90" s="282" t="s">
        <v>830</v>
      </c>
      <c r="J90" s="282">
        <v>50</v>
      </c>
      <c r="K90" s="296"/>
    </row>
    <row r="91" s="1" customFormat="1" ht="15" customHeight="1">
      <c r="B91" s="307"/>
      <c r="C91" s="282" t="s">
        <v>855</v>
      </c>
      <c r="D91" s="282"/>
      <c r="E91" s="282"/>
      <c r="F91" s="305" t="s">
        <v>834</v>
      </c>
      <c r="G91" s="306"/>
      <c r="H91" s="282" t="s">
        <v>855</v>
      </c>
      <c r="I91" s="282" t="s">
        <v>830</v>
      </c>
      <c r="J91" s="282">
        <v>50</v>
      </c>
      <c r="K91" s="296"/>
    </row>
    <row r="92" s="1" customFormat="1" ht="15" customHeight="1">
      <c r="B92" s="307"/>
      <c r="C92" s="282" t="s">
        <v>856</v>
      </c>
      <c r="D92" s="282"/>
      <c r="E92" s="282"/>
      <c r="F92" s="305" t="s">
        <v>834</v>
      </c>
      <c r="G92" s="306"/>
      <c r="H92" s="282" t="s">
        <v>857</v>
      </c>
      <c r="I92" s="282" t="s">
        <v>830</v>
      </c>
      <c r="J92" s="282">
        <v>255</v>
      </c>
      <c r="K92" s="296"/>
    </row>
    <row r="93" s="1" customFormat="1" ht="15" customHeight="1">
      <c r="B93" s="307"/>
      <c r="C93" s="282" t="s">
        <v>858</v>
      </c>
      <c r="D93" s="282"/>
      <c r="E93" s="282"/>
      <c r="F93" s="305" t="s">
        <v>828</v>
      </c>
      <c r="G93" s="306"/>
      <c r="H93" s="282" t="s">
        <v>859</v>
      </c>
      <c r="I93" s="282" t="s">
        <v>860</v>
      </c>
      <c r="J93" s="282"/>
      <c r="K93" s="296"/>
    </row>
    <row r="94" s="1" customFormat="1" ht="15" customHeight="1">
      <c r="B94" s="307"/>
      <c r="C94" s="282" t="s">
        <v>861</v>
      </c>
      <c r="D94" s="282"/>
      <c r="E94" s="282"/>
      <c r="F94" s="305" t="s">
        <v>828</v>
      </c>
      <c r="G94" s="306"/>
      <c r="H94" s="282" t="s">
        <v>862</v>
      </c>
      <c r="I94" s="282" t="s">
        <v>863</v>
      </c>
      <c r="J94" s="282"/>
      <c r="K94" s="296"/>
    </row>
    <row r="95" s="1" customFormat="1" ht="15" customHeight="1">
      <c r="B95" s="307"/>
      <c r="C95" s="282" t="s">
        <v>864</v>
      </c>
      <c r="D95" s="282"/>
      <c r="E95" s="282"/>
      <c r="F95" s="305" t="s">
        <v>828</v>
      </c>
      <c r="G95" s="306"/>
      <c r="H95" s="282" t="s">
        <v>864</v>
      </c>
      <c r="I95" s="282" t="s">
        <v>863</v>
      </c>
      <c r="J95" s="282"/>
      <c r="K95" s="296"/>
    </row>
    <row r="96" s="1" customFormat="1" ht="15" customHeight="1">
      <c r="B96" s="307"/>
      <c r="C96" s="282" t="s">
        <v>41</v>
      </c>
      <c r="D96" s="282"/>
      <c r="E96" s="282"/>
      <c r="F96" s="305" t="s">
        <v>828</v>
      </c>
      <c r="G96" s="306"/>
      <c r="H96" s="282" t="s">
        <v>865</v>
      </c>
      <c r="I96" s="282" t="s">
        <v>863</v>
      </c>
      <c r="J96" s="282"/>
      <c r="K96" s="296"/>
    </row>
    <row r="97" s="1" customFormat="1" ht="15" customHeight="1">
      <c r="B97" s="307"/>
      <c r="C97" s="282" t="s">
        <v>51</v>
      </c>
      <c r="D97" s="282"/>
      <c r="E97" s="282"/>
      <c r="F97" s="305" t="s">
        <v>828</v>
      </c>
      <c r="G97" s="306"/>
      <c r="H97" s="282" t="s">
        <v>866</v>
      </c>
      <c r="I97" s="282" t="s">
        <v>863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867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822</v>
      </c>
      <c r="D103" s="297"/>
      <c r="E103" s="297"/>
      <c r="F103" s="297" t="s">
        <v>823</v>
      </c>
      <c r="G103" s="298"/>
      <c r="H103" s="297" t="s">
        <v>57</v>
      </c>
      <c r="I103" s="297" t="s">
        <v>60</v>
      </c>
      <c r="J103" s="297" t="s">
        <v>824</v>
      </c>
      <c r="K103" s="296"/>
    </row>
    <row r="104" s="1" customFormat="1" ht="17.25" customHeight="1">
      <c r="B104" s="294"/>
      <c r="C104" s="299" t="s">
        <v>825</v>
      </c>
      <c r="D104" s="299"/>
      <c r="E104" s="299"/>
      <c r="F104" s="300" t="s">
        <v>826</v>
      </c>
      <c r="G104" s="301"/>
      <c r="H104" s="299"/>
      <c r="I104" s="299"/>
      <c r="J104" s="299" t="s">
        <v>827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56</v>
      </c>
      <c r="D106" s="304"/>
      <c r="E106" s="304"/>
      <c r="F106" s="305" t="s">
        <v>828</v>
      </c>
      <c r="G106" s="282"/>
      <c r="H106" s="282" t="s">
        <v>868</v>
      </c>
      <c r="I106" s="282" t="s">
        <v>830</v>
      </c>
      <c r="J106" s="282">
        <v>20</v>
      </c>
      <c r="K106" s="296"/>
    </row>
    <row r="107" s="1" customFormat="1" ht="15" customHeight="1">
      <c r="B107" s="294"/>
      <c r="C107" s="282" t="s">
        <v>831</v>
      </c>
      <c r="D107" s="282"/>
      <c r="E107" s="282"/>
      <c r="F107" s="305" t="s">
        <v>828</v>
      </c>
      <c r="G107" s="282"/>
      <c r="H107" s="282" t="s">
        <v>868</v>
      </c>
      <c r="I107" s="282" t="s">
        <v>830</v>
      </c>
      <c r="J107" s="282">
        <v>120</v>
      </c>
      <c r="K107" s="296"/>
    </row>
    <row r="108" s="1" customFormat="1" ht="15" customHeight="1">
      <c r="B108" s="307"/>
      <c r="C108" s="282" t="s">
        <v>833</v>
      </c>
      <c r="D108" s="282"/>
      <c r="E108" s="282"/>
      <c r="F108" s="305" t="s">
        <v>834</v>
      </c>
      <c r="G108" s="282"/>
      <c r="H108" s="282" t="s">
        <v>868</v>
      </c>
      <c r="I108" s="282" t="s">
        <v>830</v>
      </c>
      <c r="J108" s="282">
        <v>50</v>
      </c>
      <c r="K108" s="296"/>
    </row>
    <row r="109" s="1" customFormat="1" ht="15" customHeight="1">
      <c r="B109" s="307"/>
      <c r="C109" s="282" t="s">
        <v>836</v>
      </c>
      <c r="D109" s="282"/>
      <c r="E109" s="282"/>
      <c r="F109" s="305" t="s">
        <v>828</v>
      </c>
      <c r="G109" s="282"/>
      <c r="H109" s="282" t="s">
        <v>868</v>
      </c>
      <c r="I109" s="282" t="s">
        <v>838</v>
      </c>
      <c r="J109" s="282"/>
      <c r="K109" s="296"/>
    </row>
    <row r="110" s="1" customFormat="1" ht="15" customHeight="1">
      <c r="B110" s="307"/>
      <c r="C110" s="282" t="s">
        <v>847</v>
      </c>
      <c r="D110" s="282"/>
      <c r="E110" s="282"/>
      <c r="F110" s="305" t="s">
        <v>834</v>
      </c>
      <c r="G110" s="282"/>
      <c r="H110" s="282" t="s">
        <v>868</v>
      </c>
      <c r="I110" s="282" t="s">
        <v>830</v>
      </c>
      <c r="J110" s="282">
        <v>50</v>
      </c>
      <c r="K110" s="296"/>
    </row>
    <row r="111" s="1" customFormat="1" ht="15" customHeight="1">
      <c r="B111" s="307"/>
      <c r="C111" s="282" t="s">
        <v>855</v>
      </c>
      <c r="D111" s="282"/>
      <c r="E111" s="282"/>
      <c r="F111" s="305" t="s">
        <v>834</v>
      </c>
      <c r="G111" s="282"/>
      <c r="H111" s="282" t="s">
        <v>868</v>
      </c>
      <c r="I111" s="282" t="s">
        <v>830</v>
      </c>
      <c r="J111" s="282">
        <v>50</v>
      </c>
      <c r="K111" s="296"/>
    </row>
    <row r="112" s="1" customFormat="1" ht="15" customHeight="1">
      <c r="B112" s="307"/>
      <c r="C112" s="282" t="s">
        <v>853</v>
      </c>
      <c r="D112" s="282"/>
      <c r="E112" s="282"/>
      <c r="F112" s="305" t="s">
        <v>834</v>
      </c>
      <c r="G112" s="282"/>
      <c r="H112" s="282" t="s">
        <v>868</v>
      </c>
      <c r="I112" s="282" t="s">
        <v>830</v>
      </c>
      <c r="J112" s="282">
        <v>50</v>
      </c>
      <c r="K112" s="296"/>
    </row>
    <row r="113" s="1" customFormat="1" ht="15" customHeight="1">
      <c r="B113" s="307"/>
      <c r="C113" s="282" t="s">
        <v>56</v>
      </c>
      <c r="D113" s="282"/>
      <c r="E113" s="282"/>
      <c r="F113" s="305" t="s">
        <v>828</v>
      </c>
      <c r="G113" s="282"/>
      <c r="H113" s="282" t="s">
        <v>869</v>
      </c>
      <c r="I113" s="282" t="s">
        <v>830</v>
      </c>
      <c r="J113" s="282">
        <v>20</v>
      </c>
      <c r="K113" s="296"/>
    </row>
    <row r="114" s="1" customFormat="1" ht="15" customHeight="1">
      <c r="B114" s="307"/>
      <c r="C114" s="282" t="s">
        <v>870</v>
      </c>
      <c r="D114" s="282"/>
      <c r="E114" s="282"/>
      <c r="F114" s="305" t="s">
        <v>828</v>
      </c>
      <c r="G114" s="282"/>
      <c r="H114" s="282" t="s">
        <v>871</v>
      </c>
      <c r="I114" s="282" t="s">
        <v>830</v>
      </c>
      <c r="J114" s="282">
        <v>120</v>
      </c>
      <c r="K114" s="296"/>
    </row>
    <row r="115" s="1" customFormat="1" ht="15" customHeight="1">
      <c r="B115" s="307"/>
      <c r="C115" s="282" t="s">
        <v>41</v>
      </c>
      <c r="D115" s="282"/>
      <c r="E115" s="282"/>
      <c r="F115" s="305" t="s">
        <v>828</v>
      </c>
      <c r="G115" s="282"/>
      <c r="H115" s="282" t="s">
        <v>872</v>
      </c>
      <c r="I115" s="282" t="s">
        <v>863</v>
      </c>
      <c r="J115" s="282"/>
      <c r="K115" s="296"/>
    </row>
    <row r="116" s="1" customFormat="1" ht="15" customHeight="1">
      <c r="B116" s="307"/>
      <c r="C116" s="282" t="s">
        <v>51</v>
      </c>
      <c r="D116" s="282"/>
      <c r="E116" s="282"/>
      <c r="F116" s="305" t="s">
        <v>828</v>
      </c>
      <c r="G116" s="282"/>
      <c r="H116" s="282" t="s">
        <v>873</v>
      </c>
      <c r="I116" s="282" t="s">
        <v>863</v>
      </c>
      <c r="J116" s="282"/>
      <c r="K116" s="296"/>
    </row>
    <row r="117" s="1" customFormat="1" ht="15" customHeight="1">
      <c r="B117" s="307"/>
      <c r="C117" s="282" t="s">
        <v>60</v>
      </c>
      <c r="D117" s="282"/>
      <c r="E117" s="282"/>
      <c r="F117" s="305" t="s">
        <v>828</v>
      </c>
      <c r="G117" s="282"/>
      <c r="H117" s="282" t="s">
        <v>874</v>
      </c>
      <c r="I117" s="282" t="s">
        <v>875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876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822</v>
      </c>
      <c r="D123" s="297"/>
      <c r="E123" s="297"/>
      <c r="F123" s="297" t="s">
        <v>823</v>
      </c>
      <c r="G123" s="298"/>
      <c r="H123" s="297" t="s">
        <v>57</v>
      </c>
      <c r="I123" s="297" t="s">
        <v>60</v>
      </c>
      <c r="J123" s="297" t="s">
        <v>824</v>
      </c>
      <c r="K123" s="326"/>
    </row>
    <row r="124" s="1" customFormat="1" ht="17.25" customHeight="1">
      <c r="B124" s="325"/>
      <c r="C124" s="299" t="s">
        <v>825</v>
      </c>
      <c r="D124" s="299"/>
      <c r="E124" s="299"/>
      <c r="F124" s="300" t="s">
        <v>826</v>
      </c>
      <c r="G124" s="301"/>
      <c r="H124" s="299"/>
      <c r="I124" s="299"/>
      <c r="J124" s="299" t="s">
        <v>827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831</v>
      </c>
      <c r="D126" s="304"/>
      <c r="E126" s="304"/>
      <c r="F126" s="305" t="s">
        <v>828</v>
      </c>
      <c r="G126" s="282"/>
      <c r="H126" s="282" t="s">
        <v>868</v>
      </c>
      <c r="I126" s="282" t="s">
        <v>830</v>
      </c>
      <c r="J126" s="282">
        <v>120</v>
      </c>
      <c r="K126" s="330"/>
    </row>
    <row r="127" s="1" customFormat="1" ht="15" customHeight="1">
      <c r="B127" s="327"/>
      <c r="C127" s="282" t="s">
        <v>877</v>
      </c>
      <c r="D127" s="282"/>
      <c r="E127" s="282"/>
      <c r="F127" s="305" t="s">
        <v>828</v>
      </c>
      <c r="G127" s="282"/>
      <c r="H127" s="282" t="s">
        <v>878</v>
      </c>
      <c r="I127" s="282" t="s">
        <v>830</v>
      </c>
      <c r="J127" s="282" t="s">
        <v>879</v>
      </c>
      <c r="K127" s="330"/>
    </row>
    <row r="128" s="1" customFormat="1" ht="15" customHeight="1">
      <c r="B128" s="327"/>
      <c r="C128" s="282" t="s">
        <v>776</v>
      </c>
      <c r="D128" s="282"/>
      <c r="E128" s="282"/>
      <c r="F128" s="305" t="s">
        <v>828</v>
      </c>
      <c r="G128" s="282"/>
      <c r="H128" s="282" t="s">
        <v>880</v>
      </c>
      <c r="I128" s="282" t="s">
        <v>830</v>
      </c>
      <c r="J128" s="282" t="s">
        <v>879</v>
      </c>
      <c r="K128" s="330"/>
    </row>
    <row r="129" s="1" customFormat="1" ht="15" customHeight="1">
      <c r="B129" s="327"/>
      <c r="C129" s="282" t="s">
        <v>839</v>
      </c>
      <c r="D129" s="282"/>
      <c r="E129" s="282"/>
      <c r="F129" s="305" t="s">
        <v>834</v>
      </c>
      <c r="G129" s="282"/>
      <c r="H129" s="282" t="s">
        <v>840</v>
      </c>
      <c r="I129" s="282" t="s">
        <v>830</v>
      </c>
      <c r="J129" s="282">
        <v>15</v>
      </c>
      <c r="K129" s="330"/>
    </row>
    <row r="130" s="1" customFormat="1" ht="15" customHeight="1">
      <c r="B130" s="327"/>
      <c r="C130" s="308" t="s">
        <v>841</v>
      </c>
      <c r="D130" s="308"/>
      <c r="E130" s="308"/>
      <c r="F130" s="309" t="s">
        <v>834</v>
      </c>
      <c r="G130" s="308"/>
      <c r="H130" s="308" t="s">
        <v>842</v>
      </c>
      <c r="I130" s="308" t="s">
        <v>830</v>
      </c>
      <c r="J130" s="308">
        <v>15</v>
      </c>
      <c r="K130" s="330"/>
    </row>
    <row r="131" s="1" customFormat="1" ht="15" customHeight="1">
      <c r="B131" s="327"/>
      <c r="C131" s="308" t="s">
        <v>843</v>
      </c>
      <c r="D131" s="308"/>
      <c r="E131" s="308"/>
      <c r="F131" s="309" t="s">
        <v>834</v>
      </c>
      <c r="G131" s="308"/>
      <c r="H131" s="308" t="s">
        <v>844</v>
      </c>
      <c r="I131" s="308" t="s">
        <v>830</v>
      </c>
      <c r="J131" s="308">
        <v>20</v>
      </c>
      <c r="K131" s="330"/>
    </row>
    <row r="132" s="1" customFormat="1" ht="15" customHeight="1">
      <c r="B132" s="327"/>
      <c r="C132" s="308" t="s">
        <v>845</v>
      </c>
      <c r="D132" s="308"/>
      <c r="E132" s="308"/>
      <c r="F132" s="309" t="s">
        <v>834</v>
      </c>
      <c r="G132" s="308"/>
      <c r="H132" s="308" t="s">
        <v>846</v>
      </c>
      <c r="I132" s="308" t="s">
        <v>830</v>
      </c>
      <c r="J132" s="308">
        <v>20</v>
      </c>
      <c r="K132" s="330"/>
    </row>
    <row r="133" s="1" customFormat="1" ht="15" customHeight="1">
      <c r="B133" s="327"/>
      <c r="C133" s="282" t="s">
        <v>833</v>
      </c>
      <c r="D133" s="282"/>
      <c r="E133" s="282"/>
      <c r="F133" s="305" t="s">
        <v>834</v>
      </c>
      <c r="G133" s="282"/>
      <c r="H133" s="282" t="s">
        <v>868</v>
      </c>
      <c r="I133" s="282" t="s">
        <v>830</v>
      </c>
      <c r="J133" s="282">
        <v>50</v>
      </c>
      <c r="K133" s="330"/>
    </row>
    <row r="134" s="1" customFormat="1" ht="15" customHeight="1">
      <c r="B134" s="327"/>
      <c r="C134" s="282" t="s">
        <v>847</v>
      </c>
      <c r="D134" s="282"/>
      <c r="E134" s="282"/>
      <c r="F134" s="305" t="s">
        <v>834</v>
      </c>
      <c r="G134" s="282"/>
      <c r="H134" s="282" t="s">
        <v>868</v>
      </c>
      <c r="I134" s="282" t="s">
        <v>830</v>
      </c>
      <c r="J134" s="282">
        <v>50</v>
      </c>
      <c r="K134" s="330"/>
    </row>
    <row r="135" s="1" customFormat="1" ht="15" customHeight="1">
      <c r="B135" s="327"/>
      <c r="C135" s="282" t="s">
        <v>853</v>
      </c>
      <c r="D135" s="282"/>
      <c r="E135" s="282"/>
      <c r="F135" s="305" t="s">
        <v>834</v>
      </c>
      <c r="G135" s="282"/>
      <c r="H135" s="282" t="s">
        <v>868</v>
      </c>
      <c r="I135" s="282" t="s">
        <v>830</v>
      </c>
      <c r="J135" s="282">
        <v>50</v>
      </c>
      <c r="K135" s="330"/>
    </row>
    <row r="136" s="1" customFormat="1" ht="15" customHeight="1">
      <c r="B136" s="327"/>
      <c r="C136" s="282" t="s">
        <v>855</v>
      </c>
      <c r="D136" s="282"/>
      <c r="E136" s="282"/>
      <c r="F136" s="305" t="s">
        <v>834</v>
      </c>
      <c r="G136" s="282"/>
      <c r="H136" s="282" t="s">
        <v>868</v>
      </c>
      <c r="I136" s="282" t="s">
        <v>830</v>
      </c>
      <c r="J136" s="282">
        <v>50</v>
      </c>
      <c r="K136" s="330"/>
    </row>
    <row r="137" s="1" customFormat="1" ht="15" customHeight="1">
      <c r="B137" s="327"/>
      <c r="C137" s="282" t="s">
        <v>856</v>
      </c>
      <c r="D137" s="282"/>
      <c r="E137" s="282"/>
      <c r="F137" s="305" t="s">
        <v>834</v>
      </c>
      <c r="G137" s="282"/>
      <c r="H137" s="282" t="s">
        <v>881</v>
      </c>
      <c r="I137" s="282" t="s">
        <v>830</v>
      </c>
      <c r="J137" s="282">
        <v>255</v>
      </c>
      <c r="K137" s="330"/>
    </row>
    <row r="138" s="1" customFormat="1" ht="15" customHeight="1">
      <c r="B138" s="327"/>
      <c r="C138" s="282" t="s">
        <v>858</v>
      </c>
      <c r="D138" s="282"/>
      <c r="E138" s="282"/>
      <c r="F138" s="305" t="s">
        <v>828</v>
      </c>
      <c r="G138" s="282"/>
      <c r="H138" s="282" t="s">
        <v>882</v>
      </c>
      <c r="I138" s="282" t="s">
        <v>860</v>
      </c>
      <c r="J138" s="282"/>
      <c r="K138" s="330"/>
    </row>
    <row r="139" s="1" customFormat="1" ht="15" customHeight="1">
      <c r="B139" s="327"/>
      <c r="C139" s="282" t="s">
        <v>861</v>
      </c>
      <c r="D139" s="282"/>
      <c r="E139" s="282"/>
      <c r="F139" s="305" t="s">
        <v>828</v>
      </c>
      <c r="G139" s="282"/>
      <c r="H139" s="282" t="s">
        <v>883</v>
      </c>
      <c r="I139" s="282" t="s">
        <v>863</v>
      </c>
      <c r="J139" s="282"/>
      <c r="K139" s="330"/>
    </row>
    <row r="140" s="1" customFormat="1" ht="15" customHeight="1">
      <c r="B140" s="327"/>
      <c r="C140" s="282" t="s">
        <v>864</v>
      </c>
      <c r="D140" s="282"/>
      <c r="E140" s="282"/>
      <c r="F140" s="305" t="s">
        <v>828</v>
      </c>
      <c r="G140" s="282"/>
      <c r="H140" s="282" t="s">
        <v>864</v>
      </c>
      <c r="I140" s="282" t="s">
        <v>863</v>
      </c>
      <c r="J140" s="282"/>
      <c r="K140" s="330"/>
    </row>
    <row r="141" s="1" customFormat="1" ht="15" customHeight="1">
      <c r="B141" s="327"/>
      <c r="C141" s="282" t="s">
        <v>41</v>
      </c>
      <c r="D141" s="282"/>
      <c r="E141" s="282"/>
      <c r="F141" s="305" t="s">
        <v>828</v>
      </c>
      <c r="G141" s="282"/>
      <c r="H141" s="282" t="s">
        <v>884</v>
      </c>
      <c r="I141" s="282" t="s">
        <v>863</v>
      </c>
      <c r="J141" s="282"/>
      <c r="K141" s="330"/>
    </row>
    <row r="142" s="1" customFormat="1" ht="15" customHeight="1">
      <c r="B142" s="327"/>
      <c r="C142" s="282" t="s">
        <v>885</v>
      </c>
      <c r="D142" s="282"/>
      <c r="E142" s="282"/>
      <c r="F142" s="305" t="s">
        <v>828</v>
      </c>
      <c r="G142" s="282"/>
      <c r="H142" s="282" t="s">
        <v>886</v>
      </c>
      <c r="I142" s="282" t="s">
        <v>863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887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822</v>
      </c>
      <c r="D148" s="297"/>
      <c r="E148" s="297"/>
      <c r="F148" s="297" t="s">
        <v>823</v>
      </c>
      <c r="G148" s="298"/>
      <c r="H148" s="297" t="s">
        <v>57</v>
      </c>
      <c r="I148" s="297" t="s">
        <v>60</v>
      </c>
      <c r="J148" s="297" t="s">
        <v>824</v>
      </c>
      <c r="K148" s="296"/>
    </row>
    <row r="149" s="1" customFormat="1" ht="17.25" customHeight="1">
      <c r="B149" s="294"/>
      <c r="C149" s="299" t="s">
        <v>825</v>
      </c>
      <c r="D149" s="299"/>
      <c r="E149" s="299"/>
      <c r="F149" s="300" t="s">
        <v>826</v>
      </c>
      <c r="G149" s="301"/>
      <c r="H149" s="299"/>
      <c r="I149" s="299"/>
      <c r="J149" s="299" t="s">
        <v>827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831</v>
      </c>
      <c r="D151" s="282"/>
      <c r="E151" s="282"/>
      <c r="F151" s="335" t="s">
        <v>828</v>
      </c>
      <c r="G151" s="282"/>
      <c r="H151" s="334" t="s">
        <v>868</v>
      </c>
      <c r="I151" s="334" t="s">
        <v>830</v>
      </c>
      <c r="J151" s="334">
        <v>120</v>
      </c>
      <c r="K151" s="330"/>
    </row>
    <row r="152" s="1" customFormat="1" ht="15" customHeight="1">
      <c r="B152" s="307"/>
      <c r="C152" s="334" t="s">
        <v>877</v>
      </c>
      <c r="D152" s="282"/>
      <c r="E152" s="282"/>
      <c r="F152" s="335" t="s">
        <v>828</v>
      </c>
      <c r="G152" s="282"/>
      <c r="H152" s="334" t="s">
        <v>888</v>
      </c>
      <c r="I152" s="334" t="s">
        <v>830</v>
      </c>
      <c r="J152" s="334" t="s">
        <v>879</v>
      </c>
      <c r="K152" s="330"/>
    </row>
    <row r="153" s="1" customFormat="1" ht="15" customHeight="1">
      <c r="B153" s="307"/>
      <c r="C153" s="334" t="s">
        <v>776</v>
      </c>
      <c r="D153" s="282"/>
      <c r="E153" s="282"/>
      <c r="F153" s="335" t="s">
        <v>828</v>
      </c>
      <c r="G153" s="282"/>
      <c r="H153" s="334" t="s">
        <v>889</v>
      </c>
      <c r="I153" s="334" t="s">
        <v>830</v>
      </c>
      <c r="J153" s="334" t="s">
        <v>879</v>
      </c>
      <c r="K153" s="330"/>
    </row>
    <row r="154" s="1" customFormat="1" ht="15" customHeight="1">
      <c r="B154" s="307"/>
      <c r="C154" s="334" t="s">
        <v>833</v>
      </c>
      <c r="D154" s="282"/>
      <c r="E154" s="282"/>
      <c r="F154" s="335" t="s">
        <v>834</v>
      </c>
      <c r="G154" s="282"/>
      <c r="H154" s="334" t="s">
        <v>868</v>
      </c>
      <c r="I154" s="334" t="s">
        <v>830</v>
      </c>
      <c r="J154" s="334">
        <v>50</v>
      </c>
      <c r="K154" s="330"/>
    </row>
    <row r="155" s="1" customFormat="1" ht="15" customHeight="1">
      <c r="B155" s="307"/>
      <c r="C155" s="334" t="s">
        <v>836</v>
      </c>
      <c r="D155" s="282"/>
      <c r="E155" s="282"/>
      <c r="F155" s="335" t="s">
        <v>828</v>
      </c>
      <c r="G155" s="282"/>
      <c r="H155" s="334" t="s">
        <v>868</v>
      </c>
      <c r="I155" s="334" t="s">
        <v>838</v>
      </c>
      <c r="J155" s="334"/>
      <c r="K155" s="330"/>
    </row>
    <row r="156" s="1" customFormat="1" ht="15" customHeight="1">
      <c r="B156" s="307"/>
      <c r="C156" s="334" t="s">
        <v>847</v>
      </c>
      <c r="D156" s="282"/>
      <c r="E156" s="282"/>
      <c r="F156" s="335" t="s">
        <v>834</v>
      </c>
      <c r="G156" s="282"/>
      <c r="H156" s="334" t="s">
        <v>868</v>
      </c>
      <c r="I156" s="334" t="s">
        <v>830</v>
      </c>
      <c r="J156" s="334">
        <v>50</v>
      </c>
      <c r="K156" s="330"/>
    </row>
    <row r="157" s="1" customFormat="1" ht="15" customHeight="1">
      <c r="B157" s="307"/>
      <c r="C157" s="334" t="s">
        <v>855</v>
      </c>
      <c r="D157" s="282"/>
      <c r="E157" s="282"/>
      <c r="F157" s="335" t="s">
        <v>834</v>
      </c>
      <c r="G157" s="282"/>
      <c r="H157" s="334" t="s">
        <v>868</v>
      </c>
      <c r="I157" s="334" t="s">
        <v>830</v>
      </c>
      <c r="J157" s="334">
        <v>50</v>
      </c>
      <c r="K157" s="330"/>
    </row>
    <row r="158" s="1" customFormat="1" ht="15" customHeight="1">
      <c r="B158" s="307"/>
      <c r="C158" s="334" t="s">
        <v>853</v>
      </c>
      <c r="D158" s="282"/>
      <c r="E158" s="282"/>
      <c r="F158" s="335" t="s">
        <v>834</v>
      </c>
      <c r="G158" s="282"/>
      <c r="H158" s="334" t="s">
        <v>868</v>
      </c>
      <c r="I158" s="334" t="s">
        <v>830</v>
      </c>
      <c r="J158" s="334">
        <v>50</v>
      </c>
      <c r="K158" s="330"/>
    </row>
    <row r="159" s="1" customFormat="1" ht="15" customHeight="1">
      <c r="B159" s="307"/>
      <c r="C159" s="334" t="s">
        <v>104</v>
      </c>
      <c r="D159" s="282"/>
      <c r="E159" s="282"/>
      <c r="F159" s="335" t="s">
        <v>828</v>
      </c>
      <c r="G159" s="282"/>
      <c r="H159" s="334" t="s">
        <v>890</v>
      </c>
      <c r="I159" s="334" t="s">
        <v>830</v>
      </c>
      <c r="J159" s="334" t="s">
        <v>891</v>
      </c>
      <c r="K159" s="330"/>
    </row>
    <row r="160" s="1" customFormat="1" ht="15" customHeight="1">
      <c r="B160" s="307"/>
      <c r="C160" s="334" t="s">
        <v>892</v>
      </c>
      <c r="D160" s="282"/>
      <c r="E160" s="282"/>
      <c r="F160" s="335" t="s">
        <v>828</v>
      </c>
      <c r="G160" s="282"/>
      <c r="H160" s="334" t="s">
        <v>893</v>
      </c>
      <c r="I160" s="334" t="s">
        <v>863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894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822</v>
      </c>
      <c r="D166" s="297"/>
      <c r="E166" s="297"/>
      <c r="F166" s="297" t="s">
        <v>823</v>
      </c>
      <c r="G166" s="339"/>
      <c r="H166" s="340" t="s">
        <v>57</v>
      </c>
      <c r="I166" s="340" t="s">
        <v>60</v>
      </c>
      <c r="J166" s="297" t="s">
        <v>824</v>
      </c>
      <c r="K166" s="274"/>
    </row>
    <row r="167" s="1" customFormat="1" ht="17.25" customHeight="1">
      <c r="B167" s="275"/>
      <c r="C167" s="299" t="s">
        <v>825</v>
      </c>
      <c r="D167" s="299"/>
      <c r="E167" s="299"/>
      <c r="F167" s="300" t="s">
        <v>826</v>
      </c>
      <c r="G167" s="341"/>
      <c r="H167" s="342"/>
      <c r="I167" s="342"/>
      <c r="J167" s="299" t="s">
        <v>827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831</v>
      </c>
      <c r="D169" s="282"/>
      <c r="E169" s="282"/>
      <c r="F169" s="305" t="s">
        <v>828</v>
      </c>
      <c r="G169" s="282"/>
      <c r="H169" s="282" t="s">
        <v>868</v>
      </c>
      <c r="I169" s="282" t="s">
        <v>830</v>
      </c>
      <c r="J169" s="282">
        <v>120</v>
      </c>
      <c r="K169" s="330"/>
    </row>
    <row r="170" s="1" customFormat="1" ht="15" customHeight="1">
      <c r="B170" s="307"/>
      <c r="C170" s="282" t="s">
        <v>877</v>
      </c>
      <c r="D170" s="282"/>
      <c r="E170" s="282"/>
      <c r="F170" s="305" t="s">
        <v>828</v>
      </c>
      <c r="G170" s="282"/>
      <c r="H170" s="282" t="s">
        <v>878</v>
      </c>
      <c r="I170" s="282" t="s">
        <v>830</v>
      </c>
      <c r="J170" s="282" t="s">
        <v>879</v>
      </c>
      <c r="K170" s="330"/>
    </row>
    <row r="171" s="1" customFormat="1" ht="15" customHeight="1">
      <c r="B171" s="307"/>
      <c r="C171" s="282" t="s">
        <v>776</v>
      </c>
      <c r="D171" s="282"/>
      <c r="E171" s="282"/>
      <c r="F171" s="305" t="s">
        <v>828</v>
      </c>
      <c r="G171" s="282"/>
      <c r="H171" s="282" t="s">
        <v>895</v>
      </c>
      <c r="I171" s="282" t="s">
        <v>830</v>
      </c>
      <c r="J171" s="282" t="s">
        <v>879</v>
      </c>
      <c r="K171" s="330"/>
    </row>
    <row r="172" s="1" customFormat="1" ht="15" customHeight="1">
      <c r="B172" s="307"/>
      <c r="C172" s="282" t="s">
        <v>833</v>
      </c>
      <c r="D172" s="282"/>
      <c r="E172" s="282"/>
      <c r="F172" s="305" t="s">
        <v>834</v>
      </c>
      <c r="G172" s="282"/>
      <c r="H172" s="282" t="s">
        <v>895</v>
      </c>
      <c r="I172" s="282" t="s">
        <v>830</v>
      </c>
      <c r="J172" s="282">
        <v>50</v>
      </c>
      <c r="K172" s="330"/>
    </row>
    <row r="173" s="1" customFormat="1" ht="15" customHeight="1">
      <c r="B173" s="307"/>
      <c r="C173" s="282" t="s">
        <v>836</v>
      </c>
      <c r="D173" s="282"/>
      <c r="E173" s="282"/>
      <c r="F173" s="305" t="s">
        <v>828</v>
      </c>
      <c r="G173" s="282"/>
      <c r="H173" s="282" t="s">
        <v>895</v>
      </c>
      <c r="I173" s="282" t="s">
        <v>838</v>
      </c>
      <c r="J173" s="282"/>
      <c r="K173" s="330"/>
    </row>
    <row r="174" s="1" customFormat="1" ht="15" customHeight="1">
      <c r="B174" s="307"/>
      <c r="C174" s="282" t="s">
        <v>847</v>
      </c>
      <c r="D174" s="282"/>
      <c r="E174" s="282"/>
      <c r="F174" s="305" t="s">
        <v>834</v>
      </c>
      <c r="G174" s="282"/>
      <c r="H174" s="282" t="s">
        <v>895</v>
      </c>
      <c r="I174" s="282" t="s">
        <v>830</v>
      </c>
      <c r="J174" s="282">
        <v>50</v>
      </c>
      <c r="K174" s="330"/>
    </row>
    <row r="175" s="1" customFormat="1" ht="15" customHeight="1">
      <c r="B175" s="307"/>
      <c r="C175" s="282" t="s">
        <v>855</v>
      </c>
      <c r="D175" s="282"/>
      <c r="E175" s="282"/>
      <c r="F175" s="305" t="s">
        <v>834</v>
      </c>
      <c r="G175" s="282"/>
      <c r="H175" s="282" t="s">
        <v>895</v>
      </c>
      <c r="I175" s="282" t="s">
        <v>830</v>
      </c>
      <c r="J175" s="282">
        <v>50</v>
      </c>
      <c r="K175" s="330"/>
    </row>
    <row r="176" s="1" customFormat="1" ht="15" customHeight="1">
      <c r="B176" s="307"/>
      <c r="C176" s="282" t="s">
        <v>853</v>
      </c>
      <c r="D176" s="282"/>
      <c r="E176" s="282"/>
      <c r="F176" s="305" t="s">
        <v>834</v>
      </c>
      <c r="G176" s="282"/>
      <c r="H176" s="282" t="s">
        <v>895</v>
      </c>
      <c r="I176" s="282" t="s">
        <v>830</v>
      </c>
      <c r="J176" s="282">
        <v>50</v>
      </c>
      <c r="K176" s="330"/>
    </row>
    <row r="177" s="1" customFormat="1" ht="15" customHeight="1">
      <c r="B177" s="307"/>
      <c r="C177" s="282" t="s">
        <v>113</v>
      </c>
      <c r="D177" s="282"/>
      <c r="E177" s="282"/>
      <c r="F177" s="305" t="s">
        <v>828</v>
      </c>
      <c r="G177" s="282"/>
      <c r="H177" s="282" t="s">
        <v>896</v>
      </c>
      <c r="I177" s="282" t="s">
        <v>897</v>
      </c>
      <c r="J177" s="282"/>
      <c r="K177" s="330"/>
    </row>
    <row r="178" s="1" customFormat="1" ht="15" customHeight="1">
      <c r="B178" s="307"/>
      <c r="C178" s="282" t="s">
        <v>60</v>
      </c>
      <c r="D178" s="282"/>
      <c r="E178" s="282"/>
      <c r="F178" s="305" t="s">
        <v>828</v>
      </c>
      <c r="G178" s="282"/>
      <c r="H178" s="282" t="s">
        <v>898</v>
      </c>
      <c r="I178" s="282" t="s">
        <v>899</v>
      </c>
      <c r="J178" s="282">
        <v>1</v>
      </c>
      <c r="K178" s="330"/>
    </row>
    <row r="179" s="1" customFormat="1" ht="15" customHeight="1">
      <c r="B179" s="307"/>
      <c r="C179" s="282" t="s">
        <v>56</v>
      </c>
      <c r="D179" s="282"/>
      <c r="E179" s="282"/>
      <c r="F179" s="305" t="s">
        <v>828</v>
      </c>
      <c r="G179" s="282"/>
      <c r="H179" s="282" t="s">
        <v>900</v>
      </c>
      <c r="I179" s="282" t="s">
        <v>830</v>
      </c>
      <c r="J179" s="282">
        <v>20</v>
      </c>
      <c r="K179" s="330"/>
    </row>
    <row r="180" s="1" customFormat="1" ht="15" customHeight="1">
      <c r="B180" s="307"/>
      <c r="C180" s="282" t="s">
        <v>57</v>
      </c>
      <c r="D180" s="282"/>
      <c r="E180" s="282"/>
      <c r="F180" s="305" t="s">
        <v>828</v>
      </c>
      <c r="G180" s="282"/>
      <c r="H180" s="282" t="s">
        <v>901</v>
      </c>
      <c r="I180" s="282" t="s">
        <v>830</v>
      </c>
      <c r="J180" s="282">
        <v>255</v>
      </c>
      <c r="K180" s="330"/>
    </row>
    <row r="181" s="1" customFormat="1" ht="15" customHeight="1">
      <c r="B181" s="307"/>
      <c r="C181" s="282" t="s">
        <v>114</v>
      </c>
      <c r="D181" s="282"/>
      <c r="E181" s="282"/>
      <c r="F181" s="305" t="s">
        <v>828</v>
      </c>
      <c r="G181" s="282"/>
      <c r="H181" s="282" t="s">
        <v>792</v>
      </c>
      <c r="I181" s="282" t="s">
        <v>830</v>
      </c>
      <c r="J181" s="282">
        <v>10</v>
      </c>
      <c r="K181" s="330"/>
    </row>
    <row r="182" s="1" customFormat="1" ht="15" customHeight="1">
      <c r="B182" s="307"/>
      <c r="C182" s="282" t="s">
        <v>115</v>
      </c>
      <c r="D182" s="282"/>
      <c r="E182" s="282"/>
      <c r="F182" s="305" t="s">
        <v>828</v>
      </c>
      <c r="G182" s="282"/>
      <c r="H182" s="282" t="s">
        <v>902</v>
      </c>
      <c r="I182" s="282" t="s">
        <v>863</v>
      </c>
      <c r="J182" s="282"/>
      <c r="K182" s="330"/>
    </row>
    <row r="183" s="1" customFormat="1" ht="15" customHeight="1">
      <c r="B183" s="307"/>
      <c r="C183" s="282" t="s">
        <v>903</v>
      </c>
      <c r="D183" s="282"/>
      <c r="E183" s="282"/>
      <c r="F183" s="305" t="s">
        <v>828</v>
      </c>
      <c r="G183" s="282"/>
      <c r="H183" s="282" t="s">
        <v>904</v>
      </c>
      <c r="I183" s="282" t="s">
        <v>863</v>
      </c>
      <c r="J183" s="282"/>
      <c r="K183" s="330"/>
    </row>
    <row r="184" s="1" customFormat="1" ht="15" customHeight="1">
      <c r="B184" s="307"/>
      <c r="C184" s="282" t="s">
        <v>892</v>
      </c>
      <c r="D184" s="282"/>
      <c r="E184" s="282"/>
      <c r="F184" s="305" t="s">
        <v>828</v>
      </c>
      <c r="G184" s="282"/>
      <c r="H184" s="282" t="s">
        <v>905</v>
      </c>
      <c r="I184" s="282" t="s">
        <v>863</v>
      </c>
      <c r="J184" s="282"/>
      <c r="K184" s="330"/>
    </row>
    <row r="185" s="1" customFormat="1" ht="15" customHeight="1">
      <c r="B185" s="307"/>
      <c r="C185" s="282" t="s">
        <v>117</v>
      </c>
      <c r="D185" s="282"/>
      <c r="E185" s="282"/>
      <c r="F185" s="305" t="s">
        <v>834</v>
      </c>
      <c r="G185" s="282"/>
      <c r="H185" s="282" t="s">
        <v>906</v>
      </c>
      <c r="I185" s="282" t="s">
        <v>830</v>
      </c>
      <c r="J185" s="282">
        <v>50</v>
      </c>
      <c r="K185" s="330"/>
    </row>
    <row r="186" s="1" customFormat="1" ht="15" customHeight="1">
      <c r="B186" s="307"/>
      <c r="C186" s="282" t="s">
        <v>907</v>
      </c>
      <c r="D186" s="282"/>
      <c r="E186" s="282"/>
      <c r="F186" s="305" t="s">
        <v>834</v>
      </c>
      <c r="G186" s="282"/>
      <c r="H186" s="282" t="s">
        <v>908</v>
      </c>
      <c r="I186" s="282" t="s">
        <v>909</v>
      </c>
      <c r="J186" s="282"/>
      <c r="K186" s="330"/>
    </row>
    <row r="187" s="1" customFormat="1" ht="15" customHeight="1">
      <c r="B187" s="307"/>
      <c r="C187" s="282" t="s">
        <v>910</v>
      </c>
      <c r="D187" s="282"/>
      <c r="E187" s="282"/>
      <c r="F187" s="305" t="s">
        <v>834</v>
      </c>
      <c r="G187" s="282"/>
      <c r="H187" s="282" t="s">
        <v>911</v>
      </c>
      <c r="I187" s="282" t="s">
        <v>909</v>
      </c>
      <c r="J187" s="282"/>
      <c r="K187" s="330"/>
    </row>
    <row r="188" s="1" customFormat="1" ht="15" customHeight="1">
      <c r="B188" s="307"/>
      <c r="C188" s="282" t="s">
        <v>912</v>
      </c>
      <c r="D188" s="282"/>
      <c r="E188" s="282"/>
      <c r="F188" s="305" t="s">
        <v>834</v>
      </c>
      <c r="G188" s="282"/>
      <c r="H188" s="282" t="s">
        <v>913</v>
      </c>
      <c r="I188" s="282" t="s">
        <v>909</v>
      </c>
      <c r="J188" s="282"/>
      <c r="K188" s="330"/>
    </row>
    <row r="189" s="1" customFormat="1" ht="15" customHeight="1">
      <c r="B189" s="307"/>
      <c r="C189" s="343" t="s">
        <v>914</v>
      </c>
      <c r="D189" s="282"/>
      <c r="E189" s="282"/>
      <c r="F189" s="305" t="s">
        <v>834</v>
      </c>
      <c r="G189" s="282"/>
      <c r="H189" s="282" t="s">
        <v>915</v>
      </c>
      <c r="I189" s="282" t="s">
        <v>916</v>
      </c>
      <c r="J189" s="344" t="s">
        <v>917</v>
      </c>
      <c r="K189" s="330"/>
    </row>
    <row r="190" s="17" customFormat="1" ht="15" customHeight="1">
      <c r="B190" s="345"/>
      <c r="C190" s="346" t="s">
        <v>918</v>
      </c>
      <c r="D190" s="347"/>
      <c r="E190" s="347"/>
      <c r="F190" s="348" t="s">
        <v>834</v>
      </c>
      <c r="G190" s="347"/>
      <c r="H190" s="347" t="s">
        <v>919</v>
      </c>
      <c r="I190" s="347" t="s">
        <v>916</v>
      </c>
      <c r="J190" s="349" t="s">
        <v>917</v>
      </c>
      <c r="K190" s="350"/>
    </row>
    <row r="191" s="1" customFormat="1" ht="15" customHeight="1">
      <c r="B191" s="307"/>
      <c r="C191" s="343" t="s">
        <v>45</v>
      </c>
      <c r="D191" s="282"/>
      <c r="E191" s="282"/>
      <c r="F191" s="305" t="s">
        <v>828</v>
      </c>
      <c r="G191" s="282"/>
      <c r="H191" s="279" t="s">
        <v>920</v>
      </c>
      <c r="I191" s="282" t="s">
        <v>921</v>
      </c>
      <c r="J191" s="282"/>
      <c r="K191" s="330"/>
    </row>
    <row r="192" s="1" customFormat="1" ht="15" customHeight="1">
      <c r="B192" s="307"/>
      <c r="C192" s="343" t="s">
        <v>922</v>
      </c>
      <c r="D192" s="282"/>
      <c r="E192" s="282"/>
      <c r="F192" s="305" t="s">
        <v>828</v>
      </c>
      <c r="G192" s="282"/>
      <c r="H192" s="282" t="s">
        <v>923</v>
      </c>
      <c r="I192" s="282" t="s">
        <v>863</v>
      </c>
      <c r="J192" s="282"/>
      <c r="K192" s="330"/>
    </row>
    <row r="193" s="1" customFormat="1" ht="15" customHeight="1">
      <c r="B193" s="307"/>
      <c r="C193" s="343" t="s">
        <v>924</v>
      </c>
      <c r="D193" s="282"/>
      <c r="E193" s="282"/>
      <c r="F193" s="305" t="s">
        <v>828</v>
      </c>
      <c r="G193" s="282"/>
      <c r="H193" s="282" t="s">
        <v>925</v>
      </c>
      <c r="I193" s="282" t="s">
        <v>863</v>
      </c>
      <c r="J193" s="282"/>
      <c r="K193" s="330"/>
    </row>
    <row r="194" s="1" customFormat="1" ht="15" customHeight="1">
      <c r="B194" s="307"/>
      <c r="C194" s="343" t="s">
        <v>926</v>
      </c>
      <c r="D194" s="282"/>
      <c r="E194" s="282"/>
      <c r="F194" s="305" t="s">
        <v>834</v>
      </c>
      <c r="G194" s="282"/>
      <c r="H194" s="282" t="s">
        <v>927</v>
      </c>
      <c r="I194" s="282" t="s">
        <v>863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928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929</v>
      </c>
      <c r="D201" s="352"/>
      <c r="E201" s="352"/>
      <c r="F201" s="352" t="s">
        <v>930</v>
      </c>
      <c r="G201" s="353"/>
      <c r="H201" s="352" t="s">
        <v>931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921</v>
      </c>
      <c r="D203" s="282"/>
      <c r="E203" s="282"/>
      <c r="F203" s="305" t="s">
        <v>46</v>
      </c>
      <c r="G203" s="282"/>
      <c r="H203" s="282" t="s">
        <v>932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47</v>
      </c>
      <c r="G204" s="282"/>
      <c r="H204" s="282" t="s">
        <v>933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50</v>
      </c>
      <c r="G205" s="282"/>
      <c r="H205" s="282" t="s">
        <v>934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48</v>
      </c>
      <c r="G206" s="282"/>
      <c r="H206" s="282" t="s">
        <v>935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49</v>
      </c>
      <c r="G207" s="282"/>
      <c r="H207" s="282" t="s">
        <v>936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875</v>
      </c>
      <c r="D209" s="282"/>
      <c r="E209" s="282"/>
      <c r="F209" s="305" t="s">
        <v>82</v>
      </c>
      <c r="G209" s="282"/>
      <c r="H209" s="282" t="s">
        <v>937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772</v>
      </c>
      <c r="G210" s="282"/>
      <c r="H210" s="282" t="s">
        <v>773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770</v>
      </c>
      <c r="G211" s="282"/>
      <c r="H211" s="282" t="s">
        <v>938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97</v>
      </c>
      <c r="G212" s="343"/>
      <c r="H212" s="334" t="s">
        <v>98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774</v>
      </c>
      <c r="G213" s="343"/>
      <c r="H213" s="334" t="s">
        <v>939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899</v>
      </c>
      <c r="D215" s="282"/>
      <c r="E215" s="282"/>
      <c r="F215" s="305">
        <v>1</v>
      </c>
      <c r="G215" s="343"/>
      <c r="H215" s="334" t="s">
        <v>940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941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942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943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DESKTOP-NN0FOP7\Eva</dc:creator>
  <cp:lastModifiedBy>DESKTOP-NN0FOP7\Eva</cp:lastModifiedBy>
  <dcterms:created xsi:type="dcterms:W3CDTF">2025-06-05T07:59:09Z</dcterms:created>
  <dcterms:modified xsi:type="dcterms:W3CDTF">2025-06-05T07:59:14Z</dcterms:modified>
</cp:coreProperties>
</file>