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III-1882 Kasejovice ..." sheetId="2" r:id="rId2"/>
    <sheet name="VRN - VRN-III-1882 Kasejo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III-1882 Kasejovice ...'!$C$120:$K$189</definedName>
    <definedName name="_xlnm.Print_Area" localSheetId="1">'01 - III-1882 Kasejovice ...'!$C$4:$J$76,'01 - III-1882 Kasejovice ...'!$C$82:$J$102,'01 - III-1882 Kasejovice ...'!$C$108:$J$189</definedName>
    <definedName name="_xlnm.Print_Titles" localSheetId="1">'01 - III-1882 Kasejovice ...'!$120:$120</definedName>
    <definedName name="_xlnm._FilterDatabase" localSheetId="2" hidden="1">'VRN - VRN-III-1882 Kasejo...'!$C$120:$K$136</definedName>
    <definedName name="_xlnm.Print_Area" localSheetId="2">'VRN - VRN-III-1882 Kasejo...'!$C$4:$J$76,'VRN - VRN-III-1882 Kasejo...'!$C$82:$J$102,'VRN - VRN-III-1882 Kasejo...'!$C$108:$J$136</definedName>
    <definedName name="_xlnm.Print_Titles" localSheetId="2">'VRN - VRN-III-1882 Kasejo...'!$120:$120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5"/>
  <c r="BH135"/>
  <c r="BG135"/>
  <c r="BF135"/>
  <c r="T135"/>
  <c r="T134"/>
  <c r="R135"/>
  <c r="R134"/>
  <c r="P135"/>
  <c r="P134"/>
  <c r="BI132"/>
  <c r="BH132"/>
  <c r="BG132"/>
  <c r="BF132"/>
  <c r="T132"/>
  <c r="T131"/>
  <c r="R132"/>
  <c r="R131"/>
  <c r="P132"/>
  <c r="P131"/>
  <c r="BI129"/>
  <c r="BH129"/>
  <c r="BG129"/>
  <c r="BF129"/>
  <c r="T129"/>
  <c r="T128"/>
  <c r="R129"/>
  <c r="R128"/>
  <c r="P129"/>
  <c r="P128"/>
  <c r="BI124"/>
  <c r="BH124"/>
  <c r="BG124"/>
  <c r="BF124"/>
  <c r="T124"/>
  <c r="T123"/>
  <c r="T122"/>
  <c r="T121"/>
  <c r="R124"/>
  <c r="R123"/>
  <c r="R122"/>
  <c r="R121"/>
  <c r="P124"/>
  <c r="P123"/>
  <c r="P122"/>
  <c r="P121"/>
  <c i="1" r="AU96"/>
  <c i="3" r="F117"/>
  <c r="F115"/>
  <c r="E113"/>
  <c r="F91"/>
  <c r="F89"/>
  <c r="E87"/>
  <c r="J24"/>
  <c r="E24"/>
  <c r="J118"/>
  <c r="J23"/>
  <c r="J21"/>
  <c r="E21"/>
  <c r="J117"/>
  <c r="J20"/>
  <c r="J18"/>
  <c r="E18"/>
  <c r="F92"/>
  <c r="J17"/>
  <c r="J12"/>
  <c r="J115"/>
  <c r="E7"/>
  <c r="E111"/>
  <c i="2" r="J37"/>
  <c r="J36"/>
  <c i="1" r="AY95"/>
  <c i="2" r="J35"/>
  <c i="1" r="AX95"/>
  <c i="2" r="BI188"/>
  <c r="BH188"/>
  <c r="BG188"/>
  <c r="BF188"/>
  <c r="T188"/>
  <c r="T187"/>
  <c r="R188"/>
  <c r="R187"/>
  <c r="P188"/>
  <c r="P187"/>
  <c r="BI183"/>
  <c r="BH183"/>
  <c r="BG183"/>
  <c r="BF183"/>
  <c r="T183"/>
  <c r="R183"/>
  <c r="P183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7"/>
  <c r="BH167"/>
  <c r="BG167"/>
  <c r="BF167"/>
  <c r="T167"/>
  <c r="R167"/>
  <c r="P167"/>
  <c r="BI163"/>
  <c r="BH163"/>
  <c r="BG163"/>
  <c r="BF163"/>
  <c r="T163"/>
  <c r="R163"/>
  <c r="P163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3"/>
  <c r="BH133"/>
  <c r="BG133"/>
  <c r="BF133"/>
  <c r="T133"/>
  <c r="T123"/>
  <c r="R133"/>
  <c r="R123"/>
  <c r="P133"/>
  <c r="P123"/>
  <c r="BI128"/>
  <c r="BH128"/>
  <c r="BG128"/>
  <c r="BF128"/>
  <c r="T128"/>
  <c r="R128"/>
  <c r="P128"/>
  <c r="BI124"/>
  <c r="BH124"/>
  <c r="BG124"/>
  <c r="BF124"/>
  <c r="T124"/>
  <c r="R124"/>
  <c r="P124"/>
  <c r="F117"/>
  <c r="F115"/>
  <c r="E113"/>
  <c r="F91"/>
  <c r="F89"/>
  <c r="E87"/>
  <c r="J24"/>
  <c r="E24"/>
  <c r="J118"/>
  <c r="J23"/>
  <c r="J21"/>
  <c r="E21"/>
  <c r="J117"/>
  <c r="J20"/>
  <c r="J18"/>
  <c r="E18"/>
  <c r="F118"/>
  <c r="J17"/>
  <c r="J12"/>
  <c r="J115"/>
  <c r="E7"/>
  <c r="E85"/>
  <c i="1" r="L90"/>
  <c r="AM90"/>
  <c r="AM89"/>
  <c r="L89"/>
  <c r="AM87"/>
  <c r="L87"/>
  <c r="L85"/>
  <c r="L84"/>
  <c i="2" r="J175"/>
  <c r="J158"/>
  <c r="J154"/>
  <c r="J142"/>
  <c r="J133"/>
  <c r="J124"/>
  <c r="BK183"/>
  <c r="BK175"/>
  <c i="3" r="J132"/>
  <c r="J135"/>
  <c r="BK124"/>
  <c i="2" r="J163"/>
  <c r="BK158"/>
  <c r="BK146"/>
  <c r="BK138"/>
  <c r="BK124"/>
  <c r="J188"/>
  <c r="BK179"/>
  <c r="BK167"/>
  <c i="3" r="BK129"/>
  <c r="J129"/>
  <c i="2" r="J171"/>
  <c r="BK163"/>
  <c r="BK150"/>
  <c r="J146"/>
  <c r="J138"/>
  <c r="BK128"/>
  <c r="BK188"/>
  <c r="J183"/>
  <c r="J179"/>
  <c r="J167"/>
  <c i="3" r="J124"/>
  <c r="BK132"/>
  <c i="2" r="BK171"/>
  <c r="BK154"/>
  <c r="J150"/>
  <c r="BK142"/>
  <c r="BK133"/>
  <c r="J128"/>
  <c i="1" r="AS94"/>
  <c i="3" r="BK135"/>
  <c i="2" l="1" r="BK137"/>
  <c r="J137"/>
  <c r="J99"/>
  <c r="BK162"/>
  <c r="J162"/>
  <c r="J100"/>
  <c r="R137"/>
  <c r="R122"/>
  <c r="R121"/>
  <c r="R162"/>
  <c r="P137"/>
  <c r="P122"/>
  <c r="P121"/>
  <c i="1" r="AU95"/>
  <c i="2" r="P162"/>
  <c r="T137"/>
  <c r="T162"/>
  <c r="BK123"/>
  <c r="J123"/>
  <c r="J98"/>
  <c r="BK187"/>
  <c r="J187"/>
  <c r="J101"/>
  <c i="3" r="BK128"/>
  <c r="J128"/>
  <c r="J99"/>
  <c r="BK123"/>
  <c r="J123"/>
  <c r="J98"/>
  <c r="BK131"/>
  <c r="J131"/>
  <c r="J100"/>
  <c r="BK134"/>
  <c r="J134"/>
  <c r="J101"/>
  <c r="J89"/>
  <c r="J91"/>
  <c r="J92"/>
  <c r="F118"/>
  <c r="BE124"/>
  <c r="E85"/>
  <c r="BE129"/>
  <c r="BE132"/>
  <c r="BE135"/>
  <c i="2" r="BE163"/>
  <c r="BE175"/>
  <c r="BE179"/>
  <c r="BE183"/>
  <c r="BE188"/>
  <c r="J89"/>
  <c r="J91"/>
  <c r="F92"/>
  <c r="J92"/>
  <c r="E111"/>
  <c r="BE124"/>
  <c r="BE128"/>
  <c r="BE133"/>
  <c r="BE138"/>
  <c r="BE142"/>
  <c r="BE146"/>
  <c r="BE150"/>
  <c r="BE154"/>
  <c r="BE158"/>
  <c r="BE167"/>
  <c r="BE171"/>
  <c r="F36"/>
  <c i="1" r="BC95"/>
  <c i="3" r="F35"/>
  <c i="1" r="BB96"/>
  <c i="2" r="F37"/>
  <c i="1" r="BD95"/>
  <c i="2" r="F35"/>
  <c i="1" r="BB95"/>
  <c i="2" r="F34"/>
  <c i="1" r="BA95"/>
  <c i="3" r="F37"/>
  <c i="1" r="BD96"/>
  <c i="3" r="F36"/>
  <c i="1" r="BC96"/>
  <c i="2" r="J34"/>
  <c i="1" r="AW95"/>
  <c i="3" r="J34"/>
  <c i="1" r="AW96"/>
  <c i="3" r="F34"/>
  <c i="1" r="BA96"/>
  <c r="AU94"/>
  <c i="2" l="1" r="T122"/>
  <c r="T121"/>
  <c r="BK122"/>
  <c r="BK121"/>
  <c r="J121"/>
  <c r="J96"/>
  <c i="3" r="BK122"/>
  <c r="BK121"/>
  <c r="J121"/>
  <c r="J30"/>
  <c i="1" r="AG96"/>
  <c i="2" r="F33"/>
  <c i="1" r="AZ95"/>
  <c i="2" r="J33"/>
  <c i="1" r="AV95"/>
  <c r="AT95"/>
  <c i="3" r="F33"/>
  <c i="1" r="AZ96"/>
  <c r="BB94"/>
  <c r="W31"/>
  <c r="BD94"/>
  <c r="W33"/>
  <c r="BA94"/>
  <c r="W30"/>
  <c i="3" r="J33"/>
  <c i="1" r="AV96"/>
  <c r="AT96"/>
  <c r="AN96"/>
  <c r="BC94"/>
  <c r="W32"/>
  <c i="2" l="1" r="J122"/>
  <c r="J97"/>
  <c i="3" r="J122"/>
  <c r="J97"/>
  <c r="J96"/>
  <c r="J39"/>
  <c i="2" r="J30"/>
  <c i="1" r="AG95"/>
  <c r="AG94"/>
  <c r="AK26"/>
  <c r="AZ94"/>
  <c r="W29"/>
  <c r="AY94"/>
  <c r="AX94"/>
  <c r="AW94"/>
  <c r="AK30"/>
  <c i="2" l="1" r="J39"/>
  <c i="1" r="AN95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<sst xmlns="http://schemas.openxmlformats.org/spreadsheetml/2006/main">
  <si>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</si>
  <si>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</si>
  <si>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</si>
  <si>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</si>
  <si>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</si>
  <si>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{8b3192af-a5a5-46b9-ad2a-996b147d8a8b}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</si>
  <si>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</si>
  <si>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</si>
  <si>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</si>
  <si>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</si>
  <si>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</si>
  <si>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</si>
  <si>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</si>
  <si>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</si>
  <si>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</si>
  <si>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</si>
  <si>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</si>
  <si>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III/1882 Kasejovice - Polánka</t>
  </si>
  <si>
    <t>KSO:</t>
  </si>
  <si>
    <t>CC-CZ:</t>
  </si>
  <si>
    <t>Místo:</t>
  </si>
  <si>
    <t>Kasejovice</t>
  </si>
  <si>
    <t>Datum:</t>
  </si>
  <si>
    <t>1. 9. 2025</t>
  </si>
  <si>
    <t>Zadavatel:</t>
  </si>
  <si>
    <t>IČ:</t>
  </si>
  <si>
    <t>SÚSPK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</si>
  <si>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</si>
  <si>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</si>
  <si>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</si>
  <si>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</si>
  <si>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</si>
  <si>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</si>
  <si>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</si>
  <si>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</si>
  <si>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</si>
  <si>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</si>
  <si>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</si>
  <si>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</si>
  <si>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</si>
  <si>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</si>
  <si>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</si>
  <si>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</si>
  <si>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</si>
  <si>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</si>
  <si>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</si>
  <si>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</si>
  <si>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</si>
  <si>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</si>
  <si>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</si>
  <si>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</si>
  <si>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</si>
  <si>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</si>
  <si>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</si>
  <si>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</si>
  <si>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</si>
  <si>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</si>
  <si>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</si>
  <si>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</si>
  <si>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</si>
  <si>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</si>
  <si>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</si>
  <si>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</si>
  <si>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</si>
  <si>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</si>
  <si>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</si>
  <si>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</si>
  <si>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</si>
  <si>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</si>
  <si>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</si>
  <si>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</si>
  <si>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</si>
  <si>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</si>
  <si>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</si>
  <si>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</si>
  <si>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</si>
  <si>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</si>
  <si>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</si>
  <si>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</si>
  <si>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</si>
  <si>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</si>
  <si>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</si>
  <si>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</si>
  <si>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{7db31a1e-ae14-42c9-bc03-825633d9d54e}</t>
  </si>
  <si>
    <t>2</t>
  </si>
  <si>
    <t>VRN</t>
  </si>
  <si>
    <t>VRN-III/1882 Kasejovice-Polánka-Řesanice</t>
  </si>
  <si>
    <t>{120ea574-c2e3-4408-b7a9-6f7826f179bb}</t>
  </si>
  <si>
    <t>KRYCÍ LIST SOUPISU PRACÍ</t>
  </si>
  <si>
    <t>Objekt:</t>
  </si>
  <si>
    <t>01 - III/1882 Kasejovice - Polánka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</si>
  <si>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</si>
  <si>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</si>
  <si>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</si>
  <si>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</si>
  <si>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</si>
  <si>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</si>
  <si>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</si>
  <si>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</si>
  <si>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</si>
  <si>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</si>
  <si>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</si>
  <si>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</si>
  <si>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</si>
  <si>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</si>
  <si>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</si>
  <si>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</si>
  <si>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</si>
  <si>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</si>
  <si>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</si>
  <si>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</si>
  <si>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</si>
  <si>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</si>
  <si>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</si>
  <si>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</si>
  <si>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</si>
  <si>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</si>
  <si>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</si>
  <si>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</si>
  <si>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111301111-R</t>
  </si>
  <si>
    <t>Sejmutí drnu tl do 100 mm s naložením na dopravní prostředek HS, včetně odvozu dle možností zhotovitele a případného poplatku za skládku</t>
  </si>
  <si>
    <t>m2</t>
  </si>
  <si>
    <t>4</t>
  </si>
  <si>
    <t>-1090217507</t>
  </si>
  <si>
    <t>PP</t>
  </si>
  <si>
    <t>Sejmutí drnu tl. do 100 mm, v jakékoliv ploše HS, včetně odvozu dle možností zhotovitele a případného poplatku za skládku</t>
  </si>
  <si>
    <t>VV</t>
  </si>
  <si>
    <t>15*20"uvažována výměra 20 M2 na 1 HS</t>
  </si>
  <si>
    <t>Součet</t>
  </si>
  <si>
    <t>113154513-R</t>
  </si>
  <si>
    <t>Frézování živičného krytu tl 50 mm, plynulé napojení na stávající povrch</t>
  </si>
  <si>
    <t>KUS</t>
  </si>
  <si>
    <t>-922309775</t>
  </si>
  <si>
    <t>Frézování živičného podkladu nebo krytu s naložením hmot na dopravní prostředek plochy do 500 m2 pruhu šířky do 0,5 m, tloušťky vrstvy 50 mm, plynulé napojení na stávající povrch</t>
  </si>
  <si>
    <t>2"x ZÚ a KÚ</t>
  </si>
  <si>
    <t>2"x železniční přejezd</t>
  </si>
  <si>
    <t>3</t>
  </si>
  <si>
    <t>181951112</t>
  </si>
  <si>
    <t>Úprava pláně v hornině třídy těžitelnosti I skupiny 1 až 3 se zhutněním strojně</t>
  </si>
  <si>
    <t>30977877</t>
  </si>
  <si>
    <t>Úprava pláně vyrovnáním výškových rozdílů strojně v hornině třídy těžitelnosti I, skupiny 1 až 3 se zhutněním</t>
  </si>
  <si>
    <t>20*15"HS</t>
  </si>
  <si>
    <t>5</t>
  </si>
  <si>
    <t>Komunikace pozemní</t>
  </si>
  <si>
    <t>564831011</t>
  </si>
  <si>
    <t>Podklad ze štěrkodrtě ŠD plochy do 100 m2 tl 100 mm</t>
  </si>
  <si>
    <t>-424996093</t>
  </si>
  <si>
    <t>Podklad ze štěrkodrti ŠD s rozprostřením a zhutněním plochy jednotlivě do 100 m2, po zhutnění tl. 100 mm</t>
  </si>
  <si>
    <t>15*20"HS</t>
  </si>
  <si>
    <t>569931132</t>
  </si>
  <si>
    <t>Zpevnění krajnic asfaltovým recyklátem tl 100 mm</t>
  </si>
  <si>
    <t>-97412254</t>
  </si>
  <si>
    <t>Zpevnění krajnic nebo komunikací pro pěší s rozprostřením a zhutněním, po zhutnění asfaltovým recyklátem tl. 100 mm</t>
  </si>
  <si>
    <t>1122*2*0,5</t>
  </si>
  <si>
    <t>6</t>
  </si>
  <si>
    <t>572141112</t>
  </si>
  <si>
    <t>Vyrovnání povrchu dosavadních krytů asfaltovým betonem ACO tl přes 40 do 60 mm</t>
  </si>
  <si>
    <t>-1555123515</t>
  </si>
  <si>
    <t>Vyrovnání povrchu dosavadních krytů s rozprostřením hmot a zhutněním asfaltovým betonem ACO tl. přes 40 do 60 mm</t>
  </si>
  <si>
    <t>1122*5,5</t>
  </si>
  <si>
    <t>7</t>
  </si>
  <si>
    <t>573231106</t>
  </si>
  <si>
    <t>Postřik živičný spojovací ze silniční emulze v množství 0,30 kg/m2</t>
  </si>
  <si>
    <t>351310898</t>
  </si>
  <si>
    <t>Postřik spojovací PS bez posypu kamenivem ze silniční emulze, v množství 0,30 kg/m2</t>
  </si>
  <si>
    <t>1122*5,5*2</t>
  </si>
  <si>
    <t>8</t>
  </si>
  <si>
    <t>577144011</t>
  </si>
  <si>
    <t>Asfaltový beton vrstva obrusná ACO 11+ tř. I tl 50 mm š do 1,5 m z nemodifikovaného asfaltu</t>
  </si>
  <si>
    <t>-196778585</t>
  </si>
  <si>
    <t>Asfaltový beton vrstva obrusná ACO 11 z nemodifikovaného asfaltu s rozprostřením a se zhutněním ACO 11+ v pruhu šířky do 1,5 m, po zhutnění tl. 50 mm</t>
  </si>
  <si>
    <t>9</t>
  </si>
  <si>
    <t>577144121</t>
  </si>
  <si>
    <t>Asfaltový beton vrstva obrusná ACO 11+ tř. I tl 50 mm š přes 3 m z nemodifikovaného asfaltu</t>
  </si>
  <si>
    <t>1857355545</t>
  </si>
  <si>
    <t>Asfaltový beton vrstva obrusná ACO 11 z nemodifikovaného asfaltu s rozprostřením a se zhutněním ACO 11+ v pruhu šířky přes 3 m, po zhutnění tl. 50 mm</t>
  </si>
  <si>
    <t>Ostatní konstrukce a práce, bourání</t>
  </si>
  <si>
    <t>10</t>
  </si>
  <si>
    <t>915211112</t>
  </si>
  <si>
    <t>Vodorovné dopravní značení dělící čáry souvislé š 125 mm retroreflexní bílý plast</t>
  </si>
  <si>
    <t>m</t>
  </si>
  <si>
    <t>1478192980</t>
  </si>
  <si>
    <t>Vodorovné dopravní značení stříkaným plastem dělící čára šířky 125 mm souvislá bílá retroreflexní</t>
  </si>
  <si>
    <t>1122*2</t>
  </si>
  <si>
    <t>11</t>
  </si>
  <si>
    <t>915611111</t>
  </si>
  <si>
    <t>Předznačení vodorovného liniového značení</t>
  </si>
  <si>
    <t>-1491473255</t>
  </si>
  <si>
    <t>Předznačení pro vodorovné značení stříkané barvou nebo prováděné z nátěrových hmot liniové dělicí čáry, vodicí proužky</t>
  </si>
  <si>
    <t>919732211</t>
  </si>
  <si>
    <t>Styčná spára napojení nového živičného povrchu na stávající za tepla š 15 mm hl 25 mm s prořezáním</t>
  </si>
  <si>
    <t>-1592646635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</si>
  <si>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</si>
  <si>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4*5,5</t>
  </si>
  <si>
    <t>13</t>
  </si>
  <si>
    <t>938902112</t>
  </si>
  <si>
    <t>Čištění příkopů komunikací příkopovým rypadlem objem nánosu přes 0,15 do 0,3 m3/m, včetně odvozu dle možností zhotovitele a případného poplatku za skládku</t>
  </si>
  <si>
    <t>1202122959</t>
  </si>
  <si>
    <t>Profilace a čištění příkopů komunikací příkopovým rypadlem s odstraněním travnatého porostu nebo nánosu, s úpravou dna a svahů do předepsaného profilu objemu nánosu přes 0,15 do 0,30 m3/m, včetně odvozu dle možností zhotovitele a případného poplatku za skládku</t>
  </si>
  <si>
    <t>1122"uvažováno 50% z celkové délky</t>
  </si>
  <si>
    <t>14</t>
  </si>
  <si>
    <t>938909311-R</t>
  </si>
  <si>
    <t>Čištění vozovek metením strojně podkladu nebo krytu betonového nebo živičného, včetně odvozu dle možností zhotovitele a případného poplatku za skládku</t>
  </si>
  <si>
    <t>-208998851</t>
  </si>
  <si>
    <t>Čištění vozovek metením bláta, prachu nebo hlinitého nánosu strojně povrchu podkladu nebo krytu betonového nebo živičného, včetně odvozu dle možností zhotovitele a případného poplatku za skládku</t>
  </si>
  <si>
    <t>15</t>
  </si>
  <si>
    <t>938909611-R</t>
  </si>
  <si>
    <t>Odstranění nánosu na krajnicích tl do 100 mm, včetně odvozu dle možností zhotovitele a případného poplatku za skládku</t>
  </si>
  <si>
    <t>-1304703464</t>
  </si>
  <si>
    <t>Čištění krajnic odstraněním nánosu průměrné tloušťky do 100 mm, včetně odvozu dle možností zhotovitele a případného poplatku za skládku</t>
  </si>
  <si>
    <t>2*1122*0,5</t>
  </si>
  <si>
    <t>998</t>
  </si>
  <si>
    <t>Přesun hmot</t>
  </si>
  <si>
    <t>16</t>
  </si>
  <si>
    <t>998225111</t>
  </si>
  <si>
    <t>Přesun hmot pro pozemní komunikace s krytem z kamene, monolitickým betonovým nebo živičným</t>
  </si>
  <si>
    <t>t</t>
  </si>
  <si>
    <t>-256965369</t>
  </si>
  <si>
    <t>Přesun hmot pro komunikace s krytem z kameniva, monolitickým betonovým nebo živičným dopravní vzdálenost do 200 m jakékoliv délky objektu</t>
  </si>
  <si>
    <t>VRN - VRN-III/1882 Kasejovice-Polánka-Řesanice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</si>
  <si>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</si>
  <si>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</si>
  <si>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</si>
  <si>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</si>
  <si>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</si>
  <si>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Vedlejší rozpočtové náklady</t>
  </si>
  <si>
    <t>VRN1</t>
  </si>
  <si>
    <t>Průzkumné, zeměměřičské a projektové práce</t>
  </si>
  <si>
    <t>012444000</t>
  </si>
  <si>
    <t>Geodetické měření skutečného provedení stavby</t>
  </si>
  <si>
    <t>KPL</t>
  </si>
  <si>
    <t>1024</t>
  </si>
  <si>
    <t>-674001916</t>
  </si>
  <si>
    <t>1"geodetické zaměření plochy obrusné vrstvy</t>
  </si>
  <si>
    <t>VRN3</t>
  </si>
  <si>
    <t>Zařízení staveniště</t>
  </si>
  <si>
    <t>030001000</t>
  </si>
  <si>
    <t>-1551344943</t>
  </si>
  <si>
    <t>VRN4</t>
  </si>
  <si>
    <t>Inženýrská činnost</t>
  </si>
  <si>
    <t>043002000</t>
  </si>
  <si>
    <t>Zkoušky a ostatní měření</t>
  </si>
  <si>
    <t>-1964767622</t>
  </si>
  <si>
    <t>VRN7</t>
  </si>
  <si>
    <t>Provozní vlivy</t>
  </si>
  <si>
    <t>072203000</t>
  </si>
  <si>
    <t>Silniční provoz - zajištění DIO (dopravní značení)</t>
  </si>
  <si>
    <t>-438018901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</si>
</sst>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34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III/1882 Kasejovice - Polánka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Kasejovice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1. 9. 2025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SÚSPK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III-1882 Kasejovice 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'01 - III-1882 Kasejovice ...'!P121</f>
        <v>0</v>
      </c>
      <c r="AV95" s="127">
        <f>'01 - III-1882 Kasejovice ...'!J33</f>
        <v>0</v>
      </c>
      <c r="AW95" s="127">
        <f>'01 - III-1882 Kasejovice ...'!J34</f>
        <v>0</v>
      </c>
      <c r="AX95" s="127">
        <f>'01 - III-1882 Kasejovice ...'!J35</f>
        <v>0</v>
      </c>
      <c r="AY95" s="127">
        <f>'01 - III-1882 Kasejovice ...'!J36</f>
        <v>0</v>
      </c>
      <c r="AZ95" s="127">
        <f>'01 - III-1882 Kasejovice ...'!F33</f>
        <v>0</v>
      </c>
      <c r="BA95" s="127">
        <f>'01 - III-1882 Kasejovice ...'!F34</f>
        <v>0</v>
      </c>
      <c r="BB95" s="127">
        <f>'01 - III-1882 Kasejovice ...'!F35</f>
        <v>0</v>
      </c>
      <c r="BC95" s="127">
        <f>'01 - III-1882 Kasejovice ...'!F36</f>
        <v>0</v>
      </c>
      <c r="BD95" s="129">
        <f>'01 - III-1882 Kasejovice ...'!F37</f>
        <v>0</v>
      </c>
      <c r="BE95" s="7"/>
      <c r="BT95" s="130" t="s">
        <v>82</v>
      </c>
      <c r="BV95" s="130" t="s">
        <v>77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7" customFormat="1" ht="16.5" customHeight="1">
      <c r="A96" s="118" t="s">
        <v>79</v>
      </c>
      <c r="B96" s="119"/>
      <c r="C96" s="120"/>
      <c r="D96" s="121" t="s">
        <v>85</v>
      </c>
      <c r="E96" s="121"/>
      <c r="F96" s="121"/>
      <c r="G96" s="121"/>
      <c r="H96" s="121"/>
      <c r="I96" s="122"/>
      <c r="J96" s="121" t="s">
        <v>86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'VRN - VRN-III-1882 Kasejo...'!J30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81</v>
      </c>
      <c r="AR96" s="125"/>
      <c r="AS96" s="131">
        <v>0</v>
      </c>
      <c r="AT96" s="132">
        <f>ROUND(SUM(AV96:AW96),2)</f>
        <v>0</v>
      </c>
      <c r="AU96" s="133">
        <f>'VRN - VRN-III-1882 Kasejo...'!P121</f>
        <v>0</v>
      </c>
      <c r="AV96" s="132">
        <f>'VRN - VRN-III-1882 Kasejo...'!J33</f>
        <v>0</v>
      </c>
      <c r="AW96" s="132">
        <f>'VRN - VRN-III-1882 Kasejo...'!J34</f>
        <v>0</v>
      </c>
      <c r="AX96" s="132">
        <f>'VRN - VRN-III-1882 Kasejo...'!J35</f>
        <v>0</v>
      </c>
      <c r="AY96" s="132">
        <f>'VRN - VRN-III-1882 Kasejo...'!J36</f>
        <v>0</v>
      </c>
      <c r="AZ96" s="132">
        <f>'VRN - VRN-III-1882 Kasejo...'!F33</f>
        <v>0</v>
      </c>
      <c r="BA96" s="132">
        <f>'VRN - VRN-III-1882 Kasejo...'!F34</f>
        <v>0</v>
      </c>
      <c r="BB96" s="132">
        <f>'VRN - VRN-III-1882 Kasejo...'!F35</f>
        <v>0</v>
      </c>
      <c r="BC96" s="132">
        <f>'VRN - VRN-III-1882 Kasejo...'!F36</f>
        <v>0</v>
      </c>
      <c r="BD96" s="134">
        <f>'VRN - VRN-III-1882 Kasejo...'!F37</f>
        <v>0</v>
      </c>
      <c r="BE96" s="7"/>
      <c r="BT96" s="130" t="s">
        <v>82</v>
      </c>
      <c r="BV96" s="130" t="s">
        <v>77</v>
      </c>
      <c r="BW96" s="130" t="s">
        <v>87</v>
      </c>
      <c r="BX96" s="130" t="s">
        <v>5</v>
      </c>
      <c r="CL96" s="130" t="s">
        <v>1</v>
      </c>
      <c r="CM96" s="130" t="s">
        <v>84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mu7T4JKxDvT3FSdi+1SJ+HUPzDyfi9CvRgpzOdFrWtp4KQN2HnlCsRJ3h76EsWxTD/7Dn7Mj9t1HxCx98KdkYg==" hashValue="R6b++84/Q/50CiutOMTxDzNfHaroLy8J43+xb4N8iRt3sD1PZJDAjq8nhxDpPaWvE7bUM9I5BOhWYBe+k0R9QA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III-1882 Kasejovice ...'!C2" display="/"/>
    <hyperlink ref="A96" location="'VRN - VRN-III-1882 Kasej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88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III/1882 Kasejovice - Polánka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90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ROUND((SUM(BE121:BE189)),  2)</f>
        <v>0</v>
      </c>
      <c r="G33" s="37"/>
      <c r="H33" s="37"/>
      <c r="I33" s="154">
        <v>0.20999999999999999</v>
      </c>
      <c r="J33" s="153">
        <f>ROUND(((SUM(BE121:BE189))*I33),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ROUND((SUM(BF121:BF189)),  2)</f>
        <v>0</v>
      </c>
      <c r="G34" s="37"/>
      <c r="H34" s="37"/>
      <c r="I34" s="154">
        <v>0.12</v>
      </c>
      <c r="J34" s="153">
        <f>ROUND(((SUM(BF121:BF189))*I34),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ROUND((SUM(BG121:BG189)),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ROUND((SUM(BH121:BH189)),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ROUND((SUM(BI121:BI189)),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91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III/1882 Kasejovice - Polánka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III/1882 Kasejovice - Polánka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Kasejovice</v>
      </c>
      <c r="G89" s="39"/>
      <c r="H89" s="39"/>
      <c r="I89" s="31" t="s">
        <v>22</v>
      </c>
      <c r="J89" s="78" t="str">
        <f>IF(J12="","",J12)</f>
        <v>1. 9. 2025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92</v>
      </c>
      <c r="D94" s="175"/>
      <c r="E94" s="175"/>
      <c r="F94" s="175"/>
      <c r="G94" s="175"/>
      <c r="H94" s="175"/>
      <c r="I94" s="175"/>
      <c r="J94" s="176" t="s">
        <v>93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94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95</v>
      </c>
    </row>
    <row r="97" s="9" customFormat="1" ht="24.96" customHeight="1">
      <c r="A97" s="9"/>
      <c r="B97" s="178"/>
      <c r="C97" s="179"/>
      <c r="D97" s="180" t="s">
        <v>96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97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98</v>
      </c>
      <c r="E99" s="187"/>
      <c r="F99" s="187"/>
      <c r="G99" s="187"/>
      <c r="H99" s="187"/>
      <c r="I99" s="187"/>
      <c r="J99" s="188">
        <f>J137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99</v>
      </c>
      <c r="E100" s="187"/>
      <c r="F100" s="187"/>
      <c r="G100" s="187"/>
      <c r="H100" s="187"/>
      <c r="I100" s="187"/>
      <c r="J100" s="188">
        <f>J162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100</v>
      </c>
      <c r="E101" s="187"/>
      <c r="F101" s="187"/>
      <c r="G101" s="187"/>
      <c r="H101" s="187"/>
      <c r="I101" s="187"/>
      <c r="J101" s="188">
        <f>J187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101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III/1882 Kasejovice - Polánka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89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01 - III/1882 Kasejovice - Polánka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Kasejovice</v>
      </c>
      <c r="G115" s="39"/>
      <c r="H115" s="39"/>
      <c r="I115" s="31" t="s">
        <v>22</v>
      </c>
      <c r="J115" s="78" t="str">
        <f>IF(J12="","",J12)</f>
        <v>1. 9. 2025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102</v>
      </c>
      <c r="D120" s="193" t="s">
        <v>60</v>
      </c>
      <c r="E120" s="193" t="s">
        <v>56</v>
      </c>
      <c r="F120" s="193" t="s">
        <v>57</v>
      </c>
      <c r="G120" s="193" t="s">
        <v>103</v>
      </c>
      <c r="H120" s="193" t="s">
        <v>104</v>
      </c>
      <c r="I120" s="193" t="s">
        <v>105</v>
      </c>
      <c r="J120" s="194" t="s">
        <v>93</v>
      </c>
      <c r="K120" s="195" t="s">
        <v>106</v>
      </c>
      <c r="L120" s="196"/>
      <c r="M120" s="99" t="s">
        <v>1</v>
      </c>
      <c r="N120" s="100" t="s">
        <v>39</v>
      </c>
      <c r="O120" s="100" t="s">
        <v>107</v>
      </c>
      <c r="P120" s="100" t="s">
        <v>108</v>
      </c>
      <c r="Q120" s="100" t="s">
        <v>109</v>
      </c>
      <c r="R120" s="100" t="s">
        <v>110</v>
      </c>
      <c r="S120" s="100" t="s">
        <v>111</v>
      </c>
      <c r="T120" s="101" t="s">
        <v>112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113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1207.0161800000001</v>
      </c>
      <c r="S121" s="103"/>
      <c r="T121" s="200">
        <f>T122</f>
        <v>482.92000000000002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95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114</v>
      </c>
      <c r="F122" s="205" t="s">
        <v>115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P123+P137+P162+P187</f>
        <v>0</v>
      </c>
      <c r="Q122" s="210"/>
      <c r="R122" s="211">
        <f>R123+R137+R162+R187</f>
        <v>1207.0161800000001</v>
      </c>
      <c r="S122" s="210"/>
      <c r="T122" s="212">
        <f>T123+T137+T162+T187</f>
        <v>482.92000000000002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82</v>
      </c>
      <c r="AT122" s="214" t="s">
        <v>74</v>
      </c>
      <c r="AU122" s="214" t="s">
        <v>75</v>
      </c>
      <c r="AY122" s="213" t="s">
        <v>116</v>
      </c>
      <c r="BK122" s="215">
        <f>BK123+BK137+BK162+BK187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82</v>
      </c>
      <c r="F123" s="216" t="s">
        <v>117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SUM(P124:P136)</f>
        <v>0</v>
      </c>
      <c r="Q123" s="210"/>
      <c r="R123" s="211">
        <f>SUM(R124:R136)</f>
        <v>4.0000000000000003E-05</v>
      </c>
      <c r="S123" s="210"/>
      <c r="T123" s="212">
        <f>SUM(T124:T136)</f>
        <v>0.46000000000000002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82</v>
      </c>
      <c r="AT123" s="214" t="s">
        <v>74</v>
      </c>
      <c r="AU123" s="214" t="s">
        <v>82</v>
      </c>
      <c r="AY123" s="213" t="s">
        <v>116</v>
      </c>
      <c r="BK123" s="215">
        <f>SUM(BK124:BK136)</f>
        <v>0</v>
      </c>
    </row>
    <row r="124" s="2" customFormat="1" ht="44.25" customHeight="1">
      <c r="A124" s="37"/>
      <c r="B124" s="38"/>
      <c r="C124" s="218" t="s">
        <v>82</v>
      </c>
      <c r="D124" s="218" t="s">
        <v>118</v>
      </c>
      <c r="E124" s="219" t="s">
        <v>119</v>
      </c>
      <c r="F124" s="220" t="s">
        <v>120</v>
      </c>
      <c r="G124" s="221" t="s">
        <v>121</v>
      </c>
      <c r="H124" s="222">
        <v>300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122</v>
      </c>
      <c r="AT124" s="230" t="s">
        <v>118</v>
      </c>
      <c r="AU124" s="230" t="s">
        <v>84</v>
      </c>
      <c r="AY124" s="16" t="s">
        <v>116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122</v>
      </c>
      <c r="BM124" s="230" t="s">
        <v>123</v>
      </c>
    </row>
    <row r="125" s="2" customFormat="1">
      <c r="A125" s="37"/>
      <c r="B125" s="38"/>
      <c r="C125" s="39"/>
      <c r="D125" s="232" t="s">
        <v>124</v>
      </c>
      <c r="E125" s="39"/>
      <c r="F125" s="233" t="s">
        <v>125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124</v>
      </c>
      <c r="AU125" s="16" t="s">
        <v>84</v>
      </c>
    </row>
    <row r="126" s="13" customFormat="1">
      <c r="A126" s="13"/>
      <c r="B126" s="237"/>
      <c r="C126" s="238"/>
      <c r="D126" s="232" t="s">
        <v>126</v>
      </c>
      <c r="E126" s="239" t="s">
        <v>1</v>
      </c>
      <c r="F126" s="240" t="s">
        <v>127</v>
      </c>
      <c r="G126" s="238"/>
      <c r="H126" s="241">
        <v>300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126</v>
      </c>
      <c r="AU126" s="247" t="s">
        <v>84</v>
      </c>
      <c r="AV126" s="13" t="s">
        <v>84</v>
      </c>
      <c r="AW126" s="13" t="s">
        <v>32</v>
      </c>
      <c r="AX126" s="13" t="s">
        <v>75</v>
      </c>
      <c r="AY126" s="247" t="s">
        <v>116</v>
      </c>
    </row>
    <row r="127" s="14" customFormat="1">
      <c r="A127" s="14"/>
      <c r="B127" s="248"/>
      <c r="C127" s="249"/>
      <c r="D127" s="232" t="s">
        <v>126</v>
      </c>
      <c r="E127" s="250" t="s">
        <v>1</v>
      </c>
      <c r="F127" s="251" t="s">
        <v>128</v>
      </c>
      <c r="G127" s="249"/>
      <c r="H127" s="252">
        <v>300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126</v>
      </c>
      <c r="AU127" s="258" t="s">
        <v>84</v>
      </c>
      <c r="AV127" s="14" t="s">
        <v>122</v>
      </c>
      <c r="AW127" s="14" t="s">
        <v>32</v>
      </c>
      <c r="AX127" s="14" t="s">
        <v>82</v>
      </c>
      <c r="AY127" s="258" t="s">
        <v>116</v>
      </c>
    </row>
    <row r="128" s="2" customFormat="1" ht="24.15" customHeight="1">
      <c r="A128" s="37"/>
      <c r="B128" s="38"/>
      <c r="C128" s="218" t="s">
        <v>84</v>
      </c>
      <c r="D128" s="218" t="s">
        <v>118</v>
      </c>
      <c r="E128" s="219" t="s">
        <v>129</v>
      </c>
      <c r="F128" s="220" t="s">
        <v>130</v>
      </c>
      <c r="G128" s="221" t="s">
        <v>131</v>
      </c>
      <c r="H128" s="222">
        <v>4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40</v>
      </c>
      <c r="O128" s="90"/>
      <c r="P128" s="228">
        <f>O128*H128</f>
        <v>0</v>
      </c>
      <c r="Q128" s="228">
        <v>1.0000000000000001E-05</v>
      </c>
      <c r="R128" s="228">
        <f>Q128*H128</f>
        <v>4.0000000000000003E-05</v>
      </c>
      <c r="S128" s="228">
        <v>0.11500000000000001</v>
      </c>
      <c r="T128" s="229">
        <f>S128*H128</f>
        <v>0.46000000000000002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122</v>
      </c>
      <c r="AT128" s="230" t="s">
        <v>118</v>
      </c>
      <c r="AU128" s="230" t="s">
        <v>84</v>
      </c>
      <c r="AY128" s="16" t="s">
        <v>116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82</v>
      </c>
      <c r="BK128" s="231">
        <f>ROUND(I128*H128,2)</f>
        <v>0</v>
      </c>
      <c r="BL128" s="16" t="s">
        <v>122</v>
      </c>
      <c r="BM128" s="230" t="s">
        <v>132</v>
      </c>
    </row>
    <row r="129" s="2" customFormat="1">
      <c r="A129" s="37"/>
      <c r="B129" s="38"/>
      <c r="C129" s="39"/>
      <c r="D129" s="232" t="s">
        <v>124</v>
      </c>
      <c r="E129" s="39"/>
      <c r="F129" s="233" t="s">
        <v>133</v>
      </c>
      <c r="G129" s="39"/>
      <c r="H129" s="39"/>
      <c r="I129" s="234"/>
      <c r="J129" s="39"/>
      <c r="K129" s="39"/>
      <c r="L129" s="43"/>
      <c r="M129" s="235"/>
      <c r="N129" s="236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124</v>
      </c>
      <c r="AU129" s="16" t="s">
        <v>84</v>
      </c>
    </row>
    <row r="130" s="13" customFormat="1">
      <c r="A130" s="13"/>
      <c r="B130" s="237"/>
      <c r="C130" s="238"/>
      <c r="D130" s="232" t="s">
        <v>126</v>
      </c>
      <c r="E130" s="239" t="s">
        <v>1</v>
      </c>
      <c r="F130" s="240" t="s">
        <v>134</v>
      </c>
      <c r="G130" s="238"/>
      <c r="H130" s="241">
        <v>2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7" t="s">
        <v>126</v>
      </c>
      <c r="AU130" s="247" t="s">
        <v>84</v>
      </c>
      <c r="AV130" s="13" t="s">
        <v>84</v>
      </c>
      <c r="AW130" s="13" t="s">
        <v>32</v>
      </c>
      <c r="AX130" s="13" t="s">
        <v>75</v>
      </c>
      <c r="AY130" s="247" t="s">
        <v>116</v>
      </c>
    </row>
    <row r="131" s="13" customFormat="1">
      <c r="A131" s="13"/>
      <c r="B131" s="237"/>
      <c r="C131" s="238"/>
      <c r="D131" s="232" t="s">
        <v>126</v>
      </c>
      <c r="E131" s="239" t="s">
        <v>1</v>
      </c>
      <c r="F131" s="240" t="s">
        <v>135</v>
      </c>
      <c r="G131" s="238"/>
      <c r="H131" s="241">
        <v>2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126</v>
      </c>
      <c r="AU131" s="247" t="s">
        <v>84</v>
      </c>
      <c r="AV131" s="13" t="s">
        <v>84</v>
      </c>
      <c r="AW131" s="13" t="s">
        <v>32</v>
      </c>
      <c r="AX131" s="13" t="s">
        <v>75</v>
      </c>
      <c r="AY131" s="247" t="s">
        <v>116</v>
      </c>
    </row>
    <row r="132" s="14" customFormat="1">
      <c r="A132" s="14"/>
      <c r="B132" s="248"/>
      <c r="C132" s="249"/>
      <c r="D132" s="232" t="s">
        <v>126</v>
      </c>
      <c r="E132" s="250" t="s">
        <v>1</v>
      </c>
      <c r="F132" s="251" t="s">
        <v>128</v>
      </c>
      <c r="G132" s="249"/>
      <c r="H132" s="252">
        <v>4</v>
      </c>
      <c r="I132" s="253"/>
      <c r="J132" s="249"/>
      <c r="K132" s="249"/>
      <c r="L132" s="254"/>
      <c r="M132" s="255"/>
      <c r="N132" s="256"/>
      <c r="O132" s="256"/>
      <c r="P132" s="256"/>
      <c r="Q132" s="256"/>
      <c r="R132" s="256"/>
      <c r="S132" s="256"/>
      <c r="T132" s="25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8" t="s">
        <v>126</v>
      </c>
      <c r="AU132" s="258" t="s">
        <v>84</v>
      </c>
      <c r="AV132" s="14" t="s">
        <v>122</v>
      </c>
      <c r="AW132" s="14" t="s">
        <v>32</v>
      </c>
      <c r="AX132" s="14" t="s">
        <v>82</v>
      </c>
      <c r="AY132" s="258" t="s">
        <v>116</v>
      </c>
    </row>
    <row r="133" s="2" customFormat="1" ht="24.15" customHeight="1">
      <c r="A133" s="37"/>
      <c r="B133" s="38"/>
      <c r="C133" s="218" t="s">
        <v>136</v>
      </c>
      <c r="D133" s="218" t="s">
        <v>118</v>
      </c>
      <c r="E133" s="219" t="s">
        <v>137</v>
      </c>
      <c r="F133" s="220" t="s">
        <v>138</v>
      </c>
      <c r="G133" s="221" t="s">
        <v>121</v>
      </c>
      <c r="H133" s="222">
        <v>300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40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122</v>
      </c>
      <c r="AT133" s="230" t="s">
        <v>118</v>
      </c>
      <c r="AU133" s="230" t="s">
        <v>84</v>
      </c>
      <c r="AY133" s="16" t="s">
        <v>116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82</v>
      </c>
      <c r="BK133" s="231">
        <f>ROUND(I133*H133,2)</f>
        <v>0</v>
      </c>
      <c r="BL133" s="16" t="s">
        <v>122</v>
      </c>
      <c r="BM133" s="230" t="s">
        <v>139</v>
      </c>
    </row>
    <row r="134" s="2" customFormat="1">
      <c r="A134" s="37"/>
      <c r="B134" s="38"/>
      <c r="C134" s="39"/>
      <c r="D134" s="232" t="s">
        <v>124</v>
      </c>
      <c r="E134" s="39"/>
      <c r="F134" s="233" t="s">
        <v>140</v>
      </c>
      <c r="G134" s="39"/>
      <c r="H134" s="39"/>
      <c r="I134" s="234"/>
      <c r="J134" s="39"/>
      <c r="K134" s="39"/>
      <c r="L134" s="43"/>
      <c r="M134" s="235"/>
      <c r="N134" s="236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124</v>
      </c>
      <c r="AU134" s="16" t="s">
        <v>84</v>
      </c>
    </row>
    <row r="135" s="13" customFormat="1">
      <c r="A135" s="13"/>
      <c r="B135" s="237"/>
      <c r="C135" s="238"/>
      <c r="D135" s="232" t="s">
        <v>126</v>
      </c>
      <c r="E135" s="239" t="s">
        <v>1</v>
      </c>
      <c r="F135" s="240" t="s">
        <v>141</v>
      </c>
      <c r="G135" s="238"/>
      <c r="H135" s="241">
        <v>300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126</v>
      </c>
      <c r="AU135" s="247" t="s">
        <v>84</v>
      </c>
      <c r="AV135" s="13" t="s">
        <v>84</v>
      </c>
      <c r="AW135" s="13" t="s">
        <v>32</v>
      </c>
      <c r="AX135" s="13" t="s">
        <v>75</v>
      </c>
      <c r="AY135" s="247" t="s">
        <v>116</v>
      </c>
    </row>
    <row r="136" s="14" customFormat="1">
      <c r="A136" s="14"/>
      <c r="B136" s="248"/>
      <c r="C136" s="249"/>
      <c r="D136" s="232" t="s">
        <v>126</v>
      </c>
      <c r="E136" s="250" t="s">
        <v>1</v>
      </c>
      <c r="F136" s="251" t="s">
        <v>128</v>
      </c>
      <c r="G136" s="249"/>
      <c r="H136" s="252">
        <v>300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8" t="s">
        <v>126</v>
      </c>
      <c r="AU136" s="258" t="s">
        <v>84</v>
      </c>
      <c r="AV136" s="14" t="s">
        <v>122</v>
      </c>
      <c r="AW136" s="14" t="s">
        <v>32</v>
      </c>
      <c r="AX136" s="14" t="s">
        <v>82</v>
      </c>
      <c r="AY136" s="258" t="s">
        <v>116</v>
      </c>
    </row>
    <row r="137" s="12" customFormat="1" ht="22.8" customHeight="1">
      <c r="A137" s="12"/>
      <c r="B137" s="202"/>
      <c r="C137" s="203"/>
      <c r="D137" s="204" t="s">
        <v>74</v>
      </c>
      <c r="E137" s="216" t="s">
        <v>142</v>
      </c>
      <c r="F137" s="216" t="s">
        <v>143</v>
      </c>
      <c r="G137" s="203"/>
      <c r="H137" s="203"/>
      <c r="I137" s="206"/>
      <c r="J137" s="217">
        <f>BK137</f>
        <v>0</v>
      </c>
      <c r="K137" s="203"/>
      <c r="L137" s="208"/>
      <c r="M137" s="209"/>
      <c r="N137" s="210"/>
      <c r="O137" s="210"/>
      <c r="P137" s="211">
        <f>SUM(P138:P161)</f>
        <v>0</v>
      </c>
      <c r="Q137" s="210"/>
      <c r="R137" s="211">
        <f>SUM(R138:R161)</f>
        <v>1206.2622000000001</v>
      </c>
      <c r="S137" s="210"/>
      <c r="T137" s="212">
        <f>SUM(T138:T161)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3" t="s">
        <v>82</v>
      </c>
      <c r="AT137" s="214" t="s">
        <v>74</v>
      </c>
      <c r="AU137" s="214" t="s">
        <v>82</v>
      </c>
      <c r="AY137" s="213" t="s">
        <v>116</v>
      </c>
      <c r="BK137" s="215">
        <f>SUM(BK138:BK161)</f>
        <v>0</v>
      </c>
    </row>
    <row r="138" s="2" customFormat="1" ht="21.75" customHeight="1">
      <c r="A138" s="37"/>
      <c r="B138" s="38"/>
      <c r="C138" s="218" t="s">
        <v>122</v>
      </c>
      <c r="D138" s="218" t="s">
        <v>118</v>
      </c>
      <c r="E138" s="219" t="s">
        <v>144</v>
      </c>
      <c r="F138" s="220" t="s">
        <v>145</v>
      </c>
      <c r="G138" s="221" t="s">
        <v>121</v>
      </c>
      <c r="H138" s="222">
        <v>300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40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122</v>
      </c>
      <c r="AT138" s="230" t="s">
        <v>118</v>
      </c>
      <c r="AU138" s="230" t="s">
        <v>84</v>
      </c>
      <c r="AY138" s="16" t="s">
        <v>116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82</v>
      </c>
      <c r="BK138" s="231">
        <f>ROUND(I138*H138,2)</f>
        <v>0</v>
      </c>
      <c r="BL138" s="16" t="s">
        <v>122</v>
      </c>
      <c r="BM138" s="230" t="s">
        <v>146</v>
      </c>
    </row>
    <row r="139" s="2" customFormat="1">
      <c r="A139" s="37"/>
      <c r="B139" s="38"/>
      <c r="C139" s="39"/>
      <c r="D139" s="232" t="s">
        <v>124</v>
      </c>
      <c r="E139" s="39"/>
      <c r="F139" s="233" t="s">
        <v>147</v>
      </c>
      <c r="G139" s="39"/>
      <c r="H139" s="39"/>
      <c r="I139" s="234"/>
      <c r="J139" s="39"/>
      <c r="K139" s="39"/>
      <c r="L139" s="43"/>
      <c r="M139" s="235"/>
      <c r="N139" s="236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124</v>
      </c>
      <c r="AU139" s="16" t="s">
        <v>84</v>
      </c>
    </row>
    <row r="140" s="13" customFormat="1">
      <c r="A140" s="13"/>
      <c r="B140" s="237"/>
      <c r="C140" s="238"/>
      <c r="D140" s="232" t="s">
        <v>126</v>
      </c>
      <c r="E140" s="239" t="s">
        <v>1</v>
      </c>
      <c r="F140" s="240" t="s">
        <v>148</v>
      </c>
      <c r="G140" s="238"/>
      <c r="H140" s="241">
        <v>300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7" t="s">
        <v>126</v>
      </c>
      <c r="AU140" s="247" t="s">
        <v>84</v>
      </c>
      <c r="AV140" s="13" t="s">
        <v>84</v>
      </c>
      <c r="AW140" s="13" t="s">
        <v>32</v>
      </c>
      <c r="AX140" s="13" t="s">
        <v>75</v>
      </c>
      <c r="AY140" s="247" t="s">
        <v>116</v>
      </c>
    </row>
    <row r="141" s="14" customFormat="1">
      <c r="A141" s="14"/>
      <c r="B141" s="248"/>
      <c r="C141" s="249"/>
      <c r="D141" s="232" t="s">
        <v>126</v>
      </c>
      <c r="E141" s="250" t="s">
        <v>1</v>
      </c>
      <c r="F141" s="251" t="s">
        <v>128</v>
      </c>
      <c r="G141" s="249"/>
      <c r="H141" s="252">
        <v>300</v>
      </c>
      <c r="I141" s="253"/>
      <c r="J141" s="249"/>
      <c r="K141" s="249"/>
      <c r="L141" s="254"/>
      <c r="M141" s="255"/>
      <c r="N141" s="256"/>
      <c r="O141" s="256"/>
      <c r="P141" s="256"/>
      <c r="Q141" s="256"/>
      <c r="R141" s="256"/>
      <c r="S141" s="256"/>
      <c r="T141" s="25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8" t="s">
        <v>126</v>
      </c>
      <c r="AU141" s="258" t="s">
        <v>84</v>
      </c>
      <c r="AV141" s="14" t="s">
        <v>122</v>
      </c>
      <c r="AW141" s="14" t="s">
        <v>32</v>
      </c>
      <c r="AX141" s="14" t="s">
        <v>82</v>
      </c>
      <c r="AY141" s="258" t="s">
        <v>116</v>
      </c>
    </row>
    <row r="142" s="2" customFormat="1" ht="21.75" customHeight="1">
      <c r="A142" s="37"/>
      <c r="B142" s="38"/>
      <c r="C142" s="218" t="s">
        <v>142</v>
      </c>
      <c r="D142" s="218" t="s">
        <v>118</v>
      </c>
      <c r="E142" s="219" t="s">
        <v>149</v>
      </c>
      <c r="F142" s="220" t="s">
        <v>150</v>
      </c>
      <c r="G142" s="221" t="s">
        <v>121</v>
      </c>
      <c r="H142" s="222">
        <v>1122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40</v>
      </c>
      <c r="O142" s="90"/>
      <c r="P142" s="228">
        <f>O142*H142</f>
        <v>0</v>
      </c>
      <c r="Q142" s="228">
        <v>0.216</v>
      </c>
      <c r="R142" s="228">
        <f>Q142*H142</f>
        <v>242.352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122</v>
      </c>
      <c r="AT142" s="230" t="s">
        <v>118</v>
      </c>
      <c r="AU142" s="230" t="s">
        <v>84</v>
      </c>
      <c r="AY142" s="16" t="s">
        <v>116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82</v>
      </c>
      <c r="BK142" s="231">
        <f>ROUND(I142*H142,2)</f>
        <v>0</v>
      </c>
      <c r="BL142" s="16" t="s">
        <v>122</v>
      </c>
      <c r="BM142" s="230" t="s">
        <v>151</v>
      </c>
    </row>
    <row r="143" s="2" customFormat="1">
      <c r="A143" s="37"/>
      <c r="B143" s="38"/>
      <c r="C143" s="39"/>
      <c r="D143" s="232" t="s">
        <v>124</v>
      </c>
      <c r="E143" s="39"/>
      <c r="F143" s="233" t="s">
        <v>152</v>
      </c>
      <c r="G143" s="39"/>
      <c r="H143" s="39"/>
      <c r="I143" s="234"/>
      <c r="J143" s="39"/>
      <c r="K143" s="39"/>
      <c r="L143" s="43"/>
      <c r="M143" s="235"/>
      <c r="N143" s="236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124</v>
      </c>
      <c r="AU143" s="16" t="s">
        <v>84</v>
      </c>
    </row>
    <row r="144" s="13" customFormat="1">
      <c r="A144" s="13"/>
      <c r="B144" s="237"/>
      <c r="C144" s="238"/>
      <c r="D144" s="232" t="s">
        <v>126</v>
      </c>
      <c r="E144" s="239" t="s">
        <v>1</v>
      </c>
      <c r="F144" s="240" t="s">
        <v>153</v>
      </c>
      <c r="G144" s="238"/>
      <c r="H144" s="241">
        <v>1122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7" t="s">
        <v>126</v>
      </c>
      <c r="AU144" s="247" t="s">
        <v>84</v>
      </c>
      <c r="AV144" s="13" t="s">
        <v>84</v>
      </c>
      <c r="AW144" s="13" t="s">
        <v>32</v>
      </c>
      <c r="AX144" s="13" t="s">
        <v>75</v>
      </c>
      <c r="AY144" s="247" t="s">
        <v>116</v>
      </c>
    </row>
    <row r="145" s="14" customFormat="1">
      <c r="A145" s="14"/>
      <c r="B145" s="248"/>
      <c r="C145" s="249"/>
      <c r="D145" s="232" t="s">
        <v>126</v>
      </c>
      <c r="E145" s="250" t="s">
        <v>1</v>
      </c>
      <c r="F145" s="251" t="s">
        <v>128</v>
      </c>
      <c r="G145" s="249"/>
      <c r="H145" s="252">
        <v>1122</v>
      </c>
      <c r="I145" s="253"/>
      <c r="J145" s="249"/>
      <c r="K145" s="249"/>
      <c r="L145" s="254"/>
      <c r="M145" s="255"/>
      <c r="N145" s="256"/>
      <c r="O145" s="256"/>
      <c r="P145" s="256"/>
      <c r="Q145" s="256"/>
      <c r="R145" s="256"/>
      <c r="S145" s="256"/>
      <c r="T145" s="25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8" t="s">
        <v>126</v>
      </c>
      <c r="AU145" s="258" t="s">
        <v>84</v>
      </c>
      <c r="AV145" s="14" t="s">
        <v>122</v>
      </c>
      <c r="AW145" s="14" t="s">
        <v>32</v>
      </c>
      <c r="AX145" s="14" t="s">
        <v>82</v>
      </c>
      <c r="AY145" s="258" t="s">
        <v>116</v>
      </c>
    </row>
    <row r="146" s="2" customFormat="1" ht="24.15" customHeight="1">
      <c r="A146" s="37"/>
      <c r="B146" s="38"/>
      <c r="C146" s="218" t="s">
        <v>154</v>
      </c>
      <c r="D146" s="218" t="s">
        <v>118</v>
      </c>
      <c r="E146" s="219" t="s">
        <v>155</v>
      </c>
      <c r="F146" s="220" t="s">
        <v>156</v>
      </c>
      <c r="G146" s="221" t="s">
        <v>121</v>
      </c>
      <c r="H146" s="222">
        <v>6171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40</v>
      </c>
      <c r="O146" s="90"/>
      <c r="P146" s="228">
        <f>O146*H146</f>
        <v>0</v>
      </c>
      <c r="Q146" s="228">
        <v>0.15620000000000001</v>
      </c>
      <c r="R146" s="228">
        <f>Q146*H146</f>
        <v>963.91020000000003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122</v>
      </c>
      <c r="AT146" s="230" t="s">
        <v>118</v>
      </c>
      <c r="AU146" s="230" t="s">
        <v>84</v>
      </c>
      <c r="AY146" s="16" t="s">
        <v>116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82</v>
      </c>
      <c r="BK146" s="231">
        <f>ROUND(I146*H146,2)</f>
        <v>0</v>
      </c>
      <c r="BL146" s="16" t="s">
        <v>122</v>
      </c>
      <c r="BM146" s="230" t="s">
        <v>157</v>
      </c>
    </row>
    <row r="147" s="2" customFormat="1">
      <c r="A147" s="37"/>
      <c r="B147" s="38"/>
      <c r="C147" s="39"/>
      <c r="D147" s="232" t="s">
        <v>124</v>
      </c>
      <c r="E147" s="39"/>
      <c r="F147" s="233" t="s">
        <v>158</v>
      </c>
      <c r="G147" s="39"/>
      <c r="H147" s="39"/>
      <c r="I147" s="234"/>
      <c r="J147" s="39"/>
      <c r="K147" s="39"/>
      <c r="L147" s="43"/>
      <c r="M147" s="235"/>
      <c r="N147" s="236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124</v>
      </c>
      <c r="AU147" s="16" t="s">
        <v>84</v>
      </c>
    </row>
    <row r="148" s="13" customFormat="1">
      <c r="A148" s="13"/>
      <c r="B148" s="237"/>
      <c r="C148" s="238"/>
      <c r="D148" s="232" t="s">
        <v>126</v>
      </c>
      <c r="E148" s="239" t="s">
        <v>1</v>
      </c>
      <c r="F148" s="240" t="s">
        <v>159</v>
      </c>
      <c r="G148" s="238"/>
      <c r="H148" s="241">
        <v>6171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7" t="s">
        <v>126</v>
      </c>
      <c r="AU148" s="247" t="s">
        <v>84</v>
      </c>
      <c r="AV148" s="13" t="s">
        <v>84</v>
      </c>
      <c r="AW148" s="13" t="s">
        <v>32</v>
      </c>
      <c r="AX148" s="13" t="s">
        <v>75</v>
      </c>
      <c r="AY148" s="247" t="s">
        <v>116</v>
      </c>
    </row>
    <row r="149" s="14" customFormat="1">
      <c r="A149" s="14"/>
      <c r="B149" s="248"/>
      <c r="C149" s="249"/>
      <c r="D149" s="232" t="s">
        <v>126</v>
      </c>
      <c r="E149" s="250" t="s">
        <v>1</v>
      </c>
      <c r="F149" s="251" t="s">
        <v>128</v>
      </c>
      <c r="G149" s="249"/>
      <c r="H149" s="252">
        <v>6171</v>
      </c>
      <c r="I149" s="253"/>
      <c r="J149" s="249"/>
      <c r="K149" s="249"/>
      <c r="L149" s="254"/>
      <c r="M149" s="255"/>
      <c r="N149" s="256"/>
      <c r="O149" s="256"/>
      <c r="P149" s="256"/>
      <c r="Q149" s="256"/>
      <c r="R149" s="256"/>
      <c r="S149" s="256"/>
      <c r="T149" s="25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8" t="s">
        <v>126</v>
      </c>
      <c r="AU149" s="258" t="s">
        <v>84</v>
      </c>
      <c r="AV149" s="14" t="s">
        <v>122</v>
      </c>
      <c r="AW149" s="14" t="s">
        <v>32</v>
      </c>
      <c r="AX149" s="14" t="s">
        <v>82</v>
      </c>
      <c r="AY149" s="258" t="s">
        <v>116</v>
      </c>
    </row>
    <row r="150" s="2" customFormat="1" ht="24.15" customHeight="1">
      <c r="A150" s="37"/>
      <c r="B150" s="38"/>
      <c r="C150" s="218" t="s">
        <v>160</v>
      </c>
      <c r="D150" s="218" t="s">
        <v>118</v>
      </c>
      <c r="E150" s="219" t="s">
        <v>161</v>
      </c>
      <c r="F150" s="220" t="s">
        <v>162</v>
      </c>
      <c r="G150" s="221" t="s">
        <v>121</v>
      </c>
      <c r="H150" s="222">
        <v>12342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40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122</v>
      </c>
      <c r="AT150" s="230" t="s">
        <v>118</v>
      </c>
      <c r="AU150" s="230" t="s">
        <v>84</v>
      </c>
      <c r="AY150" s="16" t="s">
        <v>116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82</v>
      </c>
      <c r="BK150" s="231">
        <f>ROUND(I150*H150,2)</f>
        <v>0</v>
      </c>
      <c r="BL150" s="16" t="s">
        <v>122</v>
      </c>
      <c r="BM150" s="230" t="s">
        <v>163</v>
      </c>
    </row>
    <row r="151" s="2" customFormat="1">
      <c r="A151" s="37"/>
      <c r="B151" s="38"/>
      <c r="C151" s="39"/>
      <c r="D151" s="232" t="s">
        <v>124</v>
      </c>
      <c r="E151" s="39"/>
      <c r="F151" s="233" t="s">
        <v>164</v>
      </c>
      <c r="G151" s="39"/>
      <c r="H151" s="39"/>
      <c r="I151" s="234"/>
      <c r="J151" s="39"/>
      <c r="K151" s="39"/>
      <c r="L151" s="43"/>
      <c r="M151" s="235"/>
      <c r="N151" s="236"/>
      <c r="O151" s="90"/>
      <c r="P151" s="90"/>
      <c r="Q151" s="90"/>
      <c r="R151" s="90"/>
      <c r="S151" s="90"/>
      <c r="T151" s="91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124</v>
      </c>
      <c r="AU151" s="16" t="s">
        <v>84</v>
      </c>
    </row>
    <row r="152" s="13" customFormat="1">
      <c r="A152" s="13"/>
      <c r="B152" s="237"/>
      <c r="C152" s="238"/>
      <c r="D152" s="232" t="s">
        <v>126</v>
      </c>
      <c r="E152" s="239" t="s">
        <v>1</v>
      </c>
      <c r="F152" s="240" t="s">
        <v>165</v>
      </c>
      <c r="G152" s="238"/>
      <c r="H152" s="241">
        <v>12342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126</v>
      </c>
      <c r="AU152" s="247" t="s">
        <v>84</v>
      </c>
      <c r="AV152" s="13" t="s">
        <v>84</v>
      </c>
      <c r="AW152" s="13" t="s">
        <v>32</v>
      </c>
      <c r="AX152" s="13" t="s">
        <v>75</v>
      </c>
      <c r="AY152" s="247" t="s">
        <v>116</v>
      </c>
    </row>
    <row r="153" s="14" customFormat="1">
      <c r="A153" s="14"/>
      <c r="B153" s="248"/>
      <c r="C153" s="249"/>
      <c r="D153" s="232" t="s">
        <v>126</v>
      </c>
      <c r="E153" s="250" t="s">
        <v>1</v>
      </c>
      <c r="F153" s="251" t="s">
        <v>128</v>
      </c>
      <c r="G153" s="249"/>
      <c r="H153" s="252">
        <v>12342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126</v>
      </c>
      <c r="AU153" s="258" t="s">
        <v>84</v>
      </c>
      <c r="AV153" s="14" t="s">
        <v>122</v>
      </c>
      <c r="AW153" s="14" t="s">
        <v>32</v>
      </c>
      <c r="AX153" s="14" t="s">
        <v>82</v>
      </c>
      <c r="AY153" s="258" t="s">
        <v>116</v>
      </c>
    </row>
    <row r="154" s="2" customFormat="1" ht="24.15" customHeight="1">
      <c r="A154" s="37"/>
      <c r="B154" s="38"/>
      <c r="C154" s="218" t="s">
        <v>166</v>
      </c>
      <c r="D154" s="218" t="s">
        <v>118</v>
      </c>
      <c r="E154" s="219" t="s">
        <v>167</v>
      </c>
      <c r="F154" s="220" t="s">
        <v>168</v>
      </c>
      <c r="G154" s="221" t="s">
        <v>121</v>
      </c>
      <c r="H154" s="222">
        <v>300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40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122</v>
      </c>
      <c r="AT154" s="230" t="s">
        <v>118</v>
      </c>
      <c r="AU154" s="230" t="s">
        <v>84</v>
      </c>
      <c r="AY154" s="16" t="s">
        <v>116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82</v>
      </c>
      <c r="BK154" s="231">
        <f>ROUND(I154*H154,2)</f>
        <v>0</v>
      </c>
      <c r="BL154" s="16" t="s">
        <v>122</v>
      </c>
      <c r="BM154" s="230" t="s">
        <v>169</v>
      </c>
    </row>
    <row r="155" s="2" customFormat="1">
      <c r="A155" s="37"/>
      <c r="B155" s="38"/>
      <c r="C155" s="39"/>
      <c r="D155" s="232" t="s">
        <v>124</v>
      </c>
      <c r="E155" s="39"/>
      <c r="F155" s="233" t="s">
        <v>170</v>
      </c>
      <c r="G155" s="39"/>
      <c r="H155" s="39"/>
      <c r="I155" s="234"/>
      <c r="J155" s="39"/>
      <c r="K155" s="39"/>
      <c r="L155" s="43"/>
      <c r="M155" s="235"/>
      <c r="N155" s="236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124</v>
      </c>
      <c r="AU155" s="16" t="s">
        <v>84</v>
      </c>
    </row>
    <row r="156" s="13" customFormat="1">
      <c r="A156" s="13"/>
      <c r="B156" s="237"/>
      <c r="C156" s="238"/>
      <c r="D156" s="232" t="s">
        <v>126</v>
      </c>
      <c r="E156" s="239" t="s">
        <v>1</v>
      </c>
      <c r="F156" s="240" t="s">
        <v>148</v>
      </c>
      <c r="G156" s="238"/>
      <c r="H156" s="241">
        <v>300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126</v>
      </c>
      <c r="AU156" s="247" t="s">
        <v>84</v>
      </c>
      <c r="AV156" s="13" t="s">
        <v>84</v>
      </c>
      <c r="AW156" s="13" t="s">
        <v>32</v>
      </c>
      <c r="AX156" s="13" t="s">
        <v>75</v>
      </c>
      <c r="AY156" s="247" t="s">
        <v>116</v>
      </c>
    </row>
    <row r="157" s="14" customFormat="1">
      <c r="A157" s="14"/>
      <c r="B157" s="248"/>
      <c r="C157" s="249"/>
      <c r="D157" s="232" t="s">
        <v>126</v>
      </c>
      <c r="E157" s="250" t="s">
        <v>1</v>
      </c>
      <c r="F157" s="251" t="s">
        <v>128</v>
      </c>
      <c r="G157" s="249"/>
      <c r="H157" s="252">
        <v>300</v>
      </c>
      <c r="I157" s="253"/>
      <c r="J157" s="249"/>
      <c r="K157" s="249"/>
      <c r="L157" s="254"/>
      <c r="M157" s="255"/>
      <c r="N157" s="256"/>
      <c r="O157" s="256"/>
      <c r="P157" s="256"/>
      <c r="Q157" s="256"/>
      <c r="R157" s="256"/>
      <c r="S157" s="256"/>
      <c r="T157" s="25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8" t="s">
        <v>126</v>
      </c>
      <c r="AU157" s="258" t="s">
        <v>84</v>
      </c>
      <c r="AV157" s="14" t="s">
        <v>122</v>
      </c>
      <c r="AW157" s="14" t="s">
        <v>32</v>
      </c>
      <c r="AX157" s="14" t="s">
        <v>82</v>
      </c>
      <c r="AY157" s="258" t="s">
        <v>116</v>
      </c>
    </row>
    <row r="158" s="2" customFormat="1" ht="24.15" customHeight="1">
      <c r="A158" s="37"/>
      <c r="B158" s="38"/>
      <c r="C158" s="218" t="s">
        <v>171</v>
      </c>
      <c r="D158" s="218" t="s">
        <v>118</v>
      </c>
      <c r="E158" s="219" t="s">
        <v>172</v>
      </c>
      <c r="F158" s="220" t="s">
        <v>173</v>
      </c>
      <c r="G158" s="221" t="s">
        <v>121</v>
      </c>
      <c r="H158" s="222">
        <v>6171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40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122</v>
      </c>
      <c r="AT158" s="230" t="s">
        <v>118</v>
      </c>
      <c r="AU158" s="230" t="s">
        <v>84</v>
      </c>
      <c r="AY158" s="16" t="s">
        <v>116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82</v>
      </c>
      <c r="BK158" s="231">
        <f>ROUND(I158*H158,2)</f>
        <v>0</v>
      </c>
      <c r="BL158" s="16" t="s">
        <v>122</v>
      </c>
      <c r="BM158" s="230" t="s">
        <v>174</v>
      </c>
    </row>
    <row r="159" s="2" customFormat="1">
      <c r="A159" s="37"/>
      <c r="B159" s="38"/>
      <c r="C159" s="39"/>
      <c r="D159" s="232" t="s">
        <v>124</v>
      </c>
      <c r="E159" s="39"/>
      <c r="F159" s="233" t="s">
        <v>175</v>
      </c>
      <c r="G159" s="39"/>
      <c r="H159" s="39"/>
      <c r="I159" s="234"/>
      <c r="J159" s="39"/>
      <c r="K159" s="39"/>
      <c r="L159" s="43"/>
      <c r="M159" s="235"/>
      <c r="N159" s="236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124</v>
      </c>
      <c r="AU159" s="16" t="s">
        <v>84</v>
      </c>
    </row>
    <row r="160" s="13" customFormat="1">
      <c r="A160" s="13"/>
      <c r="B160" s="237"/>
      <c r="C160" s="238"/>
      <c r="D160" s="232" t="s">
        <v>126</v>
      </c>
      <c r="E160" s="239" t="s">
        <v>1</v>
      </c>
      <c r="F160" s="240" t="s">
        <v>159</v>
      </c>
      <c r="G160" s="238"/>
      <c r="H160" s="241">
        <v>6171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7" t="s">
        <v>126</v>
      </c>
      <c r="AU160" s="247" t="s">
        <v>84</v>
      </c>
      <c r="AV160" s="13" t="s">
        <v>84</v>
      </c>
      <c r="AW160" s="13" t="s">
        <v>32</v>
      </c>
      <c r="AX160" s="13" t="s">
        <v>75</v>
      </c>
      <c r="AY160" s="247" t="s">
        <v>116</v>
      </c>
    </row>
    <row r="161" s="14" customFormat="1">
      <c r="A161" s="14"/>
      <c r="B161" s="248"/>
      <c r="C161" s="249"/>
      <c r="D161" s="232" t="s">
        <v>126</v>
      </c>
      <c r="E161" s="250" t="s">
        <v>1</v>
      </c>
      <c r="F161" s="251" t="s">
        <v>128</v>
      </c>
      <c r="G161" s="249"/>
      <c r="H161" s="252">
        <v>6171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8" t="s">
        <v>126</v>
      </c>
      <c r="AU161" s="258" t="s">
        <v>84</v>
      </c>
      <c r="AV161" s="14" t="s">
        <v>122</v>
      </c>
      <c r="AW161" s="14" t="s">
        <v>32</v>
      </c>
      <c r="AX161" s="14" t="s">
        <v>82</v>
      </c>
      <c r="AY161" s="258" t="s">
        <v>116</v>
      </c>
    </row>
    <row r="162" s="12" customFormat="1" ht="22.8" customHeight="1">
      <c r="A162" s="12"/>
      <c r="B162" s="202"/>
      <c r="C162" s="203"/>
      <c r="D162" s="204" t="s">
        <v>74</v>
      </c>
      <c r="E162" s="216" t="s">
        <v>171</v>
      </c>
      <c r="F162" s="216" t="s">
        <v>176</v>
      </c>
      <c r="G162" s="203"/>
      <c r="H162" s="203"/>
      <c r="I162" s="206"/>
      <c r="J162" s="217">
        <f>BK162</f>
        <v>0</v>
      </c>
      <c r="K162" s="203"/>
      <c r="L162" s="208"/>
      <c r="M162" s="209"/>
      <c r="N162" s="210"/>
      <c r="O162" s="210"/>
      <c r="P162" s="211">
        <f>SUM(P163:P186)</f>
        <v>0</v>
      </c>
      <c r="Q162" s="210"/>
      <c r="R162" s="211">
        <f>SUM(R163:R186)</f>
        <v>0.75393999999999994</v>
      </c>
      <c r="S162" s="210"/>
      <c r="T162" s="212">
        <f>SUM(T163:T186)</f>
        <v>482.46000000000004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3" t="s">
        <v>82</v>
      </c>
      <c r="AT162" s="214" t="s">
        <v>74</v>
      </c>
      <c r="AU162" s="214" t="s">
        <v>82</v>
      </c>
      <c r="AY162" s="213" t="s">
        <v>116</v>
      </c>
      <c r="BK162" s="215">
        <f>SUM(BK163:BK186)</f>
        <v>0</v>
      </c>
    </row>
    <row r="163" s="2" customFormat="1" ht="24.15" customHeight="1">
      <c r="A163" s="37"/>
      <c r="B163" s="38"/>
      <c r="C163" s="218" t="s">
        <v>177</v>
      </c>
      <c r="D163" s="218" t="s">
        <v>118</v>
      </c>
      <c r="E163" s="219" t="s">
        <v>178</v>
      </c>
      <c r="F163" s="220" t="s">
        <v>179</v>
      </c>
      <c r="G163" s="221" t="s">
        <v>180</v>
      </c>
      <c r="H163" s="222">
        <v>2244</v>
      </c>
      <c r="I163" s="223"/>
      <c r="J163" s="224">
        <f>ROUND(I163*H163,2)</f>
        <v>0</v>
      </c>
      <c r="K163" s="225"/>
      <c r="L163" s="43"/>
      <c r="M163" s="226" t="s">
        <v>1</v>
      </c>
      <c r="N163" s="227" t="s">
        <v>40</v>
      </c>
      <c r="O163" s="90"/>
      <c r="P163" s="228">
        <f>O163*H163</f>
        <v>0</v>
      </c>
      <c r="Q163" s="228">
        <v>0.00033</v>
      </c>
      <c r="R163" s="228">
        <f>Q163*H163</f>
        <v>0.74051999999999996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122</v>
      </c>
      <c r="AT163" s="230" t="s">
        <v>118</v>
      </c>
      <c r="AU163" s="230" t="s">
        <v>84</v>
      </c>
      <c r="AY163" s="16" t="s">
        <v>116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82</v>
      </c>
      <c r="BK163" s="231">
        <f>ROUND(I163*H163,2)</f>
        <v>0</v>
      </c>
      <c r="BL163" s="16" t="s">
        <v>122</v>
      </c>
      <c r="BM163" s="230" t="s">
        <v>181</v>
      </c>
    </row>
    <row r="164" s="2" customFormat="1">
      <c r="A164" s="37"/>
      <c r="B164" s="38"/>
      <c r="C164" s="39"/>
      <c r="D164" s="232" t="s">
        <v>124</v>
      </c>
      <c r="E164" s="39"/>
      <c r="F164" s="233" t="s">
        <v>182</v>
      </c>
      <c r="G164" s="39"/>
      <c r="H164" s="39"/>
      <c r="I164" s="234"/>
      <c r="J164" s="39"/>
      <c r="K164" s="39"/>
      <c r="L164" s="43"/>
      <c r="M164" s="235"/>
      <c r="N164" s="236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124</v>
      </c>
      <c r="AU164" s="16" t="s">
        <v>84</v>
      </c>
    </row>
    <row r="165" s="13" customFormat="1">
      <c r="A165" s="13"/>
      <c r="B165" s="237"/>
      <c r="C165" s="238"/>
      <c r="D165" s="232" t="s">
        <v>126</v>
      </c>
      <c r="E165" s="239" t="s">
        <v>1</v>
      </c>
      <c r="F165" s="240" t="s">
        <v>183</v>
      </c>
      <c r="G165" s="238"/>
      <c r="H165" s="241">
        <v>2244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7" t="s">
        <v>126</v>
      </c>
      <c r="AU165" s="247" t="s">
        <v>84</v>
      </c>
      <c r="AV165" s="13" t="s">
        <v>84</v>
      </c>
      <c r="AW165" s="13" t="s">
        <v>32</v>
      </c>
      <c r="AX165" s="13" t="s">
        <v>75</v>
      </c>
      <c r="AY165" s="247" t="s">
        <v>116</v>
      </c>
    </row>
    <row r="166" s="14" customFormat="1">
      <c r="A166" s="14"/>
      <c r="B166" s="248"/>
      <c r="C166" s="249"/>
      <c r="D166" s="232" t="s">
        <v>126</v>
      </c>
      <c r="E166" s="250" t="s">
        <v>1</v>
      </c>
      <c r="F166" s="251" t="s">
        <v>128</v>
      </c>
      <c r="G166" s="249"/>
      <c r="H166" s="252">
        <v>2244</v>
      </c>
      <c r="I166" s="253"/>
      <c r="J166" s="249"/>
      <c r="K166" s="249"/>
      <c r="L166" s="254"/>
      <c r="M166" s="255"/>
      <c r="N166" s="256"/>
      <c r="O166" s="256"/>
      <c r="P166" s="256"/>
      <c r="Q166" s="256"/>
      <c r="R166" s="256"/>
      <c r="S166" s="256"/>
      <c r="T166" s="25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8" t="s">
        <v>126</v>
      </c>
      <c r="AU166" s="258" t="s">
        <v>84</v>
      </c>
      <c r="AV166" s="14" t="s">
        <v>122</v>
      </c>
      <c r="AW166" s="14" t="s">
        <v>32</v>
      </c>
      <c r="AX166" s="14" t="s">
        <v>82</v>
      </c>
      <c r="AY166" s="258" t="s">
        <v>116</v>
      </c>
    </row>
    <row r="167" s="2" customFormat="1" ht="16.5" customHeight="1">
      <c r="A167" s="37"/>
      <c r="B167" s="38"/>
      <c r="C167" s="218" t="s">
        <v>184</v>
      </c>
      <c r="D167" s="218" t="s">
        <v>118</v>
      </c>
      <c r="E167" s="219" t="s">
        <v>185</v>
      </c>
      <c r="F167" s="220" t="s">
        <v>186</v>
      </c>
      <c r="G167" s="221" t="s">
        <v>180</v>
      </c>
      <c r="H167" s="222">
        <v>2244</v>
      </c>
      <c r="I167" s="223"/>
      <c r="J167" s="224">
        <f>ROUND(I167*H167,2)</f>
        <v>0</v>
      </c>
      <c r="K167" s="225"/>
      <c r="L167" s="43"/>
      <c r="M167" s="226" t="s">
        <v>1</v>
      </c>
      <c r="N167" s="227" t="s">
        <v>40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122</v>
      </c>
      <c r="AT167" s="230" t="s">
        <v>118</v>
      </c>
      <c r="AU167" s="230" t="s">
        <v>84</v>
      </c>
      <c r="AY167" s="16" t="s">
        <v>116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82</v>
      </c>
      <c r="BK167" s="231">
        <f>ROUND(I167*H167,2)</f>
        <v>0</v>
      </c>
      <c r="BL167" s="16" t="s">
        <v>122</v>
      </c>
      <c r="BM167" s="230" t="s">
        <v>187</v>
      </c>
    </row>
    <row r="168" s="2" customFormat="1">
      <c r="A168" s="37"/>
      <c r="B168" s="38"/>
      <c r="C168" s="39"/>
      <c r="D168" s="232" t="s">
        <v>124</v>
      </c>
      <c r="E168" s="39"/>
      <c r="F168" s="233" t="s">
        <v>188</v>
      </c>
      <c r="G168" s="39"/>
      <c r="H168" s="39"/>
      <c r="I168" s="234"/>
      <c r="J168" s="39"/>
      <c r="K168" s="39"/>
      <c r="L168" s="43"/>
      <c r="M168" s="235"/>
      <c r="N168" s="236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124</v>
      </c>
      <c r="AU168" s="16" t="s">
        <v>84</v>
      </c>
    </row>
    <row r="169" s="13" customFormat="1">
      <c r="A169" s="13"/>
      <c r="B169" s="237"/>
      <c r="C169" s="238"/>
      <c r="D169" s="232" t="s">
        <v>126</v>
      </c>
      <c r="E169" s="239" t="s">
        <v>1</v>
      </c>
      <c r="F169" s="240" t="s">
        <v>183</v>
      </c>
      <c r="G169" s="238"/>
      <c r="H169" s="241">
        <v>2244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126</v>
      </c>
      <c r="AU169" s="247" t="s">
        <v>84</v>
      </c>
      <c r="AV169" s="13" t="s">
        <v>84</v>
      </c>
      <c r="AW169" s="13" t="s">
        <v>32</v>
      </c>
      <c r="AX169" s="13" t="s">
        <v>75</v>
      </c>
      <c r="AY169" s="247" t="s">
        <v>116</v>
      </c>
    </row>
    <row r="170" s="14" customFormat="1">
      <c r="A170" s="14"/>
      <c r="B170" s="248"/>
      <c r="C170" s="249"/>
      <c r="D170" s="232" t="s">
        <v>126</v>
      </c>
      <c r="E170" s="250" t="s">
        <v>1</v>
      </c>
      <c r="F170" s="251" t="s">
        <v>128</v>
      </c>
      <c r="G170" s="249"/>
      <c r="H170" s="252">
        <v>2244</v>
      </c>
      <c r="I170" s="253"/>
      <c r="J170" s="249"/>
      <c r="K170" s="249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126</v>
      </c>
      <c r="AU170" s="258" t="s">
        <v>84</v>
      </c>
      <c r="AV170" s="14" t="s">
        <v>122</v>
      </c>
      <c r="AW170" s="14" t="s">
        <v>32</v>
      </c>
      <c r="AX170" s="14" t="s">
        <v>82</v>
      </c>
      <c r="AY170" s="258" t="s">
        <v>116</v>
      </c>
    </row>
    <row r="171" s="2" customFormat="1" ht="33" customHeight="1">
      <c r="A171" s="37"/>
      <c r="B171" s="38"/>
      <c r="C171" s="218" t="s">
        <v>8</v>
      </c>
      <c r="D171" s="218" t="s">
        <v>118</v>
      </c>
      <c r="E171" s="219" t="s">
        <v>189</v>
      </c>
      <c r="F171" s="220" t="s">
        <v>190</v>
      </c>
      <c r="G171" s="221" t="s">
        <v>180</v>
      </c>
      <c r="H171" s="222">
        <v>22</v>
      </c>
      <c r="I171" s="223"/>
      <c r="J171" s="224">
        <f>ROUND(I171*H171,2)</f>
        <v>0</v>
      </c>
      <c r="K171" s="225"/>
      <c r="L171" s="43"/>
      <c r="M171" s="226" t="s">
        <v>1</v>
      </c>
      <c r="N171" s="227" t="s">
        <v>40</v>
      </c>
      <c r="O171" s="90"/>
      <c r="P171" s="228">
        <f>O171*H171</f>
        <v>0</v>
      </c>
      <c r="Q171" s="228">
        <v>0.00060999999999999997</v>
      </c>
      <c r="R171" s="228">
        <f>Q171*H171</f>
        <v>0.01342</v>
      </c>
      <c r="S171" s="228">
        <v>0</v>
      </c>
      <c r="T171" s="22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0" t="s">
        <v>122</v>
      </c>
      <c r="AT171" s="230" t="s">
        <v>118</v>
      </c>
      <c r="AU171" s="230" t="s">
        <v>84</v>
      </c>
      <c r="AY171" s="16" t="s">
        <v>116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6" t="s">
        <v>82</v>
      </c>
      <c r="BK171" s="231">
        <f>ROUND(I171*H171,2)</f>
        <v>0</v>
      </c>
      <c r="BL171" s="16" t="s">
        <v>122</v>
      </c>
      <c r="BM171" s="230" t="s">
        <v>191</v>
      </c>
    </row>
    <row r="172" s="2" customFormat="1">
      <c r="A172" s="37"/>
      <c r="B172" s="38"/>
      <c r="C172" s="39"/>
      <c r="D172" s="232" t="s">
        <v>124</v>
      </c>
      <c r="E172" s="39"/>
      <c r="F172" s="233" t="s">
        <v>192</v>
      </c>
      <c r="G172" s="39"/>
      <c r="H172" s="39"/>
      <c r="I172" s="234"/>
      <c r="J172" s="39"/>
      <c r="K172" s="39"/>
      <c r="L172" s="43"/>
      <c r="M172" s="235"/>
      <c r="N172" s="236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124</v>
      </c>
      <c r="AU172" s="16" t="s">
        <v>84</v>
      </c>
    </row>
    <row r="173" s="13" customFormat="1">
      <c r="A173" s="13"/>
      <c r="B173" s="237"/>
      <c r="C173" s="238"/>
      <c r="D173" s="232" t="s">
        <v>126</v>
      </c>
      <c r="E173" s="239" t="s">
        <v>1</v>
      </c>
      <c r="F173" s="240" t="s">
        <v>193</v>
      </c>
      <c r="G173" s="238"/>
      <c r="H173" s="241">
        <v>22</v>
      </c>
      <c r="I173" s="242"/>
      <c r="J173" s="238"/>
      <c r="K173" s="238"/>
      <c r="L173" s="243"/>
      <c r="M173" s="244"/>
      <c r="N173" s="245"/>
      <c r="O173" s="245"/>
      <c r="P173" s="245"/>
      <c r="Q173" s="245"/>
      <c r="R173" s="245"/>
      <c r="S173" s="245"/>
      <c r="T173" s="24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7" t="s">
        <v>126</v>
      </c>
      <c r="AU173" s="247" t="s">
        <v>84</v>
      </c>
      <c r="AV173" s="13" t="s">
        <v>84</v>
      </c>
      <c r="AW173" s="13" t="s">
        <v>32</v>
      </c>
      <c r="AX173" s="13" t="s">
        <v>75</v>
      </c>
      <c r="AY173" s="247" t="s">
        <v>116</v>
      </c>
    </row>
    <row r="174" s="14" customFormat="1">
      <c r="A174" s="14"/>
      <c r="B174" s="248"/>
      <c r="C174" s="249"/>
      <c r="D174" s="232" t="s">
        <v>126</v>
      </c>
      <c r="E174" s="250" t="s">
        <v>1</v>
      </c>
      <c r="F174" s="251" t="s">
        <v>128</v>
      </c>
      <c r="G174" s="249"/>
      <c r="H174" s="252">
        <v>22</v>
      </c>
      <c r="I174" s="253"/>
      <c r="J174" s="249"/>
      <c r="K174" s="249"/>
      <c r="L174" s="254"/>
      <c r="M174" s="255"/>
      <c r="N174" s="256"/>
      <c r="O174" s="256"/>
      <c r="P174" s="256"/>
      <c r="Q174" s="256"/>
      <c r="R174" s="256"/>
      <c r="S174" s="256"/>
      <c r="T174" s="25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8" t="s">
        <v>126</v>
      </c>
      <c r="AU174" s="258" t="s">
        <v>84</v>
      </c>
      <c r="AV174" s="14" t="s">
        <v>122</v>
      </c>
      <c r="AW174" s="14" t="s">
        <v>32</v>
      </c>
      <c r="AX174" s="14" t="s">
        <v>82</v>
      </c>
      <c r="AY174" s="258" t="s">
        <v>116</v>
      </c>
    </row>
    <row r="175" s="2" customFormat="1" ht="49.05" customHeight="1">
      <c r="A175" s="37"/>
      <c r="B175" s="38"/>
      <c r="C175" s="218" t="s">
        <v>194</v>
      </c>
      <c r="D175" s="218" t="s">
        <v>118</v>
      </c>
      <c r="E175" s="219" t="s">
        <v>195</v>
      </c>
      <c r="F175" s="220" t="s">
        <v>196</v>
      </c>
      <c r="G175" s="221" t="s">
        <v>180</v>
      </c>
      <c r="H175" s="222">
        <v>1122</v>
      </c>
      <c r="I175" s="223"/>
      <c r="J175" s="224">
        <f>ROUND(I175*H175,2)</f>
        <v>0</v>
      </c>
      <c r="K175" s="225"/>
      <c r="L175" s="43"/>
      <c r="M175" s="226" t="s">
        <v>1</v>
      </c>
      <c r="N175" s="227" t="s">
        <v>40</v>
      </c>
      <c r="O175" s="90"/>
      <c r="P175" s="228">
        <f>O175*H175</f>
        <v>0</v>
      </c>
      <c r="Q175" s="228">
        <v>0</v>
      </c>
      <c r="R175" s="228">
        <f>Q175*H175</f>
        <v>0</v>
      </c>
      <c r="S175" s="228">
        <v>0.19400000000000001</v>
      </c>
      <c r="T175" s="229">
        <f>S175*H175</f>
        <v>217.66800000000001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122</v>
      </c>
      <c r="AT175" s="230" t="s">
        <v>118</v>
      </c>
      <c r="AU175" s="230" t="s">
        <v>84</v>
      </c>
      <c r="AY175" s="16" t="s">
        <v>116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82</v>
      </c>
      <c r="BK175" s="231">
        <f>ROUND(I175*H175,2)</f>
        <v>0</v>
      </c>
      <c r="BL175" s="16" t="s">
        <v>122</v>
      </c>
      <c r="BM175" s="230" t="s">
        <v>197</v>
      </c>
    </row>
    <row r="176" s="2" customFormat="1">
      <c r="A176" s="37"/>
      <c r="B176" s="38"/>
      <c r="C176" s="39"/>
      <c r="D176" s="232" t="s">
        <v>124</v>
      </c>
      <c r="E176" s="39"/>
      <c r="F176" s="233" t="s">
        <v>198</v>
      </c>
      <c r="G176" s="39"/>
      <c r="H176" s="39"/>
      <c r="I176" s="234"/>
      <c r="J176" s="39"/>
      <c r="K176" s="39"/>
      <c r="L176" s="43"/>
      <c r="M176" s="235"/>
      <c r="N176" s="236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124</v>
      </c>
      <c r="AU176" s="16" t="s">
        <v>84</v>
      </c>
    </row>
    <row r="177" s="13" customFormat="1">
      <c r="A177" s="13"/>
      <c r="B177" s="237"/>
      <c r="C177" s="238"/>
      <c r="D177" s="232" t="s">
        <v>126</v>
      </c>
      <c r="E177" s="239" t="s">
        <v>1</v>
      </c>
      <c r="F177" s="240" t="s">
        <v>199</v>
      </c>
      <c r="G177" s="238"/>
      <c r="H177" s="241">
        <v>1122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126</v>
      </c>
      <c r="AU177" s="247" t="s">
        <v>84</v>
      </c>
      <c r="AV177" s="13" t="s">
        <v>84</v>
      </c>
      <c r="AW177" s="13" t="s">
        <v>32</v>
      </c>
      <c r="AX177" s="13" t="s">
        <v>75</v>
      </c>
      <c r="AY177" s="247" t="s">
        <v>116</v>
      </c>
    </row>
    <row r="178" s="14" customFormat="1">
      <c r="A178" s="14"/>
      <c r="B178" s="248"/>
      <c r="C178" s="249"/>
      <c r="D178" s="232" t="s">
        <v>126</v>
      </c>
      <c r="E178" s="250" t="s">
        <v>1</v>
      </c>
      <c r="F178" s="251" t="s">
        <v>128</v>
      </c>
      <c r="G178" s="249"/>
      <c r="H178" s="252">
        <v>1122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8" t="s">
        <v>126</v>
      </c>
      <c r="AU178" s="258" t="s">
        <v>84</v>
      </c>
      <c r="AV178" s="14" t="s">
        <v>122</v>
      </c>
      <c r="AW178" s="14" t="s">
        <v>32</v>
      </c>
      <c r="AX178" s="14" t="s">
        <v>82</v>
      </c>
      <c r="AY178" s="258" t="s">
        <v>116</v>
      </c>
    </row>
    <row r="179" s="2" customFormat="1" ht="44.25" customHeight="1">
      <c r="A179" s="37"/>
      <c r="B179" s="38"/>
      <c r="C179" s="218" t="s">
        <v>200</v>
      </c>
      <c r="D179" s="218" t="s">
        <v>118</v>
      </c>
      <c r="E179" s="219" t="s">
        <v>201</v>
      </c>
      <c r="F179" s="220" t="s">
        <v>202</v>
      </c>
      <c r="G179" s="221" t="s">
        <v>121</v>
      </c>
      <c r="H179" s="222">
        <v>6171</v>
      </c>
      <c r="I179" s="223"/>
      <c r="J179" s="224">
        <f>ROUND(I179*H179,2)</f>
        <v>0</v>
      </c>
      <c r="K179" s="225"/>
      <c r="L179" s="43"/>
      <c r="M179" s="226" t="s">
        <v>1</v>
      </c>
      <c r="N179" s="227" t="s">
        <v>40</v>
      </c>
      <c r="O179" s="90"/>
      <c r="P179" s="228">
        <f>O179*H179</f>
        <v>0</v>
      </c>
      <c r="Q179" s="228">
        <v>0</v>
      </c>
      <c r="R179" s="228">
        <f>Q179*H179</f>
        <v>0</v>
      </c>
      <c r="S179" s="228">
        <v>0.02</v>
      </c>
      <c r="T179" s="229">
        <f>S179*H179</f>
        <v>123.42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122</v>
      </c>
      <c r="AT179" s="230" t="s">
        <v>118</v>
      </c>
      <c r="AU179" s="230" t="s">
        <v>84</v>
      </c>
      <c r="AY179" s="16" t="s">
        <v>116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82</v>
      </c>
      <c r="BK179" s="231">
        <f>ROUND(I179*H179,2)</f>
        <v>0</v>
      </c>
      <c r="BL179" s="16" t="s">
        <v>122</v>
      </c>
      <c r="BM179" s="230" t="s">
        <v>203</v>
      </c>
    </row>
    <row r="180" s="2" customFormat="1">
      <c r="A180" s="37"/>
      <c r="B180" s="38"/>
      <c r="C180" s="39"/>
      <c r="D180" s="232" t="s">
        <v>124</v>
      </c>
      <c r="E180" s="39"/>
      <c r="F180" s="233" t="s">
        <v>204</v>
      </c>
      <c r="G180" s="39"/>
      <c r="H180" s="39"/>
      <c r="I180" s="234"/>
      <c r="J180" s="39"/>
      <c r="K180" s="39"/>
      <c r="L180" s="43"/>
      <c r="M180" s="235"/>
      <c r="N180" s="236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124</v>
      </c>
      <c r="AU180" s="16" t="s">
        <v>84</v>
      </c>
    </row>
    <row r="181" s="13" customFormat="1">
      <c r="A181" s="13"/>
      <c r="B181" s="237"/>
      <c r="C181" s="238"/>
      <c r="D181" s="232" t="s">
        <v>126</v>
      </c>
      <c r="E181" s="239" t="s">
        <v>1</v>
      </c>
      <c r="F181" s="240" t="s">
        <v>159</v>
      </c>
      <c r="G181" s="238"/>
      <c r="H181" s="241">
        <v>6171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7" t="s">
        <v>126</v>
      </c>
      <c r="AU181" s="247" t="s">
        <v>84</v>
      </c>
      <c r="AV181" s="13" t="s">
        <v>84</v>
      </c>
      <c r="AW181" s="13" t="s">
        <v>32</v>
      </c>
      <c r="AX181" s="13" t="s">
        <v>75</v>
      </c>
      <c r="AY181" s="247" t="s">
        <v>116</v>
      </c>
    </row>
    <row r="182" s="14" customFormat="1">
      <c r="A182" s="14"/>
      <c r="B182" s="248"/>
      <c r="C182" s="249"/>
      <c r="D182" s="232" t="s">
        <v>126</v>
      </c>
      <c r="E182" s="250" t="s">
        <v>1</v>
      </c>
      <c r="F182" s="251" t="s">
        <v>128</v>
      </c>
      <c r="G182" s="249"/>
      <c r="H182" s="252">
        <v>6171</v>
      </c>
      <c r="I182" s="253"/>
      <c r="J182" s="249"/>
      <c r="K182" s="249"/>
      <c r="L182" s="254"/>
      <c r="M182" s="255"/>
      <c r="N182" s="256"/>
      <c r="O182" s="256"/>
      <c r="P182" s="256"/>
      <c r="Q182" s="256"/>
      <c r="R182" s="256"/>
      <c r="S182" s="256"/>
      <c r="T182" s="257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8" t="s">
        <v>126</v>
      </c>
      <c r="AU182" s="258" t="s">
        <v>84</v>
      </c>
      <c r="AV182" s="14" t="s">
        <v>122</v>
      </c>
      <c r="AW182" s="14" t="s">
        <v>32</v>
      </c>
      <c r="AX182" s="14" t="s">
        <v>82</v>
      </c>
      <c r="AY182" s="258" t="s">
        <v>116</v>
      </c>
    </row>
    <row r="183" s="2" customFormat="1" ht="37.8" customHeight="1">
      <c r="A183" s="37"/>
      <c r="B183" s="38"/>
      <c r="C183" s="218" t="s">
        <v>205</v>
      </c>
      <c r="D183" s="218" t="s">
        <v>118</v>
      </c>
      <c r="E183" s="219" t="s">
        <v>206</v>
      </c>
      <c r="F183" s="220" t="s">
        <v>207</v>
      </c>
      <c r="G183" s="221" t="s">
        <v>121</v>
      </c>
      <c r="H183" s="222">
        <v>1122</v>
      </c>
      <c r="I183" s="223"/>
      <c r="J183" s="224">
        <f>ROUND(I183*H183,2)</f>
        <v>0</v>
      </c>
      <c r="K183" s="225"/>
      <c r="L183" s="43"/>
      <c r="M183" s="226" t="s">
        <v>1</v>
      </c>
      <c r="N183" s="227" t="s">
        <v>40</v>
      </c>
      <c r="O183" s="90"/>
      <c r="P183" s="228">
        <f>O183*H183</f>
        <v>0</v>
      </c>
      <c r="Q183" s="228">
        <v>0</v>
      </c>
      <c r="R183" s="228">
        <f>Q183*H183</f>
        <v>0</v>
      </c>
      <c r="S183" s="228">
        <v>0.126</v>
      </c>
      <c r="T183" s="229">
        <f>S183*H183</f>
        <v>141.37200000000001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122</v>
      </c>
      <c r="AT183" s="230" t="s">
        <v>118</v>
      </c>
      <c r="AU183" s="230" t="s">
        <v>84</v>
      </c>
      <c r="AY183" s="16" t="s">
        <v>116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82</v>
      </c>
      <c r="BK183" s="231">
        <f>ROUND(I183*H183,2)</f>
        <v>0</v>
      </c>
      <c r="BL183" s="16" t="s">
        <v>122</v>
      </c>
      <c r="BM183" s="230" t="s">
        <v>208</v>
      </c>
    </row>
    <row r="184" s="2" customFormat="1">
      <c r="A184" s="37"/>
      <c r="B184" s="38"/>
      <c r="C184" s="39"/>
      <c r="D184" s="232" t="s">
        <v>124</v>
      </c>
      <c r="E184" s="39"/>
      <c r="F184" s="233" t="s">
        <v>209</v>
      </c>
      <c r="G184" s="39"/>
      <c r="H184" s="39"/>
      <c r="I184" s="234"/>
      <c r="J184" s="39"/>
      <c r="K184" s="39"/>
      <c r="L184" s="43"/>
      <c r="M184" s="235"/>
      <c r="N184" s="236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124</v>
      </c>
      <c r="AU184" s="16" t="s">
        <v>84</v>
      </c>
    </row>
    <row r="185" s="13" customFormat="1">
      <c r="A185" s="13"/>
      <c r="B185" s="237"/>
      <c r="C185" s="238"/>
      <c r="D185" s="232" t="s">
        <v>126</v>
      </c>
      <c r="E185" s="239" t="s">
        <v>1</v>
      </c>
      <c r="F185" s="240" t="s">
        <v>210</v>
      </c>
      <c r="G185" s="238"/>
      <c r="H185" s="241">
        <v>1122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7" t="s">
        <v>126</v>
      </c>
      <c r="AU185" s="247" t="s">
        <v>84</v>
      </c>
      <c r="AV185" s="13" t="s">
        <v>84</v>
      </c>
      <c r="AW185" s="13" t="s">
        <v>32</v>
      </c>
      <c r="AX185" s="13" t="s">
        <v>75</v>
      </c>
      <c r="AY185" s="247" t="s">
        <v>116</v>
      </c>
    </row>
    <row r="186" s="14" customFormat="1">
      <c r="A186" s="14"/>
      <c r="B186" s="248"/>
      <c r="C186" s="249"/>
      <c r="D186" s="232" t="s">
        <v>126</v>
      </c>
      <c r="E186" s="250" t="s">
        <v>1</v>
      </c>
      <c r="F186" s="251" t="s">
        <v>128</v>
      </c>
      <c r="G186" s="249"/>
      <c r="H186" s="252">
        <v>1122</v>
      </c>
      <c r="I186" s="253"/>
      <c r="J186" s="249"/>
      <c r="K186" s="249"/>
      <c r="L186" s="254"/>
      <c r="M186" s="255"/>
      <c r="N186" s="256"/>
      <c r="O186" s="256"/>
      <c r="P186" s="256"/>
      <c r="Q186" s="256"/>
      <c r="R186" s="256"/>
      <c r="S186" s="256"/>
      <c r="T186" s="25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8" t="s">
        <v>126</v>
      </c>
      <c r="AU186" s="258" t="s">
        <v>84</v>
      </c>
      <c r="AV186" s="14" t="s">
        <v>122</v>
      </c>
      <c r="AW186" s="14" t="s">
        <v>32</v>
      </c>
      <c r="AX186" s="14" t="s">
        <v>82</v>
      </c>
      <c r="AY186" s="258" t="s">
        <v>116</v>
      </c>
    </row>
    <row r="187" s="12" customFormat="1" ht="22.8" customHeight="1">
      <c r="A187" s="12"/>
      <c r="B187" s="202"/>
      <c r="C187" s="203"/>
      <c r="D187" s="204" t="s">
        <v>74</v>
      </c>
      <c r="E187" s="216" t="s">
        <v>211</v>
      </c>
      <c r="F187" s="216" t="s">
        <v>212</v>
      </c>
      <c r="G187" s="203"/>
      <c r="H187" s="203"/>
      <c r="I187" s="206"/>
      <c r="J187" s="217">
        <f>BK187</f>
        <v>0</v>
      </c>
      <c r="K187" s="203"/>
      <c r="L187" s="208"/>
      <c r="M187" s="209"/>
      <c r="N187" s="210"/>
      <c r="O187" s="210"/>
      <c r="P187" s="211">
        <f>SUM(P188:P189)</f>
        <v>0</v>
      </c>
      <c r="Q187" s="210"/>
      <c r="R187" s="211">
        <f>SUM(R188:R189)</f>
        <v>0</v>
      </c>
      <c r="S187" s="210"/>
      <c r="T187" s="212">
        <f>SUM(T188:T189)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3" t="s">
        <v>82</v>
      </c>
      <c r="AT187" s="214" t="s">
        <v>74</v>
      </c>
      <c r="AU187" s="214" t="s">
        <v>82</v>
      </c>
      <c r="AY187" s="213" t="s">
        <v>116</v>
      </c>
      <c r="BK187" s="215">
        <f>SUM(BK188:BK189)</f>
        <v>0</v>
      </c>
    </row>
    <row r="188" s="2" customFormat="1" ht="33" customHeight="1">
      <c r="A188" s="37"/>
      <c r="B188" s="38"/>
      <c r="C188" s="218" t="s">
        <v>213</v>
      </c>
      <c r="D188" s="218" t="s">
        <v>118</v>
      </c>
      <c r="E188" s="219" t="s">
        <v>214</v>
      </c>
      <c r="F188" s="220" t="s">
        <v>215</v>
      </c>
      <c r="G188" s="221" t="s">
        <v>216</v>
      </c>
      <c r="H188" s="222">
        <v>311.35199999999998</v>
      </c>
      <c r="I188" s="223"/>
      <c r="J188" s="224">
        <f>ROUND(I188*H188,2)</f>
        <v>0</v>
      </c>
      <c r="K188" s="225"/>
      <c r="L188" s="43"/>
      <c r="M188" s="226" t="s">
        <v>1</v>
      </c>
      <c r="N188" s="227" t="s">
        <v>40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122</v>
      </c>
      <c r="AT188" s="230" t="s">
        <v>118</v>
      </c>
      <c r="AU188" s="230" t="s">
        <v>84</v>
      </c>
      <c r="AY188" s="16" t="s">
        <v>116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82</v>
      </c>
      <c r="BK188" s="231">
        <f>ROUND(I188*H188,2)</f>
        <v>0</v>
      </c>
      <c r="BL188" s="16" t="s">
        <v>122</v>
      </c>
      <c r="BM188" s="230" t="s">
        <v>217</v>
      </c>
    </row>
    <row r="189" s="2" customFormat="1">
      <c r="A189" s="37"/>
      <c r="B189" s="38"/>
      <c r="C189" s="39"/>
      <c r="D189" s="232" t="s">
        <v>124</v>
      </c>
      <c r="E189" s="39"/>
      <c r="F189" s="233" t="s">
        <v>218</v>
      </c>
      <c r="G189" s="39"/>
      <c r="H189" s="39"/>
      <c r="I189" s="234"/>
      <c r="J189" s="39"/>
      <c r="K189" s="39"/>
      <c r="L189" s="43"/>
      <c r="M189" s="259"/>
      <c r="N189" s="260"/>
      <c r="O189" s="261"/>
      <c r="P189" s="261"/>
      <c r="Q189" s="261"/>
      <c r="R189" s="261"/>
      <c r="S189" s="261"/>
      <c r="T189" s="262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124</v>
      </c>
      <c r="AU189" s="16" t="s">
        <v>84</v>
      </c>
    </row>
    <row r="190" s="2" customFormat="1" ht="6.96" customHeight="1">
      <c r="A190" s="37"/>
      <c r="B190" s="65"/>
      <c r="C190" s="66"/>
      <c r="D190" s="66"/>
      <c r="E190" s="66"/>
      <c r="F190" s="66"/>
      <c r="G190" s="66"/>
      <c r="H190" s="66"/>
      <c r="I190" s="66"/>
      <c r="J190" s="66"/>
      <c r="K190" s="66"/>
      <c r="L190" s="43"/>
      <c r="M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</row>
  </sheetData>
  <sheetProtection sheet="1" autoFilter="0" formatColumns="0" formatRows="0" objects="1" scenarios="1" spinCount="100000" saltValue="GF1vG0+h7Wc1EZrD9h/ZTA4Kk86nn7pgqzvF72+nTOMaSyRsq71PsGjz1W0sZTtwApk6adzTpendF3LGqqzqEA==" hashValue="mE91Xj7p9mSsFre+pXD7PHhRuYC6MMCqrs6IA7bCx+Sa4cqftqqGn3yRz6x250crPHjp8xqbmHlVfDBbtxsFXg==" algorithmName="SHA-512" password="CC35"/>
  <autoFilter ref="C120:K18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88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III/1882 Kasejovice - Polánka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219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ROUND((SUM(BE121:BE136)),  2)</f>
        <v>0</v>
      </c>
      <c r="G33" s="37"/>
      <c r="H33" s="37"/>
      <c r="I33" s="154">
        <v>0.20999999999999999</v>
      </c>
      <c r="J33" s="153">
        <f>ROUND(((SUM(BE121:BE136))*I33),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ROUND((SUM(BF121:BF136)),  2)</f>
        <v>0</v>
      </c>
      <c r="G34" s="37"/>
      <c r="H34" s="37"/>
      <c r="I34" s="154">
        <v>0.12</v>
      </c>
      <c r="J34" s="153">
        <f>ROUND(((SUM(BF121:BF136))*I34),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ROUND((SUM(BG121:BG136)),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ROUND((SUM(BH121:BH136)),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ROUND((SUM(BI121:BI136)),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91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III/1882 Kasejovice - Polánka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VRN - VRN-III/1882 Kasejovice-Polánka-Řesanice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Kasejovice</v>
      </c>
      <c r="G89" s="39"/>
      <c r="H89" s="39"/>
      <c r="I89" s="31" t="s">
        <v>22</v>
      </c>
      <c r="J89" s="78" t="str">
        <f>IF(J12="","",J12)</f>
        <v>1. 9. 2025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92</v>
      </c>
      <c r="D94" s="175"/>
      <c r="E94" s="175"/>
      <c r="F94" s="175"/>
      <c r="G94" s="175"/>
      <c r="H94" s="175"/>
      <c r="I94" s="175"/>
      <c r="J94" s="176" t="s">
        <v>93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94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95</v>
      </c>
    </row>
    <row r="97" s="9" customFormat="1" ht="24.96" customHeight="1">
      <c r="A97" s="9"/>
      <c r="B97" s="178"/>
      <c r="C97" s="179"/>
      <c r="D97" s="180" t="s">
        <v>220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221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222</v>
      </c>
      <c r="E99" s="187"/>
      <c r="F99" s="187"/>
      <c r="G99" s="187"/>
      <c r="H99" s="187"/>
      <c r="I99" s="187"/>
      <c r="J99" s="188">
        <f>J128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223</v>
      </c>
      <c r="E100" s="187"/>
      <c r="F100" s="187"/>
      <c r="G100" s="187"/>
      <c r="H100" s="187"/>
      <c r="I100" s="187"/>
      <c r="J100" s="188">
        <f>J131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224</v>
      </c>
      <c r="E101" s="187"/>
      <c r="F101" s="187"/>
      <c r="G101" s="187"/>
      <c r="H101" s="187"/>
      <c r="I101" s="187"/>
      <c r="J101" s="188">
        <f>J134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101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III/1882 Kasejovice - Polánka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89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VRN - VRN-III/1882 Kasejovice-Polánka-Řesanice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Kasejovice</v>
      </c>
      <c r="G115" s="39"/>
      <c r="H115" s="39"/>
      <c r="I115" s="31" t="s">
        <v>22</v>
      </c>
      <c r="J115" s="78" t="str">
        <f>IF(J12="","",J12)</f>
        <v>1. 9. 2025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102</v>
      </c>
      <c r="D120" s="193" t="s">
        <v>60</v>
      </c>
      <c r="E120" s="193" t="s">
        <v>56</v>
      </c>
      <c r="F120" s="193" t="s">
        <v>57</v>
      </c>
      <c r="G120" s="193" t="s">
        <v>103</v>
      </c>
      <c r="H120" s="193" t="s">
        <v>104</v>
      </c>
      <c r="I120" s="193" t="s">
        <v>105</v>
      </c>
      <c r="J120" s="194" t="s">
        <v>93</v>
      </c>
      <c r="K120" s="195" t="s">
        <v>106</v>
      </c>
      <c r="L120" s="196"/>
      <c r="M120" s="99" t="s">
        <v>1</v>
      </c>
      <c r="N120" s="100" t="s">
        <v>39</v>
      </c>
      <c r="O120" s="100" t="s">
        <v>107</v>
      </c>
      <c r="P120" s="100" t="s">
        <v>108</v>
      </c>
      <c r="Q120" s="100" t="s">
        <v>109</v>
      </c>
      <c r="R120" s="100" t="s">
        <v>110</v>
      </c>
      <c r="S120" s="100" t="s">
        <v>111</v>
      </c>
      <c r="T120" s="101" t="s">
        <v>112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113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0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95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85</v>
      </c>
      <c r="F122" s="205" t="s">
        <v>225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P123+P128+P131+P134</f>
        <v>0</v>
      </c>
      <c r="Q122" s="210"/>
      <c r="R122" s="211">
        <f>R123+R128+R131+R134</f>
        <v>0</v>
      </c>
      <c r="S122" s="210"/>
      <c r="T122" s="212">
        <f>T123+T128+T131+T134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142</v>
      </c>
      <c r="AT122" s="214" t="s">
        <v>74</v>
      </c>
      <c r="AU122" s="214" t="s">
        <v>75</v>
      </c>
      <c r="AY122" s="213" t="s">
        <v>116</v>
      </c>
      <c r="BK122" s="215">
        <f>BK123+BK128+BK131+BK134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226</v>
      </c>
      <c r="F123" s="216" t="s">
        <v>227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SUM(P124:P127)</f>
        <v>0</v>
      </c>
      <c r="Q123" s="210"/>
      <c r="R123" s="211">
        <f>SUM(R124:R127)</f>
        <v>0</v>
      </c>
      <c r="S123" s="210"/>
      <c r="T123" s="212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142</v>
      </c>
      <c r="AT123" s="214" t="s">
        <v>74</v>
      </c>
      <c r="AU123" s="214" t="s">
        <v>82</v>
      </c>
      <c r="AY123" s="213" t="s">
        <v>116</v>
      </c>
      <c r="BK123" s="215">
        <f>SUM(BK124:BK127)</f>
        <v>0</v>
      </c>
    </row>
    <row r="124" s="2" customFormat="1" ht="16.5" customHeight="1">
      <c r="A124" s="37"/>
      <c r="B124" s="38"/>
      <c r="C124" s="218" t="s">
        <v>82</v>
      </c>
      <c r="D124" s="218" t="s">
        <v>118</v>
      </c>
      <c r="E124" s="219" t="s">
        <v>228</v>
      </c>
      <c r="F124" s="220" t="s">
        <v>229</v>
      </c>
      <c r="G124" s="221" t="s">
        <v>230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231</v>
      </c>
      <c r="AT124" s="230" t="s">
        <v>118</v>
      </c>
      <c r="AU124" s="230" t="s">
        <v>84</v>
      </c>
      <c r="AY124" s="16" t="s">
        <v>116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231</v>
      </c>
      <c r="BM124" s="230" t="s">
        <v>232</v>
      </c>
    </row>
    <row r="125" s="2" customFormat="1">
      <c r="A125" s="37"/>
      <c r="B125" s="38"/>
      <c r="C125" s="39"/>
      <c r="D125" s="232" t="s">
        <v>124</v>
      </c>
      <c r="E125" s="39"/>
      <c r="F125" s="233" t="s">
        <v>229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124</v>
      </c>
      <c r="AU125" s="16" t="s">
        <v>84</v>
      </c>
    </row>
    <row r="126" s="13" customFormat="1">
      <c r="A126" s="13"/>
      <c r="B126" s="237"/>
      <c r="C126" s="238"/>
      <c r="D126" s="232" t="s">
        <v>126</v>
      </c>
      <c r="E126" s="239" t="s">
        <v>1</v>
      </c>
      <c r="F126" s="240" t="s">
        <v>233</v>
      </c>
      <c r="G126" s="238"/>
      <c r="H126" s="241">
        <v>1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126</v>
      </c>
      <c r="AU126" s="247" t="s">
        <v>84</v>
      </c>
      <c r="AV126" s="13" t="s">
        <v>84</v>
      </c>
      <c r="AW126" s="13" t="s">
        <v>32</v>
      </c>
      <c r="AX126" s="13" t="s">
        <v>75</v>
      </c>
      <c r="AY126" s="247" t="s">
        <v>116</v>
      </c>
    </row>
    <row r="127" s="14" customFormat="1">
      <c r="A127" s="14"/>
      <c r="B127" s="248"/>
      <c r="C127" s="249"/>
      <c r="D127" s="232" t="s">
        <v>126</v>
      </c>
      <c r="E127" s="250" t="s">
        <v>1</v>
      </c>
      <c r="F127" s="251" t="s">
        <v>128</v>
      </c>
      <c r="G127" s="249"/>
      <c r="H127" s="252">
        <v>1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126</v>
      </c>
      <c r="AU127" s="258" t="s">
        <v>84</v>
      </c>
      <c r="AV127" s="14" t="s">
        <v>122</v>
      </c>
      <c r="AW127" s="14" t="s">
        <v>32</v>
      </c>
      <c r="AX127" s="14" t="s">
        <v>82</v>
      </c>
      <c r="AY127" s="258" t="s">
        <v>116</v>
      </c>
    </row>
    <row r="128" s="12" customFormat="1" ht="22.8" customHeight="1">
      <c r="A128" s="12"/>
      <c r="B128" s="202"/>
      <c r="C128" s="203"/>
      <c r="D128" s="204" t="s">
        <v>74</v>
      </c>
      <c r="E128" s="216" t="s">
        <v>234</v>
      </c>
      <c r="F128" s="216" t="s">
        <v>235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SUM(P129:P130)</f>
        <v>0</v>
      </c>
      <c r="Q128" s="210"/>
      <c r="R128" s="211">
        <f>SUM(R129:R130)</f>
        <v>0</v>
      </c>
      <c r="S128" s="210"/>
      <c r="T128" s="212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142</v>
      </c>
      <c r="AT128" s="214" t="s">
        <v>74</v>
      </c>
      <c r="AU128" s="214" t="s">
        <v>82</v>
      </c>
      <c r="AY128" s="213" t="s">
        <v>116</v>
      </c>
      <c r="BK128" s="215">
        <f>SUM(BK129:BK130)</f>
        <v>0</v>
      </c>
    </row>
    <row r="129" s="2" customFormat="1" ht="16.5" customHeight="1">
      <c r="A129" s="37"/>
      <c r="B129" s="38"/>
      <c r="C129" s="218" t="s">
        <v>84</v>
      </c>
      <c r="D129" s="218" t="s">
        <v>118</v>
      </c>
      <c r="E129" s="219" t="s">
        <v>236</v>
      </c>
      <c r="F129" s="220" t="s">
        <v>235</v>
      </c>
      <c r="G129" s="221" t="s">
        <v>230</v>
      </c>
      <c r="H129" s="222">
        <v>1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40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231</v>
      </c>
      <c r="AT129" s="230" t="s">
        <v>118</v>
      </c>
      <c r="AU129" s="230" t="s">
        <v>84</v>
      </c>
      <c r="AY129" s="16" t="s">
        <v>116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82</v>
      </c>
      <c r="BK129" s="231">
        <f>ROUND(I129*H129,2)</f>
        <v>0</v>
      </c>
      <c r="BL129" s="16" t="s">
        <v>231</v>
      </c>
      <c r="BM129" s="230" t="s">
        <v>237</v>
      </c>
    </row>
    <row r="130" s="2" customFormat="1">
      <c r="A130" s="37"/>
      <c r="B130" s="38"/>
      <c r="C130" s="39"/>
      <c r="D130" s="232" t="s">
        <v>124</v>
      </c>
      <c r="E130" s="39"/>
      <c r="F130" s="233" t="s">
        <v>235</v>
      </c>
      <c r="G130" s="39"/>
      <c r="H130" s="39"/>
      <c r="I130" s="234"/>
      <c r="J130" s="39"/>
      <c r="K130" s="39"/>
      <c r="L130" s="43"/>
      <c r="M130" s="235"/>
      <c r="N130" s="236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124</v>
      </c>
      <c r="AU130" s="16" t="s">
        <v>84</v>
      </c>
    </row>
    <row r="131" s="12" customFormat="1" ht="22.8" customHeight="1">
      <c r="A131" s="12"/>
      <c r="B131" s="202"/>
      <c r="C131" s="203"/>
      <c r="D131" s="204" t="s">
        <v>74</v>
      </c>
      <c r="E131" s="216" t="s">
        <v>238</v>
      </c>
      <c r="F131" s="216" t="s">
        <v>239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SUM(P132:P133)</f>
        <v>0</v>
      </c>
      <c r="Q131" s="210"/>
      <c r="R131" s="211">
        <f>SUM(R132:R133)</f>
        <v>0</v>
      </c>
      <c r="S131" s="210"/>
      <c r="T131" s="212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142</v>
      </c>
      <c r="AT131" s="214" t="s">
        <v>74</v>
      </c>
      <c r="AU131" s="214" t="s">
        <v>82</v>
      </c>
      <c r="AY131" s="213" t="s">
        <v>116</v>
      </c>
      <c r="BK131" s="215">
        <f>SUM(BK132:BK133)</f>
        <v>0</v>
      </c>
    </row>
    <row r="132" s="2" customFormat="1" ht="16.5" customHeight="1">
      <c r="A132" s="37"/>
      <c r="B132" s="38"/>
      <c r="C132" s="218" t="s">
        <v>136</v>
      </c>
      <c r="D132" s="218" t="s">
        <v>118</v>
      </c>
      <c r="E132" s="219" t="s">
        <v>240</v>
      </c>
      <c r="F132" s="220" t="s">
        <v>241</v>
      </c>
      <c r="G132" s="221" t="s">
        <v>230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40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231</v>
      </c>
      <c r="AT132" s="230" t="s">
        <v>118</v>
      </c>
      <c r="AU132" s="230" t="s">
        <v>84</v>
      </c>
      <c r="AY132" s="16" t="s">
        <v>116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82</v>
      </c>
      <c r="BK132" s="231">
        <f>ROUND(I132*H132,2)</f>
        <v>0</v>
      </c>
      <c r="BL132" s="16" t="s">
        <v>231</v>
      </c>
      <c r="BM132" s="230" t="s">
        <v>242</v>
      </c>
    </row>
    <row r="133" s="2" customFormat="1">
      <c r="A133" s="37"/>
      <c r="B133" s="38"/>
      <c r="C133" s="39"/>
      <c r="D133" s="232" t="s">
        <v>124</v>
      </c>
      <c r="E133" s="39"/>
      <c r="F133" s="233" t="s">
        <v>241</v>
      </c>
      <c r="G133" s="39"/>
      <c r="H133" s="39"/>
      <c r="I133" s="234"/>
      <c r="J133" s="39"/>
      <c r="K133" s="39"/>
      <c r="L133" s="43"/>
      <c r="M133" s="235"/>
      <c r="N133" s="236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124</v>
      </c>
      <c r="AU133" s="16" t="s">
        <v>84</v>
      </c>
    </row>
    <row r="134" s="12" customFormat="1" ht="22.8" customHeight="1">
      <c r="A134" s="12"/>
      <c r="B134" s="202"/>
      <c r="C134" s="203"/>
      <c r="D134" s="204" t="s">
        <v>74</v>
      </c>
      <c r="E134" s="216" t="s">
        <v>243</v>
      </c>
      <c r="F134" s="216" t="s">
        <v>244</v>
      </c>
      <c r="G134" s="203"/>
      <c r="H134" s="203"/>
      <c r="I134" s="206"/>
      <c r="J134" s="217">
        <f>BK134</f>
        <v>0</v>
      </c>
      <c r="K134" s="203"/>
      <c r="L134" s="208"/>
      <c r="M134" s="209"/>
      <c r="N134" s="210"/>
      <c r="O134" s="210"/>
      <c r="P134" s="211">
        <f>SUM(P135:P136)</f>
        <v>0</v>
      </c>
      <c r="Q134" s="210"/>
      <c r="R134" s="211">
        <f>SUM(R135:R136)</f>
        <v>0</v>
      </c>
      <c r="S134" s="210"/>
      <c r="T134" s="212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142</v>
      </c>
      <c r="AT134" s="214" t="s">
        <v>74</v>
      </c>
      <c r="AU134" s="214" t="s">
        <v>82</v>
      </c>
      <c r="AY134" s="213" t="s">
        <v>116</v>
      </c>
      <c r="BK134" s="215">
        <f>SUM(BK135:BK136)</f>
        <v>0</v>
      </c>
    </row>
    <row r="135" s="2" customFormat="1" ht="16.5" customHeight="1">
      <c r="A135" s="37"/>
      <c r="B135" s="38"/>
      <c r="C135" s="218" t="s">
        <v>122</v>
      </c>
      <c r="D135" s="218" t="s">
        <v>118</v>
      </c>
      <c r="E135" s="219" t="s">
        <v>245</v>
      </c>
      <c r="F135" s="220" t="s">
        <v>246</v>
      </c>
      <c r="G135" s="221" t="s">
        <v>230</v>
      </c>
      <c r="H135" s="222">
        <v>1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40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231</v>
      </c>
      <c r="AT135" s="230" t="s">
        <v>118</v>
      </c>
      <c r="AU135" s="230" t="s">
        <v>84</v>
      </c>
      <c r="AY135" s="16" t="s">
        <v>116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82</v>
      </c>
      <c r="BK135" s="231">
        <f>ROUND(I135*H135,2)</f>
        <v>0</v>
      </c>
      <c r="BL135" s="16" t="s">
        <v>231</v>
      </c>
      <c r="BM135" s="230" t="s">
        <v>247</v>
      </c>
    </row>
    <row r="136" s="2" customFormat="1">
      <c r="A136" s="37"/>
      <c r="B136" s="38"/>
      <c r="C136" s="39"/>
      <c r="D136" s="232" t="s">
        <v>124</v>
      </c>
      <c r="E136" s="39"/>
      <c r="F136" s="233" t="s">
        <v>246</v>
      </c>
      <c r="G136" s="39"/>
      <c r="H136" s="39"/>
      <c r="I136" s="234"/>
      <c r="J136" s="39"/>
      <c r="K136" s="39"/>
      <c r="L136" s="43"/>
      <c r="M136" s="259"/>
      <c r="N136" s="260"/>
      <c r="O136" s="261"/>
      <c r="P136" s="261"/>
      <c r="Q136" s="261"/>
      <c r="R136" s="261"/>
      <c r="S136" s="261"/>
      <c r="T136" s="262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124</v>
      </c>
      <c r="AU136" s="16" t="s">
        <v>84</v>
      </c>
    </row>
    <row r="137" s="2" customFormat="1" ht="6.96" customHeight="1">
      <c r="A137" s="37"/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43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sheet="1" autoFilter="0" formatColumns="0" formatRows="0" objects="1" scenarios="1" spinCount="100000" saltValue="GGoDamzza/nAHtMcTE6r2N2FgelzSonQZoO92FfNppNLLERx4lPWSoi9lwW2YsgimFWa5yeFWpatfwEBWp0CSA==" hashValue="BXV0lgvsdOD0ENC4RGuia9gPKbd3j3fNaANJ0GkuiiV+BO+1DaDfOTDhS1KqKnhuBpdZ34pVuWHKBuUnJnCx/A==" algorithmName="SHA-512" password="CC35"/>
  <autoFilter ref="C120:K13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2025-09-04T08:29:12Z</dcterms:created>
  <dcterms:modified xsi:type="dcterms:W3CDTF">2025-09-04T08:29:16Z</dcterms:modified>
</cp:coreProperties>
</file>