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I-201 29 Všehrdy -..." sheetId="2" r:id="rId2"/>
    <sheet name="02 - VRN - III-201 29 Vše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III-201 29 Všehrdy -...'!$C$120:$K$179</definedName>
    <definedName name="_xlnm.Print_Area" localSheetId="1">'01 - III-201 29 Všehrdy -...'!$C$4:$J$76,'01 - III-201 29 Všehrdy -...'!$C$82:$J$102,'01 - III-201 29 Všehrdy -...'!$C$108:$J$179</definedName>
    <definedName name="_xlnm.Print_Titles" localSheetId="1">'01 - III-201 29 Všehrdy -...'!$120:$120</definedName>
    <definedName name="_xlnm._FilterDatabase" localSheetId="2" hidden="1">'02 - VRN - III-201 29 Vše...'!$C$120:$K$134</definedName>
    <definedName name="_xlnm.Print_Area" localSheetId="2">'02 - VRN - III-201 29 Vše...'!$C$4:$J$76,'02 - VRN - III-201 29 Vše...'!$C$82:$J$102,'02 - VRN - III-201 29 Vše...'!$C$108:$J$134</definedName>
    <definedName name="_xlnm.Print_Titles" localSheetId="2">'02 - VRN - III-201 29 Vše...'!$120:$120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R127"/>
  <c r="R126"/>
  <c r="P127"/>
  <c r="P126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118"/>
  <c r="J23"/>
  <c r="J21"/>
  <c r="E21"/>
  <c r="J117"/>
  <c r="J20"/>
  <c r="J18"/>
  <c r="E18"/>
  <c r="F118"/>
  <c r="J17"/>
  <c r="J12"/>
  <c r="J89"/>
  <c r="E7"/>
  <c r="E85"/>
  <c i="2" r="J37"/>
  <c r="J36"/>
  <c i="1" r="AY95"/>
  <c i="2" r="J35"/>
  <c i="1" r="AX95"/>
  <c i="2"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91"/>
  <c r="J20"/>
  <c r="J18"/>
  <c r="E18"/>
  <c r="F92"/>
  <c r="J17"/>
  <c r="J12"/>
  <c r="J89"/>
  <c r="E7"/>
  <c r="E85"/>
  <c i="1" r="L90"/>
  <c r="AM90"/>
  <c r="AM89"/>
  <c r="L89"/>
  <c r="AM87"/>
  <c r="L87"/>
  <c r="L85"/>
  <c r="L84"/>
  <c i="2" r="BK155"/>
  <c r="J176"/>
  <c r="J171"/>
  <c r="BK163"/>
  <c r="J159"/>
  <c r="BK146"/>
  <c r="BK142"/>
  <c r="J138"/>
  <c r="J134"/>
  <c r="BK124"/>
  <c i="3" r="BK130"/>
  <c r="J127"/>
  <c r="BK124"/>
  <c i="1" r="AS94"/>
  <c i="2" r="BK167"/>
  <c r="J163"/>
  <c r="J150"/>
  <c r="BK138"/>
  <c r="BK128"/>
  <c i="3" r="BK133"/>
  <c r="J133"/>
  <c r="J130"/>
  <c i="2" r="J155"/>
  <c r="BK176"/>
  <c r="BK171"/>
  <c r="J167"/>
  <c r="BK159"/>
  <c r="BK150"/>
  <c r="J146"/>
  <c r="J142"/>
  <c r="BK134"/>
  <c r="J128"/>
  <c r="J124"/>
  <c i="3" r="J124"/>
  <c r="BK127"/>
  <c i="2" l="1" r="BK123"/>
  <c r="J123"/>
  <c r="J98"/>
  <c r="R123"/>
  <c r="R133"/>
  <c r="R154"/>
  <c r="T123"/>
  <c r="T133"/>
  <c r="T154"/>
  <c r="P123"/>
  <c r="BK133"/>
  <c r="J133"/>
  <c r="J99"/>
  <c r="P133"/>
  <c r="BK154"/>
  <c r="J154"/>
  <c r="J100"/>
  <c r="P154"/>
  <c r="BK175"/>
  <c r="J175"/>
  <c r="J101"/>
  <c i="3" r="BK123"/>
  <c r="J123"/>
  <c r="J98"/>
  <c r="BK126"/>
  <c r="J126"/>
  <c r="J99"/>
  <c r="BK129"/>
  <c r="J129"/>
  <c r="J100"/>
  <c r="BK132"/>
  <c r="J132"/>
  <c r="J101"/>
  <c r="J92"/>
  <c r="J115"/>
  <c r="BE127"/>
  <c r="J91"/>
  <c r="E111"/>
  <c r="BE124"/>
  <c r="BE130"/>
  <c r="BE133"/>
  <c r="F92"/>
  <c i="2" r="J92"/>
  <c r="E111"/>
  <c r="J115"/>
  <c r="J117"/>
  <c r="F118"/>
  <c r="BE124"/>
  <c r="BE128"/>
  <c r="BE134"/>
  <c r="BE138"/>
  <c r="BE142"/>
  <c r="BE146"/>
  <c r="BE150"/>
  <c r="BE155"/>
  <c r="BE159"/>
  <c r="BE163"/>
  <c r="BE167"/>
  <c r="BE171"/>
  <c r="BE176"/>
  <c r="F37"/>
  <c i="1" r="BD95"/>
  <c i="3" r="F35"/>
  <c i="1" r="BB96"/>
  <c i="3" r="F37"/>
  <c i="1" r="BD96"/>
  <c i="2" r="F34"/>
  <c i="1" r="BA95"/>
  <c i="2" r="F35"/>
  <c i="1" r="BB95"/>
  <c i="2" r="J34"/>
  <c i="1" r="AW95"/>
  <c i="2" r="F36"/>
  <c i="1" r="BC95"/>
  <c i="3" r="F34"/>
  <c i="1" r="BA96"/>
  <c i="3" r="F36"/>
  <c i="1" r="BC96"/>
  <c i="3" r="J34"/>
  <c i="1" r="AW96"/>
  <c i="2" l="1" r="P122"/>
  <c r="P121"/>
  <c i="1" r="AU95"/>
  <c i="2" r="T122"/>
  <c r="T121"/>
  <c r="R122"/>
  <c r="R121"/>
  <c i="3" r="BK122"/>
  <c r="J122"/>
  <c r="J97"/>
  <c i="2" r="BK122"/>
  <c r="BK121"/>
  <c r="J121"/>
  <c r="J96"/>
  <c i="1" r="AU94"/>
  <c r="BA94"/>
  <c r="AW94"/>
  <c r="AK30"/>
  <c r="BD94"/>
  <c r="W33"/>
  <c i="3" r="F33"/>
  <c i="1" r="AZ96"/>
  <c i="2" r="F33"/>
  <c i="1" r="AZ95"/>
  <c i="2" r="J33"/>
  <c i="1" r="AV95"/>
  <c r="AT95"/>
  <c r="BC94"/>
  <c r="W32"/>
  <c r="BB94"/>
  <c r="AX94"/>
  <c i="3" r="J33"/>
  <c i="1" r="AV96"/>
  <c r="AT96"/>
  <c i="3" l="1" r="BK121"/>
  <c r="J121"/>
  <c r="J96"/>
  <c i="2" r="J122"/>
  <c r="J97"/>
  <c r="J30"/>
  <c i="1" r="AG95"/>
  <c r="AZ94"/>
  <c r="AV94"/>
  <c r="AK29"/>
  <c r="W31"/>
  <c r="W30"/>
  <c r="AY94"/>
  <c i="2" l="1" r="J39"/>
  <c i="1" r="AN95"/>
  <c i="3" r="J30"/>
  <c i="1" r="AG96"/>
  <c r="AG94"/>
  <c r="AK26"/>
  <c r="W29"/>
  <c r="AT94"/>
  <c r="AN94"/>
  <c i="3" l="1" r="J39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<sst xmlns="http://schemas.openxmlformats.org/spreadsheetml/2006/main">
  <si>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</si>
  <si>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</si>
  <si>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</si>
  <si>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</si>
  <si>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</si>
  <si>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{e959e52f-071a-41f0-8f6b-a7a99cdd8810}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</si>
  <si>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</si>
  <si>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</si>
  <si>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</si>
  <si>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</si>
  <si>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</si>
  <si>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</si>
  <si>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</si>
  <si>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</si>
  <si>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</si>
  <si>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</si>
  <si>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</si>
  <si>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III/201 29 Všehrdy - X III/201 30, celoplošná oprava</t>
  </si>
  <si>
    <t>KSO:</t>
  </si>
  <si>
    <t>CC-CZ:</t>
  </si>
  <si>
    <t>Místo:</t>
  </si>
  <si>
    <t>Všehrdy</t>
  </si>
  <si>
    <t>Datum:</t>
  </si>
  <si>
    <t>3. 9. 2025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</si>
  <si>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</si>
  <si>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</si>
  <si>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</si>
  <si>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</si>
  <si>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</si>
  <si>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</si>
  <si>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</si>
  <si>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</si>
  <si>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</si>
  <si>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</si>
  <si>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</si>
  <si>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</si>
  <si>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</si>
  <si>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</si>
  <si>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</si>
  <si>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</si>
  <si>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</si>
  <si>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</si>
  <si>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</si>
  <si>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</si>
  <si>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</si>
  <si>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</si>
  <si>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</si>
  <si>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</si>
  <si>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</si>
  <si>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</si>
  <si>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</si>
  <si>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</si>
  <si>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</si>
  <si>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</si>
  <si>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</si>
  <si>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</si>
  <si>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</si>
  <si>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</si>
  <si>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</si>
  <si>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</si>
  <si>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</si>
  <si>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</si>
  <si>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</si>
  <si>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</si>
  <si>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</si>
  <si>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</si>
  <si>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</si>
  <si>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</si>
  <si>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</si>
  <si>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</si>
  <si>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</si>
  <si>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</si>
  <si>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</si>
  <si>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</si>
  <si>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</si>
  <si>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</si>
  <si>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</si>
  <si>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</si>
  <si>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</si>
  <si>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</si>
  <si>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</si>
  <si>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</si>
  <si>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</si>
  <si>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{36243bef-fc14-4986-b8fe-0d8fae25ad77}</t>
  </si>
  <si>
    <t>2</t>
  </si>
  <si>
    <t>02 - VRN</t>
  </si>
  <si>
    <t>III/201 29 Všehrdy - X III/201 30,celoplošná oprava</t>
  </si>
  <si>
    <t>{8bd9d7db-bc27-4bf9-bd11-cab4024e29e0}</t>
  </si>
  <si>
    <t>KRYCÍ LIST SOUPISU PRACÍ</t>
  </si>
  <si>
    <t>Objekt:</t>
  </si>
  <si>
    <t>01 - III/201 29 Všehrdy - X III/201 30, celoplošná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</si>
  <si>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</si>
  <si>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</si>
  <si>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</si>
  <si>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</si>
  <si>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</si>
  <si>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</si>
  <si>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</si>
  <si>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</si>
  <si>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</si>
  <si>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</si>
  <si>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</si>
  <si>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</si>
  <si>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</si>
  <si>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</si>
  <si>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</si>
  <si>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</si>
  <si>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</si>
  <si>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</si>
  <si>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</si>
  <si>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</si>
  <si>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</si>
  <si>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</si>
  <si>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</si>
  <si>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</si>
  <si>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</si>
  <si>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</si>
  <si>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</si>
  <si>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</si>
  <si>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113154513-R</t>
  </si>
  <si>
    <t>Frézování živičného krytu tl 50 mm pruh š do 0,5 m pl do 500 m2, provedení plynulého napojení KÚ</t>
  </si>
  <si>
    <t>KUS</t>
  </si>
  <si>
    <t>4</t>
  </si>
  <si>
    <t>-1624086267</t>
  </si>
  <si>
    <t>PP</t>
  </si>
  <si>
    <t>Frézování živičného podkladu nebo krytu s naložením hmot na dopravní prostředek plochy do 500 m2 pruhu šířky do 0,5 m, tloušťky vrstvy 50 mm, provedení plynulého napojení KÚ</t>
  </si>
  <si>
    <t>VV</t>
  </si>
  <si>
    <t>Součet</t>
  </si>
  <si>
    <t>113154525</t>
  </si>
  <si>
    <t>Frézování živičného krytu tl 70 mm pruh š přes 0,5 m pl do 500 m2</t>
  </si>
  <si>
    <t>m2</t>
  </si>
  <si>
    <t>626945763</t>
  </si>
  <si>
    <t>Frézování živičného podkladu nebo krytu s naložením hmot na dopravní prostředek plochy do 500 m2 pruhu šířky přes 0,5 m, tloušťky vrstvy 70 mm</t>
  </si>
  <si>
    <t>280"intravilán obce Všehrdy</t>
  </si>
  <si>
    <t>Vyfrézovaný materiál bude použit do stavby na dosypání krajnic</t>
  </si>
  <si>
    <t>5</t>
  </si>
  <si>
    <t>Komunikace pozemní</t>
  </si>
  <si>
    <t>3</t>
  </si>
  <si>
    <t>569931132</t>
  </si>
  <si>
    <t>Zpevnění krajnic asfaltovým recyklátem tl 100 mm</t>
  </si>
  <si>
    <t>1889884006</t>
  </si>
  <si>
    <t>Zpevnění krajnic nebo komunikací pro pěší s rozprostřením a zhutněním, po zhutnění asfaltovým recyklátem tl. 100 mm</t>
  </si>
  <si>
    <t>2200*2*0,5</t>
  </si>
  <si>
    <t>572141111</t>
  </si>
  <si>
    <t>Vyrovnání povrchu dosavadních krytů asfaltovým betonem ACO tl přes 20 do 40 mm</t>
  </si>
  <si>
    <t>1097406893</t>
  </si>
  <si>
    <t>Vyrovnání povrchu dosavadních krytů s rozprostřením hmot a zhutněním asfaltovým betonem ACO tl. od 20 do 40 mm</t>
  </si>
  <si>
    <t>572141112</t>
  </si>
  <si>
    <t>Vyrovnání povrchu dosavadních krytů asfaltovým betonem ACO tl přes 40 do 60 mm</t>
  </si>
  <si>
    <t>377364761</t>
  </si>
  <si>
    <t>Vyrovnání povrchu dosavadních krytů s rozprostřením hmot a zhutněním asfaltovým betonem ACO tl. přes 40 do 60 mm</t>
  </si>
  <si>
    <t>11160</t>
  </si>
  <si>
    <t>6</t>
  </si>
  <si>
    <t>573231106</t>
  </si>
  <si>
    <t>Postřik živičný spojovací ze silniční emulze v množství 0,30 kg/m2</t>
  </si>
  <si>
    <t>-579698831</t>
  </si>
  <si>
    <t>Postřik spojovací PS bez posypu kamenivem ze silniční emulze, v množství 0,30 kg/m2</t>
  </si>
  <si>
    <t>2200*5,2*2</t>
  </si>
  <si>
    <t>14</t>
  </si>
  <si>
    <t>577144122</t>
  </si>
  <si>
    <t>Asfaltový beton vrstva obrusná ACO 11+ tř. I tl 50 mm š přes 3 m z nemodifikovaného asfaltu vyztuženého vlákny</t>
  </si>
  <si>
    <t>635553882</t>
  </si>
  <si>
    <t>Asfaltový beton vrstva obrusná ACO 11 z nemodifikovaného asfaltu s rozprostřením a se zhutněním ACO 11+ vyztuženého vlákny v pruhu šířky přes 3 m, po zhutnění tl. 50 mm</t>
  </si>
  <si>
    <t>2200*5,2</t>
  </si>
  <si>
    <t>9</t>
  </si>
  <si>
    <t>Ostatní konstrukce a práce, bourání</t>
  </si>
  <si>
    <t>8</t>
  </si>
  <si>
    <t>915211112</t>
  </si>
  <si>
    <t>Vodorovné dopravní značení dělící čáry souvislé š 125 mm retroreflexní bílý plast</t>
  </si>
  <si>
    <t>m</t>
  </si>
  <si>
    <t>1886304803</t>
  </si>
  <si>
    <t>Vodorovné dopravní značení stříkaným plastem dělící čára šířky 125 mm souvislá bílá retroreflexní</t>
  </si>
  <si>
    <t>2200*2</t>
  </si>
  <si>
    <t>915611111</t>
  </si>
  <si>
    <t>Předznačení vodorovného liniového značení</t>
  </si>
  <si>
    <t>2000435309</t>
  </si>
  <si>
    <t>Předznačení pro vodorovné značení stříkané barvou nebo prováděné z nátěrových hmot liniové dělicí čáry, vodicí proužky</t>
  </si>
  <si>
    <t>10</t>
  </si>
  <si>
    <t>919732211</t>
  </si>
  <si>
    <t>Styčná spára napojení nového živičného povrchu na stávající za tepla š 15 mm hl 25 mm s prořezáním</t>
  </si>
  <si>
    <t>-768936832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</si>
  <si>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</si>
  <si>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5,5+21,5"ZÚ a KÚ</t>
  </si>
  <si>
    <t>11</t>
  </si>
  <si>
    <t>938909311-R</t>
  </si>
  <si>
    <t>Čištění vozovek metením strojně podkladu nebo krytu betonového nebo živičného, včetně odvozu dle možností zhotovitele a případného poplatku za skládku</t>
  </si>
  <si>
    <t>906320328</t>
  </si>
  <si>
    <t>Čištění vozovek metením bláta, prachu nebo hlinitého nánosu strojně povrchu podkladu nebo krytu betonového nebo živičného, včetně odvozu dle možností zhotovitele a případného poplatku za skládku</t>
  </si>
  <si>
    <t>938909611-R</t>
  </si>
  <si>
    <t>Odstranění nánosu na krajnicích tl do 100 mm, včetně odvozu dle možností zhotovitele a případného poplatku za skládku</t>
  </si>
  <si>
    <t>1962816524</t>
  </si>
  <si>
    <t>Čištění krajnic odstraněním nánosu (ulehlého, popř. zaježděného) naneseného vlivem silničního provozu průměrné tloušťky do 100 mm, včetně odvozu dle možností zhotovitele a případného poplatku za skláku</t>
  </si>
  <si>
    <t>998</t>
  </si>
  <si>
    <t>Přesun hmot</t>
  </si>
  <si>
    <t>13</t>
  </si>
  <si>
    <t>998225111</t>
  </si>
  <si>
    <t>Přesun hmot pro pozemní komunikace s krytem z kamene, monolitickým betonovým nebo živičným</t>
  </si>
  <si>
    <t>t</t>
  </si>
  <si>
    <t>370833437</t>
  </si>
  <si>
    <t>Přesun hmot pro komunikace s krytem z kameniva, monolitickým betonovým nebo živičným dopravní vzdálenost do 200 m jakékoliv délky objektu</t>
  </si>
  <si>
    <t>475,20</t>
  </si>
  <si>
    <t>02 - VRN - III/201 29 Všehrdy - X III/201 30,celoplošná oprava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</si>
  <si>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</si>
  <si>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</si>
  <si>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</si>
  <si>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</si>
  <si>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</si>
  <si>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</si>
  <si>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</si>
  <si>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</si>
  <si>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</si>
  <si>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</si>
  <si>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</si>
  <si>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</si>
  <si>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</si>
  <si>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-649134715</t>
  </si>
  <si>
    <t>VRN3</t>
  </si>
  <si>
    <t>Zařízení staveniště</t>
  </si>
  <si>
    <t>030001000</t>
  </si>
  <si>
    <t>1412106318</t>
  </si>
  <si>
    <t>VRN4</t>
  </si>
  <si>
    <t>Inženýrská činnost</t>
  </si>
  <si>
    <t>043002000</t>
  </si>
  <si>
    <t>Zkoušky a ostatní měření</t>
  </si>
  <si>
    <t>1313457554</t>
  </si>
  <si>
    <t>VRN7</t>
  </si>
  <si>
    <t>Provozní vlivy</t>
  </si>
  <si>
    <t>072203000</t>
  </si>
  <si>
    <t>Silniční provoz - zajištění DIO (dopravní značení)</t>
  </si>
  <si>
    <t>1925617546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</si>
</sst>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III/201 29 Všehrdy - X III/201 30, celoplošná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Všehrdy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3. 9. 2025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III-201 29 Všehrdy -...'!J30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'01 - III-201 29 Všehrdy -...'!P121</f>
        <v>0</v>
      </c>
      <c r="AV95" s="128">
        <f>'01 - III-201 29 Všehrdy -...'!J33</f>
        <v>0</v>
      </c>
      <c r="AW95" s="128">
        <f>'01 - III-201 29 Všehrdy -...'!J34</f>
        <v>0</v>
      </c>
      <c r="AX95" s="128">
        <f>'01 - III-201 29 Všehrdy -...'!J35</f>
        <v>0</v>
      </c>
      <c r="AY95" s="128">
        <f>'01 - III-201 29 Všehrdy -...'!J36</f>
        <v>0</v>
      </c>
      <c r="AZ95" s="128">
        <f>'01 - III-201 29 Všehrdy -...'!F33</f>
        <v>0</v>
      </c>
      <c r="BA95" s="128">
        <f>'01 - III-201 29 Všehrdy -...'!F34</f>
        <v>0</v>
      </c>
      <c r="BB95" s="128">
        <f>'01 - III-201 29 Všehrdy -...'!F35</f>
        <v>0</v>
      </c>
      <c r="BC95" s="128">
        <f>'01 - III-201 29 Všehrdy -...'!F36</f>
        <v>0</v>
      </c>
      <c r="BD95" s="130">
        <f>'01 - III-201 29 Všehrdy -...'!F37</f>
        <v>0</v>
      </c>
      <c r="BE95" s="7"/>
      <c r="BT95" s="131" t="s">
        <v>82</v>
      </c>
      <c r="BV95" s="131" t="s">
        <v>77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24.75" customHeight="1">
      <c r="A96" s="119" t="s">
        <v>79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VRN - III-201 29 Vše...'!J30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32">
        <v>0</v>
      </c>
      <c r="AT96" s="133">
        <f>ROUND(SUM(AV96:AW96),2)</f>
        <v>0</v>
      </c>
      <c r="AU96" s="134">
        <f>'02 - VRN - III-201 29 Vše...'!P121</f>
        <v>0</v>
      </c>
      <c r="AV96" s="133">
        <f>'02 - VRN - III-201 29 Vše...'!J33</f>
        <v>0</v>
      </c>
      <c r="AW96" s="133">
        <f>'02 - VRN - III-201 29 Vše...'!J34</f>
        <v>0</v>
      </c>
      <c r="AX96" s="133">
        <f>'02 - VRN - III-201 29 Vše...'!J35</f>
        <v>0</v>
      </c>
      <c r="AY96" s="133">
        <f>'02 - VRN - III-201 29 Vše...'!J36</f>
        <v>0</v>
      </c>
      <c r="AZ96" s="133">
        <f>'02 - VRN - III-201 29 Vše...'!F33</f>
        <v>0</v>
      </c>
      <c r="BA96" s="133">
        <f>'02 - VRN - III-201 29 Vše...'!F34</f>
        <v>0</v>
      </c>
      <c r="BB96" s="133">
        <f>'02 - VRN - III-201 29 Vše...'!F35</f>
        <v>0</v>
      </c>
      <c r="BC96" s="133">
        <f>'02 - VRN - III-201 29 Vše...'!F36</f>
        <v>0</v>
      </c>
      <c r="BD96" s="135">
        <f>'02 - VRN - III-201 29 Vše...'!F37</f>
        <v>0</v>
      </c>
      <c r="BE96" s="7"/>
      <c r="BT96" s="131" t="s">
        <v>82</v>
      </c>
      <c r="BV96" s="131" t="s">
        <v>77</v>
      </c>
      <c r="BW96" s="131" t="s">
        <v>87</v>
      </c>
      <c r="BX96" s="131" t="s">
        <v>5</v>
      </c>
      <c r="CL96" s="131" t="s">
        <v>1</v>
      </c>
      <c r="CM96" s="131" t="s">
        <v>84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8N//BeM3H6DKCAyTULgzi7a5r7ObTSBeP23cDzR/WbTdHtA+EKvyQbbKhirw+2vgemvXjGFVKwilojUKJb5xkw==" hashValue="+26jPGUjLJGX9rRAlpTwyLyJ8qp63N6kQHRDOu+8XvmZTqXBtlcyAruog8vdVvX3D2u3GLwz4/GCaROJQS0FN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I-201 29 Všehrdy -...'!C2" display="/"/>
    <hyperlink ref="A96" location="'02 - VRN - III-201 29 Vš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III/201 29 Všehrdy - X III/201 30, celoplošná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ROUND((SUM(BE121:BE179)),  2)</f>
        <v>0</v>
      </c>
      <c r="G33" s="38"/>
      <c r="H33" s="38"/>
      <c r="I33" s="155">
        <v>0.20999999999999999</v>
      </c>
      <c r="J33" s="154">
        <f>ROUND(((SUM(BE121:BE179))*I33),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ROUND((SUM(BF121:BF179)),  2)</f>
        <v>0</v>
      </c>
      <c r="G34" s="38"/>
      <c r="H34" s="38"/>
      <c r="I34" s="155">
        <v>0.12</v>
      </c>
      <c r="J34" s="154">
        <f>ROUND(((SUM(BF121:BF179))*I34),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ROUND((SUM(BG121:BG179)),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ROUND((SUM(BH121:BH179)),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ROUND((SUM(BI121:BI179)),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III/201 29 Všehrdy - X III/201 30, celoplošná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III/201 29 Všehrdy - X III/201 30, celoplošná oprava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Všehrdy</v>
      </c>
      <c r="G89" s="40"/>
      <c r="H89" s="40"/>
      <c r="I89" s="32" t="s">
        <v>22</v>
      </c>
      <c r="J89" s="79" t="str">
        <f>IF(J12="","",J12)</f>
        <v>3. 9. 2025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96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98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99</v>
      </c>
      <c r="E100" s="188"/>
      <c r="F100" s="188"/>
      <c r="G100" s="188"/>
      <c r="H100" s="188"/>
      <c r="I100" s="188"/>
      <c r="J100" s="189">
        <f>J154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100</v>
      </c>
      <c r="E101" s="188"/>
      <c r="F101" s="188"/>
      <c r="G101" s="188"/>
      <c r="H101" s="188"/>
      <c r="I101" s="188"/>
      <c r="J101" s="189">
        <f>J175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III/201 29 Všehrdy - X III/201 30, celoplošná oprava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01 - III/201 29 Všehrdy - X III/201 30, celoplošná oprava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Všehrdy</v>
      </c>
      <c r="G115" s="40"/>
      <c r="H115" s="40"/>
      <c r="I115" s="32" t="s">
        <v>22</v>
      </c>
      <c r="J115" s="79" t="str">
        <f>IF(J12="","",J12)</f>
        <v>3. 9. 2025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SÚSPK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102</v>
      </c>
      <c r="D120" s="194" t="s">
        <v>60</v>
      </c>
      <c r="E120" s="194" t="s">
        <v>56</v>
      </c>
      <c r="F120" s="194" t="s">
        <v>57</v>
      </c>
      <c r="G120" s="194" t="s">
        <v>103</v>
      </c>
      <c r="H120" s="194" t="s">
        <v>104</v>
      </c>
      <c r="I120" s="194" t="s">
        <v>105</v>
      </c>
      <c r="J120" s="195" t="s">
        <v>93</v>
      </c>
      <c r="K120" s="196" t="s">
        <v>106</v>
      </c>
      <c r="L120" s="197"/>
      <c r="M120" s="100" t="s">
        <v>1</v>
      </c>
      <c r="N120" s="101" t="s">
        <v>39</v>
      </c>
      <c r="O120" s="101" t="s">
        <v>107</v>
      </c>
      <c r="P120" s="101" t="s">
        <v>108</v>
      </c>
      <c r="Q120" s="101" t="s">
        <v>109</v>
      </c>
      <c r="R120" s="101" t="s">
        <v>110</v>
      </c>
      <c r="S120" s="101" t="s">
        <v>111</v>
      </c>
      <c r="T120" s="102" t="s">
        <v>112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113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2249.0812799999999</v>
      </c>
      <c r="S121" s="104"/>
      <c r="T121" s="201">
        <f>T122</f>
        <v>551.19500000000005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114</v>
      </c>
      <c r="F122" s="206" t="s">
        <v>115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P123+P133+P154+P175</f>
        <v>0</v>
      </c>
      <c r="Q122" s="211"/>
      <c r="R122" s="212">
        <f>R123+R133+R154+R175</f>
        <v>2249.0812799999999</v>
      </c>
      <c r="S122" s="211"/>
      <c r="T122" s="213">
        <f>T123+T133+T154+T175</f>
        <v>551.19500000000005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82</v>
      </c>
      <c r="AT122" s="215" t="s">
        <v>74</v>
      </c>
      <c r="AU122" s="215" t="s">
        <v>75</v>
      </c>
      <c r="AY122" s="214" t="s">
        <v>116</v>
      </c>
      <c r="BK122" s="216">
        <f>BK123+BK133+BK154+BK175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82</v>
      </c>
      <c r="F123" s="217" t="s">
        <v>117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SUM(P124:P132)</f>
        <v>0</v>
      </c>
      <c r="Q123" s="211"/>
      <c r="R123" s="212">
        <f>SUM(R124:R132)</f>
        <v>0.0056100000000000004</v>
      </c>
      <c r="S123" s="211"/>
      <c r="T123" s="213">
        <f>SUM(T124:T132)</f>
        <v>45.195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82</v>
      </c>
      <c r="AT123" s="215" t="s">
        <v>74</v>
      </c>
      <c r="AU123" s="215" t="s">
        <v>82</v>
      </c>
      <c r="AY123" s="214" t="s">
        <v>116</v>
      </c>
      <c r="BK123" s="216">
        <f>SUM(BK124:BK132)</f>
        <v>0</v>
      </c>
    </row>
    <row r="124" s="2" customFormat="1" ht="33" customHeight="1">
      <c r="A124" s="38"/>
      <c r="B124" s="39"/>
      <c r="C124" s="219" t="s">
        <v>82</v>
      </c>
      <c r="D124" s="219" t="s">
        <v>118</v>
      </c>
      <c r="E124" s="220" t="s">
        <v>119</v>
      </c>
      <c r="F124" s="221" t="s">
        <v>120</v>
      </c>
      <c r="G124" s="222" t="s">
        <v>121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1.0000000000000001E-05</v>
      </c>
      <c r="R124" s="229">
        <f>Q124*H124</f>
        <v>1.0000000000000001E-05</v>
      </c>
      <c r="S124" s="229">
        <v>0.11500000000000001</v>
      </c>
      <c r="T124" s="230">
        <f>S124*H124</f>
        <v>0.11500000000000001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122</v>
      </c>
      <c r="AT124" s="231" t="s">
        <v>118</v>
      </c>
      <c r="AU124" s="231" t="s">
        <v>84</v>
      </c>
      <c r="AY124" s="17" t="s">
        <v>116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122</v>
      </c>
      <c r="BM124" s="231" t="s">
        <v>123</v>
      </c>
    </row>
    <row r="125" s="2" customFormat="1">
      <c r="A125" s="38"/>
      <c r="B125" s="39"/>
      <c r="C125" s="40"/>
      <c r="D125" s="233" t="s">
        <v>124</v>
      </c>
      <c r="E125" s="40"/>
      <c r="F125" s="234" t="s">
        <v>125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124</v>
      </c>
      <c r="AU125" s="17" t="s">
        <v>84</v>
      </c>
    </row>
    <row r="126" s="13" customFormat="1">
      <c r="A126" s="13"/>
      <c r="B126" s="238"/>
      <c r="C126" s="239"/>
      <c r="D126" s="233" t="s">
        <v>126</v>
      </c>
      <c r="E126" s="240" t="s">
        <v>1</v>
      </c>
      <c r="F126" s="241" t="s">
        <v>82</v>
      </c>
      <c r="G126" s="239"/>
      <c r="H126" s="242">
        <v>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126</v>
      </c>
      <c r="AU126" s="248" t="s">
        <v>84</v>
      </c>
      <c r="AV126" s="13" t="s">
        <v>84</v>
      </c>
      <c r="AW126" s="13" t="s">
        <v>32</v>
      </c>
      <c r="AX126" s="13" t="s">
        <v>75</v>
      </c>
      <c r="AY126" s="248" t="s">
        <v>116</v>
      </c>
    </row>
    <row r="127" s="14" customFormat="1">
      <c r="A127" s="14"/>
      <c r="B127" s="249"/>
      <c r="C127" s="250"/>
      <c r="D127" s="233" t="s">
        <v>126</v>
      </c>
      <c r="E127" s="251" t="s">
        <v>1</v>
      </c>
      <c r="F127" s="252" t="s">
        <v>127</v>
      </c>
      <c r="G127" s="250"/>
      <c r="H127" s="253">
        <v>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126</v>
      </c>
      <c r="AU127" s="259" t="s">
        <v>84</v>
      </c>
      <c r="AV127" s="14" t="s">
        <v>122</v>
      </c>
      <c r="AW127" s="14" t="s">
        <v>32</v>
      </c>
      <c r="AX127" s="14" t="s">
        <v>82</v>
      </c>
      <c r="AY127" s="259" t="s">
        <v>116</v>
      </c>
    </row>
    <row r="128" s="2" customFormat="1" ht="24.15" customHeight="1">
      <c r="A128" s="38"/>
      <c r="B128" s="39"/>
      <c r="C128" s="219" t="s">
        <v>84</v>
      </c>
      <c r="D128" s="219" t="s">
        <v>118</v>
      </c>
      <c r="E128" s="220" t="s">
        <v>128</v>
      </c>
      <c r="F128" s="221" t="s">
        <v>129</v>
      </c>
      <c r="G128" s="222" t="s">
        <v>130</v>
      </c>
      <c r="H128" s="223">
        <v>280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2.0000000000000002E-05</v>
      </c>
      <c r="R128" s="229">
        <f>Q128*H128</f>
        <v>0.0056000000000000008</v>
      </c>
      <c r="S128" s="229">
        <v>0.161</v>
      </c>
      <c r="T128" s="230">
        <f>S128*H128</f>
        <v>45.079999999999998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122</v>
      </c>
      <c r="AT128" s="231" t="s">
        <v>118</v>
      </c>
      <c r="AU128" s="231" t="s">
        <v>84</v>
      </c>
      <c r="AY128" s="17" t="s">
        <v>116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82</v>
      </c>
      <c r="BK128" s="232">
        <f>ROUND(I128*H128,2)</f>
        <v>0</v>
      </c>
      <c r="BL128" s="17" t="s">
        <v>122</v>
      </c>
      <c r="BM128" s="231" t="s">
        <v>131</v>
      </c>
    </row>
    <row r="129" s="2" customFormat="1">
      <c r="A129" s="38"/>
      <c r="B129" s="39"/>
      <c r="C129" s="40"/>
      <c r="D129" s="233" t="s">
        <v>124</v>
      </c>
      <c r="E129" s="40"/>
      <c r="F129" s="234" t="s">
        <v>132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124</v>
      </c>
      <c r="AU129" s="17" t="s">
        <v>84</v>
      </c>
    </row>
    <row r="130" s="13" customFormat="1">
      <c r="A130" s="13"/>
      <c r="B130" s="238"/>
      <c r="C130" s="239"/>
      <c r="D130" s="233" t="s">
        <v>126</v>
      </c>
      <c r="E130" s="240" t="s">
        <v>1</v>
      </c>
      <c r="F130" s="241" t="s">
        <v>133</v>
      </c>
      <c r="G130" s="239"/>
      <c r="H130" s="242">
        <v>280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126</v>
      </c>
      <c r="AU130" s="248" t="s">
        <v>84</v>
      </c>
      <c r="AV130" s="13" t="s">
        <v>84</v>
      </c>
      <c r="AW130" s="13" t="s">
        <v>32</v>
      </c>
      <c r="AX130" s="13" t="s">
        <v>75</v>
      </c>
      <c r="AY130" s="248" t="s">
        <v>116</v>
      </c>
    </row>
    <row r="131" s="15" customFormat="1">
      <c r="A131" s="15"/>
      <c r="B131" s="260"/>
      <c r="C131" s="261"/>
      <c r="D131" s="233" t="s">
        <v>126</v>
      </c>
      <c r="E131" s="262" t="s">
        <v>1</v>
      </c>
      <c r="F131" s="263" t="s">
        <v>134</v>
      </c>
      <c r="G131" s="261"/>
      <c r="H131" s="262" t="s">
        <v>1</v>
      </c>
      <c r="I131" s="264"/>
      <c r="J131" s="261"/>
      <c r="K131" s="261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126</v>
      </c>
      <c r="AU131" s="269" t="s">
        <v>84</v>
      </c>
      <c r="AV131" s="15" t="s">
        <v>82</v>
      </c>
      <c r="AW131" s="15" t="s">
        <v>32</v>
      </c>
      <c r="AX131" s="15" t="s">
        <v>75</v>
      </c>
      <c r="AY131" s="269" t="s">
        <v>116</v>
      </c>
    </row>
    <row r="132" s="14" customFormat="1">
      <c r="A132" s="14"/>
      <c r="B132" s="249"/>
      <c r="C132" s="250"/>
      <c r="D132" s="233" t="s">
        <v>126</v>
      </c>
      <c r="E132" s="251" t="s">
        <v>1</v>
      </c>
      <c r="F132" s="252" t="s">
        <v>127</v>
      </c>
      <c r="G132" s="250"/>
      <c r="H132" s="253">
        <v>280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126</v>
      </c>
      <c r="AU132" s="259" t="s">
        <v>84</v>
      </c>
      <c r="AV132" s="14" t="s">
        <v>122</v>
      </c>
      <c r="AW132" s="14" t="s">
        <v>32</v>
      </c>
      <c r="AX132" s="14" t="s">
        <v>82</v>
      </c>
      <c r="AY132" s="259" t="s">
        <v>116</v>
      </c>
    </row>
    <row r="133" s="12" customFormat="1" ht="22.8" customHeight="1">
      <c r="A133" s="12"/>
      <c r="B133" s="203"/>
      <c r="C133" s="204"/>
      <c r="D133" s="205" t="s">
        <v>74</v>
      </c>
      <c r="E133" s="217" t="s">
        <v>135</v>
      </c>
      <c r="F133" s="217" t="s">
        <v>136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SUM(P134:P153)</f>
        <v>0</v>
      </c>
      <c r="Q133" s="211"/>
      <c r="R133" s="212">
        <f>SUM(R134:R153)</f>
        <v>2247.6071999999999</v>
      </c>
      <c r="S133" s="211"/>
      <c r="T133" s="213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82</v>
      </c>
      <c r="AT133" s="215" t="s">
        <v>74</v>
      </c>
      <c r="AU133" s="215" t="s">
        <v>82</v>
      </c>
      <c r="AY133" s="214" t="s">
        <v>116</v>
      </c>
      <c r="BK133" s="216">
        <f>SUM(BK134:BK153)</f>
        <v>0</v>
      </c>
    </row>
    <row r="134" s="2" customFormat="1" ht="21.75" customHeight="1">
      <c r="A134" s="38"/>
      <c r="B134" s="39"/>
      <c r="C134" s="219" t="s">
        <v>137</v>
      </c>
      <c r="D134" s="219" t="s">
        <v>118</v>
      </c>
      <c r="E134" s="220" t="s">
        <v>138</v>
      </c>
      <c r="F134" s="221" t="s">
        <v>139</v>
      </c>
      <c r="G134" s="222" t="s">
        <v>130</v>
      </c>
      <c r="H134" s="223">
        <v>2200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0.216</v>
      </c>
      <c r="R134" s="229">
        <f>Q134*H134</f>
        <v>475.19999999999999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122</v>
      </c>
      <c r="AT134" s="231" t="s">
        <v>118</v>
      </c>
      <c r="AU134" s="231" t="s">
        <v>84</v>
      </c>
      <c r="AY134" s="17" t="s">
        <v>116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122</v>
      </c>
      <c r="BM134" s="231" t="s">
        <v>140</v>
      </c>
    </row>
    <row r="135" s="2" customFormat="1">
      <c r="A135" s="38"/>
      <c r="B135" s="39"/>
      <c r="C135" s="40"/>
      <c r="D135" s="233" t="s">
        <v>124</v>
      </c>
      <c r="E135" s="40"/>
      <c r="F135" s="234" t="s">
        <v>141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124</v>
      </c>
      <c r="AU135" s="17" t="s">
        <v>84</v>
      </c>
    </row>
    <row r="136" s="13" customFormat="1">
      <c r="A136" s="13"/>
      <c r="B136" s="238"/>
      <c r="C136" s="239"/>
      <c r="D136" s="233" t="s">
        <v>126</v>
      </c>
      <c r="E136" s="240" t="s">
        <v>1</v>
      </c>
      <c r="F136" s="241" t="s">
        <v>142</v>
      </c>
      <c r="G136" s="239"/>
      <c r="H136" s="242">
        <v>2200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126</v>
      </c>
      <c r="AU136" s="248" t="s">
        <v>84</v>
      </c>
      <c r="AV136" s="13" t="s">
        <v>84</v>
      </c>
      <c r="AW136" s="13" t="s">
        <v>32</v>
      </c>
      <c r="AX136" s="13" t="s">
        <v>75</v>
      </c>
      <c r="AY136" s="248" t="s">
        <v>116</v>
      </c>
    </row>
    <row r="137" s="14" customFormat="1">
      <c r="A137" s="14"/>
      <c r="B137" s="249"/>
      <c r="C137" s="250"/>
      <c r="D137" s="233" t="s">
        <v>126</v>
      </c>
      <c r="E137" s="251" t="s">
        <v>1</v>
      </c>
      <c r="F137" s="252" t="s">
        <v>127</v>
      </c>
      <c r="G137" s="250"/>
      <c r="H137" s="253">
        <v>2200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126</v>
      </c>
      <c r="AU137" s="259" t="s">
        <v>84</v>
      </c>
      <c r="AV137" s="14" t="s">
        <v>122</v>
      </c>
      <c r="AW137" s="14" t="s">
        <v>32</v>
      </c>
      <c r="AX137" s="14" t="s">
        <v>82</v>
      </c>
      <c r="AY137" s="259" t="s">
        <v>116</v>
      </c>
    </row>
    <row r="138" s="2" customFormat="1" ht="24.15" customHeight="1">
      <c r="A138" s="38"/>
      <c r="B138" s="39"/>
      <c r="C138" s="219" t="s">
        <v>122</v>
      </c>
      <c r="D138" s="219" t="s">
        <v>118</v>
      </c>
      <c r="E138" s="220" t="s">
        <v>143</v>
      </c>
      <c r="F138" s="221" t="s">
        <v>144</v>
      </c>
      <c r="G138" s="222" t="s">
        <v>130</v>
      </c>
      <c r="H138" s="223">
        <v>280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0.10434</v>
      </c>
      <c r="R138" s="229">
        <f>Q138*H138</f>
        <v>29.215199999999999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122</v>
      </c>
      <c r="AT138" s="231" t="s">
        <v>118</v>
      </c>
      <c r="AU138" s="231" t="s">
        <v>84</v>
      </c>
      <c r="AY138" s="17" t="s">
        <v>116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122</v>
      </c>
      <c r="BM138" s="231" t="s">
        <v>145</v>
      </c>
    </row>
    <row r="139" s="2" customFormat="1">
      <c r="A139" s="38"/>
      <c r="B139" s="39"/>
      <c r="C139" s="40"/>
      <c r="D139" s="233" t="s">
        <v>124</v>
      </c>
      <c r="E139" s="40"/>
      <c r="F139" s="234" t="s">
        <v>146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124</v>
      </c>
      <c r="AU139" s="17" t="s">
        <v>84</v>
      </c>
    </row>
    <row r="140" s="13" customFormat="1">
      <c r="A140" s="13"/>
      <c r="B140" s="238"/>
      <c r="C140" s="239"/>
      <c r="D140" s="233" t="s">
        <v>126</v>
      </c>
      <c r="E140" s="240" t="s">
        <v>1</v>
      </c>
      <c r="F140" s="241" t="s">
        <v>133</v>
      </c>
      <c r="G140" s="239"/>
      <c r="H140" s="242">
        <v>280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126</v>
      </c>
      <c r="AU140" s="248" t="s">
        <v>84</v>
      </c>
      <c r="AV140" s="13" t="s">
        <v>84</v>
      </c>
      <c r="AW140" s="13" t="s">
        <v>32</v>
      </c>
      <c r="AX140" s="13" t="s">
        <v>75</v>
      </c>
      <c r="AY140" s="248" t="s">
        <v>116</v>
      </c>
    </row>
    <row r="141" s="14" customFormat="1">
      <c r="A141" s="14"/>
      <c r="B141" s="249"/>
      <c r="C141" s="250"/>
      <c r="D141" s="233" t="s">
        <v>126</v>
      </c>
      <c r="E141" s="251" t="s">
        <v>1</v>
      </c>
      <c r="F141" s="252" t="s">
        <v>127</v>
      </c>
      <c r="G141" s="250"/>
      <c r="H141" s="253">
        <v>280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126</v>
      </c>
      <c r="AU141" s="259" t="s">
        <v>84</v>
      </c>
      <c r="AV141" s="14" t="s">
        <v>122</v>
      </c>
      <c r="AW141" s="14" t="s">
        <v>32</v>
      </c>
      <c r="AX141" s="14" t="s">
        <v>82</v>
      </c>
      <c r="AY141" s="259" t="s">
        <v>116</v>
      </c>
    </row>
    <row r="142" s="2" customFormat="1" ht="24.15" customHeight="1">
      <c r="A142" s="38"/>
      <c r="B142" s="39"/>
      <c r="C142" s="219" t="s">
        <v>135</v>
      </c>
      <c r="D142" s="219" t="s">
        <v>118</v>
      </c>
      <c r="E142" s="220" t="s">
        <v>147</v>
      </c>
      <c r="F142" s="221" t="s">
        <v>148</v>
      </c>
      <c r="G142" s="222" t="s">
        <v>130</v>
      </c>
      <c r="H142" s="223">
        <v>11160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0.15620000000000001</v>
      </c>
      <c r="R142" s="229">
        <f>Q142*H142</f>
        <v>1743.192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122</v>
      </c>
      <c r="AT142" s="231" t="s">
        <v>118</v>
      </c>
      <c r="AU142" s="231" t="s">
        <v>84</v>
      </c>
      <c r="AY142" s="17" t="s">
        <v>116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122</v>
      </c>
      <c r="BM142" s="231" t="s">
        <v>149</v>
      </c>
    </row>
    <row r="143" s="2" customFormat="1">
      <c r="A143" s="38"/>
      <c r="B143" s="39"/>
      <c r="C143" s="40"/>
      <c r="D143" s="233" t="s">
        <v>124</v>
      </c>
      <c r="E143" s="40"/>
      <c r="F143" s="234" t="s">
        <v>150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124</v>
      </c>
      <c r="AU143" s="17" t="s">
        <v>84</v>
      </c>
    </row>
    <row r="144" s="13" customFormat="1">
      <c r="A144" s="13"/>
      <c r="B144" s="238"/>
      <c r="C144" s="239"/>
      <c r="D144" s="233" t="s">
        <v>126</v>
      </c>
      <c r="E144" s="240" t="s">
        <v>1</v>
      </c>
      <c r="F144" s="241" t="s">
        <v>151</v>
      </c>
      <c r="G144" s="239"/>
      <c r="H144" s="242">
        <v>11160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126</v>
      </c>
      <c r="AU144" s="248" t="s">
        <v>84</v>
      </c>
      <c r="AV144" s="13" t="s">
        <v>84</v>
      </c>
      <c r="AW144" s="13" t="s">
        <v>32</v>
      </c>
      <c r="AX144" s="13" t="s">
        <v>75</v>
      </c>
      <c r="AY144" s="248" t="s">
        <v>116</v>
      </c>
    </row>
    <row r="145" s="14" customFormat="1">
      <c r="A145" s="14"/>
      <c r="B145" s="249"/>
      <c r="C145" s="250"/>
      <c r="D145" s="233" t="s">
        <v>126</v>
      </c>
      <c r="E145" s="251" t="s">
        <v>1</v>
      </c>
      <c r="F145" s="252" t="s">
        <v>127</v>
      </c>
      <c r="G145" s="250"/>
      <c r="H145" s="253">
        <v>11160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126</v>
      </c>
      <c r="AU145" s="259" t="s">
        <v>84</v>
      </c>
      <c r="AV145" s="14" t="s">
        <v>122</v>
      </c>
      <c r="AW145" s="14" t="s">
        <v>32</v>
      </c>
      <c r="AX145" s="14" t="s">
        <v>82</v>
      </c>
      <c r="AY145" s="259" t="s">
        <v>116</v>
      </c>
    </row>
    <row r="146" s="2" customFormat="1" ht="24.15" customHeight="1">
      <c r="A146" s="38"/>
      <c r="B146" s="39"/>
      <c r="C146" s="219" t="s">
        <v>152</v>
      </c>
      <c r="D146" s="219" t="s">
        <v>118</v>
      </c>
      <c r="E146" s="220" t="s">
        <v>153</v>
      </c>
      <c r="F146" s="221" t="s">
        <v>154</v>
      </c>
      <c r="G146" s="222" t="s">
        <v>130</v>
      </c>
      <c r="H146" s="223">
        <v>22880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122</v>
      </c>
      <c r="AT146" s="231" t="s">
        <v>118</v>
      </c>
      <c r="AU146" s="231" t="s">
        <v>84</v>
      </c>
      <c r="AY146" s="17" t="s">
        <v>116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122</v>
      </c>
      <c r="BM146" s="231" t="s">
        <v>155</v>
      </c>
    </row>
    <row r="147" s="2" customFormat="1">
      <c r="A147" s="38"/>
      <c r="B147" s="39"/>
      <c r="C147" s="40"/>
      <c r="D147" s="233" t="s">
        <v>124</v>
      </c>
      <c r="E147" s="40"/>
      <c r="F147" s="234" t="s">
        <v>156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124</v>
      </c>
      <c r="AU147" s="17" t="s">
        <v>84</v>
      </c>
    </row>
    <row r="148" s="13" customFormat="1">
      <c r="A148" s="13"/>
      <c r="B148" s="238"/>
      <c r="C148" s="239"/>
      <c r="D148" s="233" t="s">
        <v>126</v>
      </c>
      <c r="E148" s="240" t="s">
        <v>1</v>
      </c>
      <c r="F148" s="241" t="s">
        <v>157</v>
      </c>
      <c r="G148" s="239"/>
      <c r="H148" s="242">
        <v>22880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126</v>
      </c>
      <c r="AU148" s="248" t="s">
        <v>84</v>
      </c>
      <c r="AV148" s="13" t="s">
        <v>84</v>
      </c>
      <c r="AW148" s="13" t="s">
        <v>32</v>
      </c>
      <c r="AX148" s="13" t="s">
        <v>75</v>
      </c>
      <c r="AY148" s="248" t="s">
        <v>116</v>
      </c>
    </row>
    <row r="149" s="14" customFormat="1">
      <c r="A149" s="14"/>
      <c r="B149" s="249"/>
      <c r="C149" s="250"/>
      <c r="D149" s="233" t="s">
        <v>126</v>
      </c>
      <c r="E149" s="251" t="s">
        <v>1</v>
      </c>
      <c r="F149" s="252" t="s">
        <v>127</v>
      </c>
      <c r="G149" s="250"/>
      <c r="H149" s="253">
        <v>22880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126</v>
      </c>
      <c r="AU149" s="259" t="s">
        <v>84</v>
      </c>
      <c r="AV149" s="14" t="s">
        <v>122</v>
      </c>
      <c r="AW149" s="14" t="s">
        <v>32</v>
      </c>
      <c r="AX149" s="14" t="s">
        <v>82</v>
      </c>
      <c r="AY149" s="259" t="s">
        <v>116</v>
      </c>
    </row>
    <row r="150" s="2" customFormat="1" ht="37.8" customHeight="1">
      <c r="A150" s="38"/>
      <c r="B150" s="39"/>
      <c r="C150" s="219" t="s">
        <v>158</v>
      </c>
      <c r="D150" s="219" t="s">
        <v>118</v>
      </c>
      <c r="E150" s="220" t="s">
        <v>159</v>
      </c>
      <c r="F150" s="221" t="s">
        <v>160</v>
      </c>
      <c r="G150" s="222" t="s">
        <v>130</v>
      </c>
      <c r="H150" s="223">
        <v>11440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122</v>
      </c>
      <c r="AT150" s="231" t="s">
        <v>118</v>
      </c>
      <c r="AU150" s="231" t="s">
        <v>84</v>
      </c>
      <c r="AY150" s="17" t="s">
        <v>116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82</v>
      </c>
      <c r="BK150" s="232">
        <f>ROUND(I150*H150,2)</f>
        <v>0</v>
      </c>
      <c r="BL150" s="17" t="s">
        <v>122</v>
      </c>
      <c r="BM150" s="231" t="s">
        <v>161</v>
      </c>
    </row>
    <row r="151" s="2" customFormat="1">
      <c r="A151" s="38"/>
      <c r="B151" s="39"/>
      <c r="C151" s="40"/>
      <c r="D151" s="233" t="s">
        <v>124</v>
      </c>
      <c r="E151" s="40"/>
      <c r="F151" s="234" t="s">
        <v>162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124</v>
      </c>
      <c r="AU151" s="17" t="s">
        <v>84</v>
      </c>
    </row>
    <row r="152" s="13" customFormat="1">
      <c r="A152" s="13"/>
      <c r="B152" s="238"/>
      <c r="C152" s="239"/>
      <c r="D152" s="233" t="s">
        <v>126</v>
      </c>
      <c r="E152" s="240" t="s">
        <v>1</v>
      </c>
      <c r="F152" s="241" t="s">
        <v>163</v>
      </c>
      <c r="G152" s="239"/>
      <c r="H152" s="242">
        <v>11440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126</v>
      </c>
      <c r="AU152" s="248" t="s">
        <v>84</v>
      </c>
      <c r="AV152" s="13" t="s">
        <v>84</v>
      </c>
      <c r="AW152" s="13" t="s">
        <v>32</v>
      </c>
      <c r="AX152" s="13" t="s">
        <v>75</v>
      </c>
      <c r="AY152" s="248" t="s">
        <v>116</v>
      </c>
    </row>
    <row r="153" s="14" customFormat="1">
      <c r="A153" s="14"/>
      <c r="B153" s="249"/>
      <c r="C153" s="250"/>
      <c r="D153" s="233" t="s">
        <v>126</v>
      </c>
      <c r="E153" s="251" t="s">
        <v>1</v>
      </c>
      <c r="F153" s="252" t="s">
        <v>127</v>
      </c>
      <c r="G153" s="250"/>
      <c r="H153" s="253">
        <v>11440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126</v>
      </c>
      <c r="AU153" s="259" t="s">
        <v>84</v>
      </c>
      <c r="AV153" s="14" t="s">
        <v>122</v>
      </c>
      <c r="AW153" s="14" t="s">
        <v>32</v>
      </c>
      <c r="AX153" s="14" t="s">
        <v>82</v>
      </c>
      <c r="AY153" s="259" t="s">
        <v>116</v>
      </c>
    </row>
    <row r="154" s="12" customFormat="1" ht="22.8" customHeight="1">
      <c r="A154" s="12"/>
      <c r="B154" s="203"/>
      <c r="C154" s="204"/>
      <c r="D154" s="205" t="s">
        <v>74</v>
      </c>
      <c r="E154" s="217" t="s">
        <v>164</v>
      </c>
      <c r="F154" s="217" t="s">
        <v>165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SUM(P155:P174)</f>
        <v>0</v>
      </c>
      <c r="Q154" s="211"/>
      <c r="R154" s="212">
        <f>SUM(R155:R174)</f>
        <v>1.4684699999999999</v>
      </c>
      <c r="S154" s="211"/>
      <c r="T154" s="213">
        <f>SUM(T155:T174)</f>
        <v>506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82</v>
      </c>
      <c r="AT154" s="215" t="s">
        <v>74</v>
      </c>
      <c r="AU154" s="215" t="s">
        <v>82</v>
      </c>
      <c r="AY154" s="214" t="s">
        <v>116</v>
      </c>
      <c r="BK154" s="216">
        <f>SUM(BK155:BK174)</f>
        <v>0</v>
      </c>
    </row>
    <row r="155" s="2" customFormat="1" ht="24.15" customHeight="1">
      <c r="A155" s="38"/>
      <c r="B155" s="39"/>
      <c r="C155" s="219" t="s">
        <v>166</v>
      </c>
      <c r="D155" s="219" t="s">
        <v>118</v>
      </c>
      <c r="E155" s="220" t="s">
        <v>167</v>
      </c>
      <c r="F155" s="221" t="s">
        <v>168</v>
      </c>
      <c r="G155" s="222" t="s">
        <v>169</v>
      </c>
      <c r="H155" s="223">
        <v>4400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0.00033</v>
      </c>
      <c r="R155" s="229">
        <f>Q155*H155</f>
        <v>1.452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122</v>
      </c>
      <c r="AT155" s="231" t="s">
        <v>118</v>
      </c>
      <c r="AU155" s="231" t="s">
        <v>84</v>
      </c>
      <c r="AY155" s="17" t="s">
        <v>116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122</v>
      </c>
      <c r="BM155" s="231" t="s">
        <v>170</v>
      </c>
    </row>
    <row r="156" s="2" customFormat="1">
      <c r="A156" s="38"/>
      <c r="B156" s="39"/>
      <c r="C156" s="40"/>
      <c r="D156" s="233" t="s">
        <v>124</v>
      </c>
      <c r="E156" s="40"/>
      <c r="F156" s="234" t="s">
        <v>171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124</v>
      </c>
      <c r="AU156" s="17" t="s">
        <v>84</v>
      </c>
    </row>
    <row r="157" s="13" customFormat="1">
      <c r="A157" s="13"/>
      <c r="B157" s="238"/>
      <c r="C157" s="239"/>
      <c r="D157" s="233" t="s">
        <v>126</v>
      </c>
      <c r="E157" s="240" t="s">
        <v>1</v>
      </c>
      <c r="F157" s="241" t="s">
        <v>172</v>
      </c>
      <c r="G157" s="239"/>
      <c r="H157" s="242">
        <v>4400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126</v>
      </c>
      <c r="AU157" s="248" t="s">
        <v>84</v>
      </c>
      <c r="AV157" s="13" t="s">
        <v>84</v>
      </c>
      <c r="AW157" s="13" t="s">
        <v>32</v>
      </c>
      <c r="AX157" s="13" t="s">
        <v>75</v>
      </c>
      <c r="AY157" s="248" t="s">
        <v>116</v>
      </c>
    </row>
    <row r="158" s="14" customFormat="1">
      <c r="A158" s="14"/>
      <c r="B158" s="249"/>
      <c r="C158" s="250"/>
      <c r="D158" s="233" t="s">
        <v>126</v>
      </c>
      <c r="E158" s="251" t="s">
        <v>1</v>
      </c>
      <c r="F158" s="252" t="s">
        <v>127</v>
      </c>
      <c r="G158" s="250"/>
      <c r="H158" s="253">
        <v>4400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126</v>
      </c>
      <c r="AU158" s="259" t="s">
        <v>84</v>
      </c>
      <c r="AV158" s="14" t="s">
        <v>122</v>
      </c>
      <c r="AW158" s="14" t="s">
        <v>32</v>
      </c>
      <c r="AX158" s="14" t="s">
        <v>82</v>
      </c>
      <c r="AY158" s="259" t="s">
        <v>116</v>
      </c>
    </row>
    <row r="159" s="2" customFormat="1" ht="16.5" customHeight="1">
      <c r="A159" s="38"/>
      <c r="B159" s="39"/>
      <c r="C159" s="219" t="s">
        <v>164</v>
      </c>
      <c r="D159" s="219" t="s">
        <v>118</v>
      </c>
      <c r="E159" s="220" t="s">
        <v>173</v>
      </c>
      <c r="F159" s="221" t="s">
        <v>174</v>
      </c>
      <c r="G159" s="222" t="s">
        <v>169</v>
      </c>
      <c r="H159" s="223">
        <v>4400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122</v>
      </c>
      <c r="AT159" s="231" t="s">
        <v>118</v>
      </c>
      <c r="AU159" s="231" t="s">
        <v>84</v>
      </c>
      <c r="AY159" s="17" t="s">
        <v>116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82</v>
      </c>
      <c r="BK159" s="232">
        <f>ROUND(I159*H159,2)</f>
        <v>0</v>
      </c>
      <c r="BL159" s="17" t="s">
        <v>122</v>
      </c>
      <c r="BM159" s="231" t="s">
        <v>175</v>
      </c>
    </row>
    <row r="160" s="2" customFormat="1">
      <c r="A160" s="38"/>
      <c r="B160" s="39"/>
      <c r="C160" s="40"/>
      <c r="D160" s="233" t="s">
        <v>124</v>
      </c>
      <c r="E160" s="40"/>
      <c r="F160" s="234" t="s">
        <v>176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124</v>
      </c>
      <c r="AU160" s="17" t="s">
        <v>84</v>
      </c>
    </row>
    <row r="161" s="13" customFormat="1">
      <c r="A161" s="13"/>
      <c r="B161" s="238"/>
      <c r="C161" s="239"/>
      <c r="D161" s="233" t="s">
        <v>126</v>
      </c>
      <c r="E161" s="240" t="s">
        <v>1</v>
      </c>
      <c r="F161" s="241" t="s">
        <v>172</v>
      </c>
      <c r="G161" s="239"/>
      <c r="H161" s="242">
        <v>4400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126</v>
      </c>
      <c r="AU161" s="248" t="s">
        <v>84</v>
      </c>
      <c r="AV161" s="13" t="s">
        <v>84</v>
      </c>
      <c r="AW161" s="13" t="s">
        <v>32</v>
      </c>
      <c r="AX161" s="13" t="s">
        <v>75</v>
      </c>
      <c r="AY161" s="248" t="s">
        <v>116</v>
      </c>
    </row>
    <row r="162" s="14" customFormat="1">
      <c r="A162" s="14"/>
      <c r="B162" s="249"/>
      <c r="C162" s="250"/>
      <c r="D162" s="233" t="s">
        <v>126</v>
      </c>
      <c r="E162" s="251" t="s">
        <v>1</v>
      </c>
      <c r="F162" s="252" t="s">
        <v>127</v>
      </c>
      <c r="G162" s="250"/>
      <c r="H162" s="253">
        <v>4400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126</v>
      </c>
      <c r="AU162" s="259" t="s">
        <v>84</v>
      </c>
      <c r="AV162" s="14" t="s">
        <v>122</v>
      </c>
      <c r="AW162" s="14" t="s">
        <v>32</v>
      </c>
      <c r="AX162" s="14" t="s">
        <v>82</v>
      </c>
      <c r="AY162" s="259" t="s">
        <v>116</v>
      </c>
    </row>
    <row r="163" s="2" customFormat="1" ht="33" customHeight="1">
      <c r="A163" s="38"/>
      <c r="B163" s="39"/>
      <c r="C163" s="219" t="s">
        <v>177</v>
      </c>
      <c r="D163" s="219" t="s">
        <v>118</v>
      </c>
      <c r="E163" s="220" t="s">
        <v>178</v>
      </c>
      <c r="F163" s="221" t="s">
        <v>179</v>
      </c>
      <c r="G163" s="222" t="s">
        <v>169</v>
      </c>
      <c r="H163" s="223">
        <v>27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0.00060999999999999997</v>
      </c>
      <c r="R163" s="229">
        <f>Q163*H163</f>
        <v>0.016469999999999999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122</v>
      </c>
      <c r="AT163" s="231" t="s">
        <v>118</v>
      </c>
      <c r="AU163" s="231" t="s">
        <v>84</v>
      </c>
      <c r="AY163" s="17" t="s">
        <v>116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82</v>
      </c>
      <c r="BK163" s="232">
        <f>ROUND(I163*H163,2)</f>
        <v>0</v>
      </c>
      <c r="BL163" s="17" t="s">
        <v>122</v>
      </c>
      <c r="BM163" s="231" t="s">
        <v>180</v>
      </c>
    </row>
    <row r="164" s="2" customFormat="1">
      <c r="A164" s="38"/>
      <c r="B164" s="39"/>
      <c r="C164" s="40"/>
      <c r="D164" s="233" t="s">
        <v>124</v>
      </c>
      <c r="E164" s="40"/>
      <c r="F164" s="234" t="s">
        <v>181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124</v>
      </c>
      <c r="AU164" s="17" t="s">
        <v>84</v>
      </c>
    </row>
    <row r="165" s="13" customFormat="1">
      <c r="A165" s="13"/>
      <c r="B165" s="238"/>
      <c r="C165" s="239"/>
      <c r="D165" s="233" t="s">
        <v>126</v>
      </c>
      <c r="E165" s="240" t="s">
        <v>1</v>
      </c>
      <c r="F165" s="241" t="s">
        <v>182</v>
      </c>
      <c r="G165" s="239"/>
      <c r="H165" s="242">
        <v>27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126</v>
      </c>
      <c r="AU165" s="248" t="s">
        <v>84</v>
      </c>
      <c r="AV165" s="13" t="s">
        <v>84</v>
      </c>
      <c r="AW165" s="13" t="s">
        <v>32</v>
      </c>
      <c r="AX165" s="13" t="s">
        <v>75</v>
      </c>
      <c r="AY165" s="248" t="s">
        <v>116</v>
      </c>
    </row>
    <row r="166" s="14" customFormat="1">
      <c r="A166" s="14"/>
      <c r="B166" s="249"/>
      <c r="C166" s="250"/>
      <c r="D166" s="233" t="s">
        <v>126</v>
      </c>
      <c r="E166" s="251" t="s">
        <v>1</v>
      </c>
      <c r="F166" s="252" t="s">
        <v>127</v>
      </c>
      <c r="G166" s="250"/>
      <c r="H166" s="253">
        <v>27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126</v>
      </c>
      <c r="AU166" s="259" t="s">
        <v>84</v>
      </c>
      <c r="AV166" s="14" t="s">
        <v>122</v>
      </c>
      <c r="AW166" s="14" t="s">
        <v>32</v>
      </c>
      <c r="AX166" s="14" t="s">
        <v>82</v>
      </c>
      <c r="AY166" s="259" t="s">
        <v>116</v>
      </c>
    </row>
    <row r="167" s="2" customFormat="1" ht="44.25" customHeight="1">
      <c r="A167" s="38"/>
      <c r="B167" s="39"/>
      <c r="C167" s="219" t="s">
        <v>183</v>
      </c>
      <c r="D167" s="219" t="s">
        <v>118</v>
      </c>
      <c r="E167" s="220" t="s">
        <v>184</v>
      </c>
      <c r="F167" s="221" t="s">
        <v>185</v>
      </c>
      <c r="G167" s="222" t="s">
        <v>130</v>
      </c>
      <c r="H167" s="223">
        <v>11440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0.02</v>
      </c>
      <c r="T167" s="230">
        <f>S167*H167</f>
        <v>228.80000000000001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122</v>
      </c>
      <c r="AT167" s="231" t="s">
        <v>118</v>
      </c>
      <c r="AU167" s="231" t="s">
        <v>84</v>
      </c>
      <c r="AY167" s="17" t="s">
        <v>116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122</v>
      </c>
      <c r="BM167" s="231" t="s">
        <v>186</v>
      </c>
    </row>
    <row r="168" s="2" customFormat="1">
      <c r="A168" s="38"/>
      <c r="B168" s="39"/>
      <c r="C168" s="40"/>
      <c r="D168" s="233" t="s">
        <v>124</v>
      </c>
      <c r="E168" s="40"/>
      <c r="F168" s="234" t="s">
        <v>187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124</v>
      </c>
      <c r="AU168" s="17" t="s">
        <v>84</v>
      </c>
    </row>
    <row r="169" s="13" customFormat="1">
      <c r="A169" s="13"/>
      <c r="B169" s="238"/>
      <c r="C169" s="239"/>
      <c r="D169" s="233" t="s">
        <v>126</v>
      </c>
      <c r="E169" s="240" t="s">
        <v>1</v>
      </c>
      <c r="F169" s="241" t="s">
        <v>163</v>
      </c>
      <c r="G169" s="239"/>
      <c r="H169" s="242">
        <v>11440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126</v>
      </c>
      <c r="AU169" s="248" t="s">
        <v>84</v>
      </c>
      <c r="AV169" s="13" t="s">
        <v>84</v>
      </c>
      <c r="AW169" s="13" t="s">
        <v>32</v>
      </c>
      <c r="AX169" s="13" t="s">
        <v>75</v>
      </c>
      <c r="AY169" s="248" t="s">
        <v>116</v>
      </c>
    </row>
    <row r="170" s="14" customFormat="1">
      <c r="A170" s="14"/>
      <c r="B170" s="249"/>
      <c r="C170" s="250"/>
      <c r="D170" s="233" t="s">
        <v>126</v>
      </c>
      <c r="E170" s="251" t="s">
        <v>1</v>
      </c>
      <c r="F170" s="252" t="s">
        <v>127</v>
      </c>
      <c r="G170" s="250"/>
      <c r="H170" s="253">
        <v>11440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126</v>
      </c>
      <c r="AU170" s="259" t="s">
        <v>84</v>
      </c>
      <c r="AV170" s="14" t="s">
        <v>122</v>
      </c>
      <c r="AW170" s="14" t="s">
        <v>32</v>
      </c>
      <c r="AX170" s="14" t="s">
        <v>82</v>
      </c>
      <c r="AY170" s="259" t="s">
        <v>116</v>
      </c>
    </row>
    <row r="171" s="2" customFormat="1" ht="37.8" customHeight="1">
      <c r="A171" s="38"/>
      <c r="B171" s="39"/>
      <c r="C171" s="219" t="s">
        <v>8</v>
      </c>
      <c r="D171" s="219" t="s">
        <v>118</v>
      </c>
      <c r="E171" s="220" t="s">
        <v>188</v>
      </c>
      <c r="F171" s="221" t="s">
        <v>189</v>
      </c>
      <c r="G171" s="222" t="s">
        <v>130</v>
      </c>
      <c r="H171" s="223">
        <v>2200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0.126</v>
      </c>
      <c r="T171" s="230">
        <f>S171*H171</f>
        <v>277.19999999999999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122</v>
      </c>
      <c r="AT171" s="231" t="s">
        <v>118</v>
      </c>
      <c r="AU171" s="231" t="s">
        <v>84</v>
      </c>
      <c r="AY171" s="17" t="s">
        <v>116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82</v>
      </c>
      <c r="BK171" s="232">
        <f>ROUND(I171*H171,2)</f>
        <v>0</v>
      </c>
      <c r="BL171" s="17" t="s">
        <v>122</v>
      </c>
      <c r="BM171" s="231" t="s">
        <v>190</v>
      </c>
    </row>
    <row r="172" s="2" customFormat="1">
      <c r="A172" s="38"/>
      <c r="B172" s="39"/>
      <c r="C172" s="40"/>
      <c r="D172" s="233" t="s">
        <v>124</v>
      </c>
      <c r="E172" s="40"/>
      <c r="F172" s="234" t="s">
        <v>191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124</v>
      </c>
      <c r="AU172" s="17" t="s">
        <v>84</v>
      </c>
    </row>
    <row r="173" s="13" customFormat="1">
      <c r="A173" s="13"/>
      <c r="B173" s="238"/>
      <c r="C173" s="239"/>
      <c r="D173" s="233" t="s">
        <v>126</v>
      </c>
      <c r="E173" s="240" t="s">
        <v>1</v>
      </c>
      <c r="F173" s="241" t="s">
        <v>142</v>
      </c>
      <c r="G173" s="239"/>
      <c r="H173" s="242">
        <v>2200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126</v>
      </c>
      <c r="AU173" s="248" t="s">
        <v>84</v>
      </c>
      <c r="AV173" s="13" t="s">
        <v>84</v>
      </c>
      <c r="AW173" s="13" t="s">
        <v>32</v>
      </c>
      <c r="AX173" s="13" t="s">
        <v>75</v>
      </c>
      <c r="AY173" s="248" t="s">
        <v>116</v>
      </c>
    </row>
    <row r="174" s="14" customFormat="1">
      <c r="A174" s="14"/>
      <c r="B174" s="249"/>
      <c r="C174" s="250"/>
      <c r="D174" s="233" t="s">
        <v>126</v>
      </c>
      <c r="E174" s="251" t="s">
        <v>1</v>
      </c>
      <c r="F174" s="252" t="s">
        <v>127</v>
      </c>
      <c r="G174" s="250"/>
      <c r="H174" s="253">
        <v>2200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126</v>
      </c>
      <c r="AU174" s="259" t="s">
        <v>84</v>
      </c>
      <c r="AV174" s="14" t="s">
        <v>122</v>
      </c>
      <c r="AW174" s="14" t="s">
        <v>32</v>
      </c>
      <c r="AX174" s="14" t="s">
        <v>82</v>
      </c>
      <c r="AY174" s="259" t="s">
        <v>116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192</v>
      </c>
      <c r="F175" s="217" t="s">
        <v>193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SUM(P176:P179)</f>
        <v>0</v>
      </c>
      <c r="Q175" s="211"/>
      <c r="R175" s="212">
        <f>SUM(R176:R179)</f>
        <v>0</v>
      </c>
      <c r="S175" s="211"/>
      <c r="T175" s="213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82</v>
      </c>
      <c r="AT175" s="215" t="s">
        <v>74</v>
      </c>
      <c r="AU175" s="215" t="s">
        <v>82</v>
      </c>
      <c r="AY175" s="214" t="s">
        <v>116</v>
      </c>
      <c r="BK175" s="216">
        <f>SUM(BK176:BK179)</f>
        <v>0</v>
      </c>
    </row>
    <row r="176" s="2" customFormat="1" ht="33" customHeight="1">
      <c r="A176" s="38"/>
      <c r="B176" s="39"/>
      <c r="C176" s="219" t="s">
        <v>194</v>
      </c>
      <c r="D176" s="219" t="s">
        <v>118</v>
      </c>
      <c r="E176" s="220" t="s">
        <v>195</v>
      </c>
      <c r="F176" s="221" t="s">
        <v>196</v>
      </c>
      <c r="G176" s="222" t="s">
        <v>197</v>
      </c>
      <c r="H176" s="223">
        <v>475.19999999999999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122</v>
      </c>
      <c r="AT176" s="231" t="s">
        <v>118</v>
      </c>
      <c r="AU176" s="231" t="s">
        <v>84</v>
      </c>
      <c r="AY176" s="17" t="s">
        <v>116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82</v>
      </c>
      <c r="BK176" s="232">
        <f>ROUND(I176*H176,2)</f>
        <v>0</v>
      </c>
      <c r="BL176" s="17" t="s">
        <v>122</v>
      </c>
      <c r="BM176" s="231" t="s">
        <v>198</v>
      </c>
    </row>
    <row r="177" s="2" customFormat="1">
      <c r="A177" s="38"/>
      <c r="B177" s="39"/>
      <c r="C177" s="40"/>
      <c r="D177" s="233" t="s">
        <v>124</v>
      </c>
      <c r="E177" s="40"/>
      <c r="F177" s="234" t="s">
        <v>199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124</v>
      </c>
      <c r="AU177" s="17" t="s">
        <v>84</v>
      </c>
    </row>
    <row r="178" s="13" customFormat="1">
      <c r="A178" s="13"/>
      <c r="B178" s="238"/>
      <c r="C178" s="239"/>
      <c r="D178" s="233" t="s">
        <v>126</v>
      </c>
      <c r="E178" s="240" t="s">
        <v>1</v>
      </c>
      <c r="F178" s="241" t="s">
        <v>200</v>
      </c>
      <c r="G178" s="239"/>
      <c r="H178" s="242">
        <v>475.19999999999999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126</v>
      </c>
      <c r="AU178" s="248" t="s">
        <v>84</v>
      </c>
      <c r="AV178" s="13" t="s">
        <v>84</v>
      </c>
      <c r="AW178" s="13" t="s">
        <v>32</v>
      </c>
      <c r="AX178" s="13" t="s">
        <v>75</v>
      </c>
      <c r="AY178" s="248" t="s">
        <v>116</v>
      </c>
    </row>
    <row r="179" s="14" customFormat="1">
      <c r="A179" s="14"/>
      <c r="B179" s="249"/>
      <c r="C179" s="250"/>
      <c r="D179" s="233" t="s">
        <v>126</v>
      </c>
      <c r="E179" s="251" t="s">
        <v>1</v>
      </c>
      <c r="F179" s="252" t="s">
        <v>127</v>
      </c>
      <c r="G179" s="250"/>
      <c r="H179" s="253">
        <v>475.19999999999999</v>
      </c>
      <c r="I179" s="254"/>
      <c r="J179" s="250"/>
      <c r="K179" s="250"/>
      <c r="L179" s="255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126</v>
      </c>
      <c r="AU179" s="259" t="s">
        <v>84</v>
      </c>
      <c r="AV179" s="14" t="s">
        <v>122</v>
      </c>
      <c r="AW179" s="14" t="s">
        <v>32</v>
      </c>
      <c r="AX179" s="14" t="s">
        <v>82</v>
      </c>
      <c r="AY179" s="259" t="s">
        <v>116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xo0Mh9z4VZPwPA243+8uYmRr+jZaNJH65jQIEbEzy/nKdk3UC/U9qZDa2JUi6/yJYUYMn4HuSrDukQu2Vvss0Q==" hashValue="l2VKjIX9EvxjRLq+U7H3WrgLc+UPkoN39OvNSz7AAcZNg02FZxZ0bMpGXYdkHCooiGpkIuP+1+LQxHggThbalQ==" algorithmName="SHA-512" password="CC35"/>
  <autoFilter ref="C120:K17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III/201 29 Všehrdy - X III/201 30, celoplošná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201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ROUND((SUM(BE121:BE134)),  2)</f>
        <v>0</v>
      </c>
      <c r="G33" s="38"/>
      <c r="H33" s="38"/>
      <c r="I33" s="155">
        <v>0.20999999999999999</v>
      </c>
      <c r="J33" s="154">
        <f>ROUND(((SUM(BE121:BE134))*I33),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ROUND((SUM(BF121:BF134)),  2)</f>
        <v>0</v>
      </c>
      <c r="G34" s="38"/>
      <c r="H34" s="38"/>
      <c r="I34" s="155">
        <v>0.12</v>
      </c>
      <c r="J34" s="154">
        <f>ROUND(((SUM(BF121:BF134))*I34),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ROUND((SUM(BH121:BH134)),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III/201 29 Všehrdy - X III/201 30, celoplošná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02 - VRN - III/201 29 Všehrdy - X III/201 30,celoplošná oprava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Všehrdy</v>
      </c>
      <c r="G89" s="40"/>
      <c r="H89" s="40"/>
      <c r="I89" s="32" t="s">
        <v>22</v>
      </c>
      <c r="J89" s="79" t="str">
        <f>IF(J12="","",J12)</f>
        <v>3. 9. 2025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202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203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204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205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206</v>
      </c>
      <c r="E101" s="188"/>
      <c r="F101" s="188"/>
      <c r="G101" s="188"/>
      <c r="H101" s="188"/>
      <c r="I101" s="188"/>
      <c r="J101" s="189">
        <f>J132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III/201 29 Všehrdy - X III/201 30, celoplošná oprava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02 - VRN - III/201 29 Všehrdy - X III/201 30,celoplošná oprava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Všehrdy</v>
      </c>
      <c r="G115" s="40"/>
      <c r="H115" s="40"/>
      <c r="I115" s="32" t="s">
        <v>22</v>
      </c>
      <c r="J115" s="79" t="str">
        <f>IF(J12="","",J12)</f>
        <v>3. 9. 2025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SÚSPK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102</v>
      </c>
      <c r="D120" s="194" t="s">
        <v>60</v>
      </c>
      <c r="E120" s="194" t="s">
        <v>56</v>
      </c>
      <c r="F120" s="194" t="s">
        <v>57</v>
      </c>
      <c r="G120" s="194" t="s">
        <v>103</v>
      </c>
      <c r="H120" s="194" t="s">
        <v>104</v>
      </c>
      <c r="I120" s="194" t="s">
        <v>105</v>
      </c>
      <c r="J120" s="195" t="s">
        <v>93</v>
      </c>
      <c r="K120" s="196" t="s">
        <v>106</v>
      </c>
      <c r="L120" s="197"/>
      <c r="M120" s="100" t="s">
        <v>1</v>
      </c>
      <c r="N120" s="101" t="s">
        <v>39</v>
      </c>
      <c r="O120" s="101" t="s">
        <v>107</v>
      </c>
      <c r="P120" s="101" t="s">
        <v>108</v>
      </c>
      <c r="Q120" s="101" t="s">
        <v>109</v>
      </c>
      <c r="R120" s="101" t="s">
        <v>110</v>
      </c>
      <c r="S120" s="101" t="s">
        <v>111</v>
      </c>
      <c r="T120" s="102" t="s">
        <v>112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113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207</v>
      </c>
      <c r="F122" s="206" t="s">
        <v>208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P123+P126+P129+P132</f>
        <v>0</v>
      </c>
      <c r="Q122" s="211"/>
      <c r="R122" s="212">
        <f>R123+R126+R129+R132</f>
        <v>0</v>
      </c>
      <c r="S122" s="211"/>
      <c r="T122" s="213">
        <f>T123+T126+T129+T132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135</v>
      </c>
      <c r="AT122" s="215" t="s">
        <v>74</v>
      </c>
      <c r="AU122" s="215" t="s">
        <v>75</v>
      </c>
      <c r="AY122" s="214" t="s">
        <v>116</v>
      </c>
      <c r="BK122" s="216">
        <f>BK123+BK126+BK129+BK132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209</v>
      </c>
      <c r="F123" s="217" t="s">
        <v>210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135</v>
      </c>
      <c r="AT123" s="215" t="s">
        <v>74</v>
      </c>
      <c r="AU123" s="215" t="s">
        <v>82</v>
      </c>
      <c r="AY123" s="214" t="s">
        <v>116</v>
      </c>
      <c r="BK123" s="216">
        <f>SUM(BK124:BK125)</f>
        <v>0</v>
      </c>
    </row>
    <row r="124" s="2" customFormat="1" ht="16.5" customHeight="1">
      <c r="A124" s="38"/>
      <c r="B124" s="39"/>
      <c r="C124" s="219" t="s">
        <v>82</v>
      </c>
      <c r="D124" s="219" t="s">
        <v>118</v>
      </c>
      <c r="E124" s="220" t="s">
        <v>211</v>
      </c>
      <c r="F124" s="221" t="s">
        <v>212</v>
      </c>
      <c r="G124" s="222" t="s">
        <v>213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214</v>
      </c>
      <c r="AT124" s="231" t="s">
        <v>118</v>
      </c>
      <c r="AU124" s="231" t="s">
        <v>84</v>
      </c>
      <c r="AY124" s="17" t="s">
        <v>116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214</v>
      </c>
      <c r="BM124" s="231" t="s">
        <v>215</v>
      </c>
    </row>
    <row r="125" s="2" customFormat="1">
      <c r="A125" s="38"/>
      <c r="B125" s="39"/>
      <c r="C125" s="40"/>
      <c r="D125" s="233" t="s">
        <v>124</v>
      </c>
      <c r="E125" s="40"/>
      <c r="F125" s="234" t="s">
        <v>212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124</v>
      </c>
      <c r="AU125" s="17" t="s">
        <v>84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216</v>
      </c>
      <c r="F126" s="217" t="s">
        <v>217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135</v>
      </c>
      <c r="AT126" s="215" t="s">
        <v>74</v>
      </c>
      <c r="AU126" s="215" t="s">
        <v>82</v>
      </c>
      <c r="AY126" s="214" t="s">
        <v>116</v>
      </c>
      <c r="BK126" s="216">
        <f>SUM(BK127:BK128)</f>
        <v>0</v>
      </c>
    </row>
    <row r="127" s="2" customFormat="1" ht="16.5" customHeight="1">
      <c r="A127" s="38"/>
      <c r="B127" s="39"/>
      <c r="C127" s="219" t="s">
        <v>84</v>
      </c>
      <c r="D127" s="219" t="s">
        <v>118</v>
      </c>
      <c r="E127" s="220" t="s">
        <v>218</v>
      </c>
      <c r="F127" s="221" t="s">
        <v>217</v>
      </c>
      <c r="G127" s="222" t="s">
        <v>213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214</v>
      </c>
      <c r="AT127" s="231" t="s">
        <v>118</v>
      </c>
      <c r="AU127" s="231" t="s">
        <v>84</v>
      </c>
      <c r="AY127" s="17" t="s">
        <v>116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214</v>
      </c>
      <c r="BM127" s="231" t="s">
        <v>219</v>
      </c>
    </row>
    <row r="128" s="2" customFormat="1">
      <c r="A128" s="38"/>
      <c r="B128" s="39"/>
      <c r="C128" s="40"/>
      <c r="D128" s="233" t="s">
        <v>124</v>
      </c>
      <c r="E128" s="40"/>
      <c r="F128" s="234" t="s">
        <v>217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124</v>
      </c>
      <c r="AU128" s="17" t="s">
        <v>84</v>
      </c>
    </row>
    <row r="129" s="12" customFormat="1" ht="22.8" customHeight="1">
      <c r="A129" s="12"/>
      <c r="B129" s="203"/>
      <c r="C129" s="204"/>
      <c r="D129" s="205" t="s">
        <v>74</v>
      </c>
      <c r="E129" s="217" t="s">
        <v>220</v>
      </c>
      <c r="F129" s="217" t="s">
        <v>221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SUM(P130:P131)</f>
        <v>0</v>
      </c>
      <c r="Q129" s="211"/>
      <c r="R129" s="212">
        <f>SUM(R130:R131)</f>
        <v>0</v>
      </c>
      <c r="S129" s="211"/>
      <c r="T129" s="21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135</v>
      </c>
      <c r="AT129" s="215" t="s">
        <v>74</v>
      </c>
      <c r="AU129" s="215" t="s">
        <v>82</v>
      </c>
      <c r="AY129" s="214" t="s">
        <v>116</v>
      </c>
      <c r="BK129" s="216">
        <f>SUM(BK130:BK131)</f>
        <v>0</v>
      </c>
    </row>
    <row r="130" s="2" customFormat="1" ht="16.5" customHeight="1">
      <c r="A130" s="38"/>
      <c r="B130" s="39"/>
      <c r="C130" s="219" t="s">
        <v>137</v>
      </c>
      <c r="D130" s="219" t="s">
        <v>118</v>
      </c>
      <c r="E130" s="220" t="s">
        <v>222</v>
      </c>
      <c r="F130" s="221" t="s">
        <v>223</v>
      </c>
      <c r="G130" s="222" t="s">
        <v>213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214</v>
      </c>
      <c r="AT130" s="231" t="s">
        <v>118</v>
      </c>
      <c r="AU130" s="231" t="s">
        <v>84</v>
      </c>
      <c r="AY130" s="17" t="s">
        <v>116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214</v>
      </c>
      <c r="BM130" s="231" t="s">
        <v>224</v>
      </c>
    </row>
    <row r="131" s="2" customFormat="1">
      <c r="A131" s="38"/>
      <c r="B131" s="39"/>
      <c r="C131" s="40"/>
      <c r="D131" s="233" t="s">
        <v>124</v>
      </c>
      <c r="E131" s="40"/>
      <c r="F131" s="234" t="s">
        <v>223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124</v>
      </c>
      <c r="AU131" s="17" t="s">
        <v>84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225</v>
      </c>
      <c r="F132" s="217" t="s">
        <v>226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135</v>
      </c>
      <c r="AT132" s="215" t="s">
        <v>74</v>
      </c>
      <c r="AU132" s="215" t="s">
        <v>82</v>
      </c>
      <c r="AY132" s="214" t="s">
        <v>116</v>
      </c>
      <c r="BK132" s="216">
        <f>SUM(BK133:BK134)</f>
        <v>0</v>
      </c>
    </row>
    <row r="133" s="2" customFormat="1" ht="16.5" customHeight="1">
      <c r="A133" s="38"/>
      <c r="B133" s="39"/>
      <c r="C133" s="219" t="s">
        <v>122</v>
      </c>
      <c r="D133" s="219" t="s">
        <v>118</v>
      </c>
      <c r="E133" s="220" t="s">
        <v>227</v>
      </c>
      <c r="F133" s="221" t="s">
        <v>228</v>
      </c>
      <c r="G133" s="222" t="s">
        <v>213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214</v>
      </c>
      <c r="AT133" s="231" t="s">
        <v>118</v>
      </c>
      <c r="AU133" s="231" t="s">
        <v>84</v>
      </c>
      <c r="AY133" s="17" t="s">
        <v>116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214</v>
      </c>
      <c r="BM133" s="231" t="s">
        <v>229</v>
      </c>
    </row>
    <row r="134" s="2" customFormat="1">
      <c r="A134" s="38"/>
      <c r="B134" s="39"/>
      <c r="C134" s="40"/>
      <c r="D134" s="233" t="s">
        <v>124</v>
      </c>
      <c r="E134" s="40"/>
      <c r="F134" s="234" t="s">
        <v>228</v>
      </c>
      <c r="G134" s="40"/>
      <c r="H134" s="40"/>
      <c r="I134" s="235"/>
      <c r="J134" s="40"/>
      <c r="K134" s="40"/>
      <c r="L134" s="44"/>
      <c r="M134" s="273"/>
      <c r="N134" s="274"/>
      <c r="O134" s="275"/>
      <c r="P134" s="275"/>
      <c r="Q134" s="275"/>
      <c r="R134" s="275"/>
      <c r="S134" s="275"/>
      <c r="T134" s="276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124</v>
      </c>
      <c r="AU134" s="17" t="s">
        <v>84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2UmB6+IM/T4NpWPzwU0OCYKIORXlKIzbeyfZMDY73NCIDt+q6XVSHeHURowNOSHIKCeRl4xVRjQirHwxRvTQeQ==" hashValue="BcgZPAae/8Gcw6prLpWyDu+qJ6g4xYrYMKwJiv9CJ5w2v0FbyEaDx7RFtRXWEaAxUkz9txYhkTozGNEaH0HO0g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2025-09-03T07:26:55Z</dcterms:created>
  <dcterms:modified xsi:type="dcterms:W3CDTF">2025-09-03T07:26:58Z</dcterms:modified>
</cp:coreProperties>
</file>