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Oprava komunikac..." sheetId="2" r:id="rId2"/>
    <sheet name="SO 102 - Likvidace stávaj..." sheetId="3" r:id="rId3"/>
    <sheet name="SO 150 - Obnova definitiv..." sheetId="4" r:id="rId4"/>
    <sheet name="SO 151 - Provizorní dopra..." sheetId="5" r:id="rId5"/>
    <sheet name="VON - Vedlejší a ostatní 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101 - Oprava komunikac...'!$C$89:$K$763</definedName>
    <definedName name="_xlnm.Print_Area" localSheetId="1">'SO 101 - Oprava komunikac...'!$C$4:$J$39,'SO 101 - Oprava komunikac...'!$C$45:$J$71,'SO 101 - Oprava komunikac...'!$C$77:$K$763</definedName>
    <definedName name="_xlnm.Print_Titles" localSheetId="1">'SO 101 - Oprava komunikac...'!$89:$89</definedName>
    <definedName name="_xlnm._FilterDatabase" localSheetId="2" hidden="1">'SO 102 - Likvidace stávaj...'!$C$80:$K$110</definedName>
    <definedName name="_xlnm.Print_Area" localSheetId="2">'SO 102 - Likvidace stávaj...'!$C$4:$J$39,'SO 102 - Likvidace stávaj...'!$C$45:$J$62,'SO 102 - Likvidace stávaj...'!$C$68:$K$110</definedName>
    <definedName name="_xlnm.Print_Titles" localSheetId="2">'SO 102 - Likvidace stávaj...'!$80:$80</definedName>
    <definedName name="_xlnm._FilterDatabase" localSheetId="3" hidden="1">'SO 150 - Obnova definitiv...'!$C$83:$K$167</definedName>
    <definedName name="_xlnm.Print_Area" localSheetId="3">'SO 150 - Obnova definitiv...'!$C$4:$J$39,'SO 150 - Obnova definitiv...'!$C$45:$J$65,'SO 150 - Obnova definitiv...'!$C$71:$K$167</definedName>
    <definedName name="_xlnm.Print_Titles" localSheetId="3">'SO 150 - Obnova definitiv...'!$83:$83</definedName>
    <definedName name="_xlnm._FilterDatabase" localSheetId="4" hidden="1">'SO 151 - Provizorní dopra...'!$C$80:$K$86</definedName>
    <definedName name="_xlnm.Print_Area" localSheetId="4">'SO 151 - Provizorní dopra...'!$C$4:$J$39,'SO 151 - Provizorní dopra...'!$C$45:$J$62,'SO 151 - Provizorní dopra...'!$C$68:$K$86</definedName>
    <definedName name="_xlnm.Print_Titles" localSheetId="4">'SO 151 - Provizorní dopra...'!$80:$80</definedName>
    <definedName name="_xlnm._FilterDatabase" localSheetId="5" hidden="1">'VON - Vedlejší a ostatní ...'!$C$81:$K$100</definedName>
    <definedName name="_xlnm.Print_Area" localSheetId="5">'VON - Vedlejší a ostatní ...'!$C$4:$J$39,'VON - Vedlejší a ostatní ...'!$C$45:$J$63,'VON - Vedlejší a ostatní ...'!$C$69:$K$100</definedName>
    <definedName name="_xlnm.Print_Titles" localSheetId="5">'VON - Vedlejší a ostatní 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BI85"/>
  <c r="BH85"/>
  <c r="BG85"/>
  <c r="BF85"/>
  <c r="T85"/>
  <c r="R85"/>
  <c r="P85"/>
  <c r="J78"/>
  <c r="F78"/>
  <c r="F76"/>
  <c r="E74"/>
  <c r="J54"/>
  <c r="F54"/>
  <c r="F52"/>
  <c r="E50"/>
  <c r="J24"/>
  <c r="E24"/>
  <c r="J79"/>
  <c r="J23"/>
  <c r="J18"/>
  <c r="E18"/>
  <c r="F79"/>
  <c r="J17"/>
  <c r="J12"/>
  <c r="J52"/>
  <c r="E7"/>
  <c r="E72"/>
  <c i="5" r="J37"/>
  <c r="J36"/>
  <c i="1" r="AY58"/>
  <c i="5" r="J35"/>
  <c i="1" r="AX58"/>
  <c i="5" r="BI84"/>
  <c r="BH84"/>
  <c r="BG84"/>
  <c r="BF84"/>
  <c r="T84"/>
  <c r="T83"/>
  <c r="T82"/>
  <c r="T81"/>
  <c r="R84"/>
  <c r="R83"/>
  <c r="R82"/>
  <c r="R81"/>
  <c r="P84"/>
  <c r="P83"/>
  <c r="P82"/>
  <c r="P81"/>
  <c i="1" r="AU58"/>
  <c i="5" r="J77"/>
  <c r="F77"/>
  <c r="F75"/>
  <c r="E73"/>
  <c r="J54"/>
  <c r="F54"/>
  <c r="F52"/>
  <c r="E50"/>
  <c r="J24"/>
  <c r="E24"/>
  <c r="J55"/>
  <c r="J23"/>
  <c r="J18"/>
  <c r="E18"/>
  <c r="F78"/>
  <c r="J17"/>
  <c r="J12"/>
  <c r="J52"/>
  <c r="E7"/>
  <c r="E48"/>
  <c i="4" r="J37"/>
  <c r="J36"/>
  <c i="1" r="AY57"/>
  <c i="4" r="J35"/>
  <c i="1" r="AX57"/>
  <c i="4"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51"/>
  <c r="BH151"/>
  <c r="BG151"/>
  <c r="BF151"/>
  <c r="T151"/>
  <c r="R151"/>
  <c r="P151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98"/>
  <c r="BH98"/>
  <c r="BG98"/>
  <c r="BF98"/>
  <c r="T98"/>
  <c r="R98"/>
  <c r="P98"/>
  <c r="BI93"/>
  <c r="BH93"/>
  <c r="BG93"/>
  <c r="BF93"/>
  <c r="T93"/>
  <c r="T86"/>
  <c r="R93"/>
  <c r="R86"/>
  <c r="P93"/>
  <c r="P86"/>
  <c r="BI87"/>
  <c r="BH87"/>
  <c r="BG87"/>
  <c r="BF87"/>
  <c r="T87"/>
  <c r="R87"/>
  <c r="P87"/>
  <c r="J80"/>
  <c r="F80"/>
  <c r="F78"/>
  <c r="E76"/>
  <c r="J54"/>
  <c r="F54"/>
  <c r="F52"/>
  <c r="E50"/>
  <c r="J24"/>
  <c r="E24"/>
  <c r="J55"/>
  <c r="J23"/>
  <c r="J18"/>
  <c r="E18"/>
  <c r="F81"/>
  <c r="J17"/>
  <c r="J12"/>
  <c r="J78"/>
  <c r="E7"/>
  <c r="E48"/>
  <c i="3" r="J37"/>
  <c r="J36"/>
  <c i="1" r="AY56"/>
  <c i="3" r="J35"/>
  <c i="1" r="AX56"/>
  <c i="3"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0"/>
  <c r="BH90"/>
  <c r="BG90"/>
  <c r="BF90"/>
  <c r="T90"/>
  <c r="R90"/>
  <c r="P90"/>
  <c r="BI84"/>
  <c r="BH84"/>
  <c r="BG84"/>
  <c r="BF84"/>
  <c r="T84"/>
  <c r="R84"/>
  <c r="P84"/>
  <c r="J77"/>
  <c r="F77"/>
  <c r="F75"/>
  <c r="E73"/>
  <c r="J54"/>
  <c r="F54"/>
  <c r="F52"/>
  <c r="E50"/>
  <c r="J24"/>
  <c r="E24"/>
  <c r="J78"/>
  <c r="J23"/>
  <c r="J18"/>
  <c r="E18"/>
  <c r="F78"/>
  <c r="J17"/>
  <c r="J12"/>
  <c r="J75"/>
  <c r="E7"/>
  <c r="E71"/>
  <c i="2" r="J37"/>
  <c r="J36"/>
  <c i="1" r="AY55"/>
  <c i="2" r="J35"/>
  <c i="1" r="AX55"/>
  <c i="2" r="BI761"/>
  <c r="BH761"/>
  <c r="BG761"/>
  <c r="BF761"/>
  <c r="T761"/>
  <c r="R761"/>
  <c r="P761"/>
  <c r="BI757"/>
  <c r="BH757"/>
  <c r="BG757"/>
  <c r="BF757"/>
  <c r="T757"/>
  <c r="R757"/>
  <c r="P757"/>
  <c r="BI752"/>
  <c r="BH752"/>
  <c r="BG752"/>
  <c r="BF752"/>
  <c r="T752"/>
  <c r="R752"/>
  <c r="P752"/>
  <c r="BI747"/>
  <c r="BH747"/>
  <c r="BG747"/>
  <c r="BF747"/>
  <c r="T747"/>
  <c r="R747"/>
  <c r="P747"/>
  <c r="BI744"/>
  <c r="BH744"/>
  <c r="BG744"/>
  <c r="BF744"/>
  <c r="T744"/>
  <c r="R744"/>
  <c r="P744"/>
  <c r="BI737"/>
  <c r="BH737"/>
  <c r="BG737"/>
  <c r="BF737"/>
  <c r="T737"/>
  <c r="R737"/>
  <c r="P737"/>
  <c r="BI724"/>
  <c r="BH724"/>
  <c r="BG724"/>
  <c r="BF724"/>
  <c r="T724"/>
  <c r="R724"/>
  <c r="P724"/>
  <c r="BI718"/>
  <c r="BH718"/>
  <c r="BG718"/>
  <c r="BF718"/>
  <c r="T718"/>
  <c r="R718"/>
  <c r="P718"/>
  <c r="BI699"/>
  <c r="BH699"/>
  <c r="BG699"/>
  <c r="BF699"/>
  <c r="T699"/>
  <c r="R699"/>
  <c r="P699"/>
  <c r="BI685"/>
  <c r="BH685"/>
  <c r="BG685"/>
  <c r="BF685"/>
  <c r="T685"/>
  <c r="R685"/>
  <c r="P685"/>
  <c r="BI672"/>
  <c r="BH672"/>
  <c r="BG672"/>
  <c r="BF672"/>
  <c r="T672"/>
  <c r="R672"/>
  <c r="P672"/>
  <c r="BI642"/>
  <c r="BH642"/>
  <c r="BG642"/>
  <c r="BF642"/>
  <c r="T642"/>
  <c r="R642"/>
  <c r="P642"/>
  <c r="BI620"/>
  <c r="BH620"/>
  <c r="BG620"/>
  <c r="BF620"/>
  <c r="T620"/>
  <c r="R620"/>
  <c r="P620"/>
  <c r="BI611"/>
  <c r="BH611"/>
  <c r="BG611"/>
  <c r="BF611"/>
  <c r="T611"/>
  <c r="R611"/>
  <c r="P611"/>
  <c r="BI606"/>
  <c r="BH606"/>
  <c r="BG606"/>
  <c r="BF606"/>
  <c r="T606"/>
  <c r="R606"/>
  <c r="P606"/>
  <c r="BI602"/>
  <c r="BH602"/>
  <c r="BG602"/>
  <c r="BF602"/>
  <c r="T602"/>
  <c r="R602"/>
  <c r="P602"/>
  <c r="BI595"/>
  <c r="BH595"/>
  <c r="BG595"/>
  <c r="BF595"/>
  <c r="T595"/>
  <c r="R595"/>
  <c r="P595"/>
  <c r="BI586"/>
  <c r="BH586"/>
  <c r="BG586"/>
  <c r="BF586"/>
  <c r="T586"/>
  <c r="R586"/>
  <c r="P586"/>
  <c r="BI580"/>
  <c r="BH580"/>
  <c r="BG580"/>
  <c r="BF580"/>
  <c r="T580"/>
  <c r="R580"/>
  <c r="P580"/>
  <c r="BI574"/>
  <c r="BH574"/>
  <c r="BG574"/>
  <c r="BF574"/>
  <c r="T574"/>
  <c r="R574"/>
  <c r="P574"/>
  <c r="BI567"/>
  <c r="BH567"/>
  <c r="BG567"/>
  <c r="BF567"/>
  <c r="T567"/>
  <c r="R567"/>
  <c r="P567"/>
  <c r="BI560"/>
  <c r="BH560"/>
  <c r="BG560"/>
  <c r="BF560"/>
  <c r="T560"/>
  <c r="R560"/>
  <c r="P560"/>
  <c r="BI555"/>
  <c r="BH555"/>
  <c r="BG555"/>
  <c r="BF555"/>
  <c r="T555"/>
  <c r="R555"/>
  <c r="P555"/>
  <c r="BI548"/>
  <c r="BH548"/>
  <c r="BG548"/>
  <c r="BF548"/>
  <c r="T548"/>
  <c r="R548"/>
  <c r="P548"/>
  <c r="BI541"/>
  <c r="BH541"/>
  <c r="BG541"/>
  <c r="BF541"/>
  <c r="T541"/>
  <c r="R541"/>
  <c r="P541"/>
  <c r="BI532"/>
  <c r="BH532"/>
  <c r="BG532"/>
  <c r="BF532"/>
  <c r="T532"/>
  <c r="R532"/>
  <c r="P532"/>
  <c r="BI526"/>
  <c r="BH526"/>
  <c r="BG526"/>
  <c r="BF526"/>
  <c r="T526"/>
  <c r="R526"/>
  <c r="P526"/>
  <c r="BI521"/>
  <c r="BH521"/>
  <c r="BG521"/>
  <c r="BF521"/>
  <c r="T521"/>
  <c r="R521"/>
  <c r="P521"/>
  <c r="BI517"/>
  <c r="BH517"/>
  <c r="BG517"/>
  <c r="BF517"/>
  <c r="T517"/>
  <c r="R517"/>
  <c r="P517"/>
  <c r="BI511"/>
  <c r="BH511"/>
  <c r="BG511"/>
  <c r="BF511"/>
  <c r="T511"/>
  <c r="R511"/>
  <c r="P511"/>
  <c r="BI506"/>
  <c r="BH506"/>
  <c r="BG506"/>
  <c r="BF506"/>
  <c r="T506"/>
  <c r="R506"/>
  <c r="P506"/>
  <c r="BI502"/>
  <c r="BH502"/>
  <c r="BG502"/>
  <c r="BF502"/>
  <c r="T502"/>
  <c r="R502"/>
  <c r="P502"/>
  <c r="BI498"/>
  <c r="BH498"/>
  <c r="BG498"/>
  <c r="BF498"/>
  <c r="T498"/>
  <c r="R498"/>
  <c r="P498"/>
  <c r="BI493"/>
  <c r="BH493"/>
  <c r="BG493"/>
  <c r="BF493"/>
  <c r="T493"/>
  <c r="R493"/>
  <c r="P493"/>
  <c r="BI489"/>
  <c r="BH489"/>
  <c r="BG489"/>
  <c r="BF489"/>
  <c r="T489"/>
  <c r="R489"/>
  <c r="P489"/>
  <c r="BI483"/>
  <c r="BH483"/>
  <c r="BG483"/>
  <c r="BF483"/>
  <c r="T483"/>
  <c r="R483"/>
  <c r="P483"/>
  <c r="BI477"/>
  <c r="BH477"/>
  <c r="BG477"/>
  <c r="BF477"/>
  <c r="T477"/>
  <c r="R477"/>
  <c r="P477"/>
  <c r="BI471"/>
  <c r="BH471"/>
  <c r="BG471"/>
  <c r="BF471"/>
  <c r="T471"/>
  <c r="R471"/>
  <c r="P471"/>
  <c r="BI464"/>
  <c r="BH464"/>
  <c r="BG464"/>
  <c r="BF464"/>
  <c r="T464"/>
  <c r="R464"/>
  <c r="P464"/>
  <c r="BI459"/>
  <c r="BH459"/>
  <c r="BG459"/>
  <c r="BF459"/>
  <c r="T459"/>
  <c r="R459"/>
  <c r="P459"/>
  <c r="BI454"/>
  <c r="BH454"/>
  <c r="BG454"/>
  <c r="BF454"/>
  <c r="T454"/>
  <c r="R454"/>
  <c r="P454"/>
  <c r="BI449"/>
  <c r="BH449"/>
  <c r="BG449"/>
  <c r="BF449"/>
  <c r="T449"/>
  <c r="R449"/>
  <c r="P449"/>
  <c r="BI444"/>
  <c r="BH444"/>
  <c r="BG444"/>
  <c r="BF444"/>
  <c r="T444"/>
  <c r="R444"/>
  <c r="P444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1"/>
  <c r="BH411"/>
  <c r="BG411"/>
  <c r="BF411"/>
  <c r="T411"/>
  <c r="R411"/>
  <c r="P411"/>
  <c r="BI405"/>
  <c r="BH405"/>
  <c r="BG405"/>
  <c r="BF405"/>
  <c r="T405"/>
  <c r="R405"/>
  <c r="P405"/>
  <c r="BI399"/>
  <c r="BH399"/>
  <c r="BG399"/>
  <c r="BF399"/>
  <c r="T399"/>
  <c r="R399"/>
  <c r="P399"/>
  <c r="BI389"/>
  <c r="BH389"/>
  <c r="BG389"/>
  <c r="BF389"/>
  <c r="T389"/>
  <c r="R389"/>
  <c r="P389"/>
  <c r="BI384"/>
  <c r="BH384"/>
  <c r="BG384"/>
  <c r="BF384"/>
  <c r="T384"/>
  <c r="R384"/>
  <c r="P384"/>
  <c r="BI381"/>
  <c r="BH381"/>
  <c r="BG381"/>
  <c r="BF381"/>
  <c r="T381"/>
  <c r="R381"/>
  <c r="P381"/>
  <c r="BI376"/>
  <c r="BH376"/>
  <c r="BG376"/>
  <c r="BF376"/>
  <c r="T376"/>
  <c r="R376"/>
  <c r="P376"/>
  <c r="BI371"/>
  <c r="BH371"/>
  <c r="BG371"/>
  <c r="BF371"/>
  <c r="T371"/>
  <c r="R371"/>
  <c r="P371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2"/>
  <c r="BH352"/>
  <c r="BG352"/>
  <c r="BF352"/>
  <c r="T352"/>
  <c r="R352"/>
  <c r="P352"/>
  <c r="BI345"/>
  <c r="BH345"/>
  <c r="BG345"/>
  <c r="BF345"/>
  <c r="T345"/>
  <c r="R345"/>
  <c r="P345"/>
  <c r="BI332"/>
  <c r="BH332"/>
  <c r="BG332"/>
  <c r="BF332"/>
  <c r="T332"/>
  <c r="R332"/>
  <c r="P332"/>
  <c r="BI329"/>
  <c r="BH329"/>
  <c r="BG329"/>
  <c r="BF329"/>
  <c r="T329"/>
  <c r="R329"/>
  <c r="P329"/>
  <c r="BI323"/>
  <c r="BH323"/>
  <c r="BG323"/>
  <c r="BF323"/>
  <c r="T323"/>
  <c r="R323"/>
  <c r="P323"/>
  <c r="BI320"/>
  <c r="BH320"/>
  <c r="BG320"/>
  <c r="BF320"/>
  <c r="T320"/>
  <c r="R320"/>
  <c r="P320"/>
  <c r="BI315"/>
  <c r="BH315"/>
  <c r="BG315"/>
  <c r="BF315"/>
  <c r="T315"/>
  <c r="R315"/>
  <c r="P315"/>
  <c r="BI310"/>
  <c r="BH310"/>
  <c r="BG310"/>
  <c r="BF310"/>
  <c r="T310"/>
  <c r="R310"/>
  <c r="P310"/>
  <c r="BI299"/>
  <c r="BH299"/>
  <c r="BG299"/>
  <c r="BF299"/>
  <c r="T299"/>
  <c r="R299"/>
  <c r="P299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3"/>
  <c r="BH273"/>
  <c r="BG273"/>
  <c r="BF273"/>
  <c r="T273"/>
  <c r="R273"/>
  <c r="P273"/>
  <c r="BI269"/>
  <c r="BH269"/>
  <c r="BG269"/>
  <c r="BF269"/>
  <c r="T269"/>
  <c r="R269"/>
  <c r="P269"/>
  <c r="BI258"/>
  <c r="BH258"/>
  <c r="BG258"/>
  <c r="BF258"/>
  <c r="T258"/>
  <c r="R258"/>
  <c r="P258"/>
  <c r="BI246"/>
  <c r="BH246"/>
  <c r="BG246"/>
  <c r="BF246"/>
  <c r="T246"/>
  <c r="R246"/>
  <c r="P246"/>
  <c r="BI239"/>
  <c r="BH239"/>
  <c r="BG239"/>
  <c r="BF239"/>
  <c r="T239"/>
  <c r="R239"/>
  <c r="P239"/>
  <c r="BI234"/>
  <c r="BH234"/>
  <c r="BG234"/>
  <c r="BF234"/>
  <c r="T234"/>
  <c r="R234"/>
  <c r="P234"/>
  <c r="BI227"/>
  <c r="BH227"/>
  <c r="BG227"/>
  <c r="BF227"/>
  <c r="T227"/>
  <c r="R227"/>
  <c r="P227"/>
  <c r="BI221"/>
  <c r="BH221"/>
  <c r="BG221"/>
  <c r="BF221"/>
  <c r="T221"/>
  <c r="R221"/>
  <c r="P221"/>
  <c r="BI207"/>
  <c r="BH207"/>
  <c r="BG207"/>
  <c r="BF207"/>
  <c r="T207"/>
  <c r="R207"/>
  <c r="P207"/>
  <c r="BI201"/>
  <c r="BH201"/>
  <c r="BG201"/>
  <c r="BF201"/>
  <c r="T201"/>
  <c r="R201"/>
  <c r="P201"/>
  <c r="BI196"/>
  <c r="BH196"/>
  <c r="BG196"/>
  <c r="BF196"/>
  <c r="T196"/>
  <c r="R196"/>
  <c r="P196"/>
  <c r="BI193"/>
  <c r="BH193"/>
  <c r="BG193"/>
  <c r="BF193"/>
  <c r="T193"/>
  <c r="R193"/>
  <c r="P193"/>
  <c r="BI180"/>
  <c r="BH180"/>
  <c r="BG180"/>
  <c r="BF180"/>
  <c r="T180"/>
  <c r="R180"/>
  <c r="P180"/>
  <c r="BI171"/>
  <c r="BH171"/>
  <c r="BG171"/>
  <c r="BF171"/>
  <c r="T171"/>
  <c r="R171"/>
  <c r="P171"/>
  <c r="BI164"/>
  <c r="BH164"/>
  <c r="BG164"/>
  <c r="BF164"/>
  <c r="T164"/>
  <c r="R164"/>
  <c r="P164"/>
  <c r="BI158"/>
  <c r="BH158"/>
  <c r="BG158"/>
  <c r="BF158"/>
  <c r="T158"/>
  <c r="R158"/>
  <c r="P158"/>
  <c r="BI154"/>
  <c r="BH154"/>
  <c r="BG154"/>
  <c r="BF154"/>
  <c r="T154"/>
  <c r="R154"/>
  <c r="P154"/>
  <c r="BI144"/>
  <c r="BH144"/>
  <c r="BG144"/>
  <c r="BF144"/>
  <c r="T144"/>
  <c r="R144"/>
  <c r="P144"/>
  <c r="BI140"/>
  <c r="BH140"/>
  <c r="BG140"/>
  <c r="BF140"/>
  <c r="T140"/>
  <c r="R140"/>
  <c r="P140"/>
  <c r="BI133"/>
  <c r="BH133"/>
  <c r="BG133"/>
  <c r="BF133"/>
  <c r="T133"/>
  <c r="R133"/>
  <c r="P133"/>
  <c r="BI124"/>
  <c r="BH124"/>
  <c r="BG124"/>
  <c r="BF124"/>
  <c r="T124"/>
  <c r="R124"/>
  <c r="P124"/>
  <c r="BI116"/>
  <c r="BH116"/>
  <c r="BG116"/>
  <c r="BF116"/>
  <c r="T116"/>
  <c r="R116"/>
  <c r="P116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3"/>
  <c r="BH93"/>
  <c r="BG93"/>
  <c r="BF93"/>
  <c r="T93"/>
  <c r="R93"/>
  <c r="P93"/>
  <c r="J86"/>
  <c r="F86"/>
  <c r="F84"/>
  <c r="E82"/>
  <c r="J54"/>
  <c r="F54"/>
  <c r="F52"/>
  <c r="E50"/>
  <c r="J24"/>
  <c r="E24"/>
  <c r="J87"/>
  <c r="J23"/>
  <c r="J18"/>
  <c r="E18"/>
  <c r="F87"/>
  <c r="J17"/>
  <c r="J12"/>
  <c r="J52"/>
  <c r="E7"/>
  <c r="E48"/>
  <c i="1" r="L50"/>
  <c r="AM50"/>
  <c r="AM49"/>
  <c r="L49"/>
  <c r="AM47"/>
  <c r="L47"/>
  <c r="L45"/>
  <c r="L44"/>
  <c i="2" r="J363"/>
  <c i="1" r="AS54"/>
  <c i="2" r="J93"/>
  <c r="BK273"/>
  <c r="J405"/>
  <c r="BK718"/>
  <c i="4" r="BK106"/>
  <c i="2" r="BK611"/>
  <c r="BK310"/>
  <c r="BK376"/>
  <c r="BK744"/>
  <c r="BK101"/>
  <c i="4" r="BK156"/>
  <c i="2" r="J332"/>
  <c r="BK287"/>
  <c r="BK642"/>
  <c i="4" r="BK144"/>
  <c i="2" r="BK444"/>
  <c r="J323"/>
  <c r="BK427"/>
  <c r="BK411"/>
  <c i="4" r="BK87"/>
  <c i="2" r="J449"/>
  <c r="BK685"/>
  <c r="J747"/>
  <c r="J432"/>
  <c r="J315"/>
  <c r="BK299"/>
  <c r="BK586"/>
  <c r="J737"/>
  <c i="3" r="J84"/>
  <c i="2" r="BK180"/>
  <c r="BK352"/>
  <c r="BK464"/>
  <c i="4" r="BK130"/>
  <c i="2" r="J417"/>
  <c r="J384"/>
  <c r="J744"/>
  <c i="3" r="BK84"/>
  <c i="2" r="BK454"/>
  <c r="J171"/>
  <c r="J101"/>
  <c r="BK221"/>
  <c r="J454"/>
  <c i="4" r="J165"/>
  <c i="2" r="J560"/>
  <c r="J567"/>
  <c r="BK761"/>
  <c i="3" r="J101"/>
  <c i="6" r="J97"/>
  <c i="2" r="BK567"/>
  <c r="J144"/>
  <c r="BK196"/>
  <c i="4" r="BK136"/>
  <c i="6" r="J99"/>
  <c i="2" r="BK526"/>
  <c i="4" r="BK93"/>
  <c i="2" r="BK111"/>
  <c r="BK449"/>
  <c r="J411"/>
  <c r="BK477"/>
  <c r="BK384"/>
  <c i="4" r="J162"/>
  <c i="2" r="BK606"/>
  <c r="BK502"/>
  <c r="BK747"/>
  <c i="3" r="BK106"/>
  <c i="2" r="BK284"/>
  <c r="BK144"/>
  <c r="J287"/>
  <c r="BK521"/>
  <c i="6" r="J85"/>
  <c i="2" r="BK620"/>
  <c r="BK201"/>
  <c r="J352"/>
  <c i="4" r="BK126"/>
  <c i="2" r="BK422"/>
  <c r="J299"/>
  <c r="BK93"/>
  <c r="J752"/>
  <c i="4" r="J87"/>
  <c i="2" r="BK358"/>
  <c r="J602"/>
  <c r="J526"/>
  <c i="3" r="J90"/>
  <c i="6" r="J87"/>
  <c i="2" r="BK345"/>
  <c r="BK381"/>
  <c r="BK517"/>
  <c i="5" r="F37"/>
  <c i="1" r="BD58"/>
  <c i="2" r="J221"/>
  <c r="BK332"/>
  <c r="J685"/>
  <c i="6" r="BK94"/>
  <c i="2" r="BK437"/>
  <c r="J532"/>
  <c r="J376"/>
  <c i="4" r="BK151"/>
  <c i="2" r="J329"/>
  <c r="J368"/>
  <c r="BK459"/>
  <c i="4" r="BK140"/>
  <c i="2" r="BK140"/>
  <c r="BK493"/>
  <c r="J761"/>
  <c i="4" r="J126"/>
  <c i="6" r="BK90"/>
  <c i="2" r="J427"/>
  <c r="J444"/>
  <c r="BK724"/>
  <c i="4" r="J114"/>
  <c i="2" r="J371"/>
  <c r="J464"/>
  <c r="BK752"/>
  <c r="J164"/>
  <c i="5" r="BK84"/>
  <c i="2" r="BK595"/>
  <c r="J422"/>
  <c r="J234"/>
  <c r="J111"/>
  <c r="J521"/>
  <c r="BK323"/>
  <c r="BK574"/>
  <c r="J757"/>
  <c i="3" r="BK90"/>
  <c i="6" r="BK87"/>
  <c i="2" r="BK532"/>
  <c r="J239"/>
  <c r="BK269"/>
  <c i="4" r="BK128"/>
  <c i="2" r="J511"/>
  <c r="J606"/>
  <c r="J201"/>
  <c r="BK329"/>
  <c i="4" r="J110"/>
  <c i="2" r="BK239"/>
  <c r="BK580"/>
  <c r="J106"/>
  <c r="J506"/>
  <c i="4" r="J140"/>
  <c i="2" r="J595"/>
  <c r="J611"/>
  <c r="J140"/>
  <c r="BK432"/>
  <c r="J672"/>
  <c r="BK548"/>
  <c r="BK363"/>
  <c r="BK483"/>
  <c i="4" r="J130"/>
  <c i="6" r="J94"/>
  <c i="2" r="BK699"/>
  <c r="J133"/>
  <c i="3" r="BK101"/>
  <c i="2" r="J389"/>
  <c r="J280"/>
  <c r="J483"/>
  <c r="BK389"/>
  <c r="BK280"/>
  <c i="4" r="BK98"/>
  <c i="2" r="J269"/>
  <c r="BK672"/>
  <c r="J548"/>
  <c i="3" r="BK96"/>
  <c i="5" r="F35"/>
  <c i="1" r="BB58"/>
  <c i="2" r="BK116"/>
  <c r="J399"/>
  <c i="4" r="J93"/>
  <c i="2" r="J502"/>
  <c r="BK171"/>
  <c r="J517"/>
  <c r="J718"/>
  <c i="3" r="J106"/>
  <c i="5" r="J34"/>
  <c i="1" r="AW58"/>
  <c i="2" r="BK315"/>
  <c r="J320"/>
  <c i="4" r="J151"/>
  <c i="2" r="BK164"/>
  <c r="BK246"/>
  <c r="J699"/>
  <c i="3" r="J96"/>
  <c i="6" r="BK85"/>
  <c i="2" r="J489"/>
  <c r="BK258"/>
  <c i="4" r="J156"/>
  <c i="2" r="J207"/>
  <c r="BK405"/>
  <c r="J116"/>
  <c r="J358"/>
  <c r="BK541"/>
  <c i="4" r="J128"/>
  <c i="6" r="J90"/>
  <c i="2" r="J381"/>
  <c r="BK399"/>
  <c r="J246"/>
  <c i="4" r="BK114"/>
  <c i="2" r="J227"/>
  <c r="BK489"/>
  <c r="J158"/>
  <c r="BK757"/>
  <c r="BK158"/>
  <c i="4" r="BK165"/>
  <c i="2" r="BK368"/>
  <c r="BK371"/>
  <c r="BK417"/>
  <c r="BK227"/>
  <c r="J196"/>
  <c r="J154"/>
  <c r="BK320"/>
  <c r="BK498"/>
  <c i="4" r="J144"/>
  <c i="2" r="J574"/>
  <c r="J541"/>
  <c r="J471"/>
  <c r="BK737"/>
  <c i="4" r="J106"/>
  <c i="2" r="BK133"/>
  <c r="J258"/>
  <c r="J493"/>
  <c r="BK511"/>
  <c r="J620"/>
  <c r="J586"/>
  <c r="BK154"/>
  <c r="J284"/>
  <c r="J124"/>
  <c i="5" r="J84"/>
  <c i="2" r="J459"/>
  <c r="BK193"/>
  <c r="J724"/>
  <c i="4" r="J136"/>
  <c i="6" r="BK97"/>
  <c i="2" r="BK124"/>
  <c r="J555"/>
  <c r="BK560"/>
  <c i="4" r="J124"/>
  <c i="6" r="BK99"/>
  <c i="2" r="J437"/>
  <c r="J273"/>
  <c r="BK555"/>
  <c i="4" r="BK124"/>
  <c i="2" r="J642"/>
  <c r="BK506"/>
  <c r="BK471"/>
  <c r="BK106"/>
  <c i="5" r="F36"/>
  <c i="1" r="BC58"/>
  <c i="2" r="J310"/>
  <c r="J345"/>
  <c i="4" r="J98"/>
  <c i="2" r="BK207"/>
  <c r="BK602"/>
  <c r="J193"/>
  <c i="4" r="BK162"/>
  <c i="2" r="J498"/>
  <c r="J580"/>
  <c r="BK234"/>
  <c r="J180"/>
  <c r="J477"/>
  <c i="4" r="BK110"/>
  <c i="2" l="1" r="BK92"/>
  <c r="BK410"/>
  <c r="J410"/>
  <c r="J64"/>
  <c r="BK488"/>
  <c r="J488"/>
  <c r="J66"/>
  <c r="T751"/>
  <c r="T750"/>
  <c i="3" r="R83"/>
  <c r="R82"/>
  <c r="R81"/>
  <c i="4" r="R97"/>
  <c r="T161"/>
  <c i="2" r="R344"/>
  <c r="T388"/>
  <c r="BK476"/>
  <c r="J476"/>
  <c r="J65"/>
  <c r="T488"/>
  <c r="R751"/>
  <c r="R750"/>
  <c i="4" r="T139"/>
  <c i="2" r="BK344"/>
  <c r="J344"/>
  <c r="J62"/>
  <c r="BK388"/>
  <c r="J388"/>
  <c r="J63"/>
  <c r="R610"/>
  <c r="R743"/>
  <c i="4" r="BK97"/>
  <c r="J97"/>
  <c r="J62"/>
  <c r="BK161"/>
  <c r="J161"/>
  <c r="J64"/>
  <c i="2" r="R92"/>
  <c r="P410"/>
  <c r="R476"/>
  <c r="P610"/>
  <c r="P743"/>
  <c i="4" r="P97"/>
  <c r="P161"/>
  <c i="2" r="T344"/>
  <c r="R388"/>
  <c r="P476"/>
  <c r="BK610"/>
  <c r="J610"/>
  <c r="J67"/>
  <c r="BK743"/>
  <c r="J743"/>
  <c r="J68"/>
  <c i="4" r="P139"/>
  <c i="2" r="P92"/>
  <c r="R410"/>
  <c r="T476"/>
  <c r="T610"/>
  <c r="T743"/>
  <c i="3" r="T83"/>
  <c r="T82"/>
  <c r="T81"/>
  <c i="4" r="R139"/>
  <c i="6" r="P84"/>
  <c i="2" r="T92"/>
  <c r="T91"/>
  <c r="T90"/>
  <c r="T410"/>
  <c r="P488"/>
  <c r="BK751"/>
  <c r="J751"/>
  <c r="J70"/>
  <c i="3" r="BK83"/>
  <c r="J83"/>
  <c r="J61"/>
  <c i="4" r="T97"/>
  <c r="T85"/>
  <c r="T84"/>
  <c r="R161"/>
  <c i="6" r="BK93"/>
  <c r="J93"/>
  <c r="J62"/>
  <c i="2" r="P344"/>
  <c r="P388"/>
  <c r="R488"/>
  <c r="P751"/>
  <c r="P750"/>
  <c i="3" r="P83"/>
  <c r="P82"/>
  <c r="P81"/>
  <c i="1" r="AU56"/>
  <c i="4" r="BK139"/>
  <c r="J139"/>
  <c r="J63"/>
  <c i="6" r="BK84"/>
  <c r="J84"/>
  <c r="J61"/>
  <c r="R84"/>
  <c r="T84"/>
  <c r="P93"/>
  <c r="R93"/>
  <c r="T93"/>
  <c i="5" r="BK83"/>
  <c r="BK82"/>
  <c r="J82"/>
  <c r="J60"/>
  <c i="4" r="BK86"/>
  <c r="BK85"/>
  <c r="J85"/>
  <c r="J60"/>
  <c i="6" r="BE87"/>
  <c r="BE94"/>
  <c r="BE85"/>
  <c r="F55"/>
  <c r="J76"/>
  <c r="BE99"/>
  <c r="E48"/>
  <c r="J55"/>
  <c r="BE97"/>
  <c r="BE90"/>
  <c i="5" r="J83"/>
  <c r="J61"/>
  <c r="J78"/>
  <c r="F55"/>
  <c r="J75"/>
  <c i="4" r="J86"/>
  <c r="J61"/>
  <c r="BK84"/>
  <c r="J84"/>
  <c i="5" r="E71"/>
  <c r="BE84"/>
  <c i="4" r="J52"/>
  <c r="BE126"/>
  <c r="BE151"/>
  <c r="BE156"/>
  <c r="BE162"/>
  <c r="F55"/>
  <c r="BE93"/>
  <c r="BE124"/>
  <c r="BE165"/>
  <c r="E74"/>
  <c r="J81"/>
  <c r="BE87"/>
  <c r="BE136"/>
  <c r="BE140"/>
  <c r="BE130"/>
  <c i="3" r="BK82"/>
  <c r="J82"/>
  <c r="J60"/>
  <c i="4" r="BE98"/>
  <c r="BE106"/>
  <c r="BE110"/>
  <c r="BE114"/>
  <c r="BE128"/>
  <c r="BE144"/>
  <c i="3" r="BE84"/>
  <c i="2" r="J92"/>
  <c r="J61"/>
  <c i="3" r="E48"/>
  <c r="F55"/>
  <c r="J55"/>
  <c r="BE90"/>
  <c i="2" r="BK750"/>
  <c r="J750"/>
  <c r="J69"/>
  <c i="3" r="J52"/>
  <c r="BE106"/>
  <c r="BE96"/>
  <c r="BE101"/>
  <c i="2" r="J84"/>
  <c r="BE246"/>
  <c r="BE299"/>
  <c r="BE363"/>
  <c r="BE368"/>
  <c r="BE381"/>
  <c r="BE611"/>
  <c r="BE642"/>
  <c r="BE672"/>
  <c r="BE685"/>
  <c r="BE699"/>
  <c r="BE718"/>
  <c r="BE724"/>
  <c r="BE737"/>
  <c r="BE744"/>
  <c r="BE747"/>
  <c r="BE752"/>
  <c r="BE757"/>
  <c r="BE761"/>
  <c r="F55"/>
  <c r="BE106"/>
  <c r="BE111"/>
  <c r="BE116"/>
  <c r="BE287"/>
  <c r="BE399"/>
  <c r="BE517"/>
  <c r="E80"/>
  <c r="BE124"/>
  <c r="BE158"/>
  <c r="BE164"/>
  <c r="BE234"/>
  <c r="BE329"/>
  <c r="BE345"/>
  <c r="BE371"/>
  <c r="BE422"/>
  <c r="BE489"/>
  <c r="BE498"/>
  <c r="BE502"/>
  <c r="BE521"/>
  <c r="BE532"/>
  <c r="BE548"/>
  <c r="BE560"/>
  <c r="BE580"/>
  <c r="BE595"/>
  <c r="BE171"/>
  <c r="BE193"/>
  <c r="BE201"/>
  <c r="BE221"/>
  <c r="BE227"/>
  <c r="BE358"/>
  <c r="BE384"/>
  <c r="BE427"/>
  <c r="BE437"/>
  <c r="BE444"/>
  <c r="BE459"/>
  <c r="BE477"/>
  <c r="BE506"/>
  <c r="BE541"/>
  <c r="BE555"/>
  <c r="BE574"/>
  <c r="BE133"/>
  <c r="BE196"/>
  <c r="BE207"/>
  <c r="BE258"/>
  <c r="BE315"/>
  <c r="BE352"/>
  <c r="BE432"/>
  <c r="BE449"/>
  <c r="BE454"/>
  <c r="BE464"/>
  <c r="BE471"/>
  <c r="BE93"/>
  <c r="BE140"/>
  <c r="BE144"/>
  <c r="BE180"/>
  <c r="BE239"/>
  <c r="BE269"/>
  <c r="BE273"/>
  <c r="BE280"/>
  <c r="BE320"/>
  <c r="BE376"/>
  <c r="BE389"/>
  <c r="BE417"/>
  <c r="BE526"/>
  <c r="BE602"/>
  <c r="BE606"/>
  <c r="J55"/>
  <c r="BE101"/>
  <c r="BE154"/>
  <c r="BE323"/>
  <c r="BE567"/>
  <c r="BE586"/>
  <c r="BE620"/>
  <c r="BE284"/>
  <c r="BE310"/>
  <c r="BE332"/>
  <c r="BE405"/>
  <c r="BE411"/>
  <c r="BE483"/>
  <c r="BE493"/>
  <c r="BE511"/>
  <c i="3" r="J34"/>
  <c i="1" r="AW56"/>
  <c i="3" r="F34"/>
  <c i="1" r="BA56"/>
  <c i="4" r="F36"/>
  <c i="1" r="BC57"/>
  <c i="4" r="J30"/>
  <c i="6" r="F37"/>
  <c i="1" r="BD59"/>
  <c i="5" r="F34"/>
  <c i="1" r="BA58"/>
  <c i="6" r="F35"/>
  <c i="1" r="BB59"/>
  <c i="3" r="F37"/>
  <c i="1" r="BD56"/>
  <c i="2" r="F35"/>
  <c i="1" r="BB55"/>
  <c i="3" r="F36"/>
  <c i="1" r="BC56"/>
  <c i="2" r="F34"/>
  <c i="1" r="BA55"/>
  <c i="4" r="F37"/>
  <c i="1" r="BD57"/>
  <c i="5" r="J33"/>
  <c i="1" r="AV58"/>
  <c r="AT58"/>
  <c i="2" r="F36"/>
  <c i="1" r="BC55"/>
  <c i="4" r="F34"/>
  <c i="1" r="BA57"/>
  <c i="4" r="F35"/>
  <c i="1" r="BB57"/>
  <c i="6" r="J34"/>
  <c i="1" r="AW59"/>
  <c i="4" r="J34"/>
  <c i="1" r="AW57"/>
  <c i="6" r="F36"/>
  <c i="1" r="BC59"/>
  <c i="3" r="F35"/>
  <c i="1" r="BB56"/>
  <c i="6" r="F34"/>
  <c i="1" r="BA59"/>
  <c i="2" r="J34"/>
  <c i="1" r="AW55"/>
  <c i="2" r="F37"/>
  <c i="1" r="BD55"/>
  <c i="2" l="1" r="P91"/>
  <c r="P90"/>
  <c i="1" r="AU55"/>
  <c i="4" r="P85"/>
  <c r="P84"/>
  <c i="1" r="AU57"/>
  <c i="6" r="T83"/>
  <c r="T82"/>
  <c i="4" r="R85"/>
  <c r="R84"/>
  <c i="2" r="R91"/>
  <c r="R90"/>
  <c i="6" r="R83"/>
  <c r="R82"/>
  <c i="2" r="BK91"/>
  <c r="J91"/>
  <c r="J60"/>
  <c i="6" r="P83"/>
  <c r="P82"/>
  <c i="1" r="AU59"/>
  <c i="5" r="BK81"/>
  <c r="J81"/>
  <c r="J59"/>
  <c i="6" r="BK83"/>
  <c r="BK82"/>
  <c r="J82"/>
  <c i="1" r="AG57"/>
  <c i="4" r="J59"/>
  <c i="3" r="BK81"/>
  <c r="J81"/>
  <c r="J59"/>
  <c i="2" r="BK90"/>
  <c r="J90"/>
  <c i="1" r="BA54"/>
  <c r="W30"/>
  <c i="3" r="F33"/>
  <c i="1" r="AZ56"/>
  <c r="AU54"/>
  <c i="6" r="J30"/>
  <c i="1" r="AG59"/>
  <c i="2" r="J33"/>
  <c i="1" r="AV55"/>
  <c r="AT55"/>
  <c i="4" r="J33"/>
  <c i="1" r="AV57"/>
  <c r="AT57"/>
  <c r="AN57"/>
  <c i="4" r="F33"/>
  <c i="1" r="AZ57"/>
  <c i="3" r="J33"/>
  <c i="1" r="AV56"/>
  <c r="AT56"/>
  <c r="BB54"/>
  <c r="W31"/>
  <c i="2" r="F33"/>
  <c i="1" r="AZ55"/>
  <c i="6" r="F33"/>
  <c i="1" r="AZ59"/>
  <c r="BD54"/>
  <c r="W33"/>
  <c i="6" r="J33"/>
  <c i="1" r="AV59"/>
  <c r="AT59"/>
  <c r="AN59"/>
  <c i="5" r="J30"/>
  <c i="1" r="AG58"/>
  <c r="AN58"/>
  <c i="5" r="F33"/>
  <c i="1" r="AZ58"/>
  <c r="BC54"/>
  <c r="W32"/>
  <c i="2" r="J30"/>
  <c i="1" r="AG55"/>
  <c i="6" l="1" r="J59"/>
  <c r="J83"/>
  <c r="J60"/>
  <c i="5" r="J39"/>
  <c i="6" r="J39"/>
  <c i="4" r="J39"/>
  <c i="1" r="AN55"/>
  <c i="2" r="J59"/>
  <c r="J39"/>
  <c i="1" r="AX54"/>
  <c r="AW54"/>
  <c r="AK30"/>
  <c r="AY54"/>
  <c i="3" r="J30"/>
  <c i="1" r="AG56"/>
  <c r="AG54"/>
  <c r="AK26"/>
  <c r="AZ54"/>
  <c r="W29"/>
  <c i="3" l="1" r="J39"/>
  <c i="1" r="AN5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<sst xmlns="http://schemas.openxmlformats.org/spreadsheetml/2006/main">
  <si>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</si>
  <si>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</si>
  <si>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</si>
  <si>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</si>
  <si>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</si>
  <si>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{ab3ba192-4348-42f3-8b6d-bf444e44f550}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</si>
  <si>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</si>
  <si>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</si>
  <si>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</si>
  <si>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</si>
  <si>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</si>
  <si>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</si>
  <si>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</si>
  <si>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</si>
  <si>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2024-100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</si>
  <si>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</si>
  <si>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</si>
  <si>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Přeložka silnice II/187 – Číhaň - Kolinec Oprava komunikace</t>
  </si>
  <si>
    <t>KSO:</t>
  </si>
  <si>
    <t/>
  </si>
  <si>
    <t>CC-CZ:</t>
  </si>
  <si>
    <t>Místo:</t>
  </si>
  <si>
    <t>mezi obcemi Číhaň – Kolinec</t>
  </si>
  <si>
    <t>Datum:</t>
  </si>
  <si>
    <t>5. 6. 2024</t>
  </si>
  <si>
    <t>Zadavatel:</t>
  </si>
  <si>
    <t>IČ:</t>
  </si>
  <si>
    <t>SÚS Plzeňského kraje</t>
  </si>
  <si>
    <t>DIČ:</t>
  </si>
  <si>
    <t>Uchazeč:</t>
  </si>
  <si>
    <t>Vyplň údaj</t>
  </si>
  <si>
    <t>Projektant:</t>
  </si>
  <si>
    <t>VIN Consult, s. r. o.</t>
  </si>
  <si>
    <t>True</t>
  </si>
  <si>
    <t>Zpracovatel:</t>
  </si>
  <si>
    <t xml:space="preserve"> </t>
  </si>
  <si>
    <t>Poznámka:</t>
  </si>
  <si>
    <t>Nedílnou součástí soupisu prací je výkresová, textová část a specifikace projektové dokumentace._x000d__x000d_
Soupis prací je sestaven při využití cenové soustavy ÚRS. Cenové a technické podmínky položek, které nejsou uvedeny v soupisu prací (tzv.úvodní části katalogů), jsou neomezeně dálkově k dispozici na www.cs-urs.cz. Položky soupisu prací, které nemají ve sloupci "Cenová soustava" uveden žádný údaj, nepochází z cenové soustavy ÚRS. _x000d__x000d_
S položkami uvedenými v této specifikaci platí veškeré s nimi spojené práce, které jsou zapotřebí pro provedení kompletní dodávky a to i když nejsou zvlášť uvedeny (např. poznámky k popisům položek v jednotlivých cenících). To znamená, že veškeré položky patrné z výkazů, výkresů a technických zpráv je třeba v nabídkové ceně  doplnit a ocenit jako kompletně vykonané práce včetně materiálu, nářadí a strojů nutných k práci, i když nejsou ve výkazech vypsány zvlášť._x000d__x000d_
Pokud jsou v této dokumentaci uvedeny konkrétní typy výrobků, jedná se pouze o příklady sloužící pro specifikaci vlastností -technických a uživatelských standardů. Zhotovitel dokumentace výslovně uvádí, že tyto výrobky lze nahradit jinými výrobky stejných technických vlastností - standardů a shodné, nebo vyšší kvality. Stejným způsobem jsou (mohou být) v dokumentaci uvedeni jako příklad informativně i možní v úvahu přicházející výrobci, nebo dodavatelé._x000d__x000d_
Není-li uvedeno ve výkazu výměr jinak, výměry byly odečteny digitálně z DWG souborů.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</si>
  <si>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</si>
  <si>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</si>
  <si>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</si>
  <si>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</si>
  <si>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</si>
  <si>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</si>
  <si>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</si>
  <si>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</si>
  <si>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</si>
  <si>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</si>
  <si>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</si>
  <si>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</si>
  <si>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</si>
  <si>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</si>
  <si>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</si>
  <si>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</si>
  <si>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</si>
  <si>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</si>
  <si>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</si>
  <si>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</si>
  <si>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</si>
  <si>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</si>
  <si>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</si>
  <si>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</si>
  <si>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</si>
  <si>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</si>
  <si>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</si>
  <si>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</si>
  <si>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</si>
  <si>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</si>
  <si>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</si>
  <si>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</si>
  <si>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</si>
  <si>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</si>
  <si>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</si>
  <si>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</si>
  <si>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</si>
  <si>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</si>
  <si>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</si>
  <si>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</si>
  <si>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Oprava komunikace II/187</t>
  </si>
  <si>
    <t>STA</t>
  </si>
  <si>
    <t>1</t>
  </si>
  <si>
    <t>{6909c6ee-3eda-42ef-9413-fffcd2e32887}</t>
  </si>
  <si>
    <t>2</t>
  </si>
  <si>
    <t>SO 102</t>
  </si>
  <si>
    <t>Likvidace stávajících deponií</t>
  </si>
  <si>
    <t>{367e40f1-9340-479a-8de5-c238be6d1bb3}</t>
  </si>
  <si>
    <t>SO 150</t>
  </si>
  <si>
    <t>Obnova definitivního dopravního značení</t>
  </si>
  <si>
    <t>{62743357-d2bb-48f4-865f-b50c0a9d6443}</t>
  </si>
  <si>
    <t>SO 151</t>
  </si>
  <si>
    <t>Provizorní dopravní značení</t>
  </si>
  <si>
    <t>{f3b4e825-20f2-48e6-93cd-33d04bc536a0}</t>
  </si>
  <si>
    <t>VON</t>
  </si>
  <si>
    <t>Vedlejší a ostatní náklady</t>
  </si>
  <si>
    <t>{d331e6e9-8438-4bc0-8b62-a2599d16cb10}</t>
  </si>
  <si>
    <t>KRYCÍ LIST SOUPISU PRACÍ</t>
  </si>
  <si>
    <t>Objekt:</t>
  </si>
  <si>
    <t>SO 101 - Oprava komunikace II/187</t>
  </si>
  <si>
    <t>Nedílnou součástí soupisu prací je výkresová, textová část a specifikace projektové dokumentace._x000d_ Soupis prací je sestaven při využití cenové soustavy ÚRS. Cenové a technické podmínky položek, které nejsou uvedeny v soupisu prací (tzv.úvodní části katalogů), jsou neomezeně dálkově k dispozici na www.cs-urs.cz. Položky soupisu prací, které nemají ve sloupci "Cenová soustava" uveden žádný údaj, nepochází z cenové soustavy ÚRS. _x000d_ S položkami uvedenými v této specifikaci platí veškeré s nimi spojené práce, které jsou zapotřebí pro provedení kompletní dodávky a to i když nejsou zvlášť uvedeny (např. poznámky k popisům položek v jednotlivých cenících). To znamená, že veškeré položky patrné z výkazů, výkresů a technických zpráv je třeba v nabídkové ceně  doplnit a ocenit jako kompletně vykonané práce včetně materiálu, nářadí a strojů nutných k práci, i když nejsou ve výkazech vypsány zvlášť._x000d_ Pokud jsou v této dokumentaci uvedeny konkrétní typy výrobků, jedná se pouze o příklady sloužící pro specifikaci vlastností -technických a uživatelských standardů. Zhotovitel dokumentace výslovně uvádí, že tyto výrobky lze nahradit jinými výrobky stejných technických vlastností - standardů a shodné, nebo vyšší kvality. Stejným způsobem jsou (mohou být) v dokumentaci uvedeni jako příklad informativně i možní v úvahu přicházející výrobci, nebo dodavatelé._x000d_ Není-li uvedeno ve výkazu výměr jinak, výměry byly odečteny digitálně z DWG souborů.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</si>
  <si>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</si>
  <si>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</si>
  <si>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</si>
  <si>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</si>
  <si>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</si>
  <si>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</si>
  <si>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</si>
  <si>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</si>
  <si>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</si>
  <si>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</si>
  <si>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</si>
  <si>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</si>
  <si>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</si>
  <si>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</si>
  <si>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</si>
  <si>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</si>
  <si>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</si>
  <si>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</si>
  <si>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</si>
  <si>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</si>
  <si>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</si>
  <si>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</si>
  <si>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</si>
  <si>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</si>
  <si>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</si>
  <si>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</si>
  <si>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</si>
  <si>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</si>
  <si>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</si>
  <si>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</si>
  <si>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</si>
  <si>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</si>
  <si>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</si>
  <si>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113105113</t>
  </si>
  <si>
    <t>Rozebrání dlažeb z lomového kamene kladených na MC vyspárované MC</t>
  </si>
  <si>
    <t>m2</t>
  </si>
  <si>
    <t>CS ÚRS 2024 01</t>
  </si>
  <si>
    <t>4</t>
  </si>
  <si>
    <t>47399551</t>
  </si>
  <si>
    <t>PP</t>
  </si>
  <si>
    <t>Rozebrání dlažeb z lomového kamene s přemístěním hmot na skládku na vzdálenost do 3 m nebo s naložením na dopravní prostředek, kladených do cementové malty se spárami zalitými cementovou maltou</t>
  </si>
  <si>
    <t>Online PSC</t>
  </si>
  <si>
    <t>https://podminky.urs.cz/item/CS_URS_2024_01/113105113</t>
  </si>
  <si>
    <t>VV</t>
  </si>
  <si>
    <t>Vybourání stáv. čel</t>
  </si>
  <si>
    <t>(lomový kámen do</t>
  </si>
  <si>
    <t>bet. dlažby 15 cm)</t>
  </si>
  <si>
    <t>450</t>
  </si>
  <si>
    <t>Součet</t>
  </si>
  <si>
    <t>113107163</t>
  </si>
  <si>
    <t>Odstranění podkladu z kameniva drceného tl přes 200 do 300 mm strojně pl přes 50 do 200 m2</t>
  </si>
  <si>
    <t>1435453903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</si>
  <si>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</si>
  <si>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https://podminky.urs.cz/item/CS_URS_2024_01/113107163</t>
  </si>
  <si>
    <t>"Vybourání stáv.asfaltové vozovky ŠD 250mm"</t>
  </si>
  <si>
    <t>150</t>
  </si>
  <si>
    <t>3</t>
  </si>
  <si>
    <t>113107172</t>
  </si>
  <si>
    <t>Odstranění podkladu z betonu prostého tl přes 150 do 300 mm strojně pl přes 50 do 200 m2</t>
  </si>
  <si>
    <t>-2133569598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</si>
  <si>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</si>
  <si>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https://podminky.urs.cz/item/CS_URS_2024_01/113107172</t>
  </si>
  <si>
    <t>"Vybourání stáv.asfaltové vozovky SC C8/10 170mm"</t>
  </si>
  <si>
    <t>113107183</t>
  </si>
  <si>
    <t>Odstranění podkladu živičného tl přes 100 do 150 mm strojně pl přes 50 do 200 m2</t>
  </si>
  <si>
    <t>832647180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</si>
  <si>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</si>
  <si>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https://podminky.urs.cz/item/CS_URS_2024_01/113107183</t>
  </si>
  <si>
    <t>"Vybourání stáv.asfaltové vozovkyACO 11 40mmACL 16+ 60mmACP 16+ 50mm"</t>
  </si>
  <si>
    <t>5</t>
  </si>
  <si>
    <t>113107221</t>
  </si>
  <si>
    <t>Odstranění podkladu z kameniva drceného tl do 100 mm strojně pl přes 200 m2</t>
  </si>
  <si>
    <t>-869833304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</si>
  <si>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</si>
  <si>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https://podminky.urs.cz/item/CS_URS_2024_01/113107221</t>
  </si>
  <si>
    <t>odstranění stáv.</t>
  </si>
  <si>
    <t>nezpevněné krajnice</t>
  </si>
  <si>
    <t>R-materiál tl. 10 cm</t>
  </si>
  <si>
    <t>3500</t>
  </si>
  <si>
    <t>6</t>
  </si>
  <si>
    <t>113107230</t>
  </si>
  <si>
    <t>Odstranění podkladu z betonu prostého tl 100 mm strojně pl přes 200 m2</t>
  </si>
  <si>
    <t>-399953148</t>
  </si>
  <si>
    <t>Odstranění podkladů nebo krytů strojně plochy jednotlivě přes 200 m2 s přemístěním hmot na skládku na vzdálenost do 20 m nebo s naložením na dopravní prostředek z betonu prostého, o tl. vrstvy do 100 mm</t>
  </si>
  <si>
    <t>https://podminky.urs.cz/item/CS_URS_2024_01/113107230</t>
  </si>
  <si>
    <t>Vybourání stáv. žlabovek (š=600 mm)</t>
  </si>
  <si>
    <t>včetně bet. lože tl. 100 mm</t>
  </si>
  <si>
    <t>- z toho 50% na skládku</t>
  </si>
  <si>
    <t>- 50% na mezideponii a následně použít v rámci nově realizovaných žlabovek</t>
  </si>
  <si>
    <t>1450*0,6</t>
  </si>
  <si>
    <t>7</t>
  </si>
  <si>
    <t>113107236</t>
  </si>
  <si>
    <t>Odstranění podkladu z betonu vyztuženého sítěmi tl přes 100 do 150 mm strojně pl přes 200 m2</t>
  </si>
  <si>
    <t>1172370092</t>
  </si>
  <si>
    <t>Odstranění podkladů nebo krytů strojně plochy jednotlivě přes 200 m2 s přemístěním hmot na skládku na vzdálenost do 20 m nebo s naložením na dopravní prostředek z betonu vyztuženého sítěmi, o tl. vrstvy přes 100 do 150 mm</t>
  </si>
  <si>
    <t>https://podminky.urs.cz/item/CS_URS_2024_01/113107236</t>
  </si>
  <si>
    <t>8</t>
  </si>
  <si>
    <t>122251106</t>
  </si>
  <si>
    <t>Odkopávky a prokopávky nezapažené v hornině třídy těžitelnosti I skupiny 3 objem do 5000 m3 strojně</t>
  </si>
  <si>
    <t>m3</t>
  </si>
  <si>
    <t>1975869694</t>
  </si>
  <si>
    <t>Odkopávky a prokopávky nezapažené strojně v hornině třídy těžitelnosti I skupiny 3 přes 1 000 do 5 000 m3</t>
  </si>
  <si>
    <t>https://podminky.urs.cz/item/CS_URS_2024_01/122251106</t>
  </si>
  <si>
    <t>"odkop stávajícího zemního tělesa - predikce horniny tř. 3 = 75%" 5500*0,75</t>
  </si>
  <si>
    <t>9</t>
  </si>
  <si>
    <t>-1334330430</t>
  </si>
  <si>
    <t>Vybourání dosypu</t>
  </si>
  <si>
    <t>(komplet, vč. odvozu materiálu na skládku)</t>
  </si>
  <si>
    <t>2100</t>
  </si>
  <si>
    <t>Obnova stáv. svahů v původním sklonu (1:1.5 / 1.2.5) - sejmutí zeminy v tl. 15 cm, následné srovnání svahu, ohumusování vhodným humusem (15 cm)</t>
  </si>
  <si>
    <t>hydroosev a zatravnění</t>
  </si>
  <si>
    <t>10200*0,15</t>
  </si>
  <si>
    <t>10</t>
  </si>
  <si>
    <t>122351106</t>
  </si>
  <si>
    <t>Odkopávky a prokopávky nezapažené v hornině třídy těžitelnosti II, skupiny 4 objem do 5000 m3 strojně</t>
  </si>
  <si>
    <t>496604418</t>
  </si>
  <si>
    <t>Odkopávky a prokopávky nezapažené strojně v hornině třídy těžitelnosti II skupiny 4 přes 1 000 do 5 000 m3</t>
  </si>
  <si>
    <t>https://podminky.urs.cz/item/CS_URS_2024_01/122351106</t>
  </si>
  <si>
    <t>"odkop stávajícího zemního tělesa - predikce horniny tř. 4 = 25%" 5500*0,25</t>
  </si>
  <si>
    <t>11</t>
  </si>
  <si>
    <t>132251104</t>
  </si>
  <si>
    <t>Hloubení rýh nezapažených š do 800 mm v hornině třídy těžitelnosti I skupiny 3 objem přes 100 m3 strojně</t>
  </si>
  <si>
    <t>-538790044</t>
  </si>
  <si>
    <t>Hloubení nezapažených rýh šířky do 800 mm strojně s urovnáním dna do předepsaného profilu a spádu v hornině třídy těžitelnosti I skupiny 3 přes 100 m3</t>
  </si>
  <si>
    <t>https://podminky.urs.cz/item/CS_URS_2024_01/132251104</t>
  </si>
  <si>
    <t>provedení štěrkových per/ odvodňovacích žeber</t>
  </si>
  <si>
    <t>vykopání drénu</t>
  </si>
  <si>
    <t>320</t>
  </si>
  <si>
    <t>155131312</t>
  </si>
  <si>
    <t>Zřízení protierozního zpevnění svahů geomříží, georohoží sklonu přes 1:2 do 1:1 včetně kotvení</t>
  </si>
  <si>
    <t>-162386492</t>
  </si>
  <si>
    <t>Zřízení protierozního zpevnění svahů geomříží nebo georohoží včetně plošného kotvení ocelovými skobami, ve sklonu přes 1:2 do 1:1</t>
  </si>
  <si>
    <t>https://podminky.urs.cz/item/CS_URS_2024_01/155131312</t>
  </si>
  <si>
    <t>Aplikace výztužné georohože povrchové - do svahů ve sklonu 1:1.5 - 1.:1.75</t>
  </si>
  <si>
    <t>(aplikace výztužné rohože, resp.- geobuňkového systému)</t>
  </si>
  <si>
    <t>8268</t>
  </si>
  <si>
    <t>13</t>
  </si>
  <si>
    <t>M</t>
  </si>
  <si>
    <t>69321121</t>
  </si>
  <si>
    <t>georohož protierozní</t>
  </si>
  <si>
    <t>-2099967825</t>
  </si>
  <si>
    <t>P</t>
  </si>
  <si>
    <t>Poznámka k položce:_x000d_
"včetně kotevních skob 4ks/m2"</t>
  </si>
  <si>
    <t xml:space="preserve">"protierozní rohož" </t>
  </si>
  <si>
    <t>"včetně kotevních skob 4ks/m2"</t>
  </si>
  <si>
    <t>8268*1,15 'Přepočtené koeficientem množství</t>
  </si>
  <si>
    <t>14</t>
  </si>
  <si>
    <t>162751117-1</t>
  </si>
  <si>
    <t>Vodorovné přemístění výkopku/sypaniny z horniny třídy těžitelnosti I, skupiny 1 až 3 na recyklační středisko nebo skládku dle dodavatele stavby včetně uložení</t>
  </si>
  <si>
    <t>-137141063</t>
  </si>
  <si>
    <t>Vodorovné přemístění výkopku nebo sypaniny po suchu na obvyklém dopravním prostředku, bez naložení výkopku, z horniny třídy těžitelnosti I skupiny 1 až 3 na recyklační středisko nebo skládku dle dodavatele stavby včetně uložení</t>
  </si>
  <si>
    <t>15</t>
  </si>
  <si>
    <t>162751137-1</t>
  </si>
  <si>
    <t>Vodorovné přemístění výkopku/sypaniny z horniny třídy těžitelnosti II, skupiny 4 a 5 na recyklační středisko nebo skládku dle dodavatele stavby včetně uložení</t>
  </si>
  <si>
    <t>-1759945673</t>
  </si>
  <si>
    <t>Vodorovné přemístění výkopku nebo sypaniny po suchu na obvyklém dopravním prostředku, bez naložení výkopku, z horniny třídy těžitelnosti II na vzdálenost skupiny 4 a 5 na recyklační středisko nebo skládku dle dodavatele stavby včetně uložení</t>
  </si>
  <si>
    <t>16</t>
  </si>
  <si>
    <t>171152121</t>
  </si>
  <si>
    <t>Uložení sypaniny z hornin nesoudržných kamenitých do násypů zhutněných silnic a dálnic</t>
  </si>
  <si>
    <t>-1829693095</t>
  </si>
  <si>
    <t>Uložení sypaniny do zhutněných násypů pro silnice, dálnice a letiště s rozprostřením sypaniny ve vrstvách, s hrubým urovnáním a uzavřením povrchu násypu z hornin nesoudržných kamenitých</t>
  </si>
  <si>
    <t>https://podminky.urs.cz/item/CS_URS_2024_01/171152121</t>
  </si>
  <si>
    <t>násypy a dosypy</t>
  </si>
  <si>
    <t>1500</t>
  </si>
  <si>
    <t>17</t>
  </si>
  <si>
    <t>58344197-1</t>
  </si>
  <si>
    <t>štěrkodrť frakce 0/63</t>
  </si>
  <si>
    <t>t</t>
  </si>
  <si>
    <t>1510697195</t>
  </si>
  <si>
    <t>Poznámka k položce:_x000d_
včetně dopravy na stavbu</t>
  </si>
  <si>
    <t>1500*1,9 'Přepočtené koeficientem množství</t>
  </si>
  <si>
    <t>18</t>
  </si>
  <si>
    <t>171201231-1</t>
  </si>
  <si>
    <t>Poplatek za uložení zeminy a kamení na recyklační skládce (skládkovné) kód odpadu 17 05 04</t>
  </si>
  <si>
    <t>-151126791</t>
  </si>
  <si>
    <t>Poplatek za uložení stavebního odpadu na recyklační skládce (skládkovné) zeminy a kamení zatříděného do Katalogu odpadů pod kódem 17 05 04</t>
  </si>
  <si>
    <t>"odkop stávajícího zemního tělesa " 5500</t>
  </si>
  <si>
    <t>9450*1,8 'Přepočtené koeficientem množství</t>
  </si>
  <si>
    <t>19</t>
  </si>
  <si>
    <t>174151101</t>
  </si>
  <si>
    <t>Zásyp jam, šachet rýh nebo kolem objektů sypaninou se zhutněním</t>
  </si>
  <si>
    <t>435911370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</si>
  <si>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</si>
  <si>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</si>
  <si>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naplnění HDK 32/63</t>
  </si>
  <si>
    <t>20</t>
  </si>
  <si>
    <t>58343959</t>
  </si>
  <si>
    <t>kamenivo drcené hrubé frakce 32/63</t>
  </si>
  <si>
    <t>863087929</t>
  </si>
  <si>
    <t>320*1,9 'Přepočtené koeficientem množství</t>
  </si>
  <si>
    <t>181151311</t>
  </si>
  <si>
    <t>Plošná úprava terénu přes 500 m2 zemina skupiny 1 až 4 nerovnosti přes 50 do 100 mm v rovinně a svahu do 1:5</t>
  </si>
  <si>
    <t>1428526155</t>
  </si>
  <si>
    <t>Plošná úprava terénu v zemině skupiny 1 až 4 s urovnáním povrchu bez doplnění ornice souvislé plochy přes 500 m2 při nerovnostech terénu přes 50 do 100 mm v rovině nebo na svahu do 1:5</t>
  </si>
  <si>
    <t>https://podminky.urs.cz/item/CS_URS_2024_01/181151311</t>
  </si>
  <si>
    <t>Ohumusování tl. 15 cm a zatravnění ploch do sklonu 1:10</t>
  </si>
  <si>
    <t>22</t>
  </si>
  <si>
    <t>181151313</t>
  </si>
  <si>
    <t>Plošná úprava terénu přes 500 m2 zemina skupiny 1 až 4 nerovnosti přes 50 do 100 mm ve svahu přes 1:2 do 1:1</t>
  </si>
  <si>
    <t>1412634870</t>
  </si>
  <si>
    <t>Plošná úprava terénu v zemině skupiny 1 až 4 s urovnáním povrchu bez doplnění ornice souvislé plochy přes 500 m2 při nerovnostech terénu přes 50 do 100 mm na svahu přes 1:2 do 1:1</t>
  </si>
  <si>
    <t>https://podminky.urs.cz/item/CS_URS_2024_01/181151313</t>
  </si>
  <si>
    <t>Ohumusování upravených svahů</t>
  </si>
  <si>
    <t>ohumusování vhodným humusem (15 cm), hydroosev a zatravnění</t>
  </si>
  <si>
    <t>37500</t>
  </si>
  <si>
    <t>23</t>
  </si>
  <si>
    <t>181351113</t>
  </si>
  <si>
    <t>Rozprostření ornice tl vrstvy do 200 mm pl přes 500 m2 v rovině nebo ve svahu do 1:5 strojně</t>
  </si>
  <si>
    <t>1152465555</t>
  </si>
  <si>
    <t>Rozprostření a urovnání ornice v rovině nebo ve svahu sklonu do 1:5 strojně při souvislé ploše přes 500 m2, tl. vrstvy do 200 mm</t>
  </si>
  <si>
    <t>https://podminky.urs.cz/item/CS_URS_2024_01/181351113</t>
  </si>
  <si>
    <t>10200</t>
  </si>
  <si>
    <t>24</t>
  </si>
  <si>
    <t>10364101-1</t>
  </si>
  <si>
    <t>zemina pro terénní úpravy - pořízení ornice včetně dopravy na stavbu</t>
  </si>
  <si>
    <t>-1131965644</t>
  </si>
  <si>
    <t>1500*0,15</t>
  </si>
  <si>
    <t>37500*0,15</t>
  </si>
  <si>
    <t>7380*1,8 'Přepočtené koeficientem množství</t>
  </si>
  <si>
    <t>25</t>
  </si>
  <si>
    <t>181951112</t>
  </si>
  <si>
    <t>Úprava pláně v hornině třídy těžitelnosti I, skupiny 1 až 3 se zhutněním</t>
  </si>
  <si>
    <t>-484951626</t>
  </si>
  <si>
    <t>Úprava pláně vyrovnáním výškových rozdílů strojně v hornině třídy těžitelnosti I, skupiny 1 až 3 se zhutněním</t>
  </si>
  <si>
    <t>https://podminky.urs.cz/item/CS_URS_2024_01/181951112</t>
  </si>
  <si>
    <t>"plochy pod komunikace a chodníky" 150</t>
  </si>
  <si>
    <t>26</t>
  </si>
  <si>
    <t>182151111</t>
  </si>
  <si>
    <t>Svahování v zářezech v hornině třídy těžitelnosti I skupiny 1 až 3 strojně</t>
  </si>
  <si>
    <t>-1264918259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</si>
  <si>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</si>
  <si>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https://podminky.urs.cz/item/CS_URS_2024_01/182151111</t>
  </si>
  <si>
    <t>27</t>
  </si>
  <si>
    <t>183102214</t>
  </si>
  <si>
    <t>Jamky pro výsadbu s výměnou 50 % půdy zeminy skupiny 1 až 4 obj přes 0,05 do 0,125 m3 ve svahu přes 1:5 do 1:2</t>
  </si>
  <si>
    <t>kus</t>
  </si>
  <si>
    <t>-584088158</t>
  </si>
  <si>
    <t>Hloubení jamek pro vysazování rostlin v zemině skupiny 1 až 4 s výměnou půdy z 50% na svahu přes 1:5 do 1:2, objemu přes 0,05 do 0,125 m3</t>
  </si>
  <si>
    <t>https://podminky.urs.cz/item/CS_URS_2024_01/183102214</t>
  </si>
  <si>
    <t>"Výsadba solitérních stromů vel. 10-12" 25</t>
  </si>
  <si>
    <t>28</t>
  </si>
  <si>
    <t>10321100</t>
  </si>
  <si>
    <t>zahradní substrát pro výsadbu VL</t>
  </si>
  <si>
    <t>-1107557828</t>
  </si>
  <si>
    <t>25*0,0625 'Přepočtené koeficientem množství</t>
  </si>
  <si>
    <t>29</t>
  </si>
  <si>
    <t>183405211</t>
  </si>
  <si>
    <t>Výsev trávníku hydroosevem na ornici</t>
  </si>
  <si>
    <t>603579178</t>
  </si>
  <si>
    <t>https://podminky.urs.cz/item/CS_URS_2024_01/183405211</t>
  </si>
  <si>
    <t>Poznámka k položce:_x000d_
složení výsevné směsi bude stanoveno dle doporučení TP 99 s tím, že pro severní ( západní) svahy bude část podílu psinečků v rozsahu 5% hm. nahražena Trifolium repens a pro jižní (východní) svahy bude část podílu psinečků v rozsahu 5% hm. nahražena Lotus corniculatus</t>
  </si>
  <si>
    <t>30</t>
  </si>
  <si>
    <t>00572474</t>
  </si>
  <si>
    <t>osivo směs travní krajinná-svahová</t>
  </si>
  <si>
    <t>kg</t>
  </si>
  <si>
    <t>-2006312877</t>
  </si>
  <si>
    <t xml:space="preserve">"výsev 8g/m2" </t>
  </si>
  <si>
    <t>1500*8/1000</t>
  </si>
  <si>
    <t>37500*8/1000</t>
  </si>
  <si>
    <t>10200*8/1000</t>
  </si>
  <si>
    <t>31</t>
  </si>
  <si>
    <t>184102124</t>
  </si>
  <si>
    <t>Výsadba dřeviny s balem D přes 0,4 do 0,5 m do jamky se zalitím ve svahu přes 1:5 do 1:2</t>
  </si>
  <si>
    <t>-2092793209</t>
  </si>
  <si>
    <t>Výsadba dřeviny s balem do předem vyhloubené jamky se zalitím na svahu přes 1:5 do 1:2, při průměru balu přes 400 do 500 mm</t>
  </si>
  <si>
    <t>https://podminky.urs.cz/item/CS_URS_2024_01/184102124</t>
  </si>
  <si>
    <t>Poznámka k položce:_x000d_
výsadba do jam min 0,1 m3, školkařské výpěstky vel 10-12, stromy s balem; s vylepšením_x000d_
substrátu agrogelem 0,1 kg/strom (ref. TerraCottem), zásobní hnojení s dlouhodobou účinností, 40 g/ strom (ref. Silvamix), zahrnutí, vytvoření stromové mísy, zálivka; komparativní řez</t>
  </si>
  <si>
    <t>32</t>
  </si>
  <si>
    <t>184215132</t>
  </si>
  <si>
    <t>Ukotvení kmene dřevin v rovině nebo na svahu do 1:5 třemi kůly D do 0,1 m dl přes 1 do 2 m</t>
  </si>
  <si>
    <t>-24123935</t>
  </si>
  <si>
    <t>Ukotvení dřeviny kůly v rovině nebo na svahu do 1:5 třemi kůly, délky přes 1 do 2 m</t>
  </si>
  <si>
    <t>https://podminky.urs.cz/item/CS_URS_2024_01/184215132</t>
  </si>
  <si>
    <t>Poznámka k položce:_x000d_
vč. úvazku a plastové chráničky kmene</t>
  </si>
  <si>
    <t>33</t>
  </si>
  <si>
    <t>05217108-1</t>
  </si>
  <si>
    <t>tyče dřevěné v kůře D 80mm dl 1,5m</t>
  </si>
  <si>
    <t>-1359204886</t>
  </si>
  <si>
    <t>"Výsadba solitérních stromů vel. 10-12" 25*3</t>
  </si>
  <si>
    <t>34</t>
  </si>
  <si>
    <t>184401111</t>
  </si>
  <si>
    <t>Příprava dřevin k přesazení bez výměny půdy s vyhnojením s balem D přes 0,6 do 0,8 m v rovině a svahu do 1:5</t>
  </si>
  <si>
    <t>-276897826</t>
  </si>
  <si>
    <t>Příprava dřeviny k přesazení v rovině nebo na svahu do 1:5 s balem, při průměru balu přes 0,6 do 0,8 m</t>
  </si>
  <si>
    <t>https://podminky.urs.cz/item/CS_URS_2024_01/184401111</t>
  </si>
  <si>
    <t>přesazení stáv. stromů</t>
  </si>
  <si>
    <t>35</t>
  </si>
  <si>
    <t>184502113</t>
  </si>
  <si>
    <t>Vyzvednutí dřeviny k přesazení s balem D přes 0,5 do 0,6 m v rovině a svahu do 1:5</t>
  </si>
  <si>
    <t>-1960259632</t>
  </si>
  <si>
    <t>Vyzvednutí dřeviny k přesazení s balem v rovině nebo na svahu do 1:5, při průměru balu přes 500 do 600 mm</t>
  </si>
  <si>
    <t>https://podminky.urs.cz/item/CS_URS_2024_01/184502113</t>
  </si>
  <si>
    <t>36</t>
  </si>
  <si>
    <t>185803112-1</t>
  </si>
  <si>
    <t>Ošetření trávníku - rozvojová péče</t>
  </si>
  <si>
    <t>-1163729985</t>
  </si>
  <si>
    <t>Poznámka k položce:_x000d_
zálivka trávníku + 4 seče během prvních 12-měsíců od založení; výběrové odplevelení 1x za rok, 2 vegetační_x000d_
sezóny po sobě (dvouděložné plevele Cirsium, Rumex. Reynoutria)</t>
  </si>
  <si>
    <t xml:space="preserve">"rozvojová péče travního porostu" </t>
  </si>
  <si>
    <t>Zakládání</t>
  </si>
  <si>
    <t>37</t>
  </si>
  <si>
    <t>273311124</t>
  </si>
  <si>
    <t>Základové desky z betonu prostého C 12/15</t>
  </si>
  <si>
    <t>1049338340</t>
  </si>
  <si>
    <t>Základové konstrukce z betonu prostého desky ve výkopu nebo na hlavách pilot C 12/15</t>
  </si>
  <si>
    <t>https://podminky.urs.cz/item/CS_URS_2024_01/273311124</t>
  </si>
  <si>
    <t>Poznámka k položce:_x000d_
rezerva 10% na nerovnost podkladu, ztratné_x000d_
beton C8/10 (do C12/15)</t>
  </si>
  <si>
    <t>"Podkladní betony pod patky propustků z betonu C 8/10"</t>
  </si>
  <si>
    <t>"DN500" (28*2*1,65*1,0)*0,1*1,1</t>
  </si>
  <si>
    <t>10,164*1,1 'Přepočtené koeficientem množství</t>
  </si>
  <si>
    <t>38</t>
  </si>
  <si>
    <t>274311124</t>
  </si>
  <si>
    <t>Základové pasy, prahy, věnce a ostruhy z betonu prostého C 12/15</t>
  </si>
  <si>
    <t>-1423101496</t>
  </si>
  <si>
    <t>Základové konstrukce z betonu prostého pasy, prahy, věnce a ostruhy ve výkopu nebo na hlavách pilot C 12/15</t>
  </si>
  <si>
    <t>https://podminky.urs.cz/item/CS_URS_2024_01/274311124</t>
  </si>
  <si>
    <t>Poznámka k položce:_x000d_
součástí položky je i provedení dilatace</t>
  </si>
  <si>
    <t>"betonové sedlo pod potrubí z betonu C 12/15 XA1"</t>
  </si>
  <si>
    <t>28*0,3</t>
  </si>
  <si>
    <t>39</t>
  </si>
  <si>
    <t>274311126</t>
  </si>
  <si>
    <t>Základové pasy, prahy, věnce a ostruhy z betonu prostého C 20/25</t>
  </si>
  <si>
    <t>2142576894</t>
  </si>
  <si>
    <t>Základové konstrukce z betonu prostého pasy, prahy, věnce a ostruhy ve výkopu nebo na hlavách pilot C 20/25</t>
  </si>
  <si>
    <t>https://podminky.urs.cz/item/CS_URS_2024_01/274311126</t>
  </si>
  <si>
    <t>"prahy při zakončení dlažby z LK, z betonu C 20/25 XF3"</t>
  </si>
  <si>
    <t xml:space="preserve"> 4*1,6*0,6*0,4</t>
  </si>
  <si>
    <t>40</t>
  </si>
  <si>
    <t>274354111</t>
  </si>
  <si>
    <t>Bednění základových pasů - zřízení</t>
  </si>
  <si>
    <t>-589503444</t>
  </si>
  <si>
    <t>Bednění základových konstrukcí pasů, prahů, věnců a ostruh zřízení</t>
  </si>
  <si>
    <t>https://podminky.urs.cz/item/CS_URS_2024_01/274354111</t>
  </si>
  <si>
    <t>"prahy při zakončení dlažby z LK, z betonu C 20/25 XF3 - podrobné členění dle pol. 274311126"</t>
  </si>
  <si>
    <t>(28*2*2*(1,6+0,4))*0,6</t>
  </si>
  <si>
    <t>41</t>
  </si>
  <si>
    <t>274354211</t>
  </si>
  <si>
    <t>Bednění základových pasů - odstranění</t>
  </si>
  <si>
    <t>1733472990</t>
  </si>
  <si>
    <t>Bednění základových konstrukcí pasů, prahů, věnců a ostruh odstranění bednění</t>
  </si>
  <si>
    <t>https://podminky.urs.cz/item/CS_URS_2024_01/274354211</t>
  </si>
  <si>
    <t>42</t>
  </si>
  <si>
    <t>275321118</t>
  </si>
  <si>
    <t>Základové patky a bloky mostních konstrukcí ze ŽB C 30/37</t>
  </si>
  <si>
    <t>-148544290</t>
  </si>
  <si>
    <t>Základové konstrukce z betonu železového patky a bloky ve výkopu nebo na hlavách pilot C 30/37</t>
  </si>
  <si>
    <t>https://podminky.urs.cz/item/CS_URS_2024_01/275321118</t>
  </si>
  <si>
    <t>"základové patky čel propustku pod sjezdy DN500 v. 500mm z betonu C 30/37 XC4, XD3, XF4"</t>
  </si>
  <si>
    <t>(28*2*1,45*0,8)*0,5</t>
  </si>
  <si>
    <t>43</t>
  </si>
  <si>
    <t>275354111</t>
  </si>
  <si>
    <t>Bednění základových patek - zřízení</t>
  </si>
  <si>
    <t>-32429375</t>
  </si>
  <si>
    <t>Bednění základových konstrukcí patek a bloků zřízení</t>
  </si>
  <si>
    <t>https://podminky.urs.cz/item/CS_URS_2024_01/275354111</t>
  </si>
  <si>
    <t>"patky čel propustku DN500 + DN600 + DN800 + DN1000 v. 500mm, resp. 800mm"</t>
  </si>
  <si>
    <t>28*2*2*(1,45+0,8)*0,5*0,8</t>
  </si>
  <si>
    <t>44</t>
  </si>
  <si>
    <t>275354211</t>
  </si>
  <si>
    <t>Bednění základových patek - odstranění</t>
  </si>
  <si>
    <t>241400730</t>
  </si>
  <si>
    <t>Bednění základových konstrukcí patek a bloků odstranění bednění</t>
  </si>
  <si>
    <t>https://podminky.urs.cz/item/CS_URS_2024_01/275354211</t>
  </si>
  <si>
    <t>45</t>
  </si>
  <si>
    <t>275361116</t>
  </si>
  <si>
    <t>Výztuž základových patek a bloků z betonářské oceli 10 505</t>
  </si>
  <si>
    <t>658104048</t>
  </si>
  <si>
    <t>Výztuž základových konstrukcí patek a bloků z betonářské oceli 10 505 (R) nebo BSt 500</t>
  </si>
  <si>
    <t>https://podminky.urs.cz/item/CS_URS_2024_01/275361116</t>
  </si>
  <si>
    <t>"základové patky čel propustku z betonu C 30/37 XC4, XD3, XF4, výztuž B500B v mn. 120 kg/m3 - odborný odhad" 32,48*0,12</t>
  </si>
  <si>
    <t>Vodorovné konstrukce</t>
  </si>
  <si>
    <t>46</t>
  </si>
  <si>
    <t>451311111</t>
  </si>
  <si>
    <t>Podklad pod dlažbu z betonu prostého C 20/25 tl do 100 mm</t>
  </si>
  <si>
    <t>958145906</t>
  </si>
  <si>
    <t>Podklad pod dlažbu z betonu prostého bez zvýšených nároků na prostředí tř. C 20/25 tl. do 100 mm</t>
  </si>
  <si>
    <t>https://podminky.urs.cz/item/CS_URS_2024_01/451311111</t>
  </si>
  <si>
    <t>Poznámka k položce:_x000d_
rezerva 5% na nerovnost podkladu, ztratné</t>
  </si>
  <si>
    <t xml:space="preserve">"podkladní beton tl. 100 mm z betonu C 20/25 XF3" </t>
  </si>
  <si>
    <t>Šikmá čela - lomový kámen do bet. lože 10 cm</t>
  </si>
  <si>
    <t>400</t>
  </si>
  <si>
    <t>Úprava vtoku do propustku</t>
  </si>
  <si>
    <t>kamenná DL do bet. lože 10 cm</t>
  </si>
  <si>
    <t>47</t>
  </si>
  <si>
    <t>451576121</t>
  </si>
  <si>
    <t>Podkladní a výplňová vrstva ze štěrkopísku tl do 200 mm</t>
  </si>
  <si>
    <t>152929657</t>
  </si>
  <si>
    <t>Podkladní a výplňová vrstva z kameniva tloušťky do 200 mm ze štěrkopísku</t>
  </si>
  <si>
    <t>https://podminky.urs.cz/item/CS_URS_2024_01/451576121</t>
  </si>
  <si>
    <t>Poznámka k položce:_x000d_
rezerva 10% na nerovnost podkladu a na provedení výplňových klínů u čel, resp. podkladních bloků</t>
  </si>
  <si>
    <t>"štěrkopískový hutněný polštář tl. 200mm pod lože propustků"</t>
  </si>
  <si>
    <t>28*1,5*1,1</t>
  </si>
  <si>
    <t>48</t>
  </si>
  <si>
    <t>465513157</t>
  </si>
  <si>
    <t>Dlažba svahu u opěr z upraveného lomového žulového kamene tl 200 mm do lože C 25/30 pl přes 10 m2</t>
  </si>
  <si>
    <t>1195607546</t>
  </si>
  <si>
    <t>Dlažba svahu u mostních opěr z upraveného lomového žulového kamene s vyspárováním maltou MC 25, šíře spáry 15 mm do betonového lože C 25/30 tloušťky 200 mm, plochy přes 10 m2</t>
  </si>
  <si>
    <t>https://podminky.urs.cz/item/CS_URS_2024_01/465513157</t>
  </si>
  <si>
    <t>Komunikace pozemní</t>
  </si>
  <si>
    <t>49</t>
  </si>
  <si>
    <t>564871111</t>
  </si>
  <si>
    <t>Podklad ze štěrkodrtě ŠD plochy přes 100 m2 tl 250 mm</t>
  </si>
  <si>
    <t>342797929</t>
  </si>
  <si>
    <t>Podklad ze štěrkodrti ŠD s rozprostřením a zhutněním plochy přes 100 m2, po zhutnění tl. 250 mm</t>
  </si>
  <si>
    <t>https://podminky.urs.cz/item/CS_URS_2024_01/564871111</t>
  </si>
  <si>
    <t>"Realizace nového sjezdu
ACO 11 40mm
ACL 16+ 60mm
ACP 16+ 50mm
SC C8/10 170mm
ŠD 250mm"</t>
  </si>
  <si>
    <t>50</t>
  </si>
  <si>
    <t>565135121</t>
  </si>
  <si>
    <t>Asfaltový beton vrstva podkladní ACP 16 (obalované kamenivo OKS) tl 50 mm š přes 3 m</t>
  </si>
  <si>
    <t>1016869165</t>
  </si>
  <si>
    <t>Asfaltový beton vrstva podkladní ACP 16 (obalované kamenivo střednězrnné - OKS) s rozprostřením a zhutněním v pruhu šířky přes 3 m, po zhutnění tl. 50 mm</t>
  </si>
  <si>
    <t>https://podminky.urs.cz/item/CS_URS_2024_01/565135121</t>
  </si>
  <si>
    <t>"Realizace nového sjezduACO 11 40mmACL 16+ 60mmACP 16+ 50mmSC C8/10 170mmŠD 250mm"</t>
  </si>
  <si>
    <t>51</t>
  </si>
  <si>
    <t>567132112</t>
  </si>
  <si>
    <t>Podklad ze směsi stmelené cementem SC C 8/10 (KSC I) tl 170 mm</t>
  </si>
  <si>
    <t>255212337</t>
  </si>
  <si>
    <t>Podklad ze směsi stmelené cementem SC bez dilatačních spár, s rozprostřením a zhutněním SC C 8/10 (KSC I), po zhutnění tl. 170 mm</t>
  </si>
  <si>
    <t>https://podminky.urs.cz/item/CS_URS_2024_01/567132112</t>
  </si>
  <si>
    <t>52</t>
  </si>
  <si>
    <t>569851111</t>
  </si>
  <si>
    <t>Zpevnění krajnic štěrkodrtí tl 150 mm</t>
  </si>
  <si>
    <t>-1761098665</t>
  </si>
  <si>
    <t>Zpevnění krajnic nebo komunikací pro pěší s rozprostřením a zhutněním, po zhutnění štěrkodrtí tl. 150 mm</t>
  </si>
  <si>
    <t>https://podminky.urs.cz/item/CS_URS_2024_01/569851111</t>
  </si>
  <si>
    <t>Nový povrch nezpevněné krajnice (R-materiál 0/22 tl. 15 cm)</t>
  </si>
  <si>
    <t>2300</t>
  </si>
  <si>
    <t>53</t>
  </si>
  <si>
    <t>569903311</t>
  </si>
  <si>
    <t>Zřízení zemních krajnic se zhutněním</t>
  </si>
  <si>
    <t>-16991937</t>
  </si>
  <si>
    <t>Zřízení zemních krajnic z hornin jakékoliv třídy se zhutněním</t>
  </si>
  <si>
    <t>https://podminky.urs.cz/item/CS_URS_2024_01/569903311</t>
  </si>
  <si>
    <t>Provedení dosypání nezpevněných krajnic (materiál PS 100%, min. podmínečně vhodný dle ČSN 73 6133)</t>
  </si>
  <si>
    <t>54</t>
  </si>
  <si>
    <t>58344171-1</t>
  </si>
  <si>
    <t>štěrkodrť frakce 0/32</t>
  </si>
  <si>
    <t>1881594503</t>
  </si>
  <si>
    <t>Poznámka k položce:_x000d_
včetně dopravy materiálu na stavbu</t>
  </si>
  <si>
    <t>2300*1,9 'Přepočtené koeficientem množství</t>
  </si>
  <si>
    <t>55</t>
  </si>
  <si>
    <t>573191111</t>
  </si>
  <si>
    <t>Postřik infiltrační kationaktivní emulzí v množství 1 kg/m2</t>
  </si>
  <si>
    <t>-980561138</t>
  </si>
  <si>
    <t>Postřik infiltrační kationaktivní emulzí v množství 1,00 kg/m2</t>
  </si>
  <si>
    <t>https://podminky.urs.cz/item/CS_URS_2024_01/573191111</t>
  </si>
  <si>
    <t>56</t>
  </si>
  <si>
    <t>573231106-1</t>
  </si>
  <si>
    <t>Postřik živičný spojovací ze silniční modifikované emulze v množství 0,30 kg/m2</t>
  </si>
  <si>
    <t>-507600670</t>
  </si>
  <si>
    <t>Postřik spojovací PS bez posypu kamenivem ze silniční modifikované emulze, v množství 0,30 kg/m2</t>
  </si>
  <si>
    <t>spojovací postřik 0,3 kg/m2 vč. případného rozšíření na okrajích souvrství"</t>
  </si>
  <si>
    <t>57</t>
  </si>
  <si>
    <t>577134141</t>
  </si>
  <si>
    <t>Asfaltový beton vrstva obrusná ACO 11 (ABS) tř. I tl 40 mm š přes 3 m z modifikovaného asfaltu</t>
  </si>
  <si>
    <t>-821303686</t>
  </si>
  <si>
    <t>Asfaltový beton vrstva obrusná ACO 11 (ABS) s rozprostřením a se zhutněním z modifikovaného asfaltu v pruhu šířky přes 3 m, po zhutnění tl. 40 mm</t>
  </si>
  <si>
    <t>https://podminky.urs.cz/item/CS_URS_2024_01/577134141</t>
  </si>
  <si>
    <t>58</t>
  </si>
  <si>
    <t>577155142</t>
  </si>
  <si>
    <t>Asfaltový beton vrstva ložní ACL 16 (ABH) tl 60 mm š přes 3 m z modifikovaného asfaltu</t>
  </si>
  <si>
    <t>457101154</t>
  </si>
  <si>
    <t>Asfaltový beton vrstva ložní ACL 16 (ABH) s rozprostřením a zhutněním z modifikovaného asfaltu v pruhu šířky přes 3 m, po zhutnění tl. 60 mm</t>
  </si>
  <si>
    <t>https://podminky.urs.cz/item/CS_URS_2024_01/577155142</t>
  </si>
  <si>
    <t>59</t>
  </si>
  <si>
    <t>597161111</t>
  </si>
  <si>
    <t>Rigol dlážděný do lože z betonu tl 100 mm z lomového kamene</t>
  </si>
  <si>
    <t>1600814612</t>
  </si>
  <si>
    <t>Rigol dlážděný do lože z betonu prostého tl. 100 mm, s vyplněním a zatřením spár cementovou maltou z lomového kamene tl. do 250 mm</t>
  </si>
  <si>
    <t>https://podminky.urs.cz/item/CS_URS_2024_01/597161111</t>
  </si>
  <si>
    <t>Poznámka k položce:_x000d_
rezerva 20% na provedení dodláždění k ústí propustku</t>
  </si>
  <si>
    <t>60</t>
  </si>
  <si>
    <t>599141111</t>
  </si>
  <si>
    <t>Vyplnění spár mezi silničními dílci živičnou zálivkou</t>
  </si>
  <si>
    <t>m</t>
  </si>
  <si>
    <t>-1216565794</t>
  </si>
  <si>
    <t>Vyplnění spár mezi silničními dílci jakékoliv tloušťky živičnou zálivkou</t>
  </si>
  <si>
    <t>https://podminky.urs.cz/item/CS_URS_2024_01/599141111</t>
  </si>
  <si>
    <t>nové žlabovky do bet. lože tl. 10 cm</t>
  </si>
  <si>
    <t>2600/10*0,6</t>
  </si>
  <si>
    <t>Trubní vedení</t>
  </si>
  <si>
    <t>61</t>
  </si>
  <si>
    <t>822422112</t>
  </si>
  <si>
    <t>Montáž potrubí z trub TZH s integrovaným pryžovým těsněním otevřený výkop sklon do 20 % DN 500</t>
  </si>
  <si>
    <t>1663330745</t>
  </si>
  <si>
    <t>Montáž potrubí z trub železobetonových hrdlových v otevřeném výkopu ve sklonu do 20 % s integrovaným pryžovým těsněním DN 500</t>
  </si>
  <si>
    <t>https://podminky.urs.cz/item/CS_URS_2024_01/822422112</t>
  </si>
  <si>
    <t>Propustky - trouby DN 500</t>
  </si>
  <si>
    <t>62</t>
  </si>
  <si>
    <t>59222011</t>
  </si>
  <si>
    <t>trouba ŽB hrdlová DN 500</t>
  </si>
  <si>
    <t>-769530360</t>
  </si>
  <si>
    <t>28*1,015 'Přepočtené koeficientem množství</t>
  </si>
  <si>
    <t>Ostatní konstrukce a práce, bourání</t>
  </si>
  <si>
    <t>63</t>
  </si>
  <si>
    <t>911331111-3</t>
  </si>
  <si>
    <t>Montáž stávající pásnice svodidla</t>
  </si>
  <si>
    <t>-1886209506</t>
  </si>
  <si>
    <t xml:space="preserve">přesun pásnice z meziskládky+opětovná montáž </t>
  </si>
  <si>
    <t>250</t>
  </si>
  <si>
    <t>64</t>
  </si>
  <si>
    <t>919521100-1</t>
  </si>
  <si>
    <t>Montáž prefabrikovaného čela silničního propustku z železobetonu - šikmé čelo 1:1,5 včetně zřízení betonového lože tl. 100 mm</t>
  </si>
  <si>
    <t>-1140116370</t>
  </si>
  <si>
    <t>https://podminky.urs.cz/item/CS_URS_2024_01/919521100-1</t>
  </si>
  <si>
    <t>šikmé čelo trubní části propustku včetně zřízení betonového lože tl. 100 mm</t>
  </si>
  <si>
    <t>65</t>
  </si>
  <si>
    <t>59229030-1</t>
  </si>
  <si>
    <t>šikmé čelo propustku pro železobetonové trouby do DN 600</t>
  </si>
  <si>
    <t>1110710601</t>
  </si>
  <si>
    <t>43*1,01 'Přepočtené koeficientem množství</t>
  </si>
  <si>
    <t>66</t>
  </si>
  <si>
    <t>911331111-2</t>
  </si>
  <si>
    <t>Montáž stávajícího silničního svodidla s osazením sloupků zaberaněním ocelové vzdálenosti sloupků do 2 m jednostranné vč. náběhů a odrazek</t>
  </si>
  <si>
    <t>1435768886</t>
  </si>
  <si>
    <t>přesun svodidla z meziskládky+opětovná montáž stáv. svodidla</t>
  </si>
  <si>
    <t>650</t>
  </si>
  <si>
    <t>67</t>
  </si>
  <si>
    <t>912211111</t>
  </si>
  <si>
    <t>Montáž směrového sloupku silničního plastového prosté uložení bez betonového základu</t>
  </si>
  <si>
    <t>1734457727</t>
  </si>
  <si>
    <t>Montáž směrového sloupku plastového s odrazkou prostým uložením bez betonového základu silničního</t>
  </si>
  <si>
    <t>https://podminky.urs.cz/item/CS_URS_2024_01/912211111</t>
  </si>
  <si>
    <t>zpětné osazení směrových sloupků</t>
  </si>
  <si>
    <t>"Směrové sloupky" 81</t>
  </si>
  <si>
    <t>68</t>
  </si>
  <si>
    <t>919112222</t>
  </si>
  <si>
    <t>Řezání spár pro vytvoření komůrky š 15 mm hl 25 mm pro těsnící zálivku v živičném krytu</t>
  </si>
  <si>
    <t>288007749</t>
  </si>
  <si>
    <t>Řezání dilatačních spár v živičném krytu vytvoření komůrky pro těsnící zálivku šířky 15 mm, hloubky 25 mm</t>
  </si>
  <si>
    <t>https://podminky.urs.cz/item/CS_URS_2024_01/919112222</t>
  </si>
  <si>
    <t>Řezání asf. vrstev tl. 20 cm</t>
  </si>
  <si>
    <t>69</t>
  </si>
  <si>
    <t>919122122-1</t>
  </si>
  <si>
    <t>Těsnění spár modifikovanou zálivkou za tepla pro komůrky průřezu do 400 mm2</t>
  </si>
  <si>
    <t>1635329065</t>
  </si>
  <si>
    <t>Utěsnění dilatačních spár modifikovanou zálivkou za tepla v cementobetonovém nebo živičném krytu včetně adhezního nátěru, pro komůrky průřezu do 400 mm2</t>
  </si>
  <si>
    <t>70</t>
  </si>
  <si>
    <t>919735114</t>
  </si>
  <si>
    <t>Řezání stávajícího živičného krytu hl do 200 mm</t>
  </si>
  <si>
    <t>-1904357499</t>
  </si>
  <si>
    <t>Řezání stávajícího živičného krytu nebo podkladu hloubky přes 150 do 200 mm</t>
  </si>
  <si>
    <t>https://podminky.urs.cz/item/CS_URS_2024_01/919735114</t>
  </si>
  <si>
    <t>71</t>
  </si>
  <si>
    <t>935112211</t>
  </si>
  <si>
    <t>Osazení příkopového žlabu do betonu tl 100 mm z betonových tvárnic š 800 mm</t>
  </si>
  <si>
    <t>-1367295829</t>
  </si>
  <si>
    <t>Osazení betonového příkopového žlabu s vyplněním a zatřením spár cementovou maltou s ložem tl. 100 mm z betonu prostého z betonových příkopových tvárnic šířky přes 500 do 800 mm</t>
  </si>
  <si>
    <t>https://podminky.urs.cz/item/CS_URS_2024_01/935112211</t>
  </si>
  <si>
    <t>2600</t>
  </si>
  <si>
    <t>72</t>
  </si>
  <si>
    <t>59227002</t>
  </si>
  <si>
    <t>žlabovka příkopová betonová 250x600x140mm</t>
  </si>
  <si>
    <t>-1933526469</t>
  </si>
  <si>
    <t>-1450*0,5</t>
  </si>
  <si>
    <t>73</t>
  </si>
  <si>
    <t>938902152</t>
  </si>
  <si>
    <t>Čistění příkopů strojně příkopovou frézou š dna přes 400 mm</t>
  </si>
  <si>
    <t>-282230656</t>
  </si>
  <si>
    <t>Čištění příkopů komunikací s odstraněním travnatého porostu nebo nánosu s naložením na dopravní prostředek nebo s přemístěním na hromady na vzdálenost do 20 m strojně příkopovou frézou při šířce dna přes 400 mm</t>
  </si>
  <si>
    <t>https://podminky.urs.cz/item/CS_URS_2024_01/938902152</t>
  </si>
  <si>
    <t>Vyčištění stávajících</t>
  </si>
  <si>
    <t>příkopů (šířka 60 cm, nános výšky 15 cm)</t>
  </si>
  <si>
    <t>5400</t>
  </si>
  <si>
    <t>74</t>
  </si>
  <si>
    <t>966005311-1</t>
  </si>
  <si>
    <t>Rozebrání silničního ocelových svodidel s přemístěním hmot na meziskládku s naložením na dopravní prostředek, se zásypem jam po odstraněných sloupcích a s jeho zhutněním svodidla včetně sloupků, s jednou pásnicí silničního</t>
  </si>
  <si>
    <t>312242385</t>
  </si>
  <si>
    <t>Demontáž stávajícího</t>
  </si>
  <si>
    <t xml:space="preserve">svodidla+převoz a </t>
  </si>
  <si>
    <t>složení na meziskládku</t>
  </si>
  <si>
    <t>75</t>
  </si>
  <si>
    <t>966005311-2</t>
  </si>
  <si>
    <t>Přesun stávajícího sakrálního objektu cca o 2 až 3 m, včetně vykopání, přesunutí</t>
  </si>
  <si>
    <t>-1024075130</t>
  </si>
  <si>
    <t>76</t>
  </si>
  <si>
    <t>966005311-3</t>
  </si>
  <si>
    <t>Rozebrání pásnice svodidel s přemístěním hmot na meziskládku s naložením na dopravní prostředek</t>
  </si>
  <si>
    <t>-1176680809</t>
  </si>
  <si>
    <t>Demontáž stávající</t>
  </si>
  <si>
    <t xml:space="preserve">pásnice+převoz a </t>
  </si>
  <si>
    <t>77</t>
  </si>
  <si>
    <t>966006255</t>
  </si>
  <si>
    <t>Odstranění směrového sloupku uloženého do země</t>
  </si>
  <si>
    <t>-389322860</t>
  </si>
  <si>
    <t>Odstranění směrových sloupků s odklizením materiálu na vzdálenost do 20 m nebo s naložením na dopravní prostředek uloženého do země plastového nebo kovového</t>
  </si>
  <si>
    <t>https://podminky.urs.cz/item/CS_URS_2024_01/966006255</t>
  </si>
  <si>
    <t xml:space="preserve">směrové sloupky - demontáž+převoz a </t>
  </si>
  <si>
    <t>78</t>
  </si>
  <si>
    <t>966008112</t>
  </si>
  <si>
    <t>Bourání trubního propustku DN přes 300 do 500</t>
  </si>
  <si>
    <t>-1776278127</t>
  </si>
  <si>
    <t>Bourání trubního propustku s odklizením a uložením vybouraného materiálu na skládku na vzdálenost do 3 m nebo s naložením na dopravní prostředek z trub betonových nebo železobetonových DN přes 300 do 500 mm</t>
  </si>
  <si>
    <t>https://podminky.urs.cz/item/CS_URS_2024_01/966008112</t>
  </si>
  <si>
    <t>Vybourání stáv. propustku - trouby DN 500</t>
  </si>
  <si>
    <t>79</t>
  </si>
  <si>
    <t>966008113</t>
  </si>
  <si>
    <t>Bourání trubního propustku DN přes 500 do 800</t>
  </si>
  <si>
    <t>1515355700</t>
  </si>
  <si>
    <t>Bourání trubního propustku s odklizením a uložením vybouraného materiálu na skládku na vzdálenost do 3 m nebo s naložením na dopravní prostředek z trub betonových nebo železobetonových DN přes 500 do 800 mm</t>
  </si>
  <si>
    <t>https://podminky.urs.cz/item/CS_URS_2024_01/966008113</t>
  </si>
  <si>
    <t>vybourání stávajících propustků - trubní část šikmá čelová DN 600</t>
  </si>
  <si>
    <t xml:space="preserve">vč. odvozu na skládku </t>
  </si>
  <si>
    <t>80</t>
  </si>
  <si>
    <t>966008212</t>
  </si>
  <si>
    <t>Bourání odvodňovacího žlabu z betonových příkopových tvárnic š přes 500 do 800 mm</t>
  </si>
  <si>
    <t>-929914628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</si>
  <si>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</si>
  <si>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https://podminky.urs.cz/item/CS_URS_2024_01/966008212</t>
  </si>
  <si>
    <t>1450</t>
  </si>
  <si>
    <t>81</t>
  </si>
  <si>
    <t>966008311</t>
  </si>
  <si>
    <t>Bourání čela trubního propustku z betonu železového</t>
  </si>
  <si>
    <t>-923973430</t>
  </si>
  <si>
    <t>Bourání trubního propustku s odklizením a uložením vybouraného materiálu na skládku na vzdálenost do 3 m nebo s naložením na dopravní prostředek čela z betonu železového</t>
  </si>
  <si>
    <t>https://podminky.urs.cz/item/CS_URS_2024_01/966008311</t>
  </si>
  <si>
    <t>Vybourání stáv. betonových spadišť - čela propustku</t>
  </si>
  <si>
    <t>- bourání betonu</t>
  </si>
  <si>
    <t>82</t>
  </si>
  <si>
    <t>977211111</t>
  </si>
  <si>
    <t>Řezání stěnovou pilou betonových nebo ŽB kcí s výztuží průměru do 16 mm hl do 200 mm</t>
  </si>
  <si>
    <t>-187637564</t>
  </si>
  <si>
    <t>Řezání konstrukcí stěnovou pilou betonových nebo železobetonových průměru řezané výztuže do 16 mm hloubka řezu do 200 mm</t>
  </si>
  <si>
    <t>https://podminky.urs.cz/item/CS_URS_2024_01/977211111</t>
  </si>
  <si>
    <t>"šikmé seříznutí trub propustků pod sjezdy DN500" 2*2*1,5</t>
  </si>
  <si>
    <t>83</t>
  </si>
  <si>
    <t>985311112</t>
  </si>
  <si>
    <t>Reprofilace stěn cementovou sanační maltou tl přes 10 do 20 mm</t>
  </si>
  <si>
    <t>1776518792</t>
  </si>
  <si>
    <t>Reprofilace betonu sanačními maltami na cementové bázi ručně stěn, tloušťky přes 10 do 20 mm</t>
  </si>
  <si>
    <t>https://podminky.urs.cz/item/CS_URS_2024_01/985311112</t>
  </si>
  <si>
    <t>"úprava ploch seříznutých trub propustků pod sjezdy DN500" (2*2*1,5)*0,15</t>
  </si>
  <si>
    <t>997</t>
  </si>
  <si>
    <t>Přesun sutě</t>
  </si>
  <si>
    <t>84</t>
  </si>
  <si>
    <t>997013871</t>
  </si>
  <si>
    <t>Poplatek za uložení stavebního odpadu na recyklační skládce (skládkovné) směsného stavebního a demoličního kód odpadu 17 09 04</t>
  </si>
  <si>
    <t>-909859611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</si>
  <si>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</si>
  <si>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</si>
  <si>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5400*0,194</t>
  </si>
  <si>
    <t>bourání trubního propustku</t>
  </si>
  <si>
    <t>29,4+160,29</t>
  </si>
  <si>
    <t>85</t>
  </si>
  <si>
    <t>997221551-1</t>
  </si>
  <si>
    <t>Vodorovná doprava suti na skládku ze sypkých materiálů na vzdálenost dle dodavatele stavby</t>
  </si>
  <si>
    <t>-1812144948</t>
  </si>
  <si>
    <t>Vodorovná doprava suti na recyklační středisko nebo skládku bez naložení, ale se složením a s hrubým urovnáním ze sypkých materiálů, na vzdálenost dle dodavatele stavby</t>
  </si>
  <si>
    <t>1450*0,6*0,24</t>
  </si>
  <si>
    <t>450*0,325</t>
  </si>
  <si>
    <t>3500*0,17000</t>
  </si>
  <si>
    <t>"Vybourání stáv.asfaltové vozovkyACO 11 40mmACL 16+ 60mmACP 16+ 50mmSC C8/10 170mmŠD 250mm"</t>
  </si>
  <si>
    <t>150*(0,44+0,625+0,316)</t>
  </si>
  <si>
    <t>bourání čela trubního propustku z betonu železového</t>
  </si>
  <si>
    <t>30*2,4</t>
  </si>
  <si>
    <t>86</t>
  </si>
  <si>
    <t>997221561-0</t>
  </si>
  <si>
    <t>Vodorovná doprava suti na meziskládku nebo z meziskládky z kusových materiálů včetně uložení na vzdálenost dle dodavatele stavby</t>
  </si>
  <si>
    <t>-375133042</t>
  </si>
  <si>
    <t>Vodorovná doprava suti na meziskládku nebo z meziskládky bez naložení, ale se složením a s hrubým urovnáním z kusových materiálů na vzdálenost dle dodavatele stavby</t>
  </si>
  <si>
    <t>"odvoz na meziskládku"</t>
  </si>
  <si>
    <t>"Směrové sloupky" 81*0,0021</t>
  </si>
  <si>
    <t>650*0,042</t>
  </si>
  <si>
    <t>1450*0,35*0,5</t>
  </si>
  <si>
    <t>250*0,03</t>
  </si>
  <si>
    <t>"dovoz z meziskládky"</t>
  </si>
  <si>
    <t>"Směrové sloupky"81*0,0021</t>
  </si>
  <si>
    <t>87</t>
  </si>
  <si>
    <t>997221561-1</t>
  </si>
  <si>
    <t>Vodorovná doprava suti na skládku z kusových materiálů na vzdálenost dle dodavatele stavby</t>
  </si>
  <si>
    <t>391172695</t>
  </si>
  <si>
    <t>Vodorovná doprava suti na recyklační středisko nebo skládku bez naložení, ale se složením a s hrubým urovnáním z kusových materiálů na vzdálenost dle dodavatele stavby</t>
  </si>
  <si>
    <t>450*0,586</t>
  </si>
  <si>
    <t>88</t>
  </si>
  <si>
    <t>997221612</t>
  </si>
  <si>
    <t>Nakládání vybouraných hmot na dopravní prostředky pro vodorovnou dopravu</t>
  </si>
  <si>
    <t>1918622125</t>
  </si>
  <si>
    <t>Nakládání na dopravní prostředky pro vodorovnou dopravu vybouraných hmot</t>
  </si>
  <si>
    <t>https://podminky.urs.cz/item/CS_URS_2024_01/997221612</t>
  </si>
  <si>
    <t>"Směrové sloupky " 81*0,0021</t>
  </si>
  <si>
    <t>89</t>
  </si>
  <si>
    <t>997221861</t>
  </si>
  <si>
    <t>Poplatek za uložení stavebního odpadu na recyklační skládce (skládkovné) z prostého betonu pod kódem 17 01 01</t>
  </si>
  <si>
    <t>-1622632482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</si>
  <si>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</si>
  <si>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</si>
  <si>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150*(0,625)</t>
  </si>
  <si>
    <t>90</t>
  </si>
  <si>
    <t>997221862</t>
  </si>
  <si>
    <t>Poplatek za uložení na recyklační skládce (skládkovné) stavebního odpadu z armovaného betonu pod kódem 17 01 01</t>
  </si>
  <si>
    <t>1015202447</t>
  </si>
  <si>
    <t>Poplatek za uložení stavebního odpadu na recyklační skládce (skládkovné) z armovaného betonu zatříděného do Katalogu odpadů pod kódem 17 01 01</t>
  </si>
  <si>
    <t>https://podminky.urs.cz/item/CS_URS_2024_01/997221862</t>
  </si>
  <si>
    <t>91</t>
  </si>
  <si>
    <t>997221873</t>
  </si>
  <si>
    <t>1862631982</t>
  </si>
  <si>
    <t>https://podminky.urs.cz/item/CS_URS_2024_01/997221873</t>
  </si>
  <si>
    <t>150*(0,44)</t>
  </si>
  <si>
    <t>92</t>
  </si>
  <si>
    <t>997221875</t>
  </si>
  <si>
    <t>Poplatek za uložení na recyklační skládce (skládkovné) stavebního odpadu asfaltového bez obsahu dehtu zatříděného do Katalogu odpadů pod kódem 17 03 02</t>
  </si>
  <si>
    <t>1448786843</t>
  </si>
  <si>
    <t>Poplatek za uložení stavebního odpadu na recyklační skládce (skládkovné) asfaltového bez obsahu dehtu zatříděného do Katalogu odpadů pod kódem 17 03 02</t>
  </si>
  <si>
    <t>https://podminky.urs.cz/item/CS_URS_2024_01/997221875</t>
  </si>
  <si>
    <t>150*(0,316)</t>
  </si>
  <si>
    <t>998</t>
  </si>
  <si>
    <t>Přesun hmot</t>
  </si>
  <si>
    <t>93</t>
  </si>
  <si>
    <t>998225111</t>
  </si>
  <si>
    <t>Přesun hmot pro pozemní komunikace s krytem z kamene, monolitickým betonovým nebo živičným</t>
  </si>
  <si>
    <t>2037225374</t>
  </si>
  <si>
    <t>Přesun hmot pro komunikace s krytem z kameniva, monolitickým betonovým nebo živičným dopravní vzdálenost do 200 m jakékoliv délky objektu</t>
  </si>
  <si>
    <t>https://podminky.urs.cz/item/CS_URS_2024_01/998225111</t>
  </si>
  <si>
    <t>94</t>
  </si>
  <si>
    <t>998225194</t>
  </si>
  <si>
    <t>Příplatek k přesunu hmot pro pozemní komunikace s krytem z kamene, živičným, betonovým do 5000 m</t>
  </si>
  <si>
    <t>1680079090</t>
  </si>
  <si>
    <t>Přesun hmot pro komunikace s krytem z kameniva, monolitickým betonovým nebo živičným Příplatek k ceně za zvětšený přesun přes vymezenou největší dopravní vzdálenost do 5000 m</t>
  </si>
  <si>
    <t>https://podminky.urs.cz/item/CS_URS_2024_01/998225194</t>
  </si>
  <si>
    <t>PSV</t>
  </si>
  <si>
    <t>Práce a dodávky PSV</t>
  </si>
  <si>
    <t>711</t>
  </si>
  <si>
    <t>Izolace proti vodě, vlhkosti a plynům</t>
  </si>
  <si>
    <t>95</t>
  </si>
  <si>
    <t>711511102</t>
  </si>
  <si>
    <t>Provedení hydroizolace potrubí za studena asfaltovým lakem</t>
  </si>
  <si>
    <t>1483321876</t>
  </si>
  <si>
    <t>Provedení izolace potrubí, nádrží, stok a kanalizačních šachet natěradly a tmely za studena nátěrem lakem asfaltovým</t>
  </si>
  <si>
    <t>https://podminky.urs.cz/item/CS_URS_2024_01/711511102</t>
  </si>
  <si>
    <t>"nátěr potrubí vč. rubu čel, říms a spadišť"</t>
  </si>
  <si>
    <t>28*1,5</t>
  </si>
  <si>
    <t>96</t>
  </si>
  <si>
    <t>11163152</t>
  </si>
  <si>
    <t>lak hydroizolační asfaltový</t>
  </si>
  <si>
    <t>425874636</t>
  </si>
  <si>
    <t>42*0,00035 'Přepočtené koeficientem množství</t>
  </si>
  <si>
    <t>97</t>
  </si>
  <si>
    <t>998711101</t>
  </si>
  <si>
    <t>Přesun hmot tonážní pro izolace proti vodě, vlhkosti a plynům v objektech v do 6 m</t>
  </si>
  <si>
    <t>7758665</t>
  </si>
  <si>
    <t>Přesun hmot pro izolace proti vodě, vlhkosti a plynům stanovený z hmotnosti přesunovaného materiálu vodorovná dopravní vzdálenost do 50 m základní v objektech výšky do 6 m</t>
  </si>
  <si>
    <t>https://podminky.urs.cz/item/CS_URS_2024_01/998711101</t>
  </si>
  <si>
    <t>SO 102 - Likvidace stávajících deponií</t>
  </si>
  <si>
    <t>122251407</t>
  </si>
  <si>
    <t>Vykopávky v zemníku na suchu v hornině třídy těžitelnosti I skupiny 3 objem přes 5000 m3 strojně</t>
  </si>
  <si>
    <t>-461803553</t>
  </si>
  <si>
    <t>Vykopávky v zemnících na suchu strojně zapažených i nezapažených v hornině třídy těžitelnosti I skupiny 3 přes 5 000 m3</t>
  </si>
  <si>
    <t>https://podminky.urs.cz/item/CS_URS_2024_01/122251407</t>
  </si>
  <si>
    <t xml:space="preserve">"predikce horniny tř. 3 = 75%" </t>
  </si>
  <si>
    <t>odvoz zeminy z deponií</t>
  </si>
  <si>
    <t>15500*0,75</t>
  </si>
  <si>
    <t>122351406</t>
  </si>
  <si>
    <t>Vykopávky v zemníku na suchu v hornině třídy těžitelnosti II skupiny 4 objem do 5000 m3 strojně</t>
  </si>
  <si>
    <t>-1012921641</t>
  </si>
  <si>
    <t>Vykopávky v zemnících na suchu strojně zapažených i nezapažených v hornině třídy těžitelnosti II skupiny 4 přes 1 000 do 5 000 m3</t>
  </si>
  <si>
    <t>https://podminky.urs.cz/item/CS_URS_2024_01/122351406</t>
  </si>
  <si>
    <t xml:space="preserve">"predikce horniny tř. 4 = 25%" </t>
  </si>
  <si>
    <t>15500*0,25</t>
  </si>
  <si>
    <t>-1371036240</t>
  </si>
  <si>
    <t>1922096394</t>
  </si>
  <si>
    <t>127847481</t>
  </si>
  <si>
    <t>15500</t>
  </si>
  <si>
    <t>15500*1,8 'Přepočtené koeficientem množství</t>
  </si>
  <si>
    <t>SO 150 - Obnova definitivního dopravního značení</t>
  </si>
  <si>
    <t>162651112-1</t>
  </si>
  <si>
    <t>Vodorovné přemístění výkopku/sypaniny z horniny třídy těžitelnosti I, skupiny 1 až 3 na meziskládku nebo z meziskládky dle dodavatele stavby včetně uložení</t>
  </si>
  <si>
    <t>902312535</t>
  </si>
  <si>
    <t>Vodorovné přemístění výkopku nebo sypaniny po suchu na obvyklém dopravním prostředku, bez naložení výkopku, z horniny třídy těžitelnosti I skupiny 1 až 3 na meziskládku nebo z meziskládky dle dodavatele stavby včetně uložení</t>
  </si>
  <si>
    <t>"výkop jamek pro sloupky" 16*0,8*0,5*0,5</t>
  </si>
  <si>
    <t>"zásyp jamek po sloupcích" 16*0,8*0,5*0,5</t>
  </si>
  <si>
    <t>581265067</t>
  </si>
  <si>
    <t>914111111</t>
  </si>
  <si>
    <t>Montáž svislé dopravní značky do velikosti 1 m2 objímkami na sloupek nebo konzolu</t>
  </si>
  <si>
    <t>-1373462558</t>
  </si>
  <si>
    <t>Montáž svislé dopravní značky základní velikosti do 1 m2 objímkami na sloupky nebo konzoly</t>
  </si>
  <si>
    <t>https://podminky.urs.cz/item/CS_URS_2024_01/914111111</t>
  </si>
  <si>
    <t>nové osazení stávajícího SDZ</t>
  </si>
  <si>
    <t>"B20a (70)" 2</t>
  </si>
  <si>
    <t>"B20b (70)" 2</t>
  </si>
  <si>
    <t>"P1" 8</t>
  </si>
  <si>
    <t>"P4" 4</t>
  </si>
  <si>
    <t>40445601</t>
  </si>
  <si>
    <t>výstražné dopravní značky A1-A30, A33 900mm</t>
  </si>
  <si>
    <t>-1529669038</t>
  </si>
  <si>
    <t>40445620</t>
  </si>
  <si>
    <t>zákazové, příkazové dopravní značky B1-B34, C1-15 700mm</t>
  </si>
  <si>
    <t>15919707</t>
  </si>
  <si>
    <t>914511111.1</t>
  </si>
  <si>
    <t>Montáž sloupku dopravních značek délky do 3,5 m s betonovým základem</t>
  </si>
  <si>
    <t>-1153514385</t>
  </si>
  <si>
    <t>Montáž sloupku dopravních značek délky do 3,5 m do betonového základu</t>
  </si>
  <si>
    <t>https://podminky.urs.cz/item/CS_URS_2024_01/914511111.1</t>
  </si>
  <si>
    <t>sloupek ocel. pozink prům. 70mm</t>
  </si>
  <si>
    <t>betonový základ 0,5x0,5x0,8 z C16/20-XF2</t>
  </si>
  <si>
    <t>40445230</t>
  </si>
  <si>
    <t>sloupek pro dopravní značku Zn D 70mm v 3,5m</t>
  </si>
  <si>
    <t>-186109561</t>
  </si>
  <si>
    <t>40445257</t>
  </si>
  <si>
    <t>svorka upínací na sloupek D 70mm</t>
  </si>
  <si>
    <t>893092808</t>
  </si>
  <si>
    <t>40445254</t>
  </si>
  <si>
    <t>víčko plastové na sloupek D 70mm</t>
  </si>
  <si>
    <t>880599997</t>
  </si>
  <si>
    <t>966006132</t>
  </si>
  <si>
    <t>Odstranění značek dopravních nebo orientačních se sloupky s betonovými patkami</t>
  </si>
  <si>
    <t>-1610613776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</si>
  <si>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</si>
  <si>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https://podminky.urs.cz/item/CS_URS_2024_01/966006132</t>
  </si>
  <si>
    <t>Odstranění stáv. SDZ (komplet, plechy+sloupek+základ), přesun na mezideponii stavby)</t>
  </si>
  <si>
    <t>966006211</t>
  </si>
  <si>
    <t>Odstranění svislých dopravních značek ze sloupů, sloupků nebo konzol</t>
  </si>
  <si>
    <t>40163712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</si>
  <si>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</si>
  <si>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https://podminky.urs.cz/item/CS_URS_2024_01/966006211</t>
  </si>
  <si>
    <t>Vodorovná doprava suti na recyklační středisko nebo skládku ze sypkých materiálů včetně uložení na vzdálenost dle dodavatele stavby</t>
  </si>
  <si>
    <t>416715410</t>
  </si>
  <si>
    <t>betonové patky dopravního značení</t>
  </si>
  <si>
    <t>"bet. patky pro sloupky" 16*0,8*0,5*0,5*2,1</t>
  </si>
  <si>
    <t>-1797313816</t>
  </si>
  <si>
    <t xml:space="preserve">dopravní značení </t>
  </si>
  <si>
    <t>1,376</t>
  </si>
  <si>
    <t>13666519</t>
  </si>
  <si>
    <t>Poplatek za uložení na recyklační skládce (skládkovné) stavebního odpadu z prostého betonu pod kódem 17 01 01</t>
  </si>
  <si>
    <t>1785254351</t>
  </si>
  <si>
    <t>-883077091</t>
  </si>
  <si>
    <t>Přesun hmot pro komunikace s krytem z kameniva, monolitickým betonovým nebo živičným dopravní vzdálenost do 200 m jakékoliv délky objektu</t>
  </si>
  <si>
    <t>-559851326</t>
  </si>
  <si>
    <t>Přesun hmot pro komunikace s krytem z kameniva, monolitickým betonovým nebo živičným Příplatek k ceně za zvětšený přesun přes vymezenou vodorovnou dopravní vzdálenost do 5000 m</t>
  </si>
  <si>
    <t>SO 151 - Provizorní dopravní značení</t>
  </si>
  <si>
    <t>VRN - VRN</t>
  </si>
  <si>
    <t xml:space="preserve">    VRN1 - Průzkumné, geodetické a projektové práce</t>
  </si>
  <si>
    <t>VRN</t>
  </si>
  <si>
    <t>VRN1</t>
  </si>
  <si>
    <t>Průzkumné, geodetické a projektové práce</t>
  </si>
  <si>
    <t>010001001-1</t>
  </si>
  <si>
    <t>Projekt DIO, získání DIR, realizace DIO</t>
  </si>
  <si>
    <t>kpl</t>
  </si>
  <si>
    <t>512</t>
  </si>
  <si>
    <t>-1989916766</t>
  </si>
  <si>
    <t>Poznámka k položce:_x000d_
DIO - posuvné - schémata C/4+C/5 dle TP 66</t>
  </si>
  <si>
    <t>VON - Vedlejší a ostatní náklady</t>
  </si>
  <si>
    <t>VRN - Vedlejší rozpočtové náklady</t>
  </si>
  <si>
    <t xml:space="preserve">    VRN3 - Zařízení staveniště</t>
  </si>
  <si>
    <t>Vedlejší rozpočtové náklady</t>
  </si>
  <si>
    <t>012203000-1</t>
  </si>
  <si>
    <t>Geodetické práce a zaměření skutečného provedení</t>
  </si>
  <si>
    <t>Kč</t>
  </si>
  <si>
    <t>1024</t>
  </si>
  <si>
    <t>-991287179</t>
  </si>
  <si>
    <t>013244000</t>
  </si>
  <si>
    <t>Dokumentace dílenská a výrobní</t>
  </si>
  <si>
    <t>-964697315</t>
  </si>
  <si>
    <t>https://podminky.urs.cz/item/CS_URS_2024_01/013244000</t>
  </si>
  <si>
    <t>013254000</t>
  </si>
  <si>
    <t>Dokumentace skutečného provedení stavby</t>
  </si>
  <si>
    <t>1109324084</t>
  </si>
  <si>
    <t>Průzkumné, geodetické a projektové práce projektové práce dokumentace stavby (výkresová a textová) skutečného provedení stavby</t>
  </si>
  <si>
    <t>https://podminky.urs.cz/item/CS_URS_2024_01/013254000</t>
  </si>
  <si>
    <t>VRN3</t>
  </si>
  <si>
    <t>Zařízení staveniště</t>
  </si>
  <si>
    <t>030001000</t>
  </si>
  <si>
    <t>1931305296</t>
  </si>
  <si>
    <t>Základní rozdělení průvodních činností a nákladů zařízení staveniště</t>
  </si>
  <si>
    <t>https://podminky.urs.cz/item/CS_URS_2024_01/030001000</t>
  </si>
  <si>
    <t>030001000-1</t>
  </si>
  <si>
    <t>Čištění komunikací a prostor dotčených výstavbou</t>
  </si>
  <si>
    <t>-914094701</t>
  </si>
  <si>
    <t>031002000-2</t>
  </si>
  <si>
    <t>Projekt DIO a zajištění DIR</t>
  </si>
  <si>
    <t>1550722989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</si>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</sst>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5113" TargetMode="External" /><Relationship Id="rId2" Type="http://schemas.openxmlformats.org/officeDocument/2006/relationships/hyperlink" Target="https://podminky.urs.cz/item/CS_URS_2024_01/113107163" TargetMode="External" /><Relationship Id="rId3" Type="http://schemas.openxmlformats.org/officeDocument/2006/relationships/hyperlink" Target="https://podminky.urs.cz/item/CS_URS_2024_01/113107172" TargetMode="External" /><Relationship Id="rId4" Type="http://schemas.openxmlformats.org/officeDocument/2006/relationships/hyperlink" Target="https://podminky.urs.cz/item/CS_URS_2024_01/113107183" TargetMode="External" /><Relationship Id="rId5" Type="http://schemas.openxmlformats.org/officeDocument/2006/relationships/hyperlink" Target="https://podminky.urs.cz/item/CS_URS_2024_01/113107221" TargetMode="External" /><Relationship Id="rId6" Type="http://schemas.openxmlformats.org/officeDocument/2006/relationships/hyperlink" Target="https://podminky.urs.cz/item/CS_URS_2024_01/113107230" TargetMode="External" /><Relationship Id="rId7" Type="http://schemas.openxmlformats.org/officeDocument/2006/relationships/hyperlink" Target="https://podminky.urs.cz/item/CS_URS_2024_01/113107236" TargetMode="External" /><Relationship Id="rId8" Type="http://schemas.openxmlformats.org/officeDocument/2006/relationships/hyperlink" Target="https://podminky.urs.cz/item/CS_URS_2024_01/122251106" TargetMode="External" /><Relationship Id="rId9" Type="http://schemas.openxmlformats.org/officeDocument/2006/relationships/hyperlink" Target="https://podminky.urs.cz/item/CS_URS_2024_01/122251106" TargetMode="External" /><Relationship Id="rId10" Type="http://schemas.openxmlformats.org/officeDocument/2006/relationships/hyperlink" Target="https://podminky.urs.cz/item/CS_URS_2024_01/122351106" TargetMode="External" /><Relationship Id="rId11" Type="http://schemas.openxmlformats.org/officeDocument/2006/relationships/hyperlink" Target="https://podminky.urs.cz/item/CS_URS_2024_01/132251104" TargetMode="External" /><Relationship Id="rId12" Type="http://schemas.openxmlformats.org/officeDocument/2006/relationships/hyperlink" Target="https://podminky.urs.cz/item/CS_URS_2024_01/155131312" TargetMode="External" /><Relationship Id="rId13" Type="http://schemas.openxmlformats.org/officeDocument/2006/relationships/hyperlink" Target="https://podminky.urs.cz/item/CS_URS_2024_01/171152121" TargetMode="External" /><Relationship Id="rId14" Type="http://schemas.openxmlformats.org/officeDocument/2006/relationships/hyperlink" Target="https://podminky.urs.cz/item/CS_URS_2024_01/174151101" TargetMode="External" /><Relationship Id="rId15" Type="http://schemas.openxmlformats.org/officeDocument/2006/relationships/hyperlink" Target="https://podminky.urs.cz/item/CS_URS_2024_01/181151311" TargetMode="External" /><Relationship Id="rId16" Type="http://schemas.openxmlformats.org/officeDocument/2006/relationships/hyperlink" Target="https://podminky.urs.cz/item/CS_URS_2024_01/181151313" TargetMode="External" /><Relationship Id="rId17" Type="http://schemas.openxmlformats.org/officeDocument/2006/relationships/hyperlink" Target="https://podminky.urs.cz/item/CS_URS_2024_01/181351113" TargetMode="External" /><Relationship Id="rId18" Type="http://schemas.openxmlformats.org/officeDocument/2006/relationships/hyperlink" Target="https://podminky.urs.cz/item/CS_URS_2024_01/181951112" TargetMode="External" /><Relationship Id="rId19" Type="http://schemas.openxmlformats.org/officeDocument/2006/relationships/hyperlink" Target="https://podminky.urs.cz/item/CS_URS_2024_01/182151111" TargetMode="External" /><Relationship Id="rId20" Type="http://schemas.openxmlformats.org/officeDocument/2006/relationships/hyperlink" Target="https://podminky.urs.cz/item/CS_URS_2024_01/183102214" TargetMode="External" /><Relationship Id="rId21" Type="http://schemas.openxmlformats.org/officeDocument/2006/relationships/hyperlink" Target="https://podminky.urs.cz/item/CS_URS_2024_01/183405211" TargetMode="External" /><Relationship Id="rId22" Type="http://schemas.openxmlformats.org/officeDocument/2006/relationships/hyperlink" Target="https://podminky.urs.cz/item/CS_URS_2024_01/184102124" TargetMode="External" /><Relationship Id="rId23" Type="http://schemas.openxmlformats.org/officeDocument/2006/relationships/hyperlink" Target="https://podminky.urs.cz/item/CS_URS_2024_01/184215132" TargetMode="External" /><Relationship Id="rId24" Type="http://schemas.openxmlformats.org/officeDocument/2006/relationships/hyperlink" Target="https://podminky.urs.cz/item/CS_URS_2024_01/184401111" TargetMode="External" /><Relationship Id="rId25" Type="http://schemas.openxmlformats.org/officeDocument/2006/relationships/hyperlink" Target="https://podminky.urs.cz/item/CS_URS_2024_01/184502113" TargetMode="External" /><Relationship Id="rId26" Type="http://schemas.openxmlformats.org/officeDocument/2006/relationships/hyperlink" Target="https://podminky.urs.cz/item/CS_URS_2024_01/273311124" TargetMode="External" /><Relationship Id="rId27" Type="http://schemas.openxmlformats.org/officeDocument/2006/relationships/hyperlink" Target="https://podminky.urs.cz/item/CS_URS_2024_01/274311124" TargetMode="External" /><Relationship Id="rId28" Type="http://schemas.openxmlformats.org/officeDocument/2006/relationships/hyperlink" Target="https://podminky.urs.cz/item/CS_URS_2024_01/274311126" TargetMode="External" /><Relationship Id="rId29" Type="http://schemas.openxmlformats.org/officeDocument/2006/relationships/hyperlink" Target="https://podminky.urs.cz/item/CS_URS_2024_01/274354111" TargetMode="External" /><Relationship Id="rId30" Type="http://schemas.openxmlformats.org/officeDocument/2006/relationships/hyperlink" Target="https://podminky.urs.cz/item/CS_URS_2024_01/274354211" TargetMode="External" /><Relationship Id="rId31" Type="http://schemas.openxmlformats.org/officeDocument/2006/relationships/hyperlink" Target="https://podminky.urs.cz/item/CS_URS_2024_01/275321118" TargetMode="External" /><Relationship Id="rId32" Type="http://schemas.openxmlformats.org/officeDocument/2006/relationships/hyperlink" Target="https://podminky.urs.cz/item/CS_URS_2024_01/275354111" TargetMode="External" /><Relationship Id="rId33" Type="http://schemas.openxmlformats.org/officeDocument/2006/relationships/hyperlink" Target="https://podminky.urs.cz/item/CS_URS_2024_01/275354211" TargetMode="External" /><Relationship Id="rId34" Type="http://schemas.openxmlformats.org/officeDocument/2006/relationships/hyperlink" Target="https://podminky.urs.cz/item/CS_URS_2024_01/275361116" TargetMode="External" /><Relationship Id="rId35" Type="http://schemas.openxmlformats.org/officeDocument/2006/relationships/hyperlink" Target="https://podminky.urs.cz/item/CS_URS_2024_01/451311111" TargetMode="External" /><Relationship Id="rId36" Type="http://schemas.openxmlformats.org/officeDocument/2006/relationships/hyperlink" Target="https://podminky.urs.cz/item/CS_URS_2024_01/451576121" TargetMode="External" /><Relationship Id="rId37" Type="http://schemas.openxmlformats.org/officeDocument/2006/relationships/hyperlink" Target="https://podminky.urs.cz/item/CS_URS_2024_01/465513157" TargetMode="External" /><Relationship Id="rId38" Type="http://schemas.openxmlformats.org/officeDocument/2006/relationships/hyperlink" Target="https://podminky.urs.cz/item/CS_URS_2024_01/564871111" TargetMode="External" /><Relationship Id="rId39" Type="http://schemas.openxmlformats.org/officeDocument/2006/relationships/hyperlink" Target="https://podminky.urs.cz/item/CS_URS_2024_01/565135121" TargetMode="External" /><Relationship Id="rId40" Type="http://schemas.openxmlformats.org/officeDocument/2006/relationships/hyperlink" Target="https://podminky.urs.cz/item/CS_URS_2024_01/567132112" TargetMode="External" /><Relationship Id="rId41" Type="http://schemas.openxmlformats.org/officeDocument/2006/relationships/hyperlink" Target="https://podminky.urs.cz/item/CS_URS_2024_01/569851111" TargetMode="External" /><Relationship Id="rId42" Type="http://schemas.openxmlformats.org/officeDocument/2006/relationships/hyperlink" Target="https://podminky.urs.cz/item/CS_URS_2024_01/569903311" TargetMode="External" /><Relationship Id="rId43" Type="http://schemas.openxmlformats.org/officeDocument/2006/relationships/hyperlink" Target="https://podminky.urs.cz/item/CS_URS_2024_01/573191111" TargetMode="External" /><Relationship Id="rId44" Type="http://schemas.openxmlformats.org/officeDocument/2006/relationships/hyperlink" Target="https://podminky.urs.cz/item/CS_URS_2024_01/577134141" TargetMode="External" /><Relationship Id="rId45" Type="http://schemas.openxmlformats.org/officeDocument/2006/relationships/hyperlink" Target="https://podminky.urs.cz/item/CS_URS_2024_01/577155142" TargetMode="External" /><Relationship Id="rId46" Type="http://schemas.openxmlformats.org/officeDocument/2006/relationships/hyperlink" Target="https://podminky.urs.cz/item/CS_URS_2024_01/597161111" TargetMode="External" /><Relationship Id="rId47" Type="http://schemas.openxmlformats.org/officeDocument/2006/relationships/hyperlink" Target="https://podminky.urs.cz/item/CS_URS_2024_01/599141111" TargetMode="External" /><Relationship Id="rId48" Type="http://schemas.openxmlformats.org/officeDocument/2006/relationships/hyperlink" Target="https://podminky.urs.cz/item/CS_URS_2024_01/822422112" TargetMode="External" /><Relationship Id="rId49" Type="http://schemas.openxmlformats.org/officeDocument/2006/relationships/hyperlink" Target="https://podminky.urs.cz/item/CS_URS_2024_01/919521100-1" TargetMode="External" /><Relationship Id="rId50" Type="http://schemas.openxmlformats.org/officeDocument/2006/relationships/hyperlink" Target="https://podminky.urs.cz/item/CS_URS_2024_01/912211111" TargetMode="External" /><Relationship Id="rId51" Type="http://schemas.openxmlformats.org/officeDocument/2006/relationships/hyperlink" Target="https://podminky.urs.cz/item/CS_URS_2024_01/919112222" TargetMode="External" /><Relationship Id="rId52" Type="http://schemas.openxmlformats.org/officeDocument/2006/relationships/hyperlink" Target="https://podminky.urs.cz/item/CS_URS_2024_01/919735114" TargetMode="External" /><Relationship Id="rId53" Type="http://schemas.openxmlformats.org/officeDocument/2006/relationships/hyperlink" Target="https://podminky.urs.cz/item/CS_URS_2024_01/935112211" TargetMode="External" /><Relationship Id="rId54" Type="http://schemas.openxmlformats.org/officeDocument/2006/relationships/hyperlink" Target="https://podminky.urs.cz/item/CS_URS_2024_01/938902152" TargetMode="External" /><Relationship Id="rId55" Type="http://schemas.openxmlformats.org/officeDocument/2006/relationships/hyperlink" Target="https://podminky.urs.cz/item/CS_URS_2024_01/966006255" TargetMode="External" /><Relationship Id="rId56" Type="http://schemas.openxmlformats.org/officeDocument/2006/relationships/hyperlink" Target="https://podminky.urs.cz/item/CS_URS_2024_01/966008112" TargetMode="External" /><Relationship Id="rId57" Type="http://schemas.openxmlformats.org/officeDocument/2006/relationships/hyperlink" Target="https://podminky.urs.cz/item/CS_URS_2024_01/966008113" TargetMode="External" /><Relationship Id="rId58" Type="http://schemas.openxmlformats.org/officeDocument/2006/relationships/hyperlink" Target="https://podminky.urs.cz/item/CS_URS_2024_01/966008212" TargetMode="External" /><Relationship Id="rId59" Type="http://schemas.openxmlformats.org/officeDocument/2006/relationships/hyperlink" Target="https://podminky.urs.cz/item/CS_URS_2024_01/966008311" TargetMode="External" /><Relationship Id="rId60" Type="http://schemas.openxmlformats.org/officeDocument/2006/relationships/hyperlink" Target="https://podminky.urs.cz/item/CS_URS_2024_01/977211111" TargetMode="External" /><Relationship Id="rId61" Type="http://schemas.openxmlformats.org/officeDocument/2006/relationships/hyperlink" Target="https://podminky.urs.cz/item/CS_URS_2024_01/985311112" TargetMode="External" /><Relationship Id="rId62" Type="http://schemas.openxmlformats.org/officeDocument/2006/relationships/hyperlink" Target="https://podminky.urs.cz/item/CS_URS_2024_01/997013871" TargetMode="External" /><Relationship Id="rId63" Type="http://schemas.openxmlformats.org/officeDocument/2006/relationships/hyperlink" Target="https://podminky.urs.cz/item/CS_URS_2024_01/997221612" TargetMode="External" /><Relationship Id="rId64" Type="http://schemas.openxmlformats.org/officeDocument/2006/relationships/hyperlink" Target="https://podminky.urs.cz/item/CS_URS_2024_01/997221861" TargetMode="External" /><Relationship Id="rId65" Type="http://schemas.openxmlformats.org/officeDocument/2006/relationships/hyperlink" Target="https://podminky.urs.cz/item/CS_URS_2024_01/997221862" TargetMode="External" /><Relationship Id="rId66" Type="http://schemas.openxmlformats.org/officeDocument/2006/relationships/hyperlink" Target="https://podminky.urs.cz/item/CS_URS_2024_01/997221873" TargetMode="External" /><Relationship Id="rId67" Type="http://schemas.openxmlformats.org/officeDocument/2006/relationships/hyperlink" Target="https://podminky.urs.cz/item/CS_URS_2024_01/997221875" TargetMode="External" /><Relationship Id="rId68" Type="http://schemas.openxmlformats.org/officeDocument/2006/relationships/hyperlink" Target="https://podminky.urs.cz/item/CS_URS_2024_01/998225111" TargetMode="External" /><Relationship Id="rId69" Type="http://schemas.openxmlformats.org/officeDocument/2006/relationships/hyperlink" Target="https://podminky.urs.cz/item/CS_URS_2024_01/998225194" TargetMode="External" /><Relationship Id="rId70" Type="http://schemas.openxmlformats.org/officeDocument/2006/relationships/hyperlink" Target="https://podminky.urs.cz/item/CS_URS_2024_01/711511102" TargetMode="External" /><Relationship Id="rId71" Type="http://schemas.openxmlformats.org/officeDocument/2006/relationships/hyperlink" Target="https://podminky.urs.cz/item/CS_URS_2024_01/998711101" TargetMode="External" /><Relationship Id="rId7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407" TargetMode="External" /><Relationship Id="rId2" Type="http://schemas.openxmlformats.org/officeDocument/2006/relationships/hyperlink" Target="https://podminky.urs.cz/item/CS_URS_2024_01/122351406" TargetMode="External" /><Relationship Id="rId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74151101" TargetMode="External" /><Relationship Id="rId2" Type="http://schemas.openxmlformats.org/officeDocument/2006/relationships/hyperlink" Target="https://podminky.urs.cz/item/CS_URS_2024_01/914111111" TargetMode="External" /><Relationship Id="rId3" Type="http://schemas.openxmlformats.org/officeDocument/2006/relationships/hyperlink" Target="https://podminky.urs.cz/item/CS_URS_2024_01/914511111.1" TargetMode="External" /><Relationship Id="rId4" Type="http://schemas.openxmlformats.org/officeDocument/2006/relationships/hyperlink" Target="https://podminky.urs.cz/item/CS_URS_2024_01/966006132" TargetMode="External" /><Relationship Id="rId5" Type="http://schemas.openxmlformats.org/officeDocument/2006/relationships/hyperlink" Target="https://podminky.urs.cz/item/CS_URS_2024_01/966006211" TargetMode="External" /><Relationship Id="rId6" Type="http://schemas.openxmlformats.org/officeDocument/2006/relationships/hyperlink" Target="https://podminky.urs.cz/item/CS_URS_2024_01/997221612" TargetMode="External" /><Relationship Id="rId7" Type="http://schemas.openxmlformats.org/officeDocument/2006/relationships/hyperlink" Target="https://podminky.urs.cz/item/CS_URS_2024_01/997221861" TargetMode="External" /><Relationship Id="rId8" Type="http://schemas.openxmlformats.org/officeDocument/2006/relationships/hyperlink" Target="https://podminky.urs.cz/item/CS_URS_2024_01/998225111" TargetMode="External" /><Relationship Id="rId9" Type="http://schemas.openxmlformats.org/officeDocument/2006/relationships/hyperlink" Target="https://podminky.urs.cz/item/CS_URS_2024_01/998225194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3244000" TargetMode="External" /><Relationship Id="rId2" Type="http://schemas.openxmlformats.org/officeDocument/2006/relationships/hyperlink" Target="https://podminky.urs.cz/item/CS_URS_2024_01/013254000" TargetMode="External" /><Relationship Id="rId3" Type="http://schemas.openxmlformats.org/officeDocument/2006/relationships/hyperlink" Target="https://podminky.urs.cz/item/CS_URS_2024_01/030001000" TargetMode="External" /><Relationship Id="rId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55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2024-100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Přeložka silnice II/187 – Číhaň - Kolinec Oprava komunikace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mezi obcemi Číhaň – Kolinec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5. 6. 2024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SÚS Plzeňského kraje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VIN Consult, s. r. 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Oprava komunikac...'!J30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101 - Oprava komunikac...'!P90</f>
        <v>0</v>
      </c>
      <c r="AV55" s="122">
        <f>'SO 101 - Oprava komunikac...'!J33</f>
        <v>0</v>
      </c>
      <c r="AW55" s="122">
        <f>'SO 101 - Oprava komunikac...'!J34</f>
        <v>0</v>
      </c>
      <c r="AX55" s="122">
        <f>'SO 101 - Oprava komunikac...'!J35</f>
        <v>0</v>
      </c>
      <c r="AY55" s="122">
        <f>'SO 101 - Oprava komunikac...'!J36</f>
        <v>0</v>
      </c>
      <c r="AZ55" s="122">
        <f>'SO 101 - Oprava komunikac...'!F33</f>
        <v>0</v>
      </c>
      <c r="BA55" s="122">
        <f>'SO 101 - Oprava komunikac...'!F34</f>
        <v>0</v>
      </c>
      <c r="BB55" s="122">
        <f>'SO 101 - Oprava komunikac...'!F35</f>
        <v>0</v>
      </c>
      <c r="BC55" s="122">
        <f>'SO 101 - Oprava komunikac...'!F36</f>
        <v>0</v>
      </c>
      <c r="BD55" s="124">
        <f>'SO 101 - Oprava komunikac...'!F37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Likvidace stávaj...'!J30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102 - Likvidace stávaj...'!P81</f>
        <v>0</v>
      </c>
      <c r="AV56" s="122">
        <f>'SO 102 - Likvidace stávaj...'!J33</f>
        <v>0</v>
      </c>
      <c r="AW56" s="122">
        <f>'SO 102 - Likvidace stávaj...'!J34</f>
        <v>0</v>
      </c>
      <c r="AX56" s="122">
        <f>'SO 102 - Likvidace stávaj...'!J35</f>
        <v>0</v>
      </c>
      <c r="AY56" s="122">
        <f>'SO 102 - Likvidace stávaj...'!J36</f>
        <v>0</v>
      </c>
      <c r="AZ56" s="122">
        <f>'SO 102 - Likvidace stávaj...'!F33</f>
        <v>0</v>
      </c>
      <c r="BA56" s="122">
        <f>'SO 102 - Likvidace stávaj...'!F34</f>
        <v>0</v>
      </c>
      <c r="BB56" s="122">
        <f>'SO 102 - Likvidace stávaj...'!F35</f>
        <v>0</v>
      </c>
      <c r="BC56" s="122">
        <f>'SO 102 - Likvidace stávaj...'!F36</f>
        <v>0</v>
      </c>
      <c r="BD56" s="124">
        <f>'SO 102 - Likvidace stávaj...'!F37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150 - Obnova definitiv...'!J30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79</v>
      </c>
      <c r="AR57" s="120"/>
      <c r="AS57" s="121">
        <v>0</v>
      </c>
      <c r="AT57" s="122">
        <f>ROUND(SUM(AV57:AW57),2)</f>
        <v>0</v>
      </c>
      <c r="AU57" s="123">
        <f>'SO 150 - Obnova definitiv...'!P84</f>
        <v>0</v>
      </c>
      <c r="AV57" s="122">
        <f>'SO 150 - Obnova definitiv...'!J33</f>
        <v>0</v>
      </c>
      <c r="AW57" s="122">
        <f>'SO 150 - Obnova definitiv...'!J34</f>
        <v>0</v>
      </c>
      <c r="AX57" s="122">
        <f>'SO 150 - Obnova definitiv...'!J35</f>
        <v>0</v>
      </c>
      <c r="AY57" s="122">
        <f>'SO 150 - Obnova definitiv...'!J36</f>
        <v>0</v>
      </c>
      <c r="AZ57" s="122">
        <f>'SO 150 - Obnova definitiv...'!F33</f>
        <v>0</v>
      </c>
      <c r="BA57" s="122">
        <f>'SO 150 - Obnova definitiv...'!F34</f>
        <v>0</v>
      </c>
      <c r="BB57" s="122">
        <f>'SO 150 - Obnova definitiv...'!F35</f>
        <v>0</v>
      </c>
      <c r="BC57" s="122">
        <f>'SO 150 - Obnova definitiv...'!F36</f>
        <v>0</v>
      </c>
      <c r="BD57" s="124">
        <f>'SO 150 - Obnova definitiv...'!F37</f>
        <v>0</v>
      </c>
      <c r="BE57" s="7"/>
      <c r="BT57" s="125" t="s">
        <v>80</v>
      </c>
      <c r="BV57" s="125" t="s">
        <v>74</v>
      </c>
      <c r="BW57" s="125" t="s">
        <v>88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151 - Provizorní dopra...'!J30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79</v>
      </c>
      <c r="AR58" s="120"/>
      <c r="AS58" s="121">
        <v>0</v>
      </c>
      <c r="AT58" s="122">
        <f>ROUND(SUM(AV58:AW58),2)</f>
        <v>0</v>
      </c>
      <c r="AU58" s="123">
        <f>'SO 151 - Provizorní dopra...'!P81</f>
        <v>0</v>
      </c>
      <c r="AV58" s="122">
        <f>'SO 151 - Provizorní dopra...'!J33</f>
        <v>0</v>
      </c>
      <c r="AW58" s="122">
        <f>'SO 151 - Provizorní dopra...'!J34</f>
        <v>0</v>
      </c>
      <c r="AX58" s="122">
        <f>'SO 151 - Provizorní dopra...'!J35</f>
        <v>0</v>
      </c>
      <c r="AY58" s="122">
        <f>'SO 151 - Provizorní dopra...'!J36</f>
        <v>0</v>
      </c>
      <c r="AZ58" s="122">
        <f>'SO 151 - Provizorní dopra...'!F33</f>
        <v>0</v>
      </c>
      <c r="BA58" s="122">
        <f>'SO 151 - Provizorní dopra...'!F34</f>
        <v>0</v>
      </c>
      <c r="BB58" s="122">
        <f>'SO 151 - Provizorní dopra...'!F35</f>
        <v>0</v>
      </c>
      <c r="BC58" s="122">
        <f>'SO 151 - Provizorní dopra...'!F36</f>
        <v>0</v>
      </c>
      <c r="BD58" s="124">
        <f>'SO 151 - Provizorní dopra...'!F37</f>
        <v>0</v>
      </c>
      <c r="BE58" s="7"/>
      <c r="BT58" s="125" t="s">
        <v>80</v>
      </c>
      <c r="BV58" s="125" t="s">
        <v>74</v>
      </c>
      <c r="BW58" s="125" t="s">
        <v>91</v>
      </c>
      <c r="BX58" s="125" t="s">
        <v>5</v>
      </c>
      <c r="CL58" s="125" t="s">
        <v>19</v>
      </c>
      <c r="CM58" s="125" t="s">
        <v>82</v>
      </c>
    </row>
    <row r="59" s="7" customFormat="1" ht="16.5" customHeight="1">
      <c r="A59" s="113" t="s">
        <v>76</v>
      </c>
      <c r="B59" s="114"/>
      <c r="C59" s="115"/>
      <c r="D59" s="116" t="s">
        <v>92</v>
      </c>
      <c r="E59" s="116"/>
      <c r="F59" s="116"/>
      <c r="G59" s="116"/>
      <c r="H59" s="116"/>
      <c r="I59" s="117"/>
      <c r="J59" s="116" t="s">
        <v>93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'VON - Vedlejší a ostatní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92</v>
      </c>
      <c r="AR59" s="120"/>
      <c r="AS59" s="126">
        <v>0</v>
      </c>
      <c r="AT59" s="127">
        <f>ROUND(SUM(AV59:AW59),2)</f>
        <v>0</v>
      </c>
      <c r="AU59" s="128">
        <f>'VON - Vedlejší a ostatní ...'!P82</f>
        <v>0</v>
      </c>
      <c r="AV59" s="127">
        <f>'VON - Vedlejší a ostatní ...'!J33</f>
        <v>0</v>
      </c>
      <c r="AW59" s="127">
        <f>'VON - Vedlejší a ostatní ...'!J34</f>
        <v>0</v>
      </c>
      <c r="AX59" s="127">
        <f>'VON - Vedlejší a ostatní ...'!J35</f>
        <v>0</v>
      </c>
      <c r="AY59" s="127">
        <f>'VON - Vedlejší a ostatní ...'!J36</f>
        <v>0</v>
      </c>
      <c r="AZ59" s="127">
        <f>'VON - Vedlejší a ostatní ...'!F33</f>
        <v>0</v>
      </c>
      <c r="BA59" s="127">
        <f>'VON - Vedlejší a ostatní ...'!F34</f>
        <v>0</v>
      </c>
      <c r="BB59" s="127">
        <f>'VON - Vedlejší a ostatní ...'!F35</f>
        <v>0</v>
      </c>
      <c r="BC59" s="127">
        <f>'VON - Vedlejší a ostatní ...'!F36</f>
        <v>0</v>
      </c>
      <c r="BD59" s="129">
        <f>'VON - Vedlejší a ostatní ...'!F37</f>
        <v>0</v>
      </c>
      <c r="BE59" s="7"/>
      <c r="BT59" s="125" t="s">
        <v>80</v>
      </c>
      <c r="BV59" s="125" t="s">
        <v>74</v>
      </c>
      <c r="BW59" s="125" t="s">
        <v>94</v>
      </c>
      <c r="BX59" s="125" t="s">
        <v>5</v>
      </c>
      <c r="CL59" s="125" t="s">
        <v>19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rc+DagL3jiz+85z2Ntsj2nyKvSsY+qvzTDy8AvIa7Aqk/AVZuhulvkkf2n/hJzUYZWS43Mq0u/IVIB4b0Wx34w==" hashValue="kCAqWZHH5d/6HRax5E/0EOCa4Rq+/CYgKwwrtBQMIZmEhywHabznwlDbFrdHxrMg3jyvUQ4LH+35wryeTIE6ZA==" algorithmName="SHA-512" password="98D8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Oprava komunikac...'!C2" display="/"/>
    <hyperlink ref="A56" location="'SO 102 - Likvidace stávaj...'!C2" display="/"/>
    <hyperlink ref="A57" location="'SO 150 - Obnova definitiv...'!C2" display="/"/>
    <hyperlink ref="A58" location="'SO 151 - Provizorní dopra...'!C2" display="/"/>
    <hyperlink ref="A59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Přeložka silnice II/187 – Číhaň - Kolinec Oprava komunikace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5. 6. 2024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55.25" customHeight="1">
      <c r="A27" s="140"/>
      <c r="B27" s="141"/>
      <c r="C27" s="140"/>
      <c r="D27" s="140"/>
      <c r="E27" s="142" t="s">
        <v>98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ROUND((SUM(BE90:BE763)),  2)</f>
        <v>0</v>
      </c>
      <c r="G33" s="40"/>
      <c r="H33" s="40"/>
      <c r="I33" s="150">
        <v>0.20999999999999999</v>
      </c>
      <c r="J33" s="149">
        <f>ROUND(((SUM(BE90:BE763))*I33),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ROUND((SUM(BF90:BF763)),  2)</f>
        <v>0</v>
      </c>
      <c r="G34" s="40"/>
      <c r="H34" s="40"/>
      <c r="I34" s="150">
        <v>0.12</v>
      </c>
      <c r="J34" s="149">
        <f>ROUND(((SUM(BF90:BF763))*I34),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ROUND((SUM(BG90:BG763)),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ROUND((SUM(BH90:BH763)),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ROUND((SUM(BI90:BI763)),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Přeložka silnice II/187 – Číhaň - Kolinec Oprava komunikace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Oprava komunikace II/187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mezi obcemi Číhaň – Kolinec</v>
      </c>
      <c r="G52" s="42"/>
      <c r="H52" s="42"/>
      <c r="I52" s="34" t="s">
        <v>23</v>
      </c>
      <c r="J52" s="74" t="str">
        <f>IF(J12="","",J12)</f>
        <v>5. 6. 2024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</v>
      </c>
      <c r="G54" s="42"/>
      <c r="H54" s="42"/>
      <c r="I54" s="34" t="s">
        <v>31</v>
      </c>
      <c r="J54" s="38" t="str">
        <f>E21</f>
        <v>VIN Consult, s. r. 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J344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106</v>
      </c>
      <c r="E63" s="176"/>
      <c r="F63" s="176"/>
      <c r="G63" s="176"/>
      <c r="H63" s="176"/>
      <c r="I63" s="176"/>
      <c r="J63" s="177">
        <f>J388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J410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</v>
      </c>
      <c r="E65" s="176"/>
      <c r="F65" s="176"/>
      <c r="G65" s="176"/>
      <c r="H65" s="176"/>
      <c r="I65" s="176"/>
      <c r="J65" s="177">
        <f>J476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109</v>
      </c>
      <c r="E66" s="176"/>
      <c r="F66" s="176"/>
      <c r="G66" s="176"/>
      <c r="H66" s="176"/>
      <c r="I66" s="176"/>
      <c r="J66" s="177">
        <f>J488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110</v>
      </c>
      <c r="E67" s="176"/>
      <c r="F67" s="176"/>
      <c r="G67" s="176"/>
      <c r="H67" s="176"/>
      <c r="I67" s="176"/>
      <c r="J67" s="177">
        <f>J610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111</v>
      </c>
      <c r="E68" s="176"/>
      <c r="F68" s="176"/>
      <c r="G68" s="176"/>
      <c r="H68" s="176"/>
      <c r="I68" s="176"/>
      <c r="J68" s="177">
        <f>J743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112</v>
      </c>
      <c r="E69" s="170"/>
      <c r="F69" s="170"/>
      <c r="G69" s="170"/>
      <c r="H69" s="170"/>
      <c r="I69" s="170"/>
      <c r="J69" s="171">
        <f>J750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113</v>
      </c>
      <c r="E70" s="176"/>
      <c r="F70" s="176"/>
      <c r="G70" s="176"/>
      <c r="H70" s="176"/>
      <c r="I70" s="176"/>
      <c r="J70" s="177">
        <f>J751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114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Přeložka silnice II/187 – Číhaň - Kolinec Oprava komunikace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101 - Oprava komunikace II/187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mezi obcemi Číhaň – Kolinec</v>
      </c>
      <c r="G84" s="42"/>
      <c r="H84" s="42"/>
      <c r="I84" s="34" t="s">
        <v>23</v>
      </c>
      <c r="J84" s="74" t="str">
        <f>IF(J12="","",J12)</f>
        <v>5. 6. 2024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SÚS Plzeňského kraje</v>
      </c>
      <c r="G86" s="42"/>
      <c r="H86" s="42"/>
      <c r="I86" s="34" t="s">
        <v>31</v>
      </c>
      <c r="J86" s="38" t="str">
        <f>E21</f>
        <v>VIN Consult, s. r. 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29</v>
      </c>
      <c r="D87" s="42"/>
      <c r="E87" s="42"/>
      <c r="F87" s="29" t="str">
        <f>IF(E18="","",E18)</f>
        <v>Vyplň údaj</v>
      </c>
      <c r="G87" s="42"/>
      <c r="H87" s="42"/>
      <c r="I87" s="34" t="s">
        <v>34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115</v>
      </c>
      <c r="D89" s="182" t="s">
        <v>57</v>
      </c>
      <c r="E89" s="182" t="s">
        <v>53</v>
      </c>
      <c r="F89" s="182" t="s">
        <v>54</v>
      </c>
      <c r="G89" s="182" t="s">
        <v>116</v>
      </c>
      <c r="H89" s="182" t="s">
        <v>117</v>
      </c>
      <c r="I89" s="182" t="s">
        <v>118</v>
      </c>
      <c r="J89" s="182" t="s">
        <v>101</v>
      </c>
      <c r="K89" s="183" t="s">
        <v>119</v>
      </c>
      <c r="L89" s="184"/>
      <c r="M89" s="94" t="s">
        <v>19</v>
      </c>
      <c r="N89" s="95" t="s">
        <v>42</v>
      </c>
      <c r="O89" s="95" t="s">
        <v>120</v>
      </c>
      <c r="P89" s="95" t="s">
        <v>121</v>
      </c>
      <c r="Q89" s="95" t="s">
        <v>122</v>
      </c>
      <c r="R89" s="95" t="s">
        <v>123</v>
      </c>
      <c r="S89" s="95" t="s">
        <v>124</v>
      </c>
      <c r="T89" s="96" t="s">
        <v>125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126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P91+P750</f>
        <v>0</v>
      </c>
      <c r="Q90" s="98"/>
      <c r="R90" s="187">
        <f>R91+R750</f>
        <v>2059.5197431199999</v>
      </c>
      <c r="S90" s="98"/>
      <c r="T90" s="188">
        <f>T91+T750</f>
        <v>3274.9521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71</v>
      </c>
      <c r="AU90" s="19" t="s">
        <v>102</v>
      </c>
      <c r="BK90" s="189">
        <f>BK91+BK750</f>
        <v>0</v>
      </c>
    </row>
    <row r="91" s="12" customFormat="1" ht="25.92" customHeight="1">
      <c r="A91" s="12"/>
      <c r="B91" s="190"/>
      <c r="C91" s="191"/>
      <c r="D91" s="192" t="s">
        <v>71</v>
      </c>
      <c r="E91" s="193" t="s">
        <v>127</v>
      </c>
      <c r="F91" s="193" t="s">
        <v>128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P92+P344+P388+P410+P476+P488+P610+P743</f>
        <v>0</v>
      </c>
      <c r="Q91" s="198"/>
      <c r="R91" s="199">
        <f>R92+R344+R388+R410+R476+R488+R610+R743</f>
        <v>2059.5047431200001</v>
      </c>
      <c r="S91" s="198"/>
      <c r="T91" s="200">
        <f>T92+T344+T388+T410+T476+T488+T610+T743</f>
        <v>3274.9521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80</v>
      </c>
      <c r="AT91" s="202" t="s">
        <v>71</v>
      </c>
      <c r="AU91" s="202" t="s">
        <v>72</v>
      </c>
      <c r="AY91" s="201" t="s">
        <v>129</v>
      </c>
      <c r="BK91" s="203">
        <f>BK92+BK344+BK388+BK410+BK476+BK488+BK610+BK743</f>
        <v>0</v>
      </c>
    </row>
    <row r="92" s="12" customFormat="1" ht="22.8" customHeight="1">
      <c r="A92" s="12"/>
      <c r="B92" s="190"/>
      <c r="C92" s="191"/>
      <c r="D92" s="192" t="s">
        <v>71</v>
      </c>
      <c r="E92" s="204" t="s">
        <v>80</v>
      </c>
      <c r="F92" s="204" t="s">
        <v>130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SUM(P93:P343)</f>
        <v>0</v>
      </c>
      <c r="Q92" s="198"/>
      <c r="R92" s="199">
        <f>SUM(R93:R343)</f>
        <v>675.82035400000007</v>
      </c>
      <c r="S92" s="198"/>
      <c r="T92" s="200">
        <f>SUM(T93:T343)</f>
        <v>1423.1499999999999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80</v>
      </c>
      <c r="AY92" s="201" t="s">
        <v>129</v>
      </c>
      <c r="BK92" s="203">
        <f>SUM(BK93:BK343)</f>
        <v>0</v>
      </c>
    </row>
    <row r="93" s="2" customFormat="1" ht="16.5" customHeight="1">
      <c r="A93" s="40"/>
      <c r="B93" s="41"/>
      <c r="C93" s="206" t="s">
        <v>80</v>
      </c>
      <c r="D93" s="206" t="s">
        <v>131</v>
      </c>
      <c r="E93" s="207" t="s">
        <v>132</v>
      </c>
      <c r="F93" s="208" t="s">
        <v>133</v>
      </c>
      <c r="G93" s="209" t="s">
        <v>134</v>
      </c>
      <c r="H93" s="210">
        <v>450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0.58599999999999997</v>
      </c>
      <c r="T93" s="216">
        <f>S93*H93</f>
        <v>263.69999999999999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82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136</v>
      </c>
      <c r="BM93" s="217" t="s">
        <v>137</v>
      </c>
    </row>
    <row r="94" s="2" customFormat="1">
      <c r="A94" s="40"/>
      <c r="B94" s="41"/>
      <c r="C94" s="42"/>
      <c r="D94" s="219" t="s">
        <v>138</v>
      </c>
      <c r="E94" s="42"/>
      <c r="F94" s="220" t="s">
        <v>139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>
      <c r="A95" s="40"/>
      <c r="B95" s="41"/>
      <c r="C95" s="42"/>
      <c r="D95" s="224" t="s">
        <v>140</v>
      </c>
      <c r="E95" s="42"/>
      <c r="F95" s="225" t="s">
        <v>141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82</v>
      </c>
    </row>
    <row r="96" s="13" customFormat="1">
      <c r="A96" s="13"/>
      <c r="B96" s="226"/>
      <c r="C96" s="227"/>
      <c r="D96" s="219" t="s">
        <v>142</v>
      </c>
      <c r="E96" s="228" t="s">
        <v>19</v>
      </c>
      <c r="F96" s="229" t="s">
        <v>143</v>
      </c>
      <c r="G96" s="227"/>
      <c r="H96" s="228" t="s">
        <v>19</v>
      </c>
      <c r="I96" s="230"/>
      <c r="J96" s="227"/>
      <c r="K96" s="227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142</v>
      </c>
      <c r="AU96" s="235" t="s">
        <v>82</v>
      </c>
      <c r="AV96" s="13" t="s">
        <v>80</v>
      </c>
      <c r="AW96" s="13" t="s">
        <v>33</v>
      </c>
      <c r="AX96" s="13" t="s">
        <v>72</v>
      </c>
      <c r="AY96" s="235" t="s">
        <v>129</v>
      </c>
    </row>
    <row r="97" s="13" customFormat="1">
      <c r="A97" s="13"/>
      <c r="B97" s="226"/>
      <c r="C97" s="227"/>
      <c r="D97" s="219" t="s">
        <v>142</v>
      </c>
      <c r="E97" s="228" t="s">
        <v>19</v>
      </c>
      <c r="F97" s="229" t="s">
        <v>144</v>
      </c>
      <c r="G97" s="227"/>
      <c r="H97" s="228" t="s">
        <v>19</v>
      </c>
      <c r="I97" s="230"/>
      <c r="J97" s="227"/>
      <c r="K97" s="227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142</v>
      </c>
      <c r="AU97" s="235" t="s">
        <v>82</v>
      </c>
      <c r="AV97" s="13" t="s">
        <v>80</v>
      </c>
      <c r="AW97" s="13" t="s">
        <v>33</v>
      </c>
      <c r="AX97" s="13" t="s">
        <v>72</v>
      </c>
      <c r="AY97" s="235" t="s">
        <v>129</v>
      </c>
    </row>
    <row r="98" s="13" customFormat="1">
      <c r="A98" s="13"/>
      <c r="B98" s="226"/>
      <c r="C98" s="227"/>
      <c r="D98" s="219" t="s">
        <v>142</v>
      </c>
      <c r="E98" s="228" t="s">
        <v>19</v>
      </c>
      <c r="F98" s="229" t="s">
        <v>145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142</v>
      </c>
      <c r="AU98" s="235" t="s">
        <v>82</v>
      </c>
      <c r="AV98" s="13" t="s">
        <v>80</v>
      </c>
      <c r="AW98" s="13" t="s">
        <v>33</v>
      </c>
      <c r="AX98" s="13" t="s">
        <v>72</v>
      </c>
      <c r="AY98" s="235" t="s">
        <v>129</v>
      </c>
    </row>
    <row r="99" s="14" customFormat="1">
      <c r="A99" s="14"/>
      <c r="B99" s="236"/>
      <c r="C99" s="237"/>
      <c r="D99" s="219" t="s">
        <v>142</v>
      </c>
      <c r="E99" s="238" t="s">
        <v>19</v>
      </c>
      <c r="F99" s="239" t="s">
        <v>146</v>
      </c>
      <c r="G99" s="237"/>
      <c r="H99" s="240">
        <v>450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142</v>
      </c>
      <c r="AU99" s="246" t="s">
        <v>82</v>
      </c>
      <c r="AV99" s="14" t="s">
        <v>82</v>
      </c>
      <c r="AW99" s="14" t="s">
        <v>33</v>
      </c>
      <c r="AX99" s="14" t="s">
        <v>72</v>
      </c>
      <c r="AY99" s="246" t="s">
        <v>129</v>
      </c>
    </row>
    <row r="100" s="15" customFormat="1">
      <c r="A100" s="15"/>
      <c r="B100" s="247"/>
      <c r="C100" s="248"/>
      <c r="D100" s="219" t="s">
        <v>142</v>
      </c>
      <c r="E100" s="249" t="s">
        <v>19</v>
      </c>
      <c r="F100" s="250" t="s">
        <v>147</v>
      </c>
      <c r="G100" s="248"/>
      <c r="H100" s="251">
        <v>450</v>
      </c>
      <c r="I100" s="252"/>
      <c r="J100" s="248"/>
      <c r="K100" s="248"/>
      <c r="L100" s="253"/>
      <c r="M100" s="254"/>
      <c r="N100" s="255"/>
      <c r="O100" s="255"/>
      <c r="P100" s="255"/>
      <c r="Q100" s="255"/>
      <c r="R100" s="255"/>
      <c r="S100" s="255"/>
      <c r="T100" s="25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7" t="s">
        <v>142</v>
      </c>
      <c r="AU100" s="257" t="s">
        <v>82</v>
      </c>
      <c r="AV100" s="15" t="s">
        <v>136</v>
      </c>
      <c r="AW100" s="15" t="s">
        <v>33</v>
      </c>
      <c r="AX100" s="15" t="s">
        <v>80</v>
      </c>
      <c r="AY100" s="257" t="s">
        <v>129</v>
      </c>
    </row>
    <row r="101" s="2" customFormat="1" ht="21.75" customHeight="1">
      <c r="A101" s="40"/>
      <c r="B101" s="41"/>
      <c r="C101" s="206" t="s">
        <v>82</v>
      </c>
      <c r="D101" s="206" t="s">
        <v>131</v>
      </c>
      <c r="E101" s="207" t="s">
        <v>148</v>
      </c>
      <c r="F101" s="208" t="s">
        <v>149</v>
      </c>
      <c r="G101" s="209" t="s">
        <v>134</v>
      </c>
      <c r="H101" s="210">
        <v>150</v>
      </c>
      <c r="I101" s="211"/>
      <c r="J101" s="212">
        <f>ROUND(I101*H101,2)</f>
        <v>0</v>
      </c>
      <c r="K101" s="208" t="s">
        <v>135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0.44</v>
      </c>
      <c r="T101" s="216">
        <f>S101*H101</f>
        <v>66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136</v>
      </c>
      <c r="AT101" s="217" t="s">
        <v>131</v>
      </c>
      <c r="AU101" s="217" t="s">
        <v>82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136</v>
      </c>
      <c r="BM101" s="217" t="s">
        <v>150</v>
      </c>
    </row>
    <row r="102" s="2" customFormat="1">
      <c r="A102" s="40"/>
      <c r="B102" s="41"/>
      <c r="C102" s="42"/>
      <c r="D102" s="219" t="s">
        <v>138</v>
      </c>
      <c r="E102" s="42"/>
      <c r="F102" s="220" t="s">
        <v>151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82</v>
      </c>
    </row>
    <row r="103" s="2" customFormat="1">
      <c r="A103" s="40"/>
      <c r="B103" s="41"/>
      <c r="C103" s="42"/>
      <c r="D103" s="224" t="s">
        <v>140</v>
      </c>
      <c r="E103" s="42"/>
      <c r="F103" s="225" t="s">
        <v>152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140</v>
      </c>
      <c r="AU103" s="19" t="s">
        <v>82</v>
      </c>
    </row>
    <row r="104" s="13" customFormat="1">
      <c r="A104" s="13"/>
      <c r="B104" s="226"/>
      <c r="C104" s="227"/>
      <c r="D104" s="219" t="s">
        <v>142</v>
      </c>
      <c r="E104" s="228" t="s">
        <v>19</v>
      </c>
      <c r="F104" s="229" t="s">
        <v>153</v>
      </c>
      <c r="G104" s="227"/>
      <c r="H104" s="228" t="s">
        <v>19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142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129</v>
      </c>
    </row>
    <row r="105" s="14" customFormat="1">
      <c r="A105" s="14"/>
      <c r="B105" s="236"/>
      <c r="C105" s="237"/>
      <c r="D105" s="219" t="s">
        <v>142</v>
      </c>
      <c r="E105" s="238" t="s">
        <v>19</v>
      </c>
      <c r="F105" s="239" t="s">
        <v>154</v>
      </c>
      <c r="G105" s="237"/>
      <c r="H105" s="240">
        <v>150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142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129</v>
      </c>
    </row>
    <row r="106" s="2" customFormat="1" ht="21.75" customHeight="1">
      <c r="A106" s="40"/>
      <c r="B106" s="41"/>
      <c r="C106" s="206" t="s">
        <v>155</v>
      </c>
      <c r="D106" s="206" t="s">
        <v>131</v>
      </c>
      <c r="E106" s="207" t="s">
        <v>156</v>
      </c>
      <c r="F106" s="208" t="s">
        <v>157</v>
      </c>
      <c r="G106" s="209" t="s">
        <v>134</v>
      </c>
      <c r="H106" s="210">
        <v>150</v>
      </c>
      <c r="I106" s="211"/>
      <c r="J106" s="212">
        <f>ROUND(I106*H106,2)</f>
        <v>0</v>
      </c>
      <c r="K106" s="208" t="s">
        <v>135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0.625</v>
      </c>
      <c r="T106" s="216">
        <f>S106*H106</f>
        <v>93.75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82</v>
      </c>
      <c r="AY106" s="19" t="s">
        <v>129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136</v>
      </c>
      <c r="BM106" s="217" t="s">
        <v>158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159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82</v>
      </c>
    </row>
    <row r="108" s="2" customFormat="1">
      <c r="A108" s="40"/>
      <c r="B108" s="41"/>
      <c r="C108" s="42"/>
      <c r="D108" s="224" t="s">
        <v>140</v>
      </c>
      <c r="E108" s="42"/>
      <c r="F108" s="225" t="s">
        <v>160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140</v>
      </c>
      <c r="AU108" s="19" t="s">
        <v>82</v>
      </c>
    </row>
    <row r="109" s="13" customFormat="1">
      <c r="A109" s="13"/>
      <c r="B109" s="226"/>
      <c r="C109" s="227"/>
      <c r="D109" s="219" t="s">
        <v>142</v>
      </c>
      <c r="E109" s="228" t="s">
        <v>19</v>
      </c>
      <c r="F109" s="229" t="s">
        <v>161</v>
      </c>
      <c r="G109" s="227"/>
      <c r="H109" s="228" t="s">
        <v>19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142</v>
      </c>
      <c r="AU109" s="235" t="s">
        <v>82</v>
      </c>
      <c r="AV109" s="13" t="s">
        <v>80</v>
      </c>
      <c r="AW109" s="13" t="s">
        <v>33</v>
      </c>
      <c r="AX109" s="13" t="s">
        <v>72</v>
      </c>
      <c r="AY109" s="235" t="s">
        <v>129</v>
      </c>
    </row>
    <row r="110" s="14" customFormat="1">
      <c r="A110" s="14"/>
      <c r="B110" s="236"/>
      <c r="C110" s="237"/>
      <c r="D110" s="219" t="s">
        <v>142</v>
      </c>
      <c r="E110" s="238" t="s">
        <v>19</v>
      </c>
      <c r="F110" s="239" t="s">
        <v>154</v>
      </c>
      <c r="G110" s="237"/>
      <c r="H110" s="240">
        <v>150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142</v>
      </c>
      <c r="AU110" s="246" t="s">
        <v>82</v>
      </c>
      <c r="AV110" s="14" t="s">
        <v>82</v>
      </c>
      <c r="AW110" s="14" t="s">
        <v>33</v>
      </c>
      <c r="AX110" s="14" t="s">
        <v>72</v>
      </c>
      <c r="AY110" s="246" t="s">
        <v>129</v>
      </c>
    </row>
    <row r="111" s="2" customFormat="1" ht="16.5" customHeight="1">
      <c r="A111" s="40"/>
      <c r="B111" s="41"/>
      <c r="C111" s="206" t="s">
        <v>136</v>
      </c>
      <c r="D111" s="206" t="s">
        <v>131</v>
      </c>
      <c r="E111" s="207" t="s">
        <v>162</v>
      </c>
      <c r="F111" s="208" t="s">
        <v>163</v>
      </c>
      <c r="G111" s="209" t="s">
        <v>134</v>
      </c>
      <c r="H111" s="210">
        <v>150</v>
      </c>
      <c r="I111" s="211"/>
      <c r="J111" s="212">
        <f>ROUND(I111*H111,2)</f>
        <v>0</v>
      </c>
      <c r="K111" s="208" t="s">
        <v>135</v>
      </c>
      <c r="L111" s="46"/>
      <c r="M111" s="213" t="s">
        <v>19</v>
      </c>
      <c r="N111" s="214" t="s">
        <v>43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0.316</v>
      </c>
      <c r="T111" s="216">
        <f>S111*H111</f>
        <v>47.399999999999999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82</v>
      </c>
      <c r="AY111" s="19" t="s">
        <v>129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80</v>
      </c>
      <c r="BK111" s="218">
        <f>ROUND(I111*H111,2)</f>
        <v>0</v>
      </c>
      <c r="BL111" s="19" t="s">
        <v>136</v>
      </c>
      <c r="BM111" s="217" t="s">
        <v>164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165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82</v>
      </c>
    </row>
    <row r="113" s="2" customFormat="1">
      <c r="A113" s="40"/>
      <c r="B113" s="41"/>
      <c r="C113" s="42"/>
      <c r="D113" s="224" t="s">
        <v>140</v>
      </c>
      <c r="E113" s="42"/>
      <c r="F113" s="225" t="s">
        <v>166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140</v>
      </c>
      <c r="AU113" s="19" t="s">
        <v>82</v>
      </c>
    </row>
    <row r="114" s="13" customFormat="1">
      <c r="A114" s="13"/>
      <c r="B114" s="226"/>
      <c r="C114" s="227"/>
      <c r="D114" s="219" t="s">
        <v>142</v>
      </c>
      <c r="E114" s="228" t="s">
        <v>19</v>
      </c>
      <c r="F114" s="229" t="s">
        <v>167</v>
      </c>
      <c r="G114" s="227"/>
      <c r="H114" s="228" t="s">
        <v>19</v>
      </c>
      <c r="I114" s="230"/>
      <c r="J114" s="227"/>
      <c r="K114" s="227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142</v>
      </c>
      <c r="AU114" s="235" t="s">
        <v>82</v>
      </c>
      <c r="AV114" s="13" t="s">
        <v>80</v>
      </c>
      <c r="AW114" s="13" t="s">
        <v>33</v>
      </c>
      <c r="AX114" s="13" t="s">
        <v>72</v>
      </c>
      <c r="AY114" s="235" t="s">
        <v>129</v>
      </c>
    </row>
    <row r="115" s="14" customFormat="1">
      <c r="A115" s="14"/>
      <c r="B115" s="236"/>
      <c r="C115" s="237"/>
      <c r="D115" s="219" t="s">
        <v>142</v>
      </c>
      <c r="E115" s="238" t="s">
        <v>19</v>
      </c>
      <c r="F115" s="239" t="s">
        <v>154</v>
      </c>
      <c r="G115" s="237"/>
      <c r="H115" s="240">
        <v>150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142</v>
      </c>
      <c r="AU115" s="246" t="s">
        <v>82</v>
      </c>
      <c r="AV115" s="14" t="s">
        <v>82</v>
      </c>
      <c r="AW115" s="14" t="s">
        <v>33</v>
      </c>
      <c r="AX115" s="14" t="s">
        <v>72</v>
      </c>
      <c r="AY115" s="246" t="s">
        <v>129</v>
      </c>
    </row>
    <row r="116" s="2" customFormat="1" ht="16.5" customHeight="1">
      <c r="A116" s="40"/>
      <c r="B116" s="41"/>
      <c r="C116" s="206" t="s">
        <v>168</v>
      </c>
      <c r="D116" s="206" t="s">
        <v>131</v>
      </c>
      <c r="E116" s="207" t="s">
        <v>169</v>
      </c>
      <c r="F116" s="208" t="s">
        <v>170</v>
      </c>
      <c r="G116" s="209" t="s">
        <v>134</v>
      </c>
      <c r="H116" s="210">
        <v>3500</v>
      </c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0.17000000000000001</v>
      </c>
      <c r="T116" s="216">
        <f>S116*H116</f>
        <v>595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136</v>
      </c>
      <c r="AT116" s="217" t="s">
        <v>131</v>
      </c>
      <c r="AU116" s="217" t="s">
        <v>82</v>
      </c>
      <c r="AY116" s="19" t="s">
        <v>129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136</v>
      </c>
      <c r="BM116" s="217" t="s">
        <v>171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172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82</v>
      </c>
    </row>
    <row r="118" s="2" customFormat="1">
      <c r="A118" s="40"/>
      <c r="B118" s="41"/>
      <c r="C118" s="42"/>
      <c r="D118" s="224" t="s">
        <v>140</v>
      </c>
      <c r="E118" s="42"/>
      <c r="F118" s="225" t="s">
        <v>173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140</v>
      </c>
      <c r="AU118" s="19" t="s">
        <v>82</v>
      </c>
    </row>
    <row r="119" s="13" customFormat="1">
      <c r="A119" s="13"/>
      <c r="B119" s="226"/>
      <c r="C119" s="227"/>
      <c r="D119" s="219" t="s">
        <v>142</v>
      </c>
      <c r="E119" s="228" t="s">
        <v>19</v>
      </c>
      <c r="F119" s="229" t="s">
        <v>174</v>
      </c>
      <c r="G119" s="227"/>
      <c r="H119" s="228" t="s">
        <v>19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142</v>
      </c>
      <c r="AU119" s="235" t="s">
        <v>82</v>
      </c>
      <c r="AV119" s="13" t="s">
        <v>80</v>
      </c>
      <c r="AW119" s="13" t="s">
        <v>33</v>
      </c>
      <c r="AX119" s="13" t="s">
        <v>72</v>
      </c>
      <c r="AY119" s="235" t="s">
        <v>129</v>
      </c>
    </row>
    <row r="120" s="13" customFormat="1">
      <c r="A120" s="13"/>
      <c r="B120" s="226"/>
      <c r="C120" s="227"/>
      <c r="D120" s="219" t="s">
        <v>142</v>
      </c>
      <c r="E120" s="228" t="s">
        <v>19</v>
      </c>
      <c r="F120" s="229" t="s">
        <v>175</v>
      </c>
      <c r="G120" s="227"/>
      <c r="H120" s="228" t="s">
        <v>19</v>
      </c>
      <c r="I120" s="230"/>
      <c r="J120" s="227"/>
      <c r="K120" s="227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142</v>
      </c>
      <c r="AU120" s="235" t="s">
        <v>82</v>
      </c>
      <c r="AV120" s="13" t="s">
        <v>80</v>
      </c>
      <c r="AW120" s="13" t="s">
        <v>33</v>
      </c>
      <c r="AX120" s="13" t="s">
        <v>72</v>
      </c>
      <c r="AY120" s="235" t="s">
        <v>129</v>
      </c>
    </row>
    <row r="121" s="13" customFormat="1">
      <c r="A121" s="13"/>
      <c r="B121" s="226"/>
      <c r="C121" s="227"/>
      <c r="D121" s="219" t="s">
        <v>142</v>
      </c>
      <c r="E121" s="228" t="s">
        <v>19</v>
      </c>
      <c r="F121" s="229" t="s">
        <v>176</v>
      </c>
      <c r="G121" s="227"/>
      <c r="H121" s="228" t="s">
        <v>19</v>
      </c>
      <c r="I121" s="230"/>
      <c r="J121" s="227"/>
      <c r="K121" s="227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142</v>
      </c>
      <c r="AU121" s="235" t="s">
        <v>82</v>
      </c>
      <c r="AV121" s="13" t="s">
        <v>80</v>
      </c>
      <c r="AW121" s="13" t="s">
        <v>33</v>
      </c>
      <c r="AX121" s="13" t="s">
        <v>72</v>
      </c>
      <c r="AY121" s="235" t="s">
        <v>129</v>
      </c>
    </row>
    <row r="122" s="14" customFormat="1">
      <c r="A122" s="14"/>
      <c r="B122" s="236"/>
      <c r="C122" s="237"/>
      <c r="D122" s="219" t="s">
        <v>142</v>
      </c>
      <c r="E122" s="238" t="s">
        <v>19</v>
      </c>
      <c r="F122" s="239" t="s">
        <v>177</v>
      </c>
      <c r="G122" s="237"/>
      <c r="H122" s="240">
        <v>3500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142</v>
      </c>
      <c r="AU122" s="246" t="s">
        <v>82</v>
      </c>
      <c r="AV122" s="14" t="s">
        <v>82</v>
      </c>
      <c r="AW122" s="14" t="s">
        <v>33</v>
      </c>
      <c r="AX122" s="14" t="s">
        <v>72</v>
      </c>
      <c r="AY122" s="246" t="s">
        <v>129</v>
      </c>
    </row>
    <row r="123" s="15" customFormat="1">
      <c r="A123" s="15"/>
      <c r="B123" s="247"/>
      <c r="C123" s="248"/>
      <c r="D123" s="219" t="s">
        <v>142</v>
      </c>
      <c r="E123" s="249" t="s">
        <v>19</v>
      </c>
      <c r="F123" s="250" t="s">
        <v>147</v>
      </c>
      <c r="G123" s="248"/>
      <c r="H123" s="251">
        <v>3500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142</v>
      </c>
      <c r="AU123" s="257" t="s">
        <v>82</v>
      </c>
      <c r="AV123" s="15" t="s">
        <v>136</v>
      </c>
      <c r="AW123" s="15" t="s">
        <v>33</v>
      </c>
      <c r="AX123" s="15" t="s">
        <v>80</v>
      </c>
      <c r="AY123" s="257" t="s">
        <v>129</v>
      </c>
    </row>
    <row r="124" s="2" customFormat="1" ht="16.5" customHeight="1">
      <c r="A124" s="40"/>
      <c r="B124" s="41"/>
      <c r="C124" s="206" t="s">
        <v>178</v>
      </c>
      <c r="D124" s="206" t="s">
        <v>131</v>
      </c>
      <c r="E124" s="207" t="s">
        <v>179</v>
      </c>
      <c r="F124" s="208" t="s">
        <v>180</v>
      </c>
      <c r="G124" s="209" t="s">
        <v>134</v>
      </c>
      <c r="H124" s="210">
        <v>870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43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0.23999999999999999</v>
      </c>
      <c r="T124" s="216">
        <f>S124*H124</f>
        <v>208.79999999999998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82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136</v>
      </c>
      <c r="BM124" s="217" t="s">
        <v>181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182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82</v>
      </c>
    </row>
    <row r="126" s="2" customFormat="1">
      <c r="A126" s="40"/>
      <c r="B126" s="41"/>
      <c r="C126" s="42"/>
      <c r="D126" s="224" t="s">
        <v>140</v>
      </c>
      <c r="E126" s="42"/>
      <c r="F126" s="225" t="s">
        <v>183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140</v>
      </c>
      <c r="AU126" s="19" t="s">
        <v>82</v>
      </c>
    </row>
    <row r="127" s="13" customFormat="1">
      <c r="A127" s="13"/>
      <c r="B127" s="226"/>
      <c r="C127" s="227"/>
      <c r="D127" s="219" t="s">
        <v>142</v>
      </c>
      <c r="E127" s="228" t="s">
        <v>19</v>
      </c>
      <c r="F127" s="229" t="s">
        <v>184</v>
      </c>
      <c r="G127" s="227"/>
      <c r="H127" s="228" t="s">
        <v>19</v>
      </c>
      <c r="I127" s="230"/>
      <c r="J127" s="227"/>
      <c r="K127" s="227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142</v>
      </c>
      <c r="AU127" s="235" t="s">
        <v>82</v>
      </c>
      <c r="AV127" s="13" t="s">
        <v>80</v>
      </c>
      <c r="AW127" s="13" t="s">
        <v>33</v>
      </c>
      <c r="AX127" s="13" t="s">
        <v>72</v>
      </c>
      <c r="AY127" s="235" t="s">
        <v>129</v>
      </c>
    </row>
    <row r="128" s="13" customFormat="1">
      <c r="A128" s="13"/>
      <c r="B128" s="226"/>
      <c r="C128" s="227"/>
      <c r="D128" s="219" t="s">
        <v>142</v>
      </c>
      <c r="E128" s="228" t="s">
        <v>19</v>
      </c>
      <c r="F128" s="229" t="s">
        <v>185</v>
      </c>
      <c r="G128" s="227"/>
      <c r="H128" s="228" t="s">
        <v>19</v>
      </c>
      <c r="I128" s="230"/>
      <c r="J128" s="227"/>
      <c r="K128" s="227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142</v>
      </c>
      <c r="AU128" s="235" t="s">
        <v>82</v>
      </c>
      <c r="AV128" s="13" t="s">
        <v>80</v>
      </c>
      <c r="AW128" s="13" t="s">
        <v>33</v>
      </c>
      <c r="AX128" s="13" t="s">
        <v>72</v>
      </c>
      <c r="AY128" s="235" t="s">
        <v>129</v>
      </c>
    </row>
    <row r="129" s="13" customFormat="1">
      <c r="A129" s="13"/>
      <c r="B129" s="226"/>
      <c r="C129" s="227"/>
      <c r="D129" s="219" t="s">
        <v>142</v>
      </c>
      <c r="E129" s="228" t="s">
        <v>19</v>
      </c>
      <c r="F129" s="229" t="s">
        <v>186</v>
      </c>
      <c r="G129" s="227"/>
      <c r="H129" s="228" t="s">
        <v>19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142</v>
      </c>
      <c r="AU129" s="235" t="s">
        <v>82</v>
      </c>
      <c r="AV129" s="13" t="s">
        <v>80</v>
      </c>
      <c r="AW129" s="13" t="s">
        <v>33</v>
      </c>
      <c r="AX129" s="13" t="s">
        <v>72</v>
      </c>
      <c r="AY129" s="235" t="s">
        <v>129</v>
      </c>
    </row>
    <row r="130" s="13" customFormat="1">
      <c r="A130" s="13"/>
      <c r="B130" s="226"/>
      <c r="C130" s="227"/>
      <c r="D130" s="219" t="s">
        <v>142</v>
      </c>
      <c r="E130" s="228" t="s">
        <v>19</v>
      </c>
      <c r="F130" s="229" t="s">
        <v>187</v>
      </c>
      <c r="G130" s="227"/>
      <c r="H130" s="228" t="s">
        <v>19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142</v>
      </c>
      <c r="AU130" s="235" t="s">
        <v>82</v>
      </c>
      <c r="AV130" s="13" t="s">
        <v>80</v>
      </c>
      <c r="AW130" s="13" t="s">
        <v>33</v>
      </c>
      <c r="AX130" s="13" t="s">
        <v>72</v>
      </c>
      <c r="AY130" s="235" t="s">
        <v>129</v>
      </c>
    </row>
    <row r="131" s="14" customFormat="1">
      <c r="A131" s="14"/>
      <c r="B131" s="236"/>
      <c r="C131" s="237"/>
      <c r="D131" s="219" t="s">
        <v>142</v>
      </c>
      <c r="E131" s="238" t="s">
        <v>19</v>
      </c>
      <c r="F131" s="239" t="s">
        <v>188</v>
      </c>
      <c r="G131" s="237"/>
      <c r="H131" s="240">
        <v>870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142</v>
      </c>
      <c r="AU131" s="246" t="s">
        <v>82</v>
      </c>
      <c r="AV131" s="14" t="s">
        <v>82</v>
      </c>
      <c r="AW131" s="14" t="s">
        <v>33</v>
      </c>
      <c r="AX131" s="14" t="s">
        <v>72</v>
      </c>
      <c r="AY131" s="246" t="s">
        <v>129</v>
      </c>
    </row>
    <row r="132" s="15" customFormat="1">
      <c r="A132" s="15"/>
      <c r="B132" s="247"/>
      <c r="C132" s="248"/>
      <c r="D132" s="219" t="s">
        <v>142</v>
      </c>
      <c r="E132" s="249" t="s">
        <v>19</v>
      </c>
      <c r="F132" s="250" t="s">
        <v>147</v>
      </c>
      <c r="G132" s="248"/>
      <c r="H132" s="251">
        <v>870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7" t="s">
        <v>142</v>
      </c>
      <c r="AU132" s="257" t="s">
        <v>82</v>
      </c>
      <c r="AV132" s="15" t="s">
        <v>136</v>
      </c>
      <c r="AW132" s="15" t="s">
        <v>33</v>
      </c>
      <c r="AX132" s="15" t="s">
        <v>80</v>
      </c>
      <c r="AY132" s="257" t="s">
        <v>129</v>
      </c>
    </row>
    <row r="133" s="2" customFormat="1" ht="21.75" customHeight="1">
      <c r="A133" s="40"/>
      <c r="B133" s="41"/>
      <c r="C133" s="206" t="s">
        <v>189</v>
      </c>
      <c r="D133" s="206" t="s">
        <v>131</v>
      </c>
      <c r="E133" s="207" t="s">
        <v>190</v>
      </c>
      <c r="F133" s="208" t="s">
        <v>191</v>
      </c>
      <c r="G133" s="209" t="s">
        <v>134</v>
      </c>
      <c r="H133" s="210">
        <v>450</v>
      </c>
      <c r="I133" s="211"/>
      <c r="J133" s="212">
        <f>ROUND(I133*H133,2)</f>
        <v>0</v>
      </c>
      <c r="K133" s="208" t="s">
        <v>135</v>
      </c>
      <c r="L133" s="46"/>
      <c r="M133" s="213" t="s">
        <v>19</v>
      </c>
      <c r="N133" s="214" t="s">
        <v>43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0.33000000000000002</v>
      </c>
      <c r="T133" s="216">
        <f>S133*H133</f>
        <v>148.5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136</v>
      </c>
      <c r="AT133" s="217" t="s">
        <v>131</v>
      </c>
      <c r="AU133" s="217" t="s">
        <v>82</v>
      </c>
      <c r="AY133" s="19" t="s">
        <v>129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80</v>
      </c>
      <c r="BK133" s="218">
        <f>ROUND(I133*H133,2)</f>
        <v>0</v>
      </c>
      <c r="BL133" s="19" t="s">
        <v>136</v>
      </c>
      <c r="BM133" s="217" t="s">
        <v>192</v>
      </c>
    </row>
    <row r="134" s="2" customFormat="1">
      <c r="A134" s="40"/>
      <c r="B134" s="41"/>
      <c r="C134" s="42"/>
      <c r="D134" s="219" t="s">
        <v>138</v>
      </c>
      <c r="E134" s="42"/>
      <c r="F134" s="220" t="s">
        <v>193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82</v>
      </c>
    </row>
    <row r="135" s="2" customFormat="1">
      <c r="A135" s="40"/>
      <c r="B135" s="41"/>
      <c r="C135" s="42"/>
      <c r="D135" s="224" t="s">
        <v>140</v>
      </c>
      <c r="E135" s="42"/>
      <c r="F135" s="225" t="s">
        <v>194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140</v>
      </c>
      <c r="AU135" s="19" t="s">
        <v>82</v>
      </c>
    </row>
    <row r="136" s="13" customFormat="1">
      <c r="A136" s="13"/>
      <c r="B136" s="226"/>
      <c r="C136" s="227"/>
      <c r="D136" s="219" t="s">
        <v>142</v>
      </c>
      <c r="E136" s="228" t="s">
        <v>19</v>
      </c>
      <c r="F136" s="229" t="s">
        <v>143</v>
      </c>
      <c r="G136" s="227"/>
      <c r="H136" s="228" t="s">
        <v>19</v>
      </c>
      <c r="I136" s="230"/>
      <c r="J136" s="227"/>
      <c r="K136" s="227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142</v>
      </c>
      <c r="AU136" s="235" t="s">
        <v>82</v>
      </c>
      <c r="AV136" s="13" t="s">
        <v>80</v>
      </c>
      <c r="AW136" s="13" t="s">
        <v>33</v>
      </c>
      <c r="AX136" s="13" t="s">
        <v>72</v>
      </c>
      <c r="AY136" s="235" t="s">
        <v>129</v>
      </c>
    </row>
    <row r="137" s="13" customFormat="1">
      <c r="A137" s="13"/>
      <c r="B137" s="226"/>
      <c r="C137" s="227"/>
      <c r="D137" s="219" t="s">
        <v>142</v>
      </c>
      <c r="E137" s="228" t="s">
        <v>19</v>
      </c>
      <c r="F137" s="229" t="s">
        <v>144</v>
      </c>
      <c r="G137" s="227"/>
      <c r="H137" s="228" t="s">
        <v>19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142</v>
      </c>
      <c r="AU137" s="235" t="s">
        <v>82</v>
      </c>
      <c r="AV137" s="13" t="s">
        <v>80</v>
      </c>
      <c r="AW137" s="13" t="s">
        <v>33</v>
      </c>
      <c r="AX137" s="13" t="s">
        <v>72</v>
      </c>
      <c r="AY137" s="235" t="s">
        <v>129</v>
      </c>
    </row>
    <row r="138" s="13" customFormat="1">
      <c r="A138" s="13"/>
      <c r="B138" s="226"/>
      <c r="C138" s="227"/>
      <c r="D138" s="219" t="s">
        <v>142</v>
      </c>
      <c r="E138" s="228" t="s">
        <v>19</v>
      </c>
      <c r="F138" s="229" t="s">
        <v>145</v>
      </c>
      <c r="G138" s="227"/>
      <c r="H138" s="228" t="s">
        <v>19</v>
      </c>
      <c r="I138" s="230"/>
      <c r="J138" s="227"/>
      <c r="K138" s="227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142</v>
      </c>
      <c r="AU138" s="235" t="s">
        <v>82</v>
      </c>
      <c r="AV138" s="13" t="s">
        <v>80</v>
      </c>
      <c r="AW138" s="13" t="s">
        <v>33</v>
      </c>
      <c r="AX138" s="13" t="s">
        <v>72</v>
      </c>
      <c r="AY138" s="235" t="s">
        <v>129</v>
      </c>
    </row>
    <row r="139" s="14" customFormat="1">
      <c r="A139" s="14"/>
      <c r="B139" s="236"/>
      <c r="C139" s="237"/>
      <c r="D139" s="219" t="s">
        <v>142</v>
      </c>
      <c r="E139" s="238" t="s">
        <v>19</v>
      </c>
      <c r="F139" s="239" t="s">
        <v>146</v>
      </c>
      <c r="G139" s="237"/>
      <c r="H139" s="240">
        <v>450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142</v>
      </c>
      <c r="AU139" s="246" t="s">
        <v>82</v>
      </c>
      <c r="AV139" s="14" t="s">
        <v>82</v>
      </c>
      <c r="AW139" s="14" t="s">
        <v>33</v>
      </c>
      <c r="AX139" s="14" t="s">
        <v>72</v>
      </c>
      <c r="AY139" s="246" t="s">
        <v>129</v>
      </c>
    </row>
    <row r="140" s="2" customFormat="1" ht="21.75" customHeight="1">
      <c r="A140" s="40"/>
      <c r="B140" s="41"/>
      <c r="C140" s="206" t="s">
        <v>195</v>
      </c>
      <c r="D140" s="206" t="s">
        <v>131</v>
      </c>
      <c r="E140" s="207" t="s">
        <v>196</v>
      </c>
      <c r="F140" s="208" t="s">
        <v>197</v>
      </c>
      <c r="G140" s="209" t="s">
        <v>198</v>
      </c>
      <c r="H140" s="210">
        <v>4125</v>
      </c>
      <c r="I140" s="211"/>
      <c r="J140" s="212">
        <f>ROUND(I140*H140,2)</f>
        <v>0</v>
      </c>
      <c r="K140" s="208" t="s">
        <v>135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136</v>
      </c>
      <c r="AT140" s="217" t="s">
        <v>131</v>
      </c>
      <c r="AU140" s="217" t="s">
        <v>82</v>
      </c>
      <c r="AY140" s="19" t="s">
        <v>129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136</v>
      </c>
      <c r="BM140" s="217" t="s">
        <v>199</v>
      </c>
    </row>
    <row r="141" s="2" customFormat="1">
      <c r="A141" s="40"/>
      <c r="B141" s="41"/>
      <c r="C141" s="42"/>
      <c r="D141" s="219" t="s">
        <v>138</v>
      </c>
      <c r="E141" s="42"/>
      <c r="F141" s="220" t="s">
        <v>200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82</v>
      </c>
    </row>
    <row r="142" s="2" customFormat="1">
      <c r="A142" s="40"/>
      <c r="B142" s="41"/>
      <c r="C142" s="42"/>
      <c r="D142" s="224" t="s">
        <v>140</v>
      </c>
      <c r="E142" s="42"/>
      <c r="F142" s="225" t="s">
        <v>201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140</v>
      </c>
      <c r="AU142" s="19" t="s">
        <v>82</v>
      </c>
    </row>
    <row r="143" s="14" customFormat="1">
      <c r="A143" s="14"/>
      <c r="B143" s="236"/>
      <c r="C143" s="237"/>
      <c r="D143" s="219" t="s">
        <v>142</v>
      </c>
      <c r="E143" s="238" t="s">
        <v>19</v>
      </c>
      <c r="F143" s="239" t="s">
        <v>202</v>
      </c>
      <c r="G143" s="237"/>
      <c r="H143" s="240">
        <v>4125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142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129</v>
      </c>
    </row>
    <row r="144" s="2" customFormat="1" ht="21.75" customHeight="1">
      <c r="A144" s="40"/>
      <c r="B144" s="41"/>
      <c r="C144" s="206" t="s">
        <v>203</v>
      </c>
      <c r="D144" s="206" t="s">
        <v>131</v>
      </c>
      <c r="E144" s="207" t="s">
        <v>196</v>
      </c>
      <c r="F144" s="208" t="s">
        <v>197</v>
      </c>
      <c r="G144" s="209" t="s">
        <v>198</v>
      </c>
      <c r="H144" s="210">
        <v>3630</v>
      </c>
      <c r="I144" s="211"/>
      <c r="J144" s="212">
        <f>ROUND(I144*H144,2)</f>
        <v>0</v>
      </c>
      <c r="K144" s="208" t="s">
        <v>135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136</v>
      </c>
      <c r="AT144" s="217" t="s">
        <v>131</v>
      </c>
      <c r="AU144" s="217" t="s">
        <v>82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136</v>
      </c>
      <c r="BM144" s="217" t="s">
        <v>204</v>
      </c>
    </row>
    <row r="145" s="2" customFormat="1">
      <c r="A145" s="40"/>
      <c r="B145" s="41"/>
      <c r="C145" s="42"/>
      <c r="D145" s="219" t="s">
        <v>138</v>
      </c>
      <c r="E145" s="42"/>
      <c r="F145" s="220" t="s">
        <v>200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138</v>
      </c>
      <c r="AU145" s="19" t="s">
        <v>82</v>
      </c>
    </row>
    <row r="146" s="2" customFormat="1">
      <c r="A146" s="40"/>
      <c r="B146" s="41"/>
      <c r="C146" s="42"/>
      <c r="D146" s="224" t="s">
        <v>140</v>
      </c>
      <c r="E146" s="42"/>
      <c r="F146" s="225" t="s">
        <v>201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140</v>
      </c>
      <c r="AU146" s="19" t="s">
        <v>82</v>
      </c>
    </row>
    <row r="147" s="13" customFormat="1">
      <c r="A147" s="13"/>
      <c r="B147" s="226"/>
      <c r="C147" s="227"/>
      <c r="D147" s="219" t="s">
        <v>142</v>
      </c>
      <c r="E147" s="228" t="s">
        <v>19</v>
      </c>
      <c r="F147" s="229" t="s">
        <v>205</v>
      </c>
      <c r="G147" s="227"/>
      <c r="H147" s="228" t="s">
        <v>19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142</v>
      </c>
      <c r="AU147" s="235" t="s">
        <v>82</v>
      </c>
      <c r="AV147" s="13" t="s">
        <v>80</v>
      </c>
      <c r="AW147" s="13" t="s">
        <v>33</v>
      </c>
      <c r="AX147" s="13" t="s">
        <v>72</v>
      </c>
      <c r="AY147" s="235" t="s">
        <v>129</v>
      </c>
    </row>
    <row r="148" s="13" customFormat="1">
      <c r="A148" s="13"/>
      <c r="B148" s="226"/>
      <c r="C148" s="227"/>
      <c r="D148" s="219" t="s">
        <v>142</v>
      </c>
      <c r="E148" s="228" t="s">
        <v>19</v>
      </c>
      <c r="F148" s="229" t="s">
        <v>175</v>
      </c>
      <c r="G148" s="227"/>
      <c r="H148" s="228" t="s">
        <v>19</v>
      </c>
      <c r="I148" s="230"/>
      <c r="J148" s="227"/>
      <c r="K148" s="227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142</v>
      </c>
      <c r="AU148" s="235" t="s">
        <v>82</v>
      </c>
      <c r="AV148" s="13" t="s">
        <v>80</v>
      </c>
      <c r="AW148" s="13" t="s">
        <v>33</v>
      </c>
      <c r="AX148" s="13" t="s">
        <v>72</v>
      </c>
      <c r="AY148" s="235" t="s">
        <v>129</v>
      </c>
    </row>
    <row r="149" s="13" customFormat="1">
      <c r="A149" s="13"/>
      <c r="B149" s="226"/>
      <c r="C149" s="227"/>
      <c r="D149" s="219" t="s">
        <v>142</v>
      </c>
      <c r="E149" s="228" t="s">
        <v>19</v>
      </c>
      <c r="F149" s="229" t="s">
        <v>206</v>
      </c>
      <c r="G149" s="227"/>
      <c r="H149" s="228" t="s">
        <v>19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142</v>
      </c>
      <c r="AU149" s="235" t="s">
        <v>82</v>
      </c>
      <c r="AV149" s="13" t="s">
        <v>80</v>
      </c>
      <c r="AW149" s="13" t="s">
        <v>33</v>
      </c>
      <c r="AX149" s="13" t="s">
        <v>72</v>
      </c>
      <c r="AY149" s="235" t="s">
        <v>129</v>
      </c>
    </row>
    <row r="150" s="14" customFormat="1">
      <c r="A150" s="14"/>
      <c r="B150" s="236"/>
      <c r="C150" s="237"/>
      <c r="D150" s="219" t="s">
        <v>142</v>
      </c>
      <c r="E150" s="238" t="s">
        <v>19</v>
      </c>
      <c r="F150" s="239" t="s">
        <v>207</v>
      </c>
      <c r="G150" s="237"/>
      <c r="H150" s="240">
        <v>2100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142</v>
      </c>
      <c r="AU150" s="246" t="s">
        <v>82</v>
      </c>
      <c r="AV150" s="14" t="s">
        <v>82</v>
      </c>
      <c r="AW150" s="14" t="s">
        <v>33</v>
      </c>
      <c r="AX150" s="14" t="s">
        <v>72</v>
      </c>
      <c r="AY150" s="246" t="s">
        <v>129</v>
      </c>
    </row>
    <row r="151" s="13" customFormat="1">
      <c r="A151" s="13"/>
      <c r="B151" s="226"/>
      <c r="C151" s="227"/>
      <c r="D151" s="219" t="s">
        <v>142</v>
      </c>
      <c r="E151" s="228" t="s">
        <v>19</v>
      </c>
      <c r="F151" s="229" t="s">
        <v>208</v>
      </c>
      <c r="G151" s="227"/>
      <c r="H151" s="228" t="s">
        <v>19</v>
      </c>
      <c r="I151" s="230"/>
      <c r="J151" s="227"/>
      <c r="K151" s="227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142</v>
      </c>
      <c r="AU151" s="235" t="s">
        <v>82</v>
      </c>
      <c r="AV151" s="13" t="s">
        <v>80</v>
      </c>
      <c r="AW151" s="13" t="s">
        <v>33</v>
      </c>
      <c r="AX151" s="13" t="s">
        <v>72</v>
      </c>
      <c r="AY151" s="235" t="s">
        <v>129</v>
      </c>
    </row>
    <row r="152" s="13" customFormat="1">
      <c r="A152" s="13"/>
      <c r="B152" s="226"/>
      <c r="C152" s="227"/>
      <c r="D152" s="219" t="s">
        <v>142</v>
      </c>
      <c r="E152" s="228" t="s">
        <v>19</v>
      </c>
      <c r="F152" s="229" t="s">
        <v>209</v>
      </c>
      <c r="G152" s="227"/>
      <c r="H152" s="228" t="s">
        <v>19</v>
      </c>
      <c r="I152" s="230"/>
      <c r="J152" s="227"/>
      <c r="K152" s="227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142</v>
      </c>
      <c r="AU152" s="235" t="s">
        <v>82</v>
      </c>
      <c r="AV152" s="13" t="s">
        <v>80</v>
      </c>
      <c r="AW152" s="13" t="s">
        <v>33</v>
      </c>
      <c r="AX152" s="13" t="s">
        <v>72</v>
      </c>
      <c r="AY152" s="235" t="s">
        <v>129</v>
      </c>
    </row>
    <row r="153" s="14" customFormat="1">
      <c r="A153" s="14"/>
      <c r="B153" s="236"/>
      <c r="C153" s="237"/>
      <c r="D153" s="219" t="s">
        <v>142</v>
      </c>
      <c r="E153" s="238" t="s">
        <v>19</v>
      </c>
      <c r="F153" s="239" t="s">
        <v>210</v>
      </c>
      <c r="G153" s="237"/>
      <c r="H153" s="240">
        <v>1530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142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129</v>
      </c>
    </row>
    <row r="154" s="2" customFormat="1" ht="21.75" customHeight="1">
      <c r="A154" s="40"/>
      <c r="B154" s="41"/>
      <c r="C154" s="206" t="s">
        <v>211</v>
      </c>
      <c r="D154" s="206" t="s">
        <v>131</v>
      </c>
      <c r="E154" s="207" t="s">
        <v>212</v>
      </c>
      <c r="F154" s="208" t="s">
        <v>213</v>
      </c>
      <c r="G154" s="209" t="s">
        <v>198</v>
      </c>
      <c r="H154" s="210">
        <v>1375</v>
      </c>
      <c r="I154" s="211"/>
      <c r="J154" s="212">
        <f>ROUND(I154*H154,2)</f>
        <v>0</v>
      </c>
      <c r="K154" s="208" t="s">
        <v>135</v>
      </c>
      <c r="L154" s="46"/>
      <c r="M154" s="213" t="s">
        <v>19</v>
      </c>
      <c r="N154" s="214" t="s">
        <v>43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136</v>
      </c>
      <c r="AT154" s="217" t="s">
        <v>131</v>
      </c>
      <c r="AU154" s="217" t="s">
        <v>82</v>
      </c>
      <c r="AY154" s="19" t="s">
        <v>129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80</v>
      </c>
      <c r="BK154" s="218">
        <f>ROUND(I154*H154,2)</f>
        <v>0</v>
      </c>
      <c r="BL154" s="19" t="s">
        <v>136</v>
      </c>
      <c r="BM154" s="217" t="s">
        <v>214</v>
      </c>
    </row>
    <row r="155" s="2" customFormat="1">
      <c r="A155" s="40"/>
      <c r="B155" s="41"/>
      <c r="C155" s="42"/>
      <c r="D155" s="219" t="s">
        <v>138</v>
      </c>
      <c r="E155" s="42"/>
      <c r="F155" s="220" t="s">
        <v>215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138</v>
      </c>
      <c r="AU155" s="19" t="s">
        <v>82</v>
      </c>
    </row>
    <row r="156" s="2" customFormat="1">
      <c r="A156" s="40"/>
      <c r="B156" s="41"/>
      <c r="C156" s="42"/>
      <c r="D156" s="224" t="s">
        <v>140</v>
      </c>
      <c r="E156" s="42"/>
      <c r="F156" s="225" t="s">
        <v>216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140</v>
      </c>
      <c r="AU156" s="19" t="s">
        <v>82</v>
      </c>
    </row>
    <row r="157" s="14" customFormat="1">
      <c r="A157" s="14"/>
      <c r="B157" s="236"/>
      <c r="C157" s="237"/>
      <c r="D157" s="219" t="s">
        <v>142</v>
      </c>
      <c r="E157" s="238" t="s">
        <v>19</v>
      </c>
      <c r="F157" s="239" t="s">
        <v>217</v>
      </c>
      <c r="G157" s="237"/>
      <c r="H157" s="240">
        <v>1375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142</v>
      </c>
      <c r="AU157" s="246" t="s">
        <v>82</v>
      </c>
      <c r="AV157" s="14" t="s">
        <v>82</v>
      </c>
      <c r="AW157" s="14" t="s">
        <v>33</v>
      </c>
      <c r="AX157" s="14" t="s">
        <v>72</v>
      </c>
      <c r="AY157" s="246" t="s">
        <v>129</v>
      </c>
    </row>
    <row r="158" s="2" customFormat="1" ht="21.75" customHeight="1">
      <c r="A158" s="40"/>
      <c r="B158" s="41"/>
      <c r="C158" s="206" t="s">
        <v>218</v>
      </c>
      <c r="D158" s="206" t="s">
        <v>131</v>
      </c>
      <c r="E158" s="207" t="s">
        <v>219</v>
      </c>
      <c r="F158" s="208" t="s">
        <v>220</v>
      </c>
      <c r="G158" s="209" t="s">
        <v>198</v>
      </c>
      <c r="H158" s="210">
        <v>320</v>
      </c>
      <c r="I158" s="211"/>
      <c r="J158" s="212">
        <f>ROUND(I158*H158,2)</f>
        <v>0</v>
      </c>
      <c r="K158" s="208" t="s">
        <v>135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136</v>
      </c>
      <c r="AT158" s="217" t="s">
        <v>131</v>
      </c>
      <c r="AU158" s="217" t="s">
        <v>82</v>
      </c>
      <c r="AY158" s="19" t="s">
        <v>129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136</v>
      </c>
      <c r="BM158" s="217" t="s">
        <v>221</v>
      </c>
    </row>
    <row r="159" s="2" customFormat="1">
      <c r="A159" s="40"/>
      <c r="B159" s="41"/>
      <c r="C159" s="42"/>
      <c r="D159" s="219" t="s">
        <v>138</v>
      </c>
      <c r="E159" s="42"/>
      <c r="F159" s="220" t="s">
        <v>222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82</v>
      </c>
    </row>
    <row r="160" s="2" customFormat="1">
      <c r="A160" s="40"/>
      <c r="B160" s="41"/>
      <c r="C160" s="42"/>
      <c r="D160" s="224" t="s">
        <v>140</v>
      </c>
      <c r="E160" s="42"/>
      <c r="F160" s="225" t="s">
        <v>223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140</v>
      </c>
      <c r="AU160" s="19" t="s">
        <v>82</v>
      </c>
    </row>
    <row r="161" s="13" customFormat="1">
      <c r="A161" s="13"/>
      <c r="B161" s="226"/>
      <c r="C161" s="227"/>
      <c r="D161" s="219" t="s">
        <v>142</v>
      </c>
      <c r="E161" s="228" t="s">
        <v>19</v>
      </c>
      <c r="F161" s="229" t="s">
        <v>224</v>
      </c>
      <c r="G161" s="227"/>
      <c r="H161" s="228" t="s">
        <v>19</v>
      </c>
      <c r="I161" s="230"/>
      <c r="J161" s="227"/>
      <c r="K161" s="227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142</v>
      </c>
      <c r="AU161" s="235" t="s">
        <v>82</v>
      </c>
      <c r="AV161" s="13" t="s">
        <v>80</v>
      </c>
      <c r="AW161" s="13" t="s">
        <v>33</v>
      </c>
      <c r="AX161" s="13" t="s">
        <v>72</v>
      </c>
      <c r="AY161" s="235" t="s">
        <v>129</v>
      </c>
    </row>
    <row r="162" s="13" customFormat="1">
      <c r="A162" s="13"/>
      <c r="B162" s="226"/>
      <c r="C162" s="227"/>
      <c r="D162" s="219" t="s">
        <v>142</v>
      </c>
      <c r="E162" s="228" t="s">
        <v>19</v>
      </c>
      <c r="F162" s="229" t="s">
        <v>225</v>
      </c>
      <c r="G162" s="227"/>
      <c r="H162" s="228" t="s">
        <v>19</v>
      </c>
      <c r="I162" s="230"/>
      <c r="J162" s="227"/>
      <c r="K162" s="227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142</v>
      </c>
      <c r="AU162" s="235" t="s">
        <v>82</v>
      </c>
      <c r="AV162" s="13" t="s">
        <v>80</v>
      </c>
      <c r="AW162" s="13" t="s">
        <v>33</v>
      </c>
      <c r="AX162" s="13" t="s">
        <v>72</v>
      </c>
      <c r="AY162" s="235" t="s">
        <v>129</v>
      </c>
    </row>
    <row r="163" s="14" customFormat="1">
      <c r="A163" s="14"/>
      <c r="B163" s="236"/>
      <c r="C163" s="237"/>
      <c r="D163" s="219" t="s">
        <v>142</v>
      </c>
      <c r="E163" s="238" t="s">
        <v>19</v>
      </c>
      <c r="F163" s="239" t="s">
        <v>226</v>
      </c>
      <c r="G163" s="237"/>
      <c r="H163" s="240">
        <v>320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142</v>
      </c>
      <c r="AU163" s="246" t="s">
        <v>82</v>
      </c>
      <c r="AV163" s="14" t="s">
        <v>82</v>
      </c>
      <c r="AW163" s="14" t="s">
        <v>33</v>
      </c>
      <c r="AX163" s="14" t="s">
        <v>72</v>
      </c>
      <c r="AY163" s="246" t="s">
        <v>129</v>
      </c>
    </row>
    <row r="164" s="2" customFormat="1" ht="16.5" customHeight="1">
      <c r="A164" s="40"/>
      <c r="B164" s="41"/>
      <c r="C164" s="206" t="s">
        <v>8</v>
      </c>
      <c r="D164" s="206" t="s">
        <v>131</v>
      </c>
      <c r="E164" s="207" t="s">
        <v>227</v>
      </c>
      <c r="F164" s="208" t="s">
        <v>228</v>
      </c>
      <c r="G164" s="209" t="s">
        <v>134</v>
      </c>
      <c r="H164" s="210">
        <v>8268</v>
      </c>
      <c r="I164" s="211"/>
      <c r="J164" s="212">
        <f>ROUND(I164*H164,2)</f>
        <v>0</v>
      </c>
      <c r="K164" s="208" t="s">
        <v>135</v>
      </c>
      <c r="L164" s="46"/>
      <c r="M164" s="213" t="s">
        <v>19</v>
      </c>
      <c r="N164" s="214" t="s">
        <v>43</v>
      </c>
      <c r="O164" s="86"/>
      <c r="P164" s="215">
        <f>O164*H164</f>
        <v>0</v>
      </c>
      <c r="Q164" s="215">
        <v>0.00013999999999999999</v>
      </c>
      <c r="R164" s="215">
        <f>Q164*H164</f>
        <v>1.1575199999999999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136</v>
      </c>
      <c r="AT164" s="217" t="s">
        <v>131</v>
      </c>
      <c r="AU164" s="217" t="s">
        <v>82</v>
      </c>
      <c r="AY164" s="19" t="s">
        <v>129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80</v>
      </c>
      <c r="BK164" s="218">
        <f>ROUND(I164*H164,2)</f>
        <v>0</v>
      </c>
      <c r="BL164" s="19" t="s">
        <v>136</v>
      </c>
      <c r="BM164" s="217" t="s">
        <v>229</v>
      </c>
    </row>
    <row r="165" s="2" customFormat="1">
      <c r="A165" s="40"/>
      <c r="B165" s="41"/>
      <c r="C165" s="42"/>
      <c r="D165" s="219" t="s">
        <v>138</v>
      </c>
      <c r="E165" s="42"/>
      <c r="F165" s="220" t="s">
        <v>230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138</v>
      </c>
      <c r="AU165" s="19" t="s">
        <v>82</v>
      </c>
    </row>
    <row r="166" s="2" customFormat="1">
      <c r="A166" s="40"/>
      <c r="B166" s="41"/>
      <c r="C166" s="42"/>
      <c r="D166" s="224" t="s">
        <v>140</v>
      </c>
      <c r="E166" s="42"/>
      <c r="F166" s="225" t="s">
        <v>231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140</v>
      </c>
      <c r="AU166" s="19" t="s">
        <v>82</v>
      </c>
    </row>
    <row r="167" s="13" customFormat="1">
      <c r="A167" s="13"/>
      <c r="B167" s="226"/>
      <c r="C167" s="227"/>
      <c r="D167" s="219" t="s">
        <v>142</v>
      </c>
      <c r="E167" s="228" t="s">
        <v>19</v>
      </c>
      <c r="F167" s="229" t="s">
        <v>232</v>
      </c>
      <c r="G167" s="227"/>
      <c r="H167" s="228" t="s">
        <v>19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142</v>
      </c>
      <c r="AU167" s="235" t="s">
        <v>82</v>
      </c>
      <c r="AV167" s="13" t="s">
        <v>80</v>
      </c>
      <c r="AW167" s="13" t="s">
        <v>33</v>
      </c>
      <c r="AX167" s="13" t="s">
        <v>72</v>
      </c>
      <c r="AY167" s="235" t="s">
        <v>129</v>
      </c>
    </row>
    <row r="168" s="13" customFormat="1">
      <c r="A168" s="13"/>
      <c r="B168" s="226"/>
      <c r="C168" s="227"/>
      <c r="D168" s="219" t="s">
        <v>142</v>
      </c>
      <c r="E168" s="228" t="s">
        <v>19</v>
      </c>
      <c r="F168" s="229" t="s">
        <v>233</v>
      </c>
      <c r="G168" s="227"/>
      <c r="H168" s="228" t="s">
        <v>19</v>
      </c>
      <c r="I168" s="230"/>
      <c r="J168" s="227"/>
      <c r="K168" s="227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142</v>
      </c>
      <c r="AU168" s="235" t="s">
        <v>82</v>
      </c>
      <c r="AV168" s="13" t="s">
        <v>80</v>
      </c>
      <c r="AW168" s="13" t="s">
        <v>33</v>
      </c>
      <c r="AX168" s="13" t="s">
        <v>72</v>
      </c>
      <c r="AY168" s="235" t="s">
        <v>129</v>
      </c>
    </row>
    <row r="169" s="14" customFormat="1">
      <c r="A169" s="14"/>
      <c r="B169" s="236"/>
      <c r="C169" s="237"/>
      <c r="D169" s="219" t="s">
        <v>142</v>
      </c>
      <c r="E169" s="238" t="s">
        <v>19</v>
      </c>
      <c r="F169" s="239" t="s">
        <v>234</v>
      </c>
      <c r="G169" s="237"/>
      <c r="H169" s="240">
        <v>8268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142</v>
      </c>
      <c r="AU169" s="246" t="s">
        <v>82</v>
      </c>
      <c r="AV169" s="14" t="s">
        <v>82</v>
      </c>
      <c r="AW169" s="14" t="s">
        <v>33</v>
      </c>
      <c r="AX169" s="14" t="s">
        <v>72</v>
      </c>
      <c r="AY169" s="246" t="s">
        <v>129</v>
      </c>
    </row>
    <row r="170" s="15" customFormat="1">
      <c r="A170" s="15"/>
      <c r="B170" s="247"/>
      <c r="C170" s="248"/>
      <c r="D170" s="219" t="s">
        <v>142</v>
      </c>
      <c r="E170" s="249" t="s">
        <v>19</v>
      </c>
      <c r="F170" s="250" t="s">
        <v>147</v>
      </c>
      <c r="G170" s="248"/>
      <c r="H170" s="251">
        <v>8268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7" t="s">
        <v>142</v>
      </c>
      <c r="AU170" s="257" t="s">
        <v>82</v>
      </c>
      <c r="AV170" s="15" t="s">
        <v>136</v>
      </c>
      <c r="AW170" s="15" t="s">
        <v>33</v>
      </c>
      <c r="AX170" s="15" t="s">
        <v>80</v>
      </c>
      <c r="AY170" s="257" t="s">
        <v>129</v>
      </c>
    </row>
    <row r="171" s="2" customFormat="1" ht="16.5" customHeight="1">
      <c r="A171" s="40"/>
      <c r="B171" s="41"/>
      <c r="C171" s="258" t="s">
        <v>235</v>
      </c>
      <c r="D171" s="258" t="s">
        <v>236</v>
      </c>
      <c r="E171" s="259" t="s">
        <v>237</v>
      </c>
      <c r="F171" s="260" t="s">
        <v>238</v>
      </c>
      <c r="G171" s="261" t="s">
        <v>134</v>
      </c>
      <c r="H171" s="262">
        <v>9508.2000000000007</v>
      </c>
      <c r="I171" s="263"/>
      <c r="J171" s="264">
        <f>ROUND(I171*H171,2)</f>
        <v>0</v>
      </c>
      <c r="K171" s="260" t="s">
        <v>135</v>
      </c>
      <c r="L171" s="265"/>
      <c r="M171" s="266" t="s">
        <v>19</v>
      </c>
      <c r="N171" s="267" t="s">
        <v>43</v>
      </c>
      <c r="O171" s="86"/>
      <c r="P171" s="215">
        <f>O171*H171</f>
        <v>0</v>
      </c>
      <c r="Q171" s="215">
        <v>0.00032000000000000003</v>
      </c>
      <c r="R171" s="215">
        <f>Q171*H171</f>
        <v>3.0426240000000004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195</v>
      </c>
      <c r="AT171" s="217" t="s">
        <v>236</v>
      </c>
      <c r="AU171" s="217" t="s">
        <v>82</v>
      </c>
      <c r="AY171" s="19" t="s">
        <v>129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136</v>
      </c>
      <c r="BM171" s="217" t="s">
        <v>239</v>
      </c>
    </row>
    <row r="172" s="2" customFormat="1">
      <c r="A172" s="40"/>
      <c r="B172" s="41"/>
      <c r="C172" s="42"/>
      <c r="D172" s="219" t="s">
        <v>138</v>
      </c>
      <c r="E172" s="42"/>
      <c r="F172" s="220" t="s">
        <v>238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138</v>
      </c>
      <c r="AU172" s="19" t="s">
        <v>82</v>
      </c>
    </row>
    <row r="173" s="2" customFormat="1">
      <c r="A173" s="40"/>
      <c r="B173" s="41"/>
      <c r="C173" s="42"/>
      <c r="D173" s="219" t="s">
        <v>240</v>
      </c>
      <c r="E173" s="42"/>
      <c r="F173" s="268" t="s">
        <v>241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240</v>
      </c>
      <c r="AU173" s="19" t="s">
        <v>82</v>
      </c>
    </row>
    <row r="174" s="13" customFormat="1">
      <c r="A174" s="13"/>
      <c r="B174" s="226"/>
      <c r="C174" s="227"/>
      <c r="D174" s="219" t="s">
        <v>142</v>
      </c>
      <c r="E174" s="228" t="s">
        <v>19</v>
      </c>
      <c r="F174" s="229" t="s">
        <v>242</v>
      </c>
      <c r="G174" s="227"/>
      <c r="H174" s="228" t="s">
        <v>19</v>
      </c>
      <c r="I174" s="230"/>
      <c r="J174" s="227"/>
      <c r="K174" s="227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142</v>
      </c>
      <c r="AU174" s="235" t="s">
        <v>82</v>
      </c>
      <c r="AV174" s="13" t="s">
        <v>80</v>
      </c>
      <c r="AW174" s="13" t="s">
        <v>33</v>
      </c>
      <c r="AX174" s="13" t="s">
        <v>72</v>
      </c>
      <c r="AY174" s="235" t="s">
        <v>129</v>
      </c>
    </row>
    <row r="175" s="13" customFormat="1">
      <c r="A175" s="13"/>
      <c r="B175" s="226"/>
      <c r="C175" s="227"/>
      <c r="D175" s="219" t="s">
        <v>142</v>
      </c>
      <c r="E175" s="228" t="s">
        <v>19</v>
      </c>
      <c r="F175" s="229" t="s">
        <v>243</v>
      </c>
      <c r="G175" s="227"/>
      <c r="H175" s="228" t="s">
        <v>19</v>
      </c>
      <c r="I175" s="230"/>
      <c r="J175" s="227"/>
      <c r="K175" s="227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142</v>
      </c>
      <c r="AU175" s="235" t="s">
        <v>82</v>
      </c>
      <c r="AV175" s="13" t="s">
        <v>80</v>
      </c>
      <c r="AW175" s="13" t="s">
        <v>33</v>
      </c>
      <c r="AX175" s="13" t="s">
        <v>72</v>
      </c>
      <c r="AY175" s="235" t="s">
        <v>129</v>
      </c>
    </row>
    <row r="176" s="13" customFormat="1">
      <c r="A176" s="13"/>
      <c r="B176" s="226"/>
      <c r="C176" s="227"/>
      <c r="D176" s="219" t="s">
        <v>142</v>
      </c>
      <c r="E176" s="228" t="s">
        <v>19</v>
      </c>
      <c r="F176" s="229" t="s">
        <v>232</v>
      </c>
      <c r="G176" s="227"/>
      <c r="H176" s="228" t="s">
        <v>19</v>
      </c>
      <c r="I176" s="230"/>
      <c r="J176" s="227"/>
      <c r="K176" s="227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142</v>
      </c>
      <c r="AU176" s="235" t="s">
        <v>82</v>
      </c>
      <c r="AV176" s="13" t="s">
        <v>80</v>
      </c>
      <c r="AW176" s="13" t="s">
        <v>33</v>
      </c>
      <c r="AX176" s="13" t="s">
        <v>72</v>
      </c>
      <c r="AY176" s="235" t="s">
        <v>129</v>
      </c>
    </row>
    <row r="177" s="13" customFormat="1">
      <c r="A177" s="13"/>
      <c r="B177" s="226"/>
      <c r="C177" s="227"/>
      <c r="D177" s="219" t="s">
        <v>142</v>
      </c>
      <c r="E177" s="228" t="s">
        <v>19</v>
      </c>
      <c r="F177" s="229" t="s">
        <v>233</v>
      </c>
      <c r="G177" s="227"/>
      <c r="H177" s="228" t="s">
        <v>19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142</v>
      </c>
      <c r="AU177" s="235" t="s">
        <v>82</v>
      </c>
      <c r="AV177" s="13" t="s">
        <v>80</v>
      </c>
      <c r="AW177" s="13" t="s">
        <v>33</v>
      </c>
      <c r="AX177" s="13" t="s">
        <v>72</v>
      </c>
      <c r="AY177" s="235" t="s">
        <v>129</v>
      </c>
    </row>
    <row r="178" s="14" customFormat="1">
      <c r="A178" s="14"/>
      <c r="B178" s="236"/>
      <c r="C178" s="237"/>
      <c r="D178" s="219" t="s">
        <v>142</v>
      </c>
      <c r="E178" s="238" t="s">
        <v>19</v>
      </c>
      <c r="F178" s="239" t="s">
        <v>234</v>
      </c>
      <c r="G178" s="237"/>
      <c r="H178" s="240">
        <v>8268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142</v>
      </c>
      <c r="AU178" s="246" t="s">
        <v>82</v>
      </c>
      <c r="AV178" s="14" t="s">
        <v>82</v>
      </c>
      <c r="AW178" s="14" t="s">
        <v>33</v>
      </c>
      <c r="AX178" s="14" t="s">
        <v>72</v>
      </c>
      <c r="AY178" s="246" t="s">
        <v>129</v>
      </c>
    </row>
    <row r="179" s="14" customFormat="1">
      <c r="A179" s="14"/>
      <c r="B179" s="236"/>
      <c r="C179" s="237"/>
      <c r="D179" s="219" t="s">
        <v>142</v>
      </c>
      <c r="E179" s="237"/>
      <c r="F179" s="239" t="s">
        <v>244</v>
      </c>
      <c r="G179" s="237"/>
      <c r="H179" s="240">
        <v>9508.2000000000007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142</v>
      </c>
      <c r="AU179" s="246" t="s">
        <v>82</v>
      </c>
      <c r="AV179" s="14" t="s">
        <v>82</v>
      </c>
      <c r="AW179" s="14" t="s">
        <v>4</v>
      </c>
      <c r="AX179" s="14" t="s">
        <v>80</v>
      </c>
      <c r="AY179" s="246" t="s">
        <v>129</v>
      </c>
    </row>
    <row r="180" s="2" customFormat="1" ht="24.15" customHeight="1">
      <c r="A180" s="40"/>
      <c r="B180" s="41"/>
      <c r="C180" s="206" t="s">
        <v>245</v>
      </c>
      <c r="D180" s="206" t="s">
        <v>131</v>
      </c>
      <c r="E180" s="207" t="s">
        <v>246</v>
      </c>
      <c r="F180" s="208" t="s">
        <v>247</v>
      </c>
      <c r="G180" s="209" t="s">
        <v>198</v>
      </c>
      <c r="H180" s="210">
        <v>8075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136</v>
      </c>
      <c r="AT180" s="217" t="s">
        <v>131</v>
      </c>
      <c r="AU180" s="217" t="s">
        <v>82</v>
      </c>
      <c r="AY180" s="19" t="s">
        <v>129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136</v>
      </c>
      <c r="BM180" s="217" t="s">
        <v>248</v>
      </c>
    </row>
    <row r="181" s="2" customFormat="1">
      <c r="A181" s="40"/>
      <c r="B181" s="41"/>
      <c r="C181" s="42"/>
      <c r="D181" s="219" t="s">
        <v>138</v>
      </c>
      <c r="E181" s="42"/>
      <c r="F181" s="220" t="s">
        <v>249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138</v>
      </c>
      <c r="AU181" s="19" t="s">
        <v>82</v>
      </c>
    </row>
    <row r="182" s="14" customFormat="1">
      <c r="A182" s="14"/>
      <c r="B182" s="236"/>
      <c r="C182" s="237"/>
      <c r="D182" s="219" t="s">
        <v>142</v>
      </c>
      <c r="E182" s="238" t="s">
        <v>19</v>
      </c>
      <c r="F182" s="239" t="s">
        <v>202</v>
      </c>
      <c r="G182" s="237"/>
      <c r="H182" s="240">
        <v>4125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142</v>
      </c>
      <c r="AU182" s="246" t="s">
        <v>82</v>
      </c>
      <c r="AV182" s="14" t="s">
        <v>82</v>
      </c>
      <c r="AW182" s="14" t="s">
        <v>33</v>
      </c>
      <c r="AX182" s="14" t="s">
        <v>72</v>
      </c>
      <c r="AY182" s="246" t="s">
        <v>129</v>
      </c>
    </row>
    <row r="183" s="13" customFormat="1">
      <c r="A183" s="13"/>
      <c r="B183" s="226"/>
      <c r="C183" s="227"/>
      <c r="D183" s="219" t="s">
        <v>142</v>
      </c>
      <c r="E183" s="228" t="s">
        <v>19</v>
      </c>
      <c r="F183" s="229" t="s">
        <v>205</v>
      </c>
      <c r="G183" s="227"/>
      <c r="H183" s="228" t="s">
        <v>19</v>
      </c>
      <c r="I183" s="230"/>
      <c r="J183" s="227"/>
      <c r="K183" s="227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142</v>
      </c>
      <c r="AU183" s="235" t="s">
        <v>82</v>
      </c>
      <c r="AV183" s="13" t="s">
        <v>80</v>
      </c>
      <c r="AW183" s="13" t="s">
        <v>33</v>
      </c>
      <c r="AX183" s="13" t="s">
        <v>72</v>
      </c>
      <c r="AY183" s="235" t="s">
        <v>129</v>
      </c>
    </row>
    <row r="184" s="13" customFormat="1">
      <c r="A184" s="13"/>
      <c r="B184" s="226"/>
      <c r="C184" s="227"/>
      <c r="D184" s="219" t="s">
        <v>142</v>
      </c>
      <c r="E184" s="228" t="s">
        <v>19</v>
      </c>
      <c r="F184" s="229" t="s">
        <v>175</v>
      </c>
      <c r="G184" s="227"/>
      <c r="H184" s="228" t="s">
        <v>19</v>
      </c>
      <c r="I184" s="230"/>
      <c r="J184" s="227"/>
      <c r="K184" s="227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142</v>
      </c>
      <c r="AU184" s="235" t="s">
        <v>82</v>
      </c>
      <c r="AV184" s="13" t="s">
        <v>80</v>
      </c>
      <c r="AW184" s="13" t="s">
        <v>33</v>
      </c>
      <c r="AX184" s="13" t="s">
        <v>72</v>
      </c>
      <c r="AY184" s="235" t="s">
        <v>129</v>
      </c>
    </row>
    <row r="185" s="13" customFormat="1">
      <c r="A185" s="13"/>
      <c r="B185" s="226"/>
      <c r="C185" s="227"/>
      <c r="D185" s="219" t="s">
        <v>142</v>
      </c>
      <c r="E185" s="228" t="s">
        <v>19</v>
      </c>
      <c r="F185" s="229" t="s">
        <v>206</v>
      </c>
      <c r="G185" s="227"/>
      <c r="H185" s="228" t="s">
        <v>19</v>
      </c>
      <c r="I185" s="230"/>
      <c r="J185" s="227"/>
      <c r="K185" s="227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142</v>
      </c>
      <c r="AU185" s="235" t="s">
        <v>82</v>
      </c>
      <c r="AV185" s="13" t="s">
        <v>80</v>
      </c>
      <c r="AW185" s="13" t="s">
        <v>33</v>
      </c>
      <c r="AX185" s="13" t="s">
        <v>72</v>
      </c>
      <c r="AY185" s="235" t="s">
        <v>129</v>
      </c>
    </row>
    <row r="186" s="14" customFormat="1">
      <c r="A186" s="14"/>
      <c r="B186" s="236"/>
      <c r="C186" s="237"/>
      <c r="D186" s="219" t="s">
        <v>142</v>
      </c>
      <c r="E186" s="238" t="s">
        <v>19</v>
      </c>
      <c r="F186" s="239" t="s">
        <v>207</v>
      </c>
      <c r="G186" s="237"/>
      <c r="H186" s="240">
        <v>2100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142</v>
      </c>
      <c r="AU186" s="246" t="s">
        <v>82</v>
      </c>
      <c r="AV186" s="14" t="s">
        <v>82</v>
      </c>
      <c r="AW186" s="14" t="s">
        <v>33</v>
      </c>
      <c r="AX186" s="14" t="s">
        <v>72</v>
      </c>
      <c r="AY186" s="246" t="s">
        <v>129</v>
      </c>
    </row>
    <row r="187" s="13" customFormat="1">
      <c r="A187" s="13"/>
      <c r="B187" s="226"/>
      <c r="C187" s="227"/>
      <c r="D187" s="219" t="s">
        <v>142</v>
      </c>
      <c r="E187" s="228" t="s">
        <v>19</v>
      </c>
      <c r="F187" s="229" t="s">
        <v>208</v>
      </c>
      <c r="G187" s="227"/>
      <c r="H187" s="228" t="s">
        <v>19</v>
      </c>
      <c r="I187" s="230"/>
      <c r="J187" s="227"/>
      <c r="K187" s="227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142</v>
      </c>
      <c r="AU187" s="235" t="s">
        <v>82</v>
      </c>
      <c r="AV187" s="13" t="s">
        <v>80</v>
      </c>
      <c r="AW187" s="13" t="s">
        <v>33</v>
      </c>
      <c r="AX187" s="13" t="s">
        <v>72</v>
      </c>
      <c r="AY187" s="235" t="s">
        <v>129</v>
      </c>
    </row>
    <row r="188" s="13" customFormat="1">
      <c r="A188" s="13"/>
      <c r="B188" s="226"/>
      <c r="C188" s="227"/>
      <c r="D188" s="219" t="s">
        <v>142</v>
      </c>
      <c r="E188" s="228" t="s">
        <v>19</v>
      </c>
      <c r="F188" s="229" t="s">
        <v>209</v>
      </c>
      <c r="G188" s="227"/>
      <c r="H188" s="228" t="s">
        <v>19</v>
      </c>
      <c r="I188" s="230"/>
      <c r="J188" s="227"/>
      <c r="K188" s="227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142</v>
      </c>
      <c r="AU188" s="235" t="s">
        <v>82</v>
      </c>
      <c r="AV188" s="13" t="s">
        <v>80</v>
      </c>
      <c r="AW188" s="13" t="s">
        <v>33</v>
      </c>
      <c r="AX188" s="13" t="s">
        <v>72</v>
      </c>
      <c r="AY188" s="235" t="s">
        <v>129</v>
      </c>
    </row>
    <row r="189" s="14" customFormat="1">
      <c r="A189" s="14"/>
      <c r="B189" s="236"/>
      <c r="C189" s="237"/>
      <c r="D189" s="219" t="s">
        <v>142</v>
      </c>
      <c r="E189" s="238" t="s">
        <v>19</v>
      </c>
      <c r="F189" s="239" t="s">
        <v>210</v>
      </c>
      <c r="G189" s="237"/>
      <c r="H189" s="240">
        <v>1530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142</v>
      </c>
      <c r="AU189" s="246" t="s">
        <v>82</v>
      </c>
      <c r="AV189" s="14" t="s">
        <v>82</v>
      </c>
      <c r="AW189" s="14" t="s">
        <v>33</v>
      </c>
      <c r="AX189" s="14" t="s">
        <v>72</v>
      </c>
      <c r="AY189" s="246" t="s">
        <v>129</v>
      </c>
    </row>
    <row r="190" s="13" customFormat="1">
      <c r="A190" s="13"/>
      <c r="B190" s="226"/>
      <c r="C190" s="227"/>
      <c r="D190" s="219" t="s">
        <v>142</v>
      </c>
      <c r="E190" s="228" t="s">
        <v>19</v>
      </c>
      <c r="F190" s="229" t="s">
        <v>224</v>
      </c>
      <c r="G190" s="227"/>
      <c r="H190" s="228" t="s">
        <v>19</v>
      </c>
      <c r="I190" s="230"/>
      <c r="J190" s="227"/>
      <c r="K190" s="227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142</v>
      </c>
      <c r="AU190" s="235" t="s">
        <v>82</v>
      </c>
      <c r="AV190" s="13" t="s">
        <v>80</v>
      </c>
      <c r="AW190" s="13" t="s">
        <v>33</v>
      </c>
      <c r="AX190" s="13" t="s">
        <v>72</v>
      </c>
      <c r="AY190" s="235" t="s">
        <v>129</v>
      </c>
    </row>
    <row r="191" s="13" customFormat="1">
      <c r="A191" s="13"/>
      <c r="B191" s="226"/>
      <c r="C191" s="227"/>
      <c r="D191" s="219" t="s">
        <v>142</v>
      </c>
      <c r="E191" s="228" t="s">
        <v>19</v>
      </c>
      <c r="F191" s="229" t="s">
        <v>225</v>
      </c>
      <c r="G191" s="227"/>
      <c r="H191" s="228" t="s">
        <v>19</v>
      </c>
      <c r="I191" s="230"/>
      <c r="J191" s="227"/>
      <c r="K191" s="227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142</v>
      </c>
      <c r="AU191" s="235" t="s">
        <v>82</v>
      </c>
      <c r="AV191" s="13" t="s">
        <v>80</v>
      </c>
      <c r="AW191" s="13" t="s">
        <v>33</v>
      </c>
      <c r="AX191" s="13" t="s">
        <v>72</v>
      </c>
      <c r="AY191" s="235" t="s">
        <v>129</v>
      </c>
    </row>
    <row r="192" s="14" customFormat="1">
      <c r="A192" s="14"/>
      <c r="B192" s="236"/>
      <c r="C192" s="237"/>
      <c r="D192" s="219" t="s">
        <v>142</v>
      </c>
      <c r="E192" s="238" t="s">
        <v>19</v>
      </c>
      <c r="F192" s="239" t="s">
        <v>226</v>
      </c>
      <c r="G192" s="237"/>
      <c r="H192" s="240">
        <v>320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142</v>
      </c>
      <c r="AU192" s="246" t="s">
        <v>82</v>
      </c>
      <c r="AV192" s="14" t="s">
        <v>82</v>
      </c>
      <c r="AW192" s="14" t="s">
        <v>33</v>
      </c>
      <c r="AX192" s="14" t="s">
        <v>72</v>
      </c>
      <c r="AY192" s="246" t="s">
        <v>129</v>
      </c>
    </row>
    <row r="193" s="2" customFormat="1" ht="24.15" customHeight="1">
      <c r="A193" s="40"/>
      <c r="B193" s="41"/>
      <c r="C193" s="206" t="s">
        <v>250</v>
      </c>
      <c r="D193" s="206" t="s">
        <v>131</v>
      </c>
      <c r="E193" s="207" t="s">
        <v>251</v>
      </c>
      <c r="F193" s="208" t="s">
        <v>252</v>
      </c>
      <c r="G193" s="209" t="s">
        <v>198</v>
      </c>
      <c r="H193" s="210">
        <v>1375</v>
      </c>
      <c r="I193" s="211"/>
      <c r="J193" s="212">
        <f>ROUND(I193*H193,2)</f>
        <v>0</v>
      </c>
      <c r="K193" s="208" t="s">
        <v>19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136</v>
      </c>
      <c r="AT193" s="217" t="s">
        <v>131</v>
      </c>
      <c r="AU193" s="217" t="s">
        <v>82</v>
      </c>
      <c r="AY193" s="19" t="s">
        <v>129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136</v>
      </c>
      <c r="BM193" s="217" t="s">
        <v>253</v>
      </c>
    </row>
    <row r="194" s="2" customFormat="1">
      <c r="A194" s="40"/>
      <c r="B194" s="41"/>
      <c r="C194" s="42"/>
      <c r="D194" s="219" t="s">
        <v>138</v>
      </c>
      <c r="E194" s="42"/>
      <c r="F194" s="220" t="s">
        <v>254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138</v>
      </c>
      <c r="AU194" s="19" t="s">
        <v>82</v>
      </c>
    </row>
    <row r="195" s="14" customFormat="1">
      <c r="A195" s="14"/>
      <c r="B195" s="236"/>
      <c r="C195" s="237"/>
      <c r="D195" s="219" t="s">
        <v>142</v>
      </c>
      <c r="E195" s="238" t="s">
        <v>19</v>
      </c>
      <c r="F195" s="239" t="s">
        <v>217</v>
      </c>
      <c r="G195" s="237"/>
      <c r="H195" s="240">
        <v>1375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142</v>
      </c>
      <c r="AU195" s="246" t="s">
        <v>82</v>
      </c>
      <c r="AV195" s="14" t="s">
        <v>82</v>
      </c>
      <c r="AW195" s="14" t="s">
        <v>33</v>
      </c>
      <c r="AX195" s="14" t="s">
        <v>72</v>
      </c>
      <c r="AY195" s="246" t="s">
        <v>129</v>
      </c>
    </row>
    <row r="196" s="2" customFormat="1" ht="16.5" customHeight="1">
      <c r="A196" s="40"/>
      <c r="B196" s="41"/>
      <c r="C196" s="206" t="s">
        <v>255</v>
      </c>
      <c r="D196" s="206" t="s">
        <v>131</v>
      </c>
      <c r="E196" s="207" t="s">
        <v>256</v>
      </c>
      <c r="F196" s="208" t="s">
        <v>257</v>
      </c>
      <c r="G196" s="209" t="s">
        <v>198</v>
      </c>
      <c r="H196" s="210">
        <v>1500</v>
      </c>
      <c r="I196" s="211"/>
      <c r="J196" s="212">
        <f>ROUND(I196*H196,2)</f>
        <v>0</v>
      </c>
      <c r="K196" s="208" t="s">
        <v>135</v>
      </c>
      <c r="L196" s="46"/>
      <c r="M196" s="213" t="s">
        <v>19</v>
      </c>
      <c r="N196" s="214" t="s">
        <v>43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136</v>
      </c>
      <c r="AT196" s="217" t="s">
        <v>131</v>
      </c>
      <c r="AU196" s="217" t="s">
        <v>82</v>
      </c>
      <c r="AY196" s="19" t="s">
        <v>129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136</v>
      </c>
      <c r="BM196" s="217" t="s">
        <v>258</v>
      </c>
    </row>
    <row r="197" s="2" customFormat="1">
      <c r="A197" s="40"/>
      <c r="B197" s="41"/>
      <c r="C197" s="42"/>
      <c r="D197" s="219" t="s">
        <v>138</v>
      </c>
      <c r="E197" s="42"/>
      <c r="F197" s="220" t="s">
        <v>259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138</v>
      </c>
      <c r="AU197" s="19" t="s">
        <v>82</v>
      </c>
    </row>
    <row r="198" s="2" customFormat="1">
      <c r="A198" s="40"/>
      <c r="B198" s="41"/>
      <c r="C198" s="42"/>
      <c r="D198" s="224" t="s">
        <v>140</v>
      </c>
      <c r="E198" s="42"/>
      <c r="F198" s="225" t="s">
        <v>260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140</v>
      </c>
      <c r="AU198" s="19" t="s">
        <v>82</v>
      </c>
    </row>
    <row r="199" s="13" customFormat="1">
      <c r="A199" s="13"/>
      <c r="B199" s="226"/>
      <c r="C199" s="227"/>
      <c r="D199" s="219" t="s">
        <v>142</v>
      </c>
      <c r="E199" s="228" t="s">
        <v>19</v>
      </c>
      <c r="F199" s="229" t="s">
        <v>261</v>
      </c>
      <c r="G199" s="227"/>
      <c r="H199" s="228" t="s">
        <v>19</v>
      </c>
      <c r="I199" s="230"/>
      <c r="J199" s="227"/>
      <c r="K199" s="227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142</v>
      </c>
      <c r="AU199" s="235" t="s">
        <v>82</v>
      </c>
      <c r="AV199" s="13" t="s">
        <v>80</v>
      </c>
      <c r="AW199" s="13" t="s">
        <v>33</v>
      </c>
      <c r="AX199" s="13" t="s">
        <v>72</v>
      </c>
      <c r="AY199" s="235" t="s">
        <v>129</v>
      </c>
    </row>
    <row r="200" s="14" customFormat="1">
      <c r="A200" s="14"/>
      <c r="B200" s="236"/>
      <c r="C200" s="237"/>
      <c r="D200" s="219" t="s">
        <v>142</v>
      </c>
      <c r="E200" s="238" t="s">
        <v>19</v>
      </c>
      <c r="F200" s="239" t="s">
        <v>262</v>
      </c>
      <c r="G200" s="237"/>
      <c r="H200" s="240">
        <v>1500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142</v>
      </c>
      <c r="AU200" s="246" t="s">
        <v>82</v>
      </c>
      <c r="AV200" s="14" t="s">
        <v>82</v>
      </c>
      <c r="AW200" s="14" t="s">
        <v>33</v>
      </c>
      <c r="AX200" s="14" t="s">
        <v>72</v>
      </c>
      <c r="AY200" s="246" t="s">
        <v>129</v>
      </c>
    </row>
    <row r="201" s="2" customFormat="1" ht="16.5" customHeight="1">
      <c r="A201" s="40"/>
      <c r="B201" s="41"/>
      <c r="C201" s="258" t="s">
        <v>263</v>
      </c>
      <c r="D201" s="258" t="s">
        <v>236</v>
      </c>
      <c r="E201" s="259" t="s">
        <v>264</v>
      </c>
      <c r="F201" s="260" t="s">
        <v>265</v>
      </c>
      <c r="G201" s="261" t="s">
        <v>266</v>
      </c>
      <c r="H201" s="262">
        <v>2850</v>
      </c>
      <c r="I201" s="263"/>
      <c r="J201" s="264">
        <f>ROUND(I201*H201,2)</f>
        <v>0</v>
      </c>
      <c r="K201" s="260" t="s">
        <v>19</v>
      </c>
      <c r="L201" s="265"/>
      <c r="M201" s="266" t="s">
        <v>19</v>
      </c>
      <c r="N201" s="267" t="s">
        <v>43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195</v>
      </c>
      <c r="AT201" s="217" t="s">
        <v>236</v>
      </c>
      <c r="AU201" s="217" t="s">
        <v>82</v>
      </c>
      <c r="AY201" s="19" t="s">
        <v>129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80</v>
      </c>
      <c r="BK201" s="218">
        <f>ROUND(I201*H201,2)</f>
        <v>0</v>
      </c>
      <c r="BL201" s="19" t="s">
        <v>136</v>
      </c>
      <c r="BM201" s="217" t="s">
        <v>267</v>
      </c>
    </row>
    <row r="202" s="2" customFormat="1">
      <c r="A202" s="40"/>
      <c r="B202" s="41"/>
      <c r="C202" s="42"/>
      <c r="D202" s="219" t="s">
        <v>138</v>
      </c>
      <c r="E202" s="42"/>
      <c r="F202" s="220" t="s">
        <v>265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138</v>
      </c>
      <c r="AU202" s="19" t="s">
        <v>82</v>
      </c>
    </row>
    <row r="203" s="2" customFormat="1">
      <c r="A203" s="40"/>
      <c r="B203" s="41"/>
      <c r="C203" s="42"/>
      <c r="D203" s="219" t="s">
        <v>240</v>
      </c>
      <c r="E203" s="42"/>
      <c r="F203" s="268" t="s">
        <v>268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240</v>
      </c>
      <c r="AU203" s="19" t="s">
        <v>82</v>
      </c>
    </row>
    <row r="204" s="13" customFormat="1">
      <c r="A204" s="13"/>
      <c r="B204" s="226"/>
      <c r="C204" s="227"/>
      <c r="D204" s="219" t="s">
        <v>142</v>
      </c>
      <c r="E204" s="228" t="s">
        <v>19</v>
      </c>
      <c r="F204" s="229" t="s">
        <v>261</v>
      </c>
      <c r="G204" s="227"/>
      <c r="H204" s="228" t="s">
        <v>19</v>
      </c>
      <c r="I204" s="230"/>
      <c r="J204" s="227"/>
      <c r="K204" s="227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142</v>
      </c>
      <c r="AU204" s="235" t="s">
        <v>82</v>
      </c>
      <c r="AV204" s="13" t="s">
        <v>80</v>
      </c>
      <c r="AW204" s="13" t="s">
        <v>33</v>
      </c>
      <c r="AX204" s="13" t="s">
        <v>72</v>
      </c>
      <c r="AY204" s="235" t="s">
        <v>129</v>
      </c>
    </row>
    <row r="205" s="14" customFormat="1">
      <c r="A205" s="14"/>
      <c r="B205" s="236"/>
      <c r="C205" s="237"/>
      <c r="D205" s="219" t="s">
        <v>142</v>
      </c>
      <c r="E205" s="238" t="s">
        <v>19</v>
      </c>
      <c r="F205" s="239" t="s">
        <v>262</v>
      </c>
      <c r="G205" s="237"/>
      <c r="H205" s="240">
        <v>1500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142</v>
      </c>
      <c r="AU205" s="246" t="s">
        <v>82</v>
      </c>
      <c r="AV205" s="14" t="s">
        <v>82</v>
      </c>
      <c r="AW205" s="14" t="s">
        <v>33</v>
      </c>
      <c r="AX205" s="14" t="s">
        <v>72</v>
      </c>
      <c r="AY205" s="246" t="s">
        <v>129</v>
      </c>
    </row>
    <row r="206" s="14" customFormat="1">
      <c r="A206" s="14"/>
      <c r="B206" s="236"/>
      <c r="C206" s="237"/>
      <c r="D206" s="219" t="s">
        <v>142</v>
      </c>
      <c r="E206" s="237"/>
      <c r="F206" s="239" t="s">
        <v>269</v>
      </c>
      <c r="G206" s="237"/>
      <c r="H206" s="240">
        <v>2850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142</v>
      </c>
      <c r="AU206" s="246" t="s">
        <v>82</v>
      </c>
      <c r="AV206" s="14" t="s">
        <v>82</v>
      </c>
      <c r="AW206" s="14" t="s">
        <v>4</v>
      </c>
      <c r="AX206" s="14" t="s">
        <v>80</v>
      </c>
      <c r="AY206" s="246" t="s">
        <v>129</v>
      </c>
    </row>
    <row r="207" s="2" customFormat="1" ht="16.5" customHeight="1">
      <c r="A207" s="40"/>
      <c r="B207" s="41"/>
      <c r="C207" s="206" t="s">
        <v>270</v>
      </c>
      <c r="D207" s="206" t="s">
        <v>131</v>
      </c>
      <c r="E207" s="207" t="s">
        <v>271</v>
      </c>
      <c r="F207" s="208" t="s">
        <v>272</v>
      </c>
      <c r="G207" s="209" t="s">
        <v>266</v>
      </c>
      <c r="H207" s="210">
        <v>17010</v>
      </c>
      <c r="I207" s="211"/>
      <c r="J207" s="212">
        <f>ROUND(I207*H207,2)</f>
        <v>0</v>
      </c>
      <c r="K207" s="208" t="s">
        <v>19</v>
      </c>
      <c r="L207" s="46"/>
      <c r="M207" s="213" t="s">
        <v>19</v>
      </c>
      <c r="N207" s="214" t="s">
        <v>43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136</v>
      </c>
      <c r="AT207" s="217" t="s">
        <v>131</v>
      </c>
      <c r="AU207" s="217" t="s">
        <v>82</v>
      </c>
      <c r="AY207" s="19" t="s">
        <v>129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136</v>
      </c>
      <c r="BM207" s="217" t="s">
        <v>273</v>
      </c>
    </row>
    <row r="208" s="2" customFormat="1">
      <c r="A208" s="40"/>
      <c r="B208" s="41"/>
      <c r="C208" s="42"/>
      <c r="D208" s="219" t="s">
        <v>138</v>
      </c>
      <c r="E208" s="42"/>
      <c r="F208" s="220" t="s">
        <v>274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138</v>
      </c>
      <c r="AU208" s="19" t="s">
        <v>82</v>
      </c>
    </row>
    <row r="209" s="14" customFormat="1">
      <c r="A209" s="14"/>
      <c r="B209" s="236"/>
      <c r="C209" s="237"/>
      <c r="D209" s="219" t="s">
        <v>142</v>
      </c>
      <c r="E209" s="238" t="s">
        <v>19</v>
      </c>
      <c r="F209" s="239" t="s">
        <v>275</v>
      </c>
      <c r="G209" s="237"/>
      <c r="H209" s="240">
        <v>5500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142</v>
      </c>
      <c r="AU209" s="246" t="s">
        <v>82</v>
      </c>
      <c r="AV209" s="14" t="s">
        <v>82</v>
      </c>
      <c r="AW209" s="14" t="s">
        <v>33</v>
      </c>
      <c r="AX209" s="14" t="s">
        <v>72</v>
      </c>
      <c r="AY209" s="246" t="s">
        <v>129</v>
      </c>
    </row>
    <row r="210" s="13" customFormat="1">
      <c r="A210" s="13"/>
      <c r="B210" s="226"/>
      <c r="C210" s="227"/>
      <c r="D210" s="219" t="s">
        <v>142</v>
      </c>
      <c r="E210" s="228" t="s">
        <v>19</v>
      </c>
      <c r="F210" s="229" t="s">
        <v>205</v>
      </c>
      <c r="G210" s="227"/>
      <c r="H210" s="228" t="s">
        <v>19</v>
      </c>
      <c r="I210" s="230"/>
      <c r="J210" s="227"/>
      <c r="K210" s="227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142</v>
      </c>
      <c r="AU210" s="235" t="s">
        <v>82</v>
      </c>
      <c r="AV210" s="13" t="s">
        <v>80</v>
      </c>
      <c r="AW210" s="13" t="s">
        <v>33</v>
      </c>
      <c r="AX210" s="13" t="s">
        <v>72</v>
      </c>
      <c r="AY210" s="235" t="s">
        <v>129</v>
      </c>
    </row>
    <row r="211" s="13" customFormat="1">
      <c r="A211" s="13"/>
      <c r="B211" s="226"/>
      <c r="C211" s="227"/>
      <c r="D211" s="219" t="s">
        <v>142</v>
      </c>
      <c r="E211" s="228" t="s">
        <v>19</v>
      </c>
      <c r="F211" s="229" t="s">
        <v>175</v>
      </c>
      <c r="G211" s="227"/>
      <c r="H211" s="228" t="s">
        <v>19</v>
      </c>
      <c r="I211" s="230"/>
      <c r="J211" s="227"/>
      <c r="K211" s="227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142</v>
      </c>
      <c r="AU211" s="235" t="s">
        <v>82</v>
      </c>
      <c r="AV211" s="13" t="s">
        <v>80</v>
      </c>
      <c r="AW211" s="13" t="s">
        <v>33</v>
      </c>
      <c r="AX211" s="13" t="s">
        <v>72</v>
      </c>
      <c r="AY211" s="235" t="s">
        <v>129</v>
      </c>
    </row>
    <row r="212" s="13" customFormat="1">
      <c r="A212" s="13"/>
      <c r="B212" s="226"/>
      <c r="C212" s="227"/>
      <c r="D212" s="219" t="s">
        <v>142</v>
      </c>
      <c r="E212" s="228" t="s">
        <v>19</v>
      </c>
      <c r="F212" s="229" t="s">
        <v>206</v>
      </c>
      <c r="G212" s="227"/>
      <c r="H212" s="228" t="s">
        <v>19</v>
      </c>
      <c r="I212" s="230"/>
      <c r="J212" s="227"/>
      <c r="K212" s="227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142</v>
      </c>
      <c r="AU212" s="235" t="s">
        <v>82</v>
      </c>
      <c r="AV212" s="13" t="s">
        <v>80</v>
      </c>
      <c r="AW212" s="13" t="s">
        <v>33</v>
      </c>
      <c r="AX212" s="13" t="s">
        <v>72</v>
      </c>
      <c r="AY212" s="235" t="s">
        <v>129</v>
      </c>
    </row>
    <row r="213" s="14" customFormat="1">
      <c r="A213" s="14"/>
      <c r="B213" s="236"/>
      <c r="C213" s="237"/>
      <c r="D213" s="219" t="s">
        <v>142</v>
      </c>
      <c r="E213" s="238" t="s">
        <v>19</v>
      </c>
      <c r="F213" s="239" t="s">
        <v>207</v>
      </c>
      <c r="G213" s="237"/>
      <c r="H213" s="240">
        <v>2100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142</v>
      </c>
      <c r="AU213" s="246" t="s">
        <v>82</v>
      </c>
      <c r="AV213" s="14" t="s">
        <v>82</v>
      </c>
      <c r="AW213" s="14" t="s">
        <v>33</v>
      </c>
      <c r="AX213" s="14" t="s">
        <v>72</v>
      </c>
      <c r="AY213" s="246" t="s">
        <v>129</v>
      </c>
    </row>
    <row r="214" s="13" customFormat="1">
      <c r="A214" s="13"/>
      <c r="B214" s="226"/>
      <c r="C214" s="227"/>
      <c r="D214" s="219" t="s">
        <v>142</v>
      </c>
      <c r="E214" s="228" t="s">
        <v>19</v>
      </c>
      <c r="F214" s="229" t="s">
        <v>208</v>
      </c>
      <c r="G214" s="227"/>
      <c r="H214" s="228" t="s">
        <v>19</v>
      </c>
      <c r="I214" s="230"/>
      <c r="J214" s="227"/>
      <c r="K214" s="227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142</v>
      </c>
      <c r="AU214" s="235" t="s">
        <v>82</v>
      </c>
      <c r="AV214" s="13" t="s">
        <v>80</v>
      </c>
      <c r="AW214" s="13" t="s">
        <v>33</v>
      </c>
      <c r="AX214" s="13" t="s">
        <v>72</v>
      </c>
      <c r="AY214" s="235" t="s">
        <v>129</v>
      </c>
    </row>
    <row r="215" s="13" customFormat="1">
      <c r="A215" s="13"/>
      <c r="B215" s="226"/>
      <c r="C215" s="227"/>
      <c r="D215" s="219" t="s">
        <v>142</v>
      </c>
      <c r="E215" s="228" t="s">
        <v>19</v>
      </c>
      <c r="F215" s="229" t="s">
        <v>209</v>
      </c>
      <c r="G215" s="227"/>
      <c r="H215" s="228" t="s">
        <v>19</v>
      </c>
      <c r="I215" s="230"/>
      <c r="J215" s="227"/>
      <c r="K215" s="227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142</v>
      </c>
      <c r="AU215" s="235" t="s">
        <v>82</v>
      </c>
      <c r="AV215" s="13" t="s">
        <v>80</v>
      </c>
      <c r="AW215" s="13" t="s">
        <v>33</v>
      </c>
      <c r="AX215" s="13" t="s">
        <v>72</v>
      </c>
      <c r="AY215" s="235" t="s">
        <v>129</v>
      </c>
    </row>
    <row r="216" s="14" customFormat="1">
      <c r="A216" s="14"/>
      <c r="B216" s="236"/>
      <c r="C216" s="237"/>
      <c r="D216" s="219" t="s">
        <v>142</v>
      </c>
      <c r="E216" s="238" t="s">
        <v>19</v>
      </c>
      <c r="F216" s="239" t="s">
        <v>210</v>
      </c>
      <c r="G216" s="237"/>
      <c r="H216" s="240">
        <v>1530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6" t="s">
        <v>142</v>
      </c>
      <c r="AU216" s="246" t="s">
        <v>82</v>
      </c>
      <c r="AV216" s="14" t="s">
        <v>82</v>
      </c>
      <c r="AW216" s="14" t="s">
        <v>33</v>
      </c>
      <c r="AX216" s="14" t="s">
        <v>72</v>
      </c>
      <c r="AY216" s="246" t="s">
        <v>129</v>
      </c>
    </row>
    <row r="217" s="13" customFormat="1">
      <c r="A217" s="13"/>
      <c r="B217" s="226"/>
      <c r="C217" s="227"/>
      <c r="D217" s="219" t="s">
        <v>142</v>
      </c>
      <c r="E217" s="228" t="s">
        <v>19</v>
      </c>
      <c r="F217" s="229" t="s">
        <v>224</v>
      </c>
      <c r="G217" s="227"/>
      <c r="H217" s="228" t="s">
        <v>19</v>
      </c>
      <c r="I217" s="230"/>
      <c r="J217" s="227"/>
      <c r="K217" s="227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142</v>
      </c>
      <c r="AU217" s="235" t="s">
        <v>82</v>
      </c>
      <c r="AV217" s="13" t="s">
        <v>80</v>
      </c>
      <c r="AW217" s="13" t="s">
        <v>33</v>
      </c>
      <c r="AX217" s="13" t="s">
        <v>72</v>
      </c>
      <c r="AY217" s="235" t="s">
        <v>129</v>
      </c>
    </row>
    <row r="218" s="13" customFormat="1">
      <c r="A218" s="13"/>
      <c r="B218" s="226"/>
      <c r="C218" s="227"/>
      <c r="D218" s="219" t="s">
        <v>142</v>
      </c>
      <c r="E218" s="228" t="s">
        <v>19</v>
      </c>
      <c r="F218" s="229" t="s">
        <v>225</v>
      </c>
      <c r="G218" s="227"/>
      <c r="H218" s="228" t="s">
        <v>19</v>
      </c>
      <c r="I218" s="230"/>
      <c r="J218" s="227"/>
      <c r="K218" s="227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142</v>
      </c>
      <c r="AU218" s="235" t="s">
        <v>82</v>
      </c>
      <c r="AV218" s="13" t="s">
        <v>80</v>
      </c>
      <c r="AW218" s="13" t="s">
        <v>33</v>
      </c>
      <c r="AX218" s="13" t="s">
        <v>72</v>
      </c>
      <c r="AY218" s="235" t="s">
        <v>129</v>
      </c>
    </row>
    <row r="219" s="14" customFormat="1">
      <c r="A219" s="14"/>
      <c r="B219" s="236"/>
      <c r="C219" s="237"/>
      <c r="D219" s="219" t="s">
        <v>142</v>
      </c>
      <c r="E219" s="238" t="s">
        <v>19</v>
      </c>
      <c r="F219" s="239" t="s">
        <v>226</v>
      </c>
      <c r="G219" s="237"/>
      <c r="H219" s="240">
        <v>320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142</v>
      </c>
      <c r="AU219" s="246" t="s">
        <v>82</v>
      </c>
      <c r="AV219" s="14" t="s">
        <v>82</v>
      </c>
      <c r="AW219" s="14" t="s">
        <v>33</v>
      </c>
      <c r="AX219" s="14" t="s">
        <v>72</v>
      </c>
      <c r="AY219" s="246" t="s">
        <v>129</v>
      </c>
    </row>
    <row r="220" s="14" customFormat="1">
      <c r="A220" s="14"/>
      <c r="B220" s="236"/>
      <c r="C220" s="237"/>
      <c r="D220" s="219" t="s">
        <v>142</v>
      </c>
      <c r="E220" s="237"/>
      <c r="F220" s="239" t="s">
        <v>276</v>
      </c>
      <c r="G220" s="237"/>
      <c r="H220" s="240">
        <v>17010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142</v>
      </c>
      <c r="AU220" s="246" t="s">
        <v>82</v>
      </c>
      <c r="AV220" s="14" t="s">
        <v>82</v>
      </c>
      <c r="AW220" s="14" t="s">
        <v>4</v>
      </c>
      <c r="AX220" s="14" t="s">
        <v>80</v>
      </c>
      <c r="AY220" s="246" t="s">
        <v>129</v>
      </c>
    </row>
    <row r="221" s="2" customFormat="1" ht="16.5" customHeight="1">
      <c r="A221" s="40"/>
      <c r="B221" s="41"/>
      <c r="C221" s="206" t="s">
        <v>277</v>
      </c>
      <c r="D221" s="206" t="s">
        <v>131</v>
      </c>
      <c r="E221" s="207" t="s">
        <v>278</v>
      </c>
      <c r="F221" s="208" t="s">
        <v>279</v>
      </c>
      <c r="G221" s="209" t="s">
        <v>198</v>
      </c>
      <c r="H221" s="210">
        <v>320</v>
      </c>
      <c r="I221" s="211"/>
      <c r="J221" s="212">
        <f>ROUND(I221*H221,2)</f>
        <v>0</v>
      </c>
      <c r="K221" s="208" t="s">
        <v>135</v>
      </c>
      <c r="L221" s="46"/>
      <c r="M221" s="213" t="s">
        <v>19</v>
      </c>
      <c r="N221" s="214" t="s">
        <v>43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136</v>
      </c>
      <c r="AT221" s="217" t="s">
        <v>131</v>
      </c>
      <c r="AU221" s="217" t="s">
        <v>82</v>
      </c>
      <c r="AY221" s="19" t="s">
        <v>129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80</v>
      </c>
      <c r="BK221" s="218">
        <f>ROUND(I221*H221,2)</f>
        <v>0</v>
      </c>
      <c r="BL221" s="19" t="s">
        <v>136</v>
      </c>
      <c r="BM221" s="217" t="s">
        <v>280</v>
      </c>
    </row>
    <row r="222" s="2" customFormat="1">
      <c r="A222" s="40"/>
      <c r="B222" s="41"/>
      <c r="C222" s="42"/>
      <c r="D222" s="219" t="s">
        <v>138</v>
      </c>
      <c r="E222" s="42"/>
      <c r="F222" s="220" t="s">
        <v>281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138</v>
      </c>
      <c r="AU222" s="19" t="s">
        <v>82</v>
      </c>
    </row>
    <row r="223" s="2" customFormat="1">
      <c r="A223" s="40"/>
      <c r="B223" s="41"/>
      <c r="C223" s="42"/>
      <c r="D223" s="224" t="s">
        <v>140</v>
      </c>
      <c r="E223" s="42"/>
      <c r="F223" s="225" t="s">
        <v>282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82</v>
      </c>
    </row>
    <row r="224" s="13" customFormat="1">
      <c r="A224" s="13"/>
      <c r="B224" s="226"/>
      <c r="C224" s="227"/>
      <c r="D224" s="219" t="s">
        <v>142</v>
      </c>
      <c r="E224" s="228" t="s">
        <v>19</v>
      </c>
      <c r="F224" s="229" t="s">
        <v>224</v>
      </c>
      <c r="G224" s="227"/>
      <c r="H224" s="228" t="s">
        <v>19</v>
      </c>
      <c r="I224" s="230"/>
      <c r="J224" s="227"/>
      <c r="K224" s="227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142</v>
      </c>
      <c r="AU224" s="235" t="s">
        <v>82</v>
      </c>
      <c r="AV224" s="13" t="s">
        <v>80</v>
      </c>
      <c r="AW224" s="13" t="s">
        <v>33</v>
      </c>
      <c r="AX224" s="13" t="s">
        <v>72</v>
      </c>
      <c r="AY224" s="235" t="s">
        <v>129</v>
      </c>
    </row>
    <row r="225" s="13" customFormat="1">
      <c r="A225" s="13"/>
      <c r="B225" s="226"/>
      <c r="C225" s="227"/>
      <c r="D225" s="219" t="s">
        <v>142</v>
      </c>
      <c r="E225" s="228" t="s">
        <v>19</v>
      </c>
      <c r="F225" s="229" t="s">
        <v>283</v>
      </c>
      <c r="G225" s="227"/>
      <c r="H225" s="228" t="s">
        <v>19</v>
      </c>
      <c r="I225" s="230"/>
      <c r="J225" s="227"/>
      <c r="K225" s="227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142</v>
      </c>
      <c r="AU225" s="235" t="s">
        <v>82</v>
      </c>
      <c r="AV225" s="13" t="s">
        <v>80</v>
      </c>
      <c r="AW225" s="13" t="s">
        <v>33</v>
      </c>
      <c r="AX225" s="13" t="s">
        <v>72</v>
      </c>
      <c r="AY225" s="235" t="s">
        <v>129</v>
      </c>
    </row>
    <row r="226" s="14" customFormat="1">
      <c r="A226" s="14"/>
      <c r="B226" s="236"/>
      <c r="C226" s="237"/>
      <c r="D226" s="219" t="s">
        <v>142</v>
      </c>
      <c r="E226" s="238" t="s">
        <v>19</v>
      </c>
      <c r="F226" s="239" t="s">
        <v>226</v>
      </c>
      <c r="G226" s="237"/>
      <c r="H226" s="240">
        <v>320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142</v>
      </c>
      <c r="AU226" s="246" t="s">
        <v>82</v>
      </c>
      <c r="AV226" s="14" t="s">
        <v>82</v>
      </c>
      <c r="AW226" s="14" t="s">
        <v>33</v>
      </c>
      <c r="AX226" s="14" t="s">
        <v>72</v>
      </c>
      <c r="AY226" s="246" t="s">
        <v>129</v>
      </c>
    </row>
    <row r="227" s="2" customFormat="1" ht="16.5" customHeight="1">
      <c r="A227" s="40"/>
      <c r="B227" s="41"/>
      <c r="C227" s="258" t="s">
        <v>284</v>
      </c>
      <c r="D227" s="258" t="s">
        <v>236</v>
      </c>
      <c r="E227" s="259" t="s">
        <v>285</v>
      </c>
      <c r="F227" s="260" t="s">
        <v>286</v>
      </c>
      <c r="G227" s="261" t="s">
        <v>266</v>
      </c>
      <c r="H227" s="262">
        <v>608</v>
      </c>
      <c r="I227" s="263"/>
      <c r="J227" s="264">
        <f>ROUND(I227*H227,2)</f>
        <v>0</v>
      </c>
      <c r="K227" s="260" t="s">
        <v>135</v>
      </c>
      <c r="L227" s="265"/>
      <c r="M227" s="266" t="s">
        <v>19</v>
      </c>
      <c r="N227" s="267" t="s">
        <v>43</v>
      </c>
      <c r="O227" s="86"/>
      <c r="P227" s="215">
        <f>O227*H227</f>
        <v>0</v>
      </c>
      <c r="Q227" s="215">
        <v>1</v>
      </c>
      <c r="R227" s="215">
        <f>Q227*H227</f>
        <v>608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195</v>
      </c>
      <c r="AT227" s="217" t="s">
        <v>236</v>
      </c>
      <c r="AU227" s="217" t="s">
        <v>82</v>
      </c>
      <c r="AY227" s="19" t="s">
        <v>129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136</v>
      </c>
      <c r="BM227" s="217" t="s">
        <v>287</v>
      </c>
    </row>
    <row r="228" s="2" customFormat="1">
      <c r="A228" s="40"/>
      <c r="B228" s="41"/>
      <c r="C228" s="42"/>
      <c r="D228" s="219" t="s">
        <v>138</v>
      </c>
      <c r="E228" s="42"/>
      <c r="F228" s="220" t="s">
        <v>286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138</v>
      </c>
      <c r="AU228" s="19" t="s">
        <v>82</v>
      </c>
    </row>
    <row r="229" s="2" customFormat="1">
      <c r="A229" s="40"/>
      <c r="B229" s="41"/>
      <c r="C229" s="42"/>
      <c r="D229" s="219" t="s">
        <v>240</v>
      </c>
      <c r="E229" s="42"/>
      <c r="F229" s="268" t="s">
        <v>268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240</v>
      </c>
      <c r="AU229" s="19" t="s">
        <v>82</v>
      </c>
    </row>
    <row r="230" s="13" customFormat="1">
      <c r="A230" s="13"/>
      <c r="B230" s="226"/>
      <c r="C230" s="227"/>
      <c r="D230" s="219" t="s">
        <v>142</v>
      </c>
      <c r="E230" s="228" t="s">
        <v>19</v>
      </c>
      <c r="F230" s="229" t="s">
        <v>224</v>
      </c>
      <c r="G230" s="227"/>
      <c r="H230" s="228" t="s">
        <v>19</v>
      </c>
      <c r="I230" s="230"/>
      <c r="J230" s="227"/>
      <c r="K230" s="227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142</v>
      </c>
      <c r="AU230" s="235" t="s">
        <v>82</v>
      </c>
      <c r="AV230" s="13" t="s">
        <v>80</v>
      </c>
      <c r="AW230" s="13" t="s">
        <v>33</v>
      </c>
      <c r="AX230" s="13" t="s">
        <v>72</v>
      </c>
      <c r="AY230" s="235" t="s">
        <v>129</v>
      </c>
    </row>
    <row r="231" s="13" customFormat="1">
      <c r="A231" s="13"/>
      <c r="B231" s="226"/>
      <c r="C231" s="227"/>
      <c r="D231" s="219" t="s">
        <v>142</v>
      </c>
      <c r="E231" s="228" t="s">
        <v>19</v>
      </c>
      <c r="F231" s="229" t="s">
        <v>283</v>
      </c>
      <c r="G231" s="227"/>
      <c r="H231" s="228" t="s">
        <v>19</v>
      </c>
      <c r="I231" s="230"/>
      <c r="J231" s="227"/>
      <c r="K231" s="227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142</v>
      </c>
      <c r="AU231" s="235" t="s">
        <v>82</v>
      </c>
      <c r="AV231" s="13" t="s">
        <v>80</v>
      </c>
      <c r="AW231" s="13" t="s">
        <v>33</v>
      </c>
      <c r="AX231" s="13" t="s">
        <v>72</v>
      </c>
      <c r="AY231" s="235" t="s">
        <v>129</v>
      </c>
    </row>
    <row r="232" s="14" customFormat="1">
      <c r="A232" s="14"/>
      <c r="B232" s="236"/>
      <c r="C232" s="237"/>
      <c r="D232" s="219" t="s">
        <v>142</v>
      </c>
      <c r="E232" s="238" t="s">
        <v>19</v>
      </c>
      <c r="F232" s="239" t="s">
        <v>226</v>
      </c>
      <c r="G232" s="237"/>
      <c r="H232" s="240">
        <v>320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142</v>
      </c>
      <c r="AU232" s="246" t="s">
        <v>82</v>
      </c>
      <c r="AV232" s="14" t="s">
        <v>82</v>
      </c>
      <c r="AW232" s="14" t="s">
        <v>33</v>
      </c>
      <c r="AX232" s="14" t="s">
        <v>72</v>
      </c>
      <c r="AY232" s="246" t="s">
        <v>129</v>
      </c>
    </row>
    <row r="233" s="14" customFormat="1">
      <c r="A233" s="14"/>
      <c r="B233" s="236"/>
      <c r="C233" s="237"/>
      <c r="D233" s="219" t="s">
        <v>142</v>
      </c>
      <c r="E233" s="237"/>
      <c r="F233" s="239" t="s">
        <v>288</v>
      </c>
      <c r="G233" s="237"/>
      <c r="H233" s="240">
        <v>608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142</v>
      </c>
      <c r="AU233" s="246" t="s">
        <v>82</v>
      </c>
      <c r="AV233" s="14" t="s">
        <v>82</v>
      </c>
      <c r="AW233" s="14" t="s">
        <v>4</v>
      </c>
      <c r="AX233" s="14" t="s">
        <v>80</v>
      </c>
      <c r="AY233" s="246" t="s">
        <v>129</v>
      </c>
    </row>
    <row r="234" s="2" customFormat="1" ht="24.15" customHeight="1">
      <c r="A234" s="40"/>
      <c r="B234" s="41"/>
      <c r="C234" s="206" t="s">
        <v>7</v>
      </c>
      <c r="D234" s="206" t="s">
        <v>131</v>
      </c>
      <c r="E234" s="207" t="s">
        <v>289</v>
      </c>
      <c r="F234" s="208" t="s">
        <v>290</v>
      </c>
      <c r="G234" s="209" t="s">
        <v>134</v>
      </c>
      <c r="H234" s="210">
        <v>1500</v>
      </c>
      <c r="I234" s="211"/>
      <c r="J234" s="212">
        <f>ROUND(I234*H234,2)</f>
        <v>0</v>
      </c>
      <c r="K234" s="208" t="s">
        <v>135</v>
      </c>
      <c r="L234" s="46"/>
      <c r="M234" s="213" t="s">
        <v>19</v>
      </c>
      <c r="N234" s="214" t="s">
        <v>43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136</v>
      </c>
      <c r="AT234" s="217" t="s">
        <v>131</v>
      </c>
      <c r="AU234" s="217" t="s">
        <v>82</v>
      </c>
      <c r="AY234" s="19" t="s">
        <v>129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80</v>
      </c>
      <c r="BK234" s="218">
        <f>ROUND(I234*H234,2)</f>
        <v>0</v>
      </c>
      <c r="BL234" s="19" t="s">
        <v>136</v>
      </c>
      <c r="BM234" s="217" t="s">
        <v>291</v>
      </c>
    </row>
    <row r="235" s="2" customFormat="1">
      <c r="A235" s="40"/>
      <c r="B235" s="41"/>
      <c r="C235" s="42"/>
      <c r="D235" s="219" t="s">
        <v>138</v>
      </c>
      <c r="E235" s="42"/>
      <c r="F235" s="220" t="s">
        <v>292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138</v>
      </c>
      <c r="AU235" s="19" t="s">
        <v>82</v>
      </c>
    </row>
    <row r="236" s="2" customFormat="1">
      <c r="A236" s="40"/>
      <c r="B236" s="41"/>
      <c r="C236" s="42"/>
      <c r="D236" s="224" t="s">
        <v>140</v>
      </c>
      <c r="E236" s="42"/>
      <c r="F236" s="225" t="s">
        <v>293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140</v>
      </c>
      <c r="AU236" s="19" t="s">
        <v>82</v>
      </c>
    </row>
    <row r="237" s="13" customFormat="1">
      <c r="A237" s="13"/>
      <c r="B237" s="226"/>
      <c r="C237" s="227"/>
      <c r="D237" s="219" t="s">
        <v>142</v>
      </c>
      <c r="E237" s="228" t="s">
        <v>19</v>
      </c>
      <c r="F237" s="229" t="s">
        <v>294</v>
      </c>
      <c r="G237" s="227"/>
      <c r="H237" s="228" t="s">
        <v>19</v>
      </c>
      <c r="I237" s="230"/>
      <c r="J237" s="227"/>
      <c r="K237" s="227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142</v>
      </c>
      <c r="AU237" s="235" t="s">
        <v>82</v>
      </c>
      <c r="AV237" s="13" t="s">
        <v>80</v>
      </c>
      <c r="AW237" s="13" t="s">
        <v>33</v>
      </c>
      <c r="AX237" s="13" t="s">
        <v>72</v>
      </c>
      <c r="AY237" s="235" t="s">
        <v>129</v>
      </c>
    </row>
    <row r="238" s="14" customFormat="1">
      <c r="A238" s="14"/>
      <c r="B238" s="236"/>
      <c r="C238" s="237"/>
      <c r="D238" s="219" t="s">
        <v>142</v>
      </c>
      <c r="E238" s="238" t="s">
        <v>19</v>
      </c>
      <c r="F238" s="239" t="s">
        <v>262</v>
      </c>
      <c r="G238" s="237"/>
      <c r="H238" s="240">
        <v>1500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142</v>
      </c>
      <c r="AU238" s="246" t="s">
        <v>82</v>
      </c>
      <c r="AV238" s="14" t="s">
        <v>82</v>
      </c>
      <c r="AW238" s="14" t="s">
        <v>33</v>
      </c>
      <c r="AX238" s="14" t="s">
        <v>72</v>
      </c>
      <c r="AY238" s="246" t="s">
        <v>129</v>
      </c>
    </row>
    <row r="239" s="2" customFormat="1" ht="24.15" customHeight="1">
      <c r="A239" s="40"/>
      <c r="B239" s="41"/>
      <c r="C239" s="206" t="s">
        <v>295</v>
      </c>
      <c r="D239" s="206" t="s">
        <v>131</v>
      </c>
      <c r="E239" s="207" t="s">
        <v>296</v>
      </c>
      <c r="F239" s="208" t="s">
        <v>297</v>
      </c>
      <c r="G239" s="209" t="s">
        <v>134</v>
      </c>
      <c r="H239" s="210">
        <v>37500</v>
      </c>
      <c r="I239" s="211"/>
      <c r="J239" s="212">
        <f>ROUND(I239*H239,2)</f>
        <v>0</v>
      </c>
      <c r="K239" s="208" t="s">
        <v>135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136</v>
      </c>
      <c r="AT239" s="217" t="s">
        <v>131</v>
      </c>
      <c r="AU239" s="217" t="s">
        <v>82</v>
      </c>
      <c r="AY239" s="19" t="s">
        <v>129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136</v>
      </c>
      <c r="BM239" s="217" t="s">
        <v>298</v>
      </c>
    </row>
    <row r="240" s="2" customFormat="1">
      <c r="A240" s="40"/>
      <c r="B240" s="41"/>
      <c r="C240" s="42"/>
      <c r="D240" s="219" t="s">
        <v>138</v>
      </c>
      <c r="E240" s="42"/>
      <c r="F240" s="220" t="s">
        <v>299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138</v>
      </c>
      <c r="AU240" s="19" t="s">
        <v>82</v>
      </c>
    </row>
    <row r="241" s="2" customFormat="1">
      <c r="A241" s="40"/>
      <c r="B241" s="41"/>
      <c r="C241" s="42"/>
      <c r="D241" s="224" t="s">
        <v>140</v>
      </c>
      <c r="E241" s="42"/>
      <c r="F241" s="225" t="s">
        <v>300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140</v>
      </c>
      <c r="AU241" s="19" t="s">
        <v>82</v>
      </c>
    </row>
    <row r="242" s="13" customFormat="1">
      <c r="A242" s="13"/>
      <c r="B242" s="226"/>
      <c r="C242" s="227"/>
      <c r="D242" s="219" t="s">
        <v>142</v>
      </c>
      <c r="E242" s="228" t="s">
        <v>19</v>
      </c>
      <c r="F242" s="229" t="s">
        <v>301</v>
      </c>
      <c r="G242" s="227"/>
      <c r="H242" s="228" t="s">
        <v>19</v>
      </c>
      <c r="I242" s="230"/>
      <c r="J242" s="227"/>
      <c r="K242" s="227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142</v>
      </c>
      <c r="AU242" s="235" t="s">
        <v>82</v>
      </c>
      <c r="AV242" s="13" t="s">
        <v>80</v>
      </c>
      <c r="AW242" s="13" t="s">
        <v>33</v>
      </c>
      <c r="AX242" s="13" t="s">
        <v>72</v>
      </c>
      <c r="AY242" s="235" t="s">
        <v>129</v>
      </c>
    </row>
    <row r="243" s="13" customFormat="1">
      <c r="A243" s="13"/>
      <c r="B243" s="226"/>
      <c r="C243" s="227"/>
      <c r="D243" s="219" t="s">
        <v>142</v>
      </c>
      <c r="E243" s="228" t="s">
        <v>19</v>
      </c>
      <c r="F243" s="229" t="s">
        <v>302</v>
      </c>
      <c r="G243" s="227"/>
      <c r="H243" s="228" t="s">
        <v>19</v>
      </c>
      <c r="I243" s="230"/>
      <c r="J243" s="227"/>
      <c r="K243" s="227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142</v>
      </c>
      <c r="AU243" s="235" t="s">
        <v>82</v>
      </c>
      <c r="AV243" s="13" t="s">
        <v>80</v>
      </c>
      <c r="AW243" s="13" t="s">
        <v>33</v>
      </c>
      <c r="AX243" s="13" t="s">
        <v>72</v>
      </c>
      <c r="AY243" s="235" t="s">
        <v>129</v>
      </c>
    </row>
    <row r="244" s="14" customFormat="1">
      <c r="A244" s="14"/>
      <c r="B244" s="236"/>
      <c r="C244" s="237"/>
      <c r="D244" s="219" t="s">
        <v>142</v>
      </c>
      <c r="E244" s="238" t="s">
        <v>19</v>
      </c>
      <c r="F244" s="239" t="s">
        <v>303</v>
      </c>
      <c r="G244" s="237"/>
      <c r="H244" s="240">
        <v>37500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142</v>
      </c>
      <c r="AU244" s="246" t="s">
        <v>82</v>
      </c>
      <c r="AV244" s="14" t="s">
        <v>82</v>
      </c>
      <c r="AW244" s="14" t="s">
        <v>33</v>
      </c>
      <c r="AX244" s="14" t="s">
        <v>72</v>
      </c>
      <c r="AY244" s="246" t="s">
        <v>129</v>
      </c>
    </row>
    <row r="245" s="15" customFormat="1">
      <c r="A245" s="15"/>
      <c r="B245" s="247"/>
      <c r="C245" s="248"/>
      <c r="D245" s="219" t="s">
        <v>142</v>
      </c>
      <c r="E245" s="249" t="s">
        <v>19</v>
      </c>
      <c r="F245" s="250" t="s">
        <v>147</v>
      </c>
      <c r="G245" s="248"/>
      <c r="H245" s="251">
        <v>37500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7" t="s">
        <v>142</v>
      </c>
      <c r="AU245" s="257" t="s">
        <v>82</v>
      </c>
      <c r="AV245" s="15" t="s">
        <v>136</v>
      </c>
      <c r="AW245" s="15" t="s">
        <v>33</v>
      </c>
      <c r="AX245" s="15" t="s">
        <v>80</v>
      </c>
      <c r="AY245" s="257" t="s">
        <v>129</v>
      </c>
    </row>
    <row r="246" s="2" customFormat="1" ht="21.75" customHeight="1">
      <c r="A246" s="40"/>
      <c r="B246" s="41"/>
      <c r="C246" s="206" t="s">
        <v>304</v>
      </c>
      <c r="D246" s="206" t="s">
        <v>131</v>
      </c>
      <c r="E246" s="207" t="s">
        <v>305</v>
      </c>
      <c r="F246" s="208" t="s">
        <v>306</v>
      </c>
      <c r="G246" s="209" t="s">
        <v>134</v>
      </c>
      <c r="H246" s="210">
        <v>49200</v>
      </c>
      <c r="I246" s="211"/>
      <c r="J246" s="212">
        <f>ROUND(I246*H246,2)</f>
        <v>0</v>
      </c>
      <c r="K246" s="208" t="s">
        <v>135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136</v>
      </c>
      <c r="AT246" s="217" t="s">
        <v>131</v>
      </c>
      <c r="AU246" s="217" t="s">
        <v>82</v>
      </c>
      <c r="AY246" s="19" t="s">
        <v>129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136</v>
      </c>
      <c r="BM246" s="217" t="s">
        <v>307</v>
      </c>
    </row>
    <row r="247" s="2" customFormat="1">
      <c r="A247" s="40"/>
      <c r="B247" s="41"/>
      <c r="C247" s="42"/>
      <c r="D247" s="219" t="s">
        <v>138</v>
      </c>
      <c r="E247" s="42"/>
      <c r="F247" s="220" t="s">
        <v>308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138</v>
      </c>
      <c r="AU247" s="19" t="s">
        <v>82</v>
      </c>
    </row>
    <row r="248" s="2" customFormat="1">
      <c r="A248" s="40"/>
      <c r="B248" s="41"/>
      <c r="C248" s="42"/>
      <c r="D248" s="224" t="s">
        <v>140</v>
      </c>
      <c r="E248" s="42"/>
      <c r="F248" s="225" t="s">
        <v>309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140</v>
      </c>
      <c r="AU248" s="19" t="s">
        <v>82</v>
      </c>
    </row>
    <row r="249" s="13" customFormat="1">
      <c r="A249" s="13"/>
      <c r="B249" s="226"/>
      <c r="C249" s="227"/>
      <c r="D249" s="219" t="s">
        <v>142</v>
      </c>
      <c r="E249" s="228" t="s">
        <v>19</v>
      </c>
      <c r="F249" s="229" t="s">
        <v>294</v>
      </c>
      <c r="G249" s="227"/>
      <c r="H249" s="228" t="s">
        <v>19</v>
      </c>
      <c r="I249" s="230"/>
      <c r="J249" s="227"/>
      <c r="K249" s="227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142</v>
      </c>
      <c r="AU249" s="235" t="s">
        <v>82</v>
      </c>
      <c r="AV249" s="13" t="s">
        <v>80</v>
      </c>
      <c r="AW249" s="13" t="s">
        <v>33</v>
      </c>
      <c r="AX249" s="13" t="s">
        <v>72</v>
      </c>
      <c r="AY249" s="235" t="s">
        <v>129</v>
      </c>
    </row>
    <row r="250" s="14" customFormat="1">
      <c r="A250" s="14"/>
      <c r="B250" s="236"/>
      <c r="C250" s="237"/>
      <c r="D250" s="219" t="s">
        <v>142</v>
      </c>
      <c r="E250" s="238" t="s">
        <v>19</v>
      </c>
      <c r="F250" s="239" t="s">
        <v>262</v>
      </c>
      <c r="G250" s="237"/>
      <c r="H250" s="240">
        <v>1500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142</v>
      </c>
      <c r="AU250" s="246" t="s">
        <v>82</v>
      </c>
      <c r="AV250" s="14" t="s">
        <v>82</v>
      </c>
      <c r="AW250" s="14" t="s">
        <v>33</v>
      </c>
      <c r="AX250" s="14" t="s">
        <v>72</v>
      </c>
      <c r="AY250" s="246" t="s">
        <v>129</v>
      </c>
    </row>
    <row r="251" s="13" customFormat="1">
      <c r="A251" s="13"/>
      <c r="B251" s="226"/>
      <c r="C251" s="227"/>
      <c r="D251" s="219" t="s">
        <v>142</v>
      </c>
      <c r="E251" s="228" t="s">
        <v>19</v>
      </c>
      <c r="F251" s="229" t="s">
        <v>301</v>
      </c>
      <c r="G251" s="227"/>
      <c r="H251" s="228" t="s">
        <v>19</v>
      </c>
      <c r="I251" s="230"/>
      <c r="J251" s="227"/>
      <c r="K251" s="227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142</v>
      </c>
      <c r="AU251" s="235" t="s">
        <v>82</v>
      </c>
      <c r="AV251" s="13" t="s">
        <v>80</v>
      </c>
      <c r="AW251" s="13" t="s">
        <v>33</v>
      </c>
      <c r="AX251" s="13" t="s">
        <v>72</v>
      </c>
      <c r="AY251" s="235" t="s">
        <v>129</v>
      </c>
    </row>
    <row r="252" s="13" customFormat="1">
      <c r="A252" s="13"/>
      <c r="B252" s="226"/>
      <c r="C252" s="227"/>
      <c r="D252" s="219" t="s">
        <v>142</v>
      </c>
      <c r="E252" s="228" t="s">
        <v>19</v>
      </c>
      <c r="F252" s="229" t="s">
        <v>302</v>
      </c>
      <c r="G252" s="227"/>
      <c r="H252" s="228" t="s">
        <v>19</v>
      </c>
      <c r="I252" s="230"/>
      <c r="J252" s="227"/>
      <c r="K252" s="227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142</v>
      </c>
      <c r="AU252" s="235" t="s">
        <v>82</v>
      </c>
      <c r="AV252" s="13" t="s">
        <v>80</v>
      </c>
      <c r="AW252" s="13" t="s">
        <v>33</v>
      </c>
      <c r="AX252" s="13" t="s">
        <v>72</v>
      </c>
      <c r="AY252" s="235" t="s">
        <v>129</v>
      </c>
    </row>
    <row r="253" s="14" customFormat="1">
      <c r="A253" s="14"/>
      <c r="B253" s="236"/>
      <c r="C253" s="237"/>
      <c r="D253" s="219" t="s">
        <v>142</v>
      </c>
      <c r="E253" s="238" t="s">
        <v>19</v>
      </c>
      <c r="F253" s="239" t="s">
        <v>303</v>
      </c>
      <c r="G253" s="237"/>
      <c r="H253" s="240">
        <v>37500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142</v>
      </c>
      <c r="AU253" s="246" t="s">
        <v>82</v>
      </c>
      <c r="AV253" s="14" t="s">
        <v>82</v>
      </c>
      <c r="AW253" s="14" t="s">
        <v>33</v>
      </c>
      <c r="AX253" s="14" t="s">
        <v>72</v>
      </c>
      <c r="AY253" s="246" t="s">
        <v>129</v>
      </c>
    </row>
    <row r="254" s="13" customFormat="1">
      <c r="A254" s="13"/>
      <c r="B254" s="226"/>
      <c r="C254" s="227"/>
      <c r="D254" s="219" t="s">
        <v>142</v>
      </c>
      <c r="E254" s="228" t="s">
        <v>19</v>
      </c>
      <c r="F254" s="229" t="s">
        <v>208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142</v>
      </c>
      <c r="AU254" s="235" t="s">
        <v>82</v>
      </c>
      <c r="AV254" s="13" t="s">
        <v>80</v>
      </c>
      <c r="AW254" s="13" t="s">
        <v>33</v>
      </c>
      <c r="AX254" s="13" t="s">
        <v>72</v>
      </c>
      <c r="AY254" s="235" t="s">
        <v>129</v>
      </c>
    </row>
    <row r="255" s="13" customFormat="1">
      <c r="A255" s="13"/>
      <c r="B255" s="226"/>
      <c r="C255" s="227"/>
      <c r="D255" s="219" t="s">
        <v>142</v>
      </c>
      <c r="E255" s="228" t="s">
        <v>19</v>
      </c>
      <c r="F255" s="229" t="s">
        <v>209</v>
      </c>
      <c r="G255" s="227"/>
      <c r="H255" s="228" t="s">
        <v>19</v>
      </c>
      <c r="I255" s="230"/>
      <c r="J255" s="227"/>
      <c r="K255" s="227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142</v>
      </c>
      <c r="AU255" s="235" t="s">
        <v>82</v>
      </c>
      <c r="AV255" s="13" t="s">
        <v>80</v>
      </c>
      <c r="AW255" s="13" t="s">
        <v>33</v>
      </c>
      <c r="AX255" s="13" t="s">
        <v>72</v>
      </c>
      <c r="AY255" s="235" t="s">
        <v>129</v>
      </c>
    </row>
    <row r="256" s="14" customFormat="1">
      <c r="A256" s="14"/>
      <c r="B256" s="236"/>
      <c r="C256" s="237"/>
      <c r="D256" s="219" t="s">
        <v>142</v>
      </c>
      <c r="E256" s="238" t="s">
        <v>19</v>
      </c>
      <c r="F256" s="239" t="s">
        <v>310</v>
      </c>
      <c r="G256" s="237"/>
      <c r="H256" s="240">
        <v>10200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142</v>
      </c>
      <c r="AU256" s="246" t="s">
        <v>82</v>
      </c>
      <c r="AV256" s="14" t="s">
        <v>82</v>
      </c>
      <c r="AW256" s="14" t="s">
        <v>33</v>
      </c>
      <c r="AX256" s="14" t="s">
        <v>72</v>
      </c>
      <c r="AY256" s="246" t="s">
        <v>129</v>
      </c>
    </row>
    <row r="257" s="15" customFormat="1">
      <c r="A257" s="15"/>
      <c r="B257" s="247"/>
      <c r="C257" s="248"/>
      <c r="D257" s="219" t="s">
        <v>142</v>
      </c>
      <c r="E257" s="249" t="s">
        <v>19</v>
      </c>
      <c r="F257" s="250" t="s">
        <v>147</v>
      </c>
      <c r="G257" s="248"/>
      <c r="H257" s="251">
        <v>49200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7" t="s">
        <v>142</v>
      </c>
      <c r="AU257" s="257" t="s">
        <v>82</v>
      </c>
      <c r="AV257" s="15" t="s">
        <v>136</v>
      </c>
      <c r="AW257" s="15" t="s">
        <v>4</v>
      </c>
      <c r="AX257" s="15" t="s">
        <v>80</v>
      </c>
      <c r="AY257" s="257" t="s">
        <v>129</v>
      </c>
    </row>
    <row r="258" s="2" customFormat="1" ht="16.5" customHeight="1">
      <c r="A258" s="40"/>
      <c r="B258" s="41"/>
      <c r="C258" s="258" t="s">
        <v>311</v>
      </c>
      <c r="D258" s="258" t="s">
        <v>236</v>
      </c>
      <c r="E258" s="259" t="s">
        <v>312</v>
      </c>
      <c r="F258" s="260" t="s">
        <v>313</v>
      </c>
      <c r="G258" s="261" t="s">
        <v>266</v>
      </c>
      <c r="H258" s="262">
        <v>13284</v>
      </c>
      <c r="I258" s="263"/>
      <c r="J258" s="264">
        <f>ROUND(I258*H258,2)</f>
        <v>0</v>
      </c>
      <c r="K258" s="260" t="s">
        <v>19</v>
      </c>
      <c r="L258" s="265"/>
      <c r="M258" s="266" t="s">
        <v>19</v>
      </c>
      <c r="N258" s="267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195</v>
      </c>
      <c r="AT258" s="217" t="s">
        <v>236</v>
      </c>
      <c r="AU258" s="217" t="s">
        <v>82</v>
      </c>
      <c r="AY258" s="19" t="s">
        <v>129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136</v>
      </c>
      <c r="BM258" s="217" t="s">
        <v>314</v>
      </c>
    </row>
    <row r="259" s="2" customFormat="1">
      <c r="A259" s="40"/>
      <c r="B259" s="41"/>
      <c r="C259" s="42"/>
      <c r="D259" s="219" t="s">
        <v>138</v>
      </c>
      <c r="E259" s="42"/>
      <c r="F259" s="220" t="s">
        <v>313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138</v>
      </c>
      <c r="AU259" s="19" t="s">
        <v>82</v>
      </c>
    </row>
    <row r="260" s="13" customFormat="1">
      <c r="A260" s="13"/>
      <c r="B260" s="226"/>
      <c r="C260" s="227"/>
      <c r="D260" s="219" t="s">
        <v>142</v>
      </c>
      <c r="E260" s="228" t="s">
        <v>19</v>
      </c>
      <c r="F260" s="229" t="s">
        <v>294</v>
      </c>
      <c r="G260" s="227"/>
      <c r="H260" s="228" t="s">
        <v>19</v>
      </c>
      <c r="I260" s="230"/>
      <c r="J260" s="227"/>
      <c r="K260" s="227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142</v>
      </c>
      <c r="AU260" s="235" t="s">
        <v>82</v>
      </c>
      <c r="AV260" s="13" t="s">
        <v>80</v>
      </c>
      <c r="AW260" s="13" t="s">
        <v>33</v>
      </c>
      <c r="AX260" s="13" t="s">
        <v>72</v>
      </c>
      <c r="AY260" s="235" t="s">
        <v>129</v>
      </c>
    </row>
    <row r="261" s="14" customFormat="1">
      <c r="A261" s="14"/>
      <c r="B261" s="236"/>
      <c r="C261" s="237"/>
      <c r="D261" s="219" t="s">
        <v>142</v>
      </c>
      <c r="E261" s="238" t="s">
        <v>19</v>
      </c>
      <c r="F261" s="239" t="s">
        <v>315</v>
      </c>
      <c r="G261" s="237"/>
      <c r="H261" s="240">
        <v>225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142</v>
      </c>
      <c r="AU261" s="246" t="s">
        <v>82</v>
      </c>
      <c r="AV261" s="14" t="s">
        <v>82</v>
      </c>
      <c r="AW261" s="14" t="s">
        <v>33</v>
      </c>
      <c r="AX261" s="14" t="s">
        <v>72</v>
      </c>
      <c r="AY261" s="246" t="s">
        <v>129</v>
      </c>
    </row>
    <row r="262" s="13" customFormat="1">
      <c r="A262" s="13"/>
      <c r="B262" s="226"/>
      <c r="C262" s="227"/>
      <c r="D262" s="219" t="s">
        <v>142</v>
      </c>
      <c r="E262" s="228" t="s">
        <v>19</v>
      </c>
      <c r="F262" s="229" t="s">
        <v>301</v>
      </c>
      <c r="G262" s="227"/>
      <c r="H262" s="228" t="s">
        <v>19</v>
      </c>
      <c r="I262" s="230"/>
      <c r="J262" s="227"/>
      <c r="K262" s="227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142</v>
      </c>
      <c r="AU262" s="235" t="s">
        <v>82</v>
      </c>
      <c r="AV262" s="13" t="s">
        <v>80</v>
      </c>
      <c r="AW262" s="13" t="s">
        <v>33</v>
      </c>
      <c r="AX262" s="13" t="s">
        <v>72</v>
      </c>
      <c r="AY262" s="235" t="s">
        <v>129</v>
      </c>
    </row>
    <row r="263" s="13" customFormat="1">
      <c r="A263" s="13"/>
      <c r="B263" s="226"/>
      <c r="C263" s="227"/>
      <c r="D263" s="219" t="s">
        <v>142</v>
      </c>
      <c r="E263" s="228" t="s">
        <v>19</v>
      </c>
      <c r="F263" s="229" t="s">
        <v>302</v>
      </c>
      <c r="G263" s="227"/>
      <c r="H263" s="228" t="s">
        <v>19</v>
      </c>
      <c r="I263" s="230"/>
      <c r="J263" s="227"/>
      <c r="K263" s="227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142</v>
      </c>
      <c r="AU263" s="235" t="s">
        <v>82</v>
      </c>
      <c r="AV263" s="13" t="s">
        <v>80</v>
      </c>
      <c r="AW263" s="13" t="s">
        <v>33</v>
      </c>
      <c r="AX263" s="13" t="s">
        <v>72</v>
      </c>
      <c r="AY263" s="235" t="s">
        <v>129</v>
      </c>
    </row>
    <row r="264" s="14" customFormat="1">
      <c r="A264" s="14"/>
      <c r="B264" s="236"/>
      <c r="C264" s="237"/>
      <c r="D264" s="219" t="s">
        <v>142</v>
      </c>
      <c r="E264" s="238" t="s">
        <v>19</v>
      </c>
      <c r="F264" s="239" t="s">
        <v>316</v>
      </c>
      <c r="G264" s="237"/>
      <c r="H264" s="240">
        <v>5625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142</v>
      </c>
      <c r="AU264" s="246" t="s">
        <v>82</v>
      </c>
      <c r="AV264" s="14" t="s">
        <v>82</v>
      </c>
      <c r="AW264" s="14" t="s">
        <v>33</v>
      </c>
      <c r="AX264" s="14" t="s">
        <v>72</v>
      </c>
      <c r="AY264" s="246" t="s">
        <v>129</v>
      </c>
    </row>
    <row r="265" s="13" customFormat="1">
      <c r="A265" s="13"/>
      <c r="B265" s="226"/>
      <c r="C265" s="227"/>
      <c r="D265" s="219" t="s">
        <v>142</v>
      </c>
      <c r="E265" s="228" t="s">
        <v>19</v>
      </c>
      <c r="F265" s="229" t="s">
        <v>208</v>
      </c>
      <c r="G265" s="227"/>
      <c r="H265" s="228" t="s">
        <v>19</v>
      </c>
      <c r="I265" s="230"/>
      <c r="J265" s="227"/>
      <c r="K265" s="227"/>
      <c r="L265" s="231"/>
      <c r="M265" s="232"/>
      <c r="N265" s="233"/>
      <c r="O265" s="233"/>
      <c r="P265" s="233"/>
      <c r="Q265" s="233"/>
      <c r="R265" s="233"/>
      <c r="S265" s="233"/>
      <c r="T265" s="23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5" t="s">
        <v>142</v>
      </c>
      <c r="AU265" s="235" t="s">
        <v>82</v>
      </c>
      <c r="AV265" s="13" t="s">
        <v>80</v>
      </c>
      <c r="AW265" s="13" t="s">
        <v>33</v>
      </c>
      <c r="AX265" s="13" t="s">
        <v>72</v>
      </c>
      <c r="AY265" s="235" t="s">
        <v>129</v>
      </c>
    </row>
    <row r="266" s="13" customFormat="1">
      <c r="A266" s="13"/>
      <c r="B266" s="226"/>
      <c r="C266" s="227"/>
      <c r="D266" s="219" t="s">
        <v>142</v>
      </c>
      <c r="E266" s="228" t="s">
        <v>19</v>
      </c>
      <c r="F266" s="229" t="s">
        <v>209</v>
      </c>
      <c r="G266" s="227"/>
      <c r="H266" s="228" t="s">
        <v>19</v>
      </c>
      <c r="I266" s="230"/>
      <c r="J266" s="227"/>
      <c r="K266" s="227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142</v>
      </c>
      <c r="AU266" s="235" t="s">
        <v>82</v>
      </c>
      <c r="AV266" s="13" t="s">
        <v>80</v>
      </c>
      <c r="AW266" s="13" t="s">
        <v>33</v>
      </c>
      <c r="AX266" s="13" t="s">
        <v>72</v>
      </c>
      <c r="AY266" s="235" t="s">
        <v>129</v>
      </c>
    </row>
    <row r="267" s="14" customFormat="1">
      <c r="A267" s="14"/>
      <c r="B267" s="236"/>
      <c r="C267" s="237"/>
      <c r="D267" s="219" t="s">
        <v>142</v>
      </c>
      <c r="E267" s="238" t="s">
        <v>19</v>
      </c>
      <c r="F267" s="239" t="s">
        <v>210</v>
      </c>
      <c r="G267" s="237"/>
      <c r="H267" s="240">
        <v>1530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142</v>
      </c>
      <c r="AU267" s="246" t="s">
        <v>82</v>
      </c>
      <c r="AV267" s="14" t="s">
        <v>82</v>
      </c>
      <c r="AW267" s="14" t="s">
        <v>33</v>
      </c>
      <c r="AX267" s="14" t="s">
        <v>72</v>
      </c>
      <c r="AY267" s="246" t="s">
        <v>129</v>
      </c>
    </row>
    <row r="268" s="14" customFormat="1">
      <c r="A268" s="14"/>
      <c r="B268" s="236"/>
      <c r="C268" s="237"/>
      <c r="D268" s="219" t="s">
        <v>142</v>
      </c>
      <c r="E268" s="237"/>
      <c r="F268" s="239" t="s">
        <v>317</v>
      </c>
      <c r="G268" s="237"/>
      <c r="H268" s="240">
        <v>13284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142</v>
      </c>
      <c r="AU268" s="246" t="s">
        <v>82</v>
      </c>
      <c r="AV268" s="14" t="s">
        <v>82</v>
      </c>
      <c r="AW268" s="14" t="s">
        <v>4</v>
      </c>
      <c r="AX268" s="14" t="s">
        <v>80</v>
      </c>
      <c r="AY268" s="246" t="s">
        <v>129</v>
      </c>
    </row>
    <row r="269" s="2" customFormat="1" ht="16.5" customHeight="1">
      <c r="A269" s="40"/>
      <c r="B269" s="41"/>
      <c r="C269" s="206" t="s">
        <v>318</v>
      </c>
      <c r="D269" s="206" t="s">
        <v>131</v>
      </c>
      <c r="E269" s="207" t="s">
        <v>319</v>
      </c>
      <c r="F269" s="208" t="s">
        <v>320</v>
      </c>
      <c r="G269" s="209" t="s">
        <v>134</v>
      </c>
      <c r="H269" s="210">
        <v>150</v>
      </c>
      <c r="I269" s="211"/>
      <c r="J269" s="212">
        <f>ROUND(I269*H269,2)</f>
        <v>0</v>
      </c>
      <c r="K269" s="208" t="s">
        <v>135</v>
      </c>
      <c r="L269" s="46"/>
      <c r="M269" s="213" t="s">
        <v>19</v>
      </c>
      <c r="N269" s="214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136</v>
      </c>
      <c r="AT269" s="217" t="s">
        <v>131</v>
      </c>
      <c r="AU269" s="217" t="s">
        <v>82</v>
      </c>
      <c r="AY269" s="19" t="s">
        <v>129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136</v>
      </c>
      <c r="BM269" s="217" t="s">
        <v>321</v>
      </c>
    </row>
    <row r="270" s="2" customFormat="1">
      <c r="A270" s="40"/>
      <c r="B270" s="41"/>
      <c r="C270" s="42"/>
      <c r="D270" s="219" t="s">
        <v>138</v>
      </c>
      <c r="E270" s="42"/>
      <c r="F270" s="220" t="s">
        <v>322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138</v>
      </c>
      <c r="AU270" s="19" t="s">
        <v>82</v>
      </c>
    </row>
    <row r="271" s="2" customFormat="1">
      <c r="A271" s="40"/>
      <c r="B271" s="41"/>
      <c r="C271" s="42"/>
      <c r="D271" s="224" t="s">
        <v>140</v>
      </c>
      <c r="E271" s="42"/>
      <c r="F271" s="225" t="s">
        <v>323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140</v>
      </c>
      <c r="AU271" s="19" t="s">
        <v>82</v>
      </c>
    </row>
    <row r="272" s="14" customFormat="1">
      <c r="A272" s="14"/>
      <c r="B272" s="236"/>
      <c r="C272" s="237"/>
      <c r="D272" s="219" t="s">
        <v>142</v>
      </c>
      <c r="E272" s="238" t="s">
        <v>19</v>
      </c>
      <c r="F272" s="239" t="s">
        <v>324</v>
      </c>
      <c r="G272" s="237"/>
      <c r="H272" s="240">
        <v>150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142</v>
      </c>
      <c r="AU272" s="246" t="s">
        <v>82</v>
      </c>
      <c r="AV272" s="14" t="s">
        <v>82</v>
      </c>
      <c r="AW272" s="14" t="s">
        <v>33</v>
      </c>
      <c r="AX272" s="14" t="s">
        <v>72</v>
      </c>
      <c r="AY272" s="246" t="s">
        <v>129</v>
      </c>
    </row>
    <row r="273" s="2" customFormat="1" ht="16.5" customHeight="1">
      <c r="A273" s="40"/>
      <c r="B273" s="41"/>
      <c r="C273" s="206" t="s">
        <v>325</v>
      </c>
      <c r="D273" s="206" t="s">
        <v>131</v>
      </c>
      <c r="E273" s="207" t="s">
        <v>326</v>
      </c>
      <c r="F273" s="208" t="s">
        <v>327</v>
      </c>
      <c r="G273" s="209" t="s">
        <v>134</v>
      </c>
      <c r="H273" s="210">
        <v>10200</v>
      </c>
      <c r="I273" s="211"/>
      <c r="J273" s="212">
        <f>ROUND(I273*H273,2)</f>
        <v>0</v>
      </c>
      <c r="K273" s="208" t="s">
        <v>135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136</v>
      </c>
      <c r="AT273" s="217" t="s">
        <v>131</v>
      </c>
      <c r="AU273" s="217" t="s">
        <v>82</v>
      </c>
      <c r="AY273" s="19" t="s">
        <v>129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136</v>
      </c>
      <c r="BM273" s="217" t="s">
        <v>328</v>
      </c>
    </row>
    <row r="274" s="2" customFormat="1">
      <c r="A274" s="40"/>
      <c r="B274" s="41"/>
      <c r="C274" s="42"/>
      <c r="D274" s="219" t="s">
        <v>138</v>
      </c>
      <c r="E274" s="42"/>
      <c r="F274" s="220" t="s">
        <v>329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138</v>
      </c>
      <c r="AU274" s="19" t="s">
        <v>82</v>
      </c>
    </row>
    <row r="275" s="2" customFormat="1">
      <c r="A275" s="40"/>
      <c r="B275" s="41"/>
      <c r="C275" s="42"/>
      <c r="D275" s="224" t="s">
        <v>140</v>
      </c>
      <c r="E275" s="42"/>
      <c r="F275" s="225" t="s">
        <v>330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140</v>
      </c>
      <c r="AU275" s="19" t="s">
        <v>82</v>
      </c>
    </row>
    <row r="276" s="13" customFormat="1">
      <c r="A276" s="13"/>
      <c r="B276" s="226"/>
      <c r="C276" s="227"/>
      <c r="D276" s="219" t="s">
        <v>142</v>
      </c>
      <c r="E276" s="228" t="s">
        <v>19</v>
      </c>
      <c r="F276" s="229" t="s">
        <v>208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142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129</v>
      </c>
    </row>
    <row r="277" s="13" customFormat="1">
      <c r="A277" s="13"/>
      <c r="B277" s="226"/>
      <c r="C277" s="227"/>
      <c r="D277" s="219" t="s">
        <v>142</v>
      </c>
      <c r="E277" s="228" t="s">
        <v>19</v>
      </c>
      <c r="F277" s="229" t="s">
        <v>209</v>
      </c>
      <c r="G277" s="227"/>
      <c r="H277" s="228" t="s">
        <v>19</v>
      </c>
      <c r="I277" s="230"/>
      <c r="J277" s="227"/>
      <c r="K277" s="227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142</v>
      </c>
      <c r="AU277" s="235" t="s">
        <v>82</v>
      </c>
      <c r="AV277" s="13" t="s">
        <v>80</v>
      </c>
      <c r="AW277" s="13" t="s">
        <v>33</v>
      </c>
      <c r="AX277" s="13" t="s">
        <v>72</v>
      </c>
      <c r="AY277" s="235" t="s">
        <v>129</v>
      </c>
    </row>
    <row r="278" s="14" customFormat="1">
      <c r="A278" s="14"/>
      <c r="B278" s="236"/>
      <c r="C278" s="237"/>
      <c r="D278" s="219" t="s">
        <v>142</v>
      </c>
      <c r="E278" s="238" t="s">
        <v>19</v>
      </c>
      <c r="F278" s="239" t="s">
        <v>310</v>
      </c>
      <c r="G278" s="237"/>
      <c r="H278" s="240">
        <v>10200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142</v>
      </c>
      <c r="AU278" s="246" t="s">
        <v>82</v>
      </c>
      <c r="AV278" s="14" t="s">
        <v>82</v>
      </c>
      <c r="AW278" s="14" t="s">
        <v>33</v>
      </c>
      <c r="AX278" s="14" t="s">
        <v>72</v>
      </c>
      <c r="AY278" s="246" t="s">
        <v>129</v>
      </c>
    </row>
    <row r="279" s="15" customFormat="1">
      <c r="A279" s="15"/>
      <c r="B279" s="247"/>
      <c r="C279" s="248"/>
      <c r="D279" s="219" t="s">
        <v>142</v>
      </c>
      <c r="E279" s="249" t="s">
        <v>19</v>
      </c>
      <c r="F279" s="250" t="s">
        <v>147</v>
      </c>
      <c r="G279" s="248"/>
      <c r="H279" s="251">
        <v>10200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7" t="s">
        <v>142</v>
      </c>
      <c r="AU279" s="257" t="s">
        <v>82</v>
      </c>
      <c r="AV279" s="15" t="s">
        <v>136</v>
      </c>
      <c r="AW279" s="15" t="s">
        <v>4</v>
      </c>
      <c r="AX279" s="15" t="s">
        <v>80</v>
      </c>
      <c r="AY279" s="257" t="s">
        <v>129</v>
      </c>
    </row>
    <row r="280" s="2" customFormat="1" ht="24.15" customHeight="1">
      <c r="A280" s="40"/>
      <c r="B280" s="41"/>
      <c r="C280" s="206" t="s">
        <v>331</v>
      </c>
      <c r="D280" s="206" t="s">
        <v>131</v>
      </c>
      <c r="E280" s="207" t="s">
        <v>332</v>
      </c>
      <c r="F280" s="208" t="s">
        <v>333</v>
      </c>
      <c r="G280" s="209" t="s">
        <v>334</v>
      </c>
      <c r="H280" s="210">
        <v>25</v>
      </c>
      <c r="I280" s="211"/>
      <c r="J280" s="212">
        <f>ROUND(I280*H280,2)</f>
        <v>0</v>
      </c>
      <c r="K280" s="208" t="s">
        <v>135</v>
      </c>
      <c r="L280" s="46"/>
      <c r="M280" s="213" t="s">
        <v>19</v>
      </c>
      <c r="N280" s="214" t="s">
        <v>43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136</v>
      </c>
      <c r="AT280" s="217" t="s">
        <v>131</v>
      </c>
      <c r="AU280" s="217" t="s">
        <v>82</v>
      </c>
      <c r="AY280" s="19" t="s">
        <v>129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80</v>
      </c>
      <c r="BK280" s="218">
        <f>ROUND(I280*H280,2)</f>
        <v>0</v>
      </c>
      <c r="BL280" s="19" t="s">
        <v>136</v>
      </c>
      <c r="BM280" s="217" t="s">
        <v>335</v>
      </c>
    </row>
    <row r="281" s="2" customFormat="1">
      <c r="A281" s="40"/>
      <c r="B281" s="41"/>
      <c r="C281" s="42"/>
      <c r="D281" s="219" t="s">
        <v>138</v>
      </c>
      <c r="E281" s="42"/>
      <c r="F281" s="220" t="s">
        <v>336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138</v>
      </c>
      <c r="AU281" s="19" t="s">
        <v>82</v>
      </c>
    </row>
    <row r="282" s="2" customFormat="1">
      <c r="A282" s="40"/>
      <c r="B282" s="41"/>
      <c r="C282" s="42"/>
      <c r="D282" s="224" t="s">
        <v>140</v>
      </c>
      <c r="E282" s="42"/>
      <c r="F282" s="225" t="s">
        <v>337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140</v>
      </c>
      <c r="AU282" s="19" t="s">
        <v>82</v>
      </c>
    </row>
    <row r="283" s="14" customFormat="1">
      <c r="A283" s="14"/>
      <c r="B283" s="236"/>
      <c r="C283" s="237"/>
      <c r="D283" s="219" t="s">
        <v>142</v>
      </c>
      <c r="E283" s="238" t="s">
        <v>19</v>
      </c>
      <c r="F283" s="239" t="s">
        <v>338</v>
      </c>
      <c r="G283" s="237"/>
      <c r="H283" s="240">
        <v>25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142</v>
      </c>
      <c r="AU283" s="246" t="s">
        <v>82</v>
      </c>
      <c r="AV283" s="14" t="s">
        <v>82</v>
      </c>
      <c r="AW283" s="14" t="s">
        <v>33</v>
      </c>
      <c r="AX283" s="14" t="s">
        <v>72</v>
      </c>
      <c r="AY283" s="246" t="s">
        <v>129</v>
      </c>
    </row>
    <row r="284" s="2" customFormat="1" ht="16.5" customHeight="1">
      <c r="A284" s="40"/>
      <c r="B284" s="41"/>
      <c r="C284" s="258" t="s">
        <v>339</v>
      </c>
      <c r="D284" s="258" t="s">
        <v>236</v>
      </c>
      <c r="E284" s="259" t="s">
        <v>340</v>
      </c>
      <c r="F284" s="260" t="s">
        <v>341</v>
      </c>
      <c r="G284" s="261" t="s">
        <v>198</v>
      </c>
      <c r="H284" s="262">
        <v>1.5629999999999999</v>
      </c>
      <c r="I284" s="263"/>
      <c r="J284" s="264">
        <f>ROUND(I284*H284,2)</f>
        <v>0</v>
      </c>
      <c r="K284" s="260" t="s">
        <v>135</v>
      </c>
      <c r="L284" s="265"/>
      <c r="M284" s="266" t="s">
        <v>19</v>
      </c>
      <c r="N284" s="267" t="s">
        <v>43</v>
      </c>
      <c r="O284" s="86"/>
      <c r="P284" s="215">
        <f>O284*H284</f>
        <v>0</v>
      </c>
      <c r="Q284" s="215">
        <v>0.22</v>
      </c>
      <c r="R284" s="215">
        <f>Q284*H284</f>
        <v>0.34386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195</v>
      </c>
      <c r="AT284" s="217" t="s">
        <v>236</v>
      </c>
      <c r="AU284" s="217" t="s">
        <v>82</v>
      </c>
      <c r="AY284" s="19" t="s">
        <v>129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80</v>
      </c>
      <c r="BK284" s="218">
        <f>ROUND(I284*H284,2)</f>
        <v>0</v>
      </c>
      <c r="BL284" s="19" t="s">
        <v>136</v>
      </c>
      <c r="BM284" s="217" t="s">
        <v>342</v>
      </c>
    </row>
    <row r="285" s="2" customFormat="1">
      <c r="A285" s="40"/>
      <c r="B285" s="41"/>
      <c r="C285" s="42"/>
      <c r="D285" s="219" t="s">
        <v>138</v>
      </c>
      <c r="E285" s="42"/>
      <c r="F285" s="220" t="s">
        <v>341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138</v>
      </c>
      <c r="AU285" s="19" t="s">
        <v>82</v>
      </c>
    </row>
    <row r="286" s="14" customFormat="1">
      <c r="A286" s="14"/>
      <c r="B286" s="236"/>
      <c r="C286" s="237"/>
      <c r="D286" s="219" t="s">
        <v>142</v>
      </c>
      <c r="E286" s="237"/>
      <c r="F286" s="239" t="s">
        <v>343</v>
      </c>
      <c r="G286" s="237"/>
      <c r="H286" s="240">
        <v>1.5629999999999999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142</v>
      </c>
      <c r="AU286" s="246" t="s">
        <v>82</v>
      </c>
      <c r="AV286" s="14" t="s">
        <v>82</v>
      </c>
      <c r="AW286" s="14" t="s">
        <v>4</v>
      </c>
      <c r="AX286" s="14" t="s">
        <v>80</v>
      </c>
      <c r="AY286" s="246" t="s">
        <v>129</v>
      </c>
    </row>
    <row r="287" s="2" customFormat="1" ht="16.5" customHeight="1">
      <c r="A287" s="40"/>
      <c r="B287" s="41"/>
      <c r="C287" s="206" t="s">
        <v>344</v>
      </c>
      <c r="D287" s="206" t="s">
        <v>131</v>
      </c>
      <c r="E287" s="207" t="s">
        <v>345</v>
      </c>
      <c r="F287" s="208" t="s">
        <v>346</v>
      </c>
      <c r="G287" s="209" t="s">
        <v>134</v>
      </c>
      <c r="H287" s="210">
        <v>49200</v>
      </c>
      <c r="I287" s="211"/>
      <c r="J287" s="212">
        <f>ROUND(I287*H287,2)</f>
        <v>0</v>
      </c>
      <c r="K287" s="208" t="s">
        <v>135</v>
      </c>
      <c r="L287" s="46"/>
      <c r="M287" s="213" t="s">
        <v>19</v>
      </c>
      <c r="N287" s="214" t="s">
        <v>43</v>
      </c>
      <c r="O287" s="86"/>
      <c r="P287" s="215">
        <f>O287*H287</f>
        <v>0</v>
      </c>
      <c r="Q287" s="215">
        <v>0.0012700000000000001</v>
      </c>
      <c r="R287" s="215">
        <f>Q287*H287</f>
        <v>62.484000000000002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136</v>
      </c>
      <c r="AT287" s="217" t="s">
        <v>131</v>
      </c>
      <c r="AU287" s="217" t="s">
        <v>82</v>
      </c>
      <c r="AY287" s="19" t="s">
        <v>129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136</v>
      </c>
      <c r="BM287" s="217" t="s">
        <v>347</v>
      </c>
    </row>
    <row r="288" s="2" customFormat="1">
      <c r="A288" s="40"/>
      <c r="B288" s="41"/>
      <c r="C288" s="42"/>
      <c r="D288" s="219" t="s">
        <v>138</v>
      </c>
      <c r="E288" s="42"/>
      <c r="F288" s="220" t="s">
        <v>346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138</v>
      </c>
      <c r="AU288" s="19" t="s">
        <v>82</v>
      </c>
    </row>
    <row r="289" s="2" customFormat="1">
      <c r="A289" s="40"/>
      <c r="B289" s="41"/>
      <c r="C289" s="42"/>
      <c r="D289" s="224" t="s">
        <v>140</v>
      </c>
      <c r="E289" s="42"/>
      <c r="F289" s="225" t="s">
        <v>348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140</v>
      </c>
      <c r="AU289" s="19" t="s">
        <v>82</v>
      </c>
    </row>
    <row r="290" s="2" customFormat="1">
      <c r="A290" s="40"/>
      <c r="B290" s="41"/>
      <c r="C290" s="42"/>
      <c r="D290" s="219" t="s">
        <v>240</v>
      </c>
      <c r="E290" s="42"/>
      <c r="F290" s="268" t="s">
        <v>349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240</v>
      </c>
      <c r="AU290" s="19" t="s">
        <v>82</v>
      </c>
    </row>
    <row r="291" s="13" customFormat="1">
      <c r="A291" s="13"/>
      <c r="B291" s="226"/>
      <c r="C291" s="227"/>
      <c r="D291" s="219" t="s">
        <v>142</v>
      </c>
      <c r="E291" s="228" t="s">
        <v>19</v>
      </c>
      <c r="F291" s="229" t="s">
        <v>294</v>
      </c>
      <c r="G291" s="227"/>
      <c r="H291" s="228" t="s">
        <v>19</v>
      </c>
      <c r="I291" s="230"/>
      <c r="J291" s="227"/>
      <c r="K291" s="227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142</v>
      </c>
      <c r="AU291" s="235" t="s">
        <v>82</v>
      </c>
      <c r="AV291" s="13" t="s">
        <v>80</v>
      </c>
      <c r="AW291" s="13" t="s">
        <v>33</v>
      </c>
      <c r="AX291" s="13" t="s">
        <v>72</v>
      </c>
      <c r="AY291" s="235" t="s">
        <v>129</v>
      </c>
    </row>
    <row r="292" s="14" customFormat="1">
      <c r="A292" s="14"/>
      <c r="B292" s="236"/>
      <c r="C292" s="237"/>
      <c r="D292" s="219" t="s">
        <v>142</v>
      </c>
      <c r="E292" s="238" t="s">
        <v>19</v>
      </c>
      <c r="F292" s="239" t="s">
        <v>262</v>
      </c>
      <c r="G292" s="237"/>
      <c r="H292" s="240">
        <v>1500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142</v>
      </c>
      <c r="AU292" s="246" t="s">
        <v>82</v>
      </c>
      <c r="AV292" s="14" t="s">
        <v>82</v>
      </c>
      <c r="AW292" s="14" t="s">
        <v>33</v>
      </c>
      <c r="AX292" s="14" t="s">
        <v>72</v>
      </c>
      <c r="AY292" s="246" t="s">
        <v>129</v>
      </c>
    </row>
    <row r="293" s="13" customFormat="1">
      <c r="A293" s="13"/>
      <c r="B293" s="226"/>
      <c r="C293" s="227"/>
      <c r="D293" s="219" t="s">
        <v>142</v>
      </c>
      <c r="E293" s="228" t="s">
        <v>19</v>
      </c>
      <c r="F293" s="229" t="s">
        <v>301</v>
      </c>
      <c r="G293" s="227"/>
      <c r="H293" s="228" t="s">
        <v>19</v>
      </c>
      <c r="I293" s="230"/>
      <c r="J293" s="227"/>
      <c r="K293" s="227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142</v>
      </c>
      <c r="AU293" s="235" t="s">
        <v>82</v>
      </c>
      <c r="AV293" s="13" t="s">
        <v>80</v>
      </c>
      <c r="AW293" s="13" t="s">
        <v>33</v>
      </c>
      <c r="AX293" s="13" t="s">
        <v>72</v>
      </c>
      <c r="AY293" s="235" t="s">
        <v>129</v>
      </c>
    </row>
    <row r="294" s="13" customFormat="1">
      <c r="A294" s="13"/>
      <c r="B294" s="226"/>
      <c r="C294" s="227"/>
      <c r="D294" s="219" t="s">
        <v>142</v>
      </c>
      <c r="E294" s="228" t="s">
        <v>19</v>
      </c>
      <c r="F294" s="229" t="s">
        <v>302</v>
      </c>
      <c r="G294" s="227"/>
      <c r="H294" s="228" t="s">
        <v>19</v>
      </c>
      <c r="I294" s="230"/>
      <c r="J294" s="227"/>
      <c r="K294" s="227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142</v>
      </c>
      <c r="AU294" s="235" t="s">
        <v>82</v>
      </c>
      <c r="AV294" s="13" t="s">
        <v>80</v>
      </c>
      <c r="AW294" s="13" t="s">
        <v>33</v>
      </c>
      <c r="AX294" s="13" t="s">
        <v>72</v>
      </c>
      <c r="AY294" s="235" t="s">
        <v>129</v>
      </c>
    </row>
    <row r="295" s="14" customFormat="1">
      <c r="A295" s="14"/>
      <c r="B295" s="236"/>
      <c r="C295" s="237"/>
      <c r="D295" s="219" t="s">
        <v>142</v>
      </c>
      <c r="E295" s="238" t="s">
        <v>19</v>
      </c>
      <c r="F295" s="239" t="s">
        <v>303</v>
      </c>
      <c r="G295" s="237"/>
      <c r="H295" s="240">
        <v>37500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142</v>
      </c>
      <c r="AU295" s="246" t="s">
        <v>82</v>
      </c>
      <c r="AV295" s="14" t="s">
        <v>82</v>
      </c>
      <c r="AW295" s="14" t="s">
        <v>33</v>
      </c>
      <c r="AX295" s="14" t="s">
        <v>72</v>
      </c>
      <c r="AY295" s="246" t="s">
        <v>129</v>
      </c>
    </row>
    <row r="296" s="13" customFormat="1">
      <c r="A296" s="13"/>
      <c r="B296" s="226"/>
      <c r="C296" s="227"/>
      <c r="D296" s="219" t="s">
        <v>142</v>
      </c>
      <c r="E296" s="228" t="s">
        <v>19</v>
      </c>
      <c r="F296" s="229" t="s">
        <v>208</v>
      </c>
      <c r="G296" s="227"/>
      <c r="H296" s="228" t="s">
        <v>19</v>
      </c>
      <c r="I296" s="230"/>
      <c r="J296" s="227"/>
      <c r="K296" s="227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142</v>
      </c>
      <c r="AU296" s="235" t="s">
        <v>82</v>
      </c>
      <c r="AV296" s="13" t="s">
        <v>80</v>
      </c>
      <c r="AW296" s="13" t="s">
        <v>33</v>
      </c>
      <c r="AX296" s="13" t="s">
        <v>72</v>
      </c>
      <c r="AY296" s="235" t="s">
        <v>129</v>
      </c>
    </row>
    <row r="297" s="13" customFormat="1">
      <c r="A297" s="13"/>
      <c r="B297" s="226"/>
      <c r="C297" s="227"/>
      <c r="D297" s="219" t="s">
        <v>142</v>
      </c>
      <c r="E297" s="228" t="s">
        <v>19</v>
      </c>
      <c r="F297" s="229" t="s">
        <v>209</v>
      </c>
      <c r="G297" s="227"/>
      <c r="H297" s="228" t="s">
        <v>19</v>
      </c>
      <c r="I297" s="230"/>
      <c r="J297" s="227"/>
      <c r="K297" s="227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142</v>
      </c>
      <c r="AU297" s="235" t="s">
        <v>82</v>
      </c>
      <c r="AV297" s="13" t="s">
        <v>80</v>
      </c>
      <c r="AW297" s="13" t="s">
        <v>33</v>
      </c>
      <c r="AX297" s="13" t="s">
        <v>72</v>
      </c>
      <c r="AY297" s="235" t="s">
        <v>129</v>
      </c>
    </row>
    <row r="298" s="14" customFormat="1">
      <c r="A298" s="14"/>
      <c r="B298" s="236"/>
      <c r="C298" s="237"/>
      <c r="D298" s="219" t="s">
        <v>142</v>
      </c>
      <c r="E298" s="238" t="s">
        <v>19</v>
      </c>
      <c r="F298" s="239" t="s">
        <v>310</v>
      </c>
      <c r="G298" s="237"/>
      <c r="H298" s="240">
        <v>10200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142</v>
      </c>
      <c r="AU298" s="246" t="s">
        <v>82</v>
      </c>
      <c r="AV298" s="14" t="s">
        <v>82</v>
      </c>
      <c r="AW298" s="14" t="s">
        <v>33</v>
      </c>
      <c r="AX298" s="14" t="s">
        <v>72</v>
      </c>
      <c r="AY298" s="246" t="s">
        <v>129</v>
      </c>
    </row>
    <row r="299" s="2" customFormat="1" ht="16.5" customHeight="1">
      <c r="A299" s="40"/>
      <c r="B299" s="41"/>
      <c r="C299" s="258" t="s">
        <v>350</v>
      </c>
      <c r="D299" s="258" t="s">
        <v>236</v>
      </c>
      <c r="E299" s="259" t="s">
        <v>351</v>
      </c>
      <c r="F299" s="260" t="s">
        <v>352</v>
      </c>
      <c r="G299" s="261" t="s">
        <v>353</v>
      </c>
      <c r="H299" s="262">
        <v>393.60000000000002</v>
      </c>
      <c r="I299" s="263"/>
      <c r="J299" s="264">
        <f>ROUND(I299*H299,2)</f>
        <v>0</v>
      </c>
      <c r="K299" s="260" t="s">
        <v>135</v>
      </c>
      <c r="L299" s="265"/>
      <c r="M299" s="266" t="s">
        <v>19</v>
      </c>
      <c r="N299" s="267" t="s">
        <v>43</v>
      </c>
      <c r="O299" s="86"/>
      <c r="P299" s="215">
        <f>O299*H299</f>
        <v>0</v>
      </c>
      <c r="Q299" s="215">
        <v>0.001</v>
      </c>
      <c r="R299" s="215">
        <f>Q299*H299</f>
        <v>0.39360000000000001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195</v>
      </c>
      <c r="AT299" s="217" t="s">
        <v>236</v>
      </c>
      <c r="AU299" s="217" t="s">
        <v>82</v>
      </c>
      <c r="AY299" s="19" t="s">
        <v>129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80</v>
      </c>
      <c r="BK299" s="218">
        <f>ROUND(I299*H299,2)</f>
        <v>0</v>
      </c>
      <c r="BL299" s="19" t="s">
        <v>136</v>
      </c>
      <c r="BM299" s="217" t="s">
        <v>354</v>
      </c>
    </row>
    <row r="300" s="2" customFormat="1">
      <c r="A300" s="40"/>
      <c r="B300" s="41"/>
      <c r="C300" s="42"/>
      <c r="D300" s="219" t="s">
        <v>138</v>
      </c>
      <c r="E300" s="42"/>
      <c r="F300" s="220" t="s">
        <v>352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138</v>
      </c>
      <c r="AU300" s="19" t="s">
        <v>82</v>
      </c>
    </row>
    <row r="301" s="13" customFormat="1">
      <c r="A301" s="13"/>
      <c r="B301" s="226"/>
      <c r="C301" s="227"/>
      <c r="D301" s="219" t="s">
        <v>142</v>
      </c>
      <c r="E301" s="228" t="s">
        <v>19</v>
      </c>
      <c r="F301" s="229" t="s">
        <v>355</v>
      </c>
      <c r="G301" s="227"/>
      <c r="H301" s="228" t="s">
        <v>19</v>
      </c>
      <c r="I301" s="230"/>
      <c r="J301" s="227"/>
      <c r="K301" s="227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142</v>
      </c>
      <c r="AU301" s="235" t="s">
        <v>82</v>
      </c>
      <c r="AV301" s="13" t="s">
        <v>80</v>
      </c>
      <c r="AW301" s="13" t="s">
        <v>33</v>
      </c>
      <c r="AX301" s="13" t="s">
        <v>72</v>
      </c>
      <c r="AY301" s="235" t="s">
        <v>129</v>
      </c>
    </row>
    <row r="302" s="13" customFormat="1">
      <c r="A302" s="13"/>
      <c r="B302" s="226"/>
      <c r="C302" s="227"/>
      <c r="D302" s="219" t="s">
        <v>142</v>
      </c>
      <c r="E302" s="228" t="s">
        <v>19</v>
      </c>
      <c r="F302" s="229" t="s">
        <v>294</v>
      </c>
      <c r="G302" s="227"/>
      <c r="H302" s="228" t="s">
        <v>19</v>
      </c>
      <c r="I302" s="230"/>
      <c r="J302" s="227"/>
      <c r="K302" s="227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142</v>
      </c>
      <c r="AU302" s="235" t="s">
        <v>82</v>
      </c>
      <c r="AV302" s="13" t="s">
        <v>80</v>
      </c>
      <c r="AW302" s="13" t="s">
        <v>33</v>
      </c>
      <c r="AX302" s="13" t="s">
        <v>72</v>
      </c>
      <c r="AY302" s="235" t="s">
        <v>129</v>
      </c>
    </row>
    <row r="303" s="14" customFormat="1">
      <c r="A303" s="14"/>
      <c r="B303" s="236"/>
      <c r="C303" s="237"/>
      <c r="D303" s="219" t="s">
        <v>142</v>
      </c>
      <c r="E303" s="238" t="s">
        <v>19</v>
      </c>
      <c r="F303" s="239" t="s">
        <v>356</v>
      </c>
      <c r="G303" s="237"/>
      <c r="H303" s="240">
        <v>12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142</v>
      </c>
      <c r="AU303" s="246" t="s">
        <v>82</v>
      </c>
      <c r="AV303" s="14" t="s">
        <v>82</v>
      </c>
      <c r="AW303" s="14" t="s">
        <v>33</v>
      </c>
      <c r="AX303" s="14" t="s">
        <v>72</v>
      </c>
      <c r="AY303" s="246" t="s">
        <v>129</v>
      </c>
    </row>
    <row r="304" s="13" customFormat="1">
      <c r="A304" s="13"/>
      <c r="B304" s="226"/>
      <c r="C304" s="227"/>
      <c r="D304" s="219" t="s">
        <v>142</v>
      </c>
      <c r="E304" s="228" t="s">
        <v>19</v>
      </c>
      <c r="F304" s="229" t="s">
        <v>301</v>
      </c>
      <c r="G304" s="227"/>
      <c r="H304" s="228" t="s">
        <v>19</v>
      </c>
      <c r="I304" s="230"/>
      <c r="J304" s="227"/>
      <c r="K304" s="227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142</v>
      </c>
      <c r="AU304" s="235" t="s">
        <v>82</v>
      </c>
      <c r="AV304" s="13" t="s">
        <v>80</v>
      </c>
      <c r="AW304" s="13" t="s">
        <v>33</v>
      </c>
      <c r="AX304" s="13" t="s">
        <v>72</v>
      </c>
      <c r="AY304" s="235" t="s">
        <v>129</v>
      </c>
    </row>
    <row r="305" s="13" customFormat="1">
      <c r="A305" s="13"/>
      <c r="B305" s="226"/>
      <c r="C305" s="227"/>
      <c r="D305" s="219" t="s">
        <v>142</v>
      </c>
      <c r="E305" s="228" t="s">
        <v>19</v>
      </c>
      <c r="F305" s="229" t="s">
        <v>302</v>
      </c>
      <c r="G305" s="227"/>
      <c r="H305" s="228" t="s">
        <v>19</v>
      </c>
      <c r="I305" s="230"/>
      <c r="J305" s="227"/>
      <c r="K305" s="227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142</v>
      </c>
      <c r="AU305" s="235" t="s">
        <v>82</v>
      </c>
      <c r="AV305" s="13" t="s">
        <v>80</v>
      </c>
      <c r="AW305" s="13" t="s">
        <v>33</v>
      </c>
      <c r="AX305" s="13" t="s">
        <v>72</v>
      </c>
      <c r="AY305" s="235" t="s">
        <v>129</v>
      </c>
    </row>
    <row r="306" s="14" customFormat="1">
      <c r="A306" s="14"/>
      <c r="B306" s="236"/>
      <c r="C306" s="237"/>
      <c r="D306" s="219" t="s">
        <v>142</v>
      </c>
      <c r="E306" s="238" t="s">
        <v>19</v>
      </c>
      <c r="F306" s="239" t="s">
        <v>357</v>
      </c>
      <c r="G306" s="237"/>
      <c r="H306" s="240">
        <v>300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142</v>
      </c>
      <c r="AU306" s="246" t="s">
        <v>82</v>
      </c>
      <c r="AV306" s="14" t="s">
        <v>82</v>
      </c>
      <c r="AW306" s="14" t="s">
        <v>33</v>
      </c>
      <c r="AX306" s="14" t="s">
        <v>72</v>
      </c>
      <c r="AY306" s="246" t="s">
        <v>129</v>
      </c>
    </row>
    <row r="307" s="13" customFormat="1">
      <c r="A307" s="13"/>
      <c r="B307" s="226"/>
      <c r="C307" s="227"/>
      <c r="D307" s="219" t="s">
        <v>142</v>
      </c>
      <c r="E307" s="228" t="s">
        <v>19</v>
      </c>
      <c r="F307" s="229" t="s">
        <v>208</v>
      </c>
      <c r="G307" s="227"/>
      <c r="H307" s="228" t="s">
        <v>19</v>
      </c>
      <c r="I307" s="230"/>
      <c r="J307" s="227"/>
      <c r="K307" s="227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142</v>
      </c>
      <c r="AU307" s="235" t="s">
        <v>82</v>
      </c>
      <c r="AV307" s="13" t="s">
        <v>80</v>
      </c>
      <c r="AW307" s="13" t="s">
        <v>33</v>
      </c>
      <c r="AX307" s="13" t="s">
        <v>72</v>
      </c>
      <c r="AY307" s="235" t="s">
        <v>129</v>
      </c>
    </row>
    <row r="308" s="13" customFormat="1">
      <c r="A308" s="13"/>
      <c r="B308" s="226"/>
      <c r="C308" s="227"/>
      <c r="D308" s="219" t="s">
        <v>142</v>
      </c>
      <c r="E308" s="228" t="s">
        <v>19</v>
      </c>
      <c r="F308" s="229" t="s">
        <v>209</v>
      </c>
      <c r="G308" s="227"/>
      <c r="H308" s="228" t="s">
        <v>19</v>
      </c>
      <c r="I308" s="230"/>
      <c r="J308" s="227"/>
      <c r="K308" s="227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142</v>
      </c>
      <c r="AU308" s="235" t="s">
        <v>82</v>
      </c>
      <c r="AV308" s="13" t="s">
        <v>80</v>
      </c>
      <c r="AW308" s="13" t="s">
        <v>33</v>
      </c>
      <c r="AX308" s="13" t="s">
        <v>72</v>
      </c>
      <c r="AY308" s="235" t="s">
        <v>129</v>
      </c>
    </row>
    <row r="309" s="14" customFormat="1">
      <c r="A309" s="14"/>
      <c r="B309" s="236"/>
      <c r="C309" s="237"/>
      <c r="D309" s="219" t="s">
        <v>142</v>
      </c>
      <c r="E309" s="238" t="s">
        <v>19</v>
      </c>
      <c r="F309" s="239" t="s">
        <v>358</v>
      </c>
      <c r="G309" s="237"/>
      <c r="H309" s="240">
        <v>81.599999999999994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142</v>
      </c>
      <c r="AU309" s="246" t="s">
        <v>82</v>
      </c>
      <c r="AV309" s="14" t="s">
        <v>82</v>
      </c>
      <c r="AW309" s="14" t="s">
        <v>33</v>
      </c>
      <c r="AX309" s="14" t="s">
        <v>72</v>
      </c>
      <c r="AY309" s="246" t="s">
        <v>129</v>
      </c>
    </row>
    <row r="310" s="2" customFormat="1" ht="16.5" customHeight="1">
      <c r="A310" s="40"/>
      <c r="B310" s="41"/>
      <c r="C310" s="206" t="s">
        <v>359</v>
      </c>
      <c r="D310" s="206" t="s">
        <v>131</v>
      </c>
      <c r="E310" s="207" t="s">
        <v>360</v>
      </c>
      <c r="F310" s="208" t="s">
        <v>361</v>
      </c>
      <c r="G310" s="209" t="s">
        <v>334</v>
      </c>
      <c r="H310" s="210">
        <v>25</v>
      </c>
      <c r="I310" s="211"/>
      <c r="J310" s="212">
        <f>ROUND(I310*H310,2)</f>
        <v>0</v>
      </c>
      <c r="K310" s="208" t="s">
        <v>135</v>
      </c>
      <c r="L310" s="46"/>
      <c r="M310" s="213" t="s">
        <v>19</v>
      </c>
      <c r="N310" s="214" t="s">
        <v>43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136</v>
      </c>
      <c r="AT310" s="217" t="s">
        <v>131</v>
      </c>
      <c r="AU310" s="217" t="s">
        <v>82</v>
      </c>
      <c r="AY310" s="19" t="s">
        <v>129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80</v>
      </c>
      <c r="BK310" s="218">
        <f>ROUND(I310*H310,2)</f>
        <v>0</v>
      </c>
      <c r="BL310" s="19" t="s">
        <v>136</v>
      </c>
      <c r="BM310" s="217" t="s">
        <v>362</v>
      </c>
    </row>
    <row r="311" s="2" customFormat="1">
      <c r="A311" s="40"/>
      <c r="B311" s="41"/>
      <c r="C311" s="42"/>
      <c r="D311" s="219" t="s">
        <v>138</v>
      </c>
      <c r="E311" s="42"/>
      <c r="F311" s="220" t="s">
        <v>363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138</v>
      </c>
      <c r="AU311" s="19" t="s">
        <v>82</v>
      </c>
    </row>
    <row r="312" s="2" customFormat="1">
      <c r="A312" s="40"/>
      <c r="B312" s="41"/>
      <c r="C312" s="42"/>
      <c r="D312" s="224" t="s">
        <v>140</v>
      </c>
      <c r="E312" s="42"/>
      <c r="F312" s="225" t="s">
        <v>364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140</v>
      </c>
      <c r="AU312" s="19" t="s">
        <v>82</v>
      </c>
    </row>
    <row r="313" s="2" customFormat="1">
      <c r="A313" s="40"/>
      <c r="B313" s="41"/>
      <c r="C313" s="42"/>
      <c r="D313" s="219" t="s">
        <v>240</v>
      </c>
      <c r="E313" s="42"/>
      <c r="F313" s="268" t="s">
        <v>365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240</v>
      </c>
      <c r="AU313" s="19" t="s">
        <v>82</v>
      </c>
    </row>
    <row r="314" s="14" customFormat="1">
      <c r="A314" s="14"/>
      <c r="B314" s="236"/>
      <c r="C314" s="237"/>
      <c r="D314" s="219" t="s">
        <v>142</v>
      </c>
      <c r="E314" s="238" t="s">
        <v>19</v>
      </c>
      <c r="F314" s="239" t="s">
        <v>338</v>
      </c>
      <c r="G314" s="237"/>
      <c r="H314" s="240">
        <v>25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142</v>
      </c>
      <c r="AU314" s="246" t="s">
        <v>82</v>
      </c>
      <c r="AV314" s="14" t="s">
        <v>82</v>
      </c>
      <c r="AW314" s="14" t="s">
        <v>33</v>
      </c>
      <c r="AX314" s="14" t="s">
        <v>72</v>
      </c>
      <c r="AY314" s="246" t="s">
        <v>129</v>
      </c>
    </row>
    <row r="315" s="2" customFormat="1" ht="21.75" customHeight="1">
      <c r="A315" s="40"/>
      <c r="B315" s="41"/>
      <c r="C315" s="206" t="s">
        <v>366</v>
      </c>
      <c r="D315" s="206" t="s">
        <v>131</v>
      </c>
      <c r="E315" s="207" t="s">
        <v>367</v>
      </c>
      <c r="F315" s="208" t="s">
        <v>368</v>
      </c>
      <c r="G315" s="209" t="s">
        <v>334</v>
      </c>
      <c r="H315" s="210">
        <v>25</v>
      </c>
      <c r="I315" s="211"/>
      <c r="J315" s="212">
        <f>ROUND(I315*H315,2)</f>
        <v>0</v>
      </c>
      <c r="K315" s="208" t="s">
        <v>135</v>
      </c>
      <c r="L315" s="46"/>
      <c r="M315" s="213" t="s">
        <v>19</v>
      </c>
      <c r="N315" s="214" t="s">
        <v>43</v>
      </c>
      <c r="O315" s="86"/>
      <c r="P315" s="215">
        <f>O315*H315</f>
        <v>0</v>
      </c>
      <c r="Q315" s="215">
        <v>5.0000000000000002E-05</v>
      </c>
      <c r="R315" s="215">
        <f>Q315*H315</f>
        <v>0.00125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136</v>
      </c>
      <c r="AT315" s="217" t="s">
        <v>131</v>
      </c>
      <c r="AU315" s="217" t="s">
        <v>82</v>
      </c>
      <c r="AY315" s="19" t="s">
        <v>129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80</v>
      </c>
      <c r="BK315" s="218">
        <f>ROUND(I315*H315,2)</f>
        <v>0</v>
      </c>
      <c r="BL315" s="19" t="s">
        <v>136</v>
      </c>
      <c r="BM315" s="217" t="s">
        <v>369</v>
      </c>
    </row>
    <row r="316" s="2" customFormat="1">
      <c r="A316" s="40"/>
      <c r="B316" s="41"/>
      <c r="C316" s="42"/>
      <c r="D316" s="219" t="s">
        <v>138</v>
      </c>
      <c r="E316" s="42"/>
      <c r="F316" s="220" t="s">
        <v>370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138</v>
      </c>
      <c r="AU316" s="19" t="s">
        <v>82</v>
      </c>
    </row>
    <row r="317" s="2" customFormat="1">
      <c r="A317" s="40"/>
      <c r="B317" s="41"/>
      <c r="C317" s="42"/>
      <c r="D317" s="224" t="s">
        <v>140</v>
      </c>
      <c r="E317" s="42"/>
      <c r="F317" s="225" t="s">
        <v>371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140</v>
      </c>
      <c r="AU317" s="19" t="s">
        <v>82</v>
      </c>
    </row>
    <row r="318" s="2" customFormat="1">
      <c r="A318" s="40"/>
      <c r="B318" s="41"/>
      <c r="C318" s="42"/>
      <c r="D318" s="219" t="s">
        <v>240</v>
      </c>
      <c r="E318" s="42"/>
      <c r="F318" s="268" t="s">
        <v>372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240</v>
      </c>
      <c r="AU318" s="19" t="s">
        <v>82</v>
      </c>
    </row>
    <row r="319" s="14" customFormat="1">
      <c r="A319" s="14"/>
      <c r="B319" s="236"/>
      <c r="C319" s="237"/>
      <c r="D319" s="219" t="s">
        <v>142</v>
      </c>
      <c r="E319" s="238" t="s">
        <v>19</v>
      </c>
      <c r="F319" s="239" t="s">
        <v>338</v>
      </c>
      <c r="G319" s="237"/>
      <c r="H319" s="240">
        <v>25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142</v>
      </c>
      <c r="AU319" s="246" t="s">
        <v>82</v>
      </c>
      <c r="AV319" s="14" t="s">
        <v>82</v>
      </c>
      <c r="AW319" s="14" t="s">
        <v>33</v>
      </c>
      <c r="AX319" s="14" t="s">
        <v>72</v>
      </c>
      <c r="AY319" s="246" t="s">
        <v>129</v>
      </c>
    </row>
    <row r="320" s="2" customFormat="1" ht="16.5" customHeight="1">
      <c r="A320" s="40"/>
      <c r="B320" s="41"/>
      <c r="C320" s="258" t="s">
        <v>373</v>
      </c>
      <c r="D320" s="258" t="s">
        <v>236</v>
      </c>
      <c r="E320" s="259" t="s">
        <v>374</v>
      </c>
      <c r="F320" s="260" t="s">
        <v>375</v>
      </c>
      <c r="G320" s="261" t="s">
        <v>334</v>
      </c>
      <c r="H320" s="262">
        <v>75</v>
      </c>
      <c r="I320" s="263"/>
      <c r="J320" s="264">
        <f>ROUND(I320*H320,2)</f>
        <v>0</v>
      </c>
      <c r="K320" s="260" t="s">
        <v>19</v>
      </c>
      <c r="L320" s="265"/>
      <c r="M320" s="266" t="s">
        <v>19</v>
      </c>
      <c r="N320" s="267" t="s">
        <v>43</v>
      </c>
      <c r="O320" s="86"/>
      <c r="P320" s="215">
        <f>O320*H320</f>
        <v>0</v>
      </c>
      <c r="Q320" s="215">
        <v>0.0050000000000000001</v>
      </c>
      <c r="R320" s="215">
        <f>Q320*H320</f>
        <v>0.375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195</v>
      </c>
      <c r="AT320" s="217" t="s">
        <v>236</v>
      </c>
      <c r="AU320" s="217" t="s">
        <v>82</v>
      </c>
      <c r="AY320" s="19" t="s">
        <v>129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80</v>
      </c>
      <c r="BK320" s="218">
        <f>ROUND(I320*H320,2)</f>
        <v>0</v>
      </c>
      <c r="BL320" s="19" t="s">
        <v>136</v>
      </c>
      <c r="BM320" s="217" t="s">
        <v>376</v>
      </c>
    </row>
    <row r="321" s="2" customFormat="1">
      <c r="A321" s="40"/>
      <c r="B321" s="41"/>
      <c r="C321" s="42"/>
      <c r="D321" s="219" t="s">
        <v>138</v>
      </c>
      <c r="E321" s="42"/>
      <c r="F321" s="220" t="s">
        <v>375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138</v>
      </c>
      <c r="AU321" s="19" t="s">
        <v>82</v>
      </c>
    </row>
    <row r="322" s="14" customFormat="1">
      <c r="A322" s="14"/>
      <c r="B322" s="236"/>
      <c r="C322" s="237"/>
      <c r="D322" s="219" t="s">
        <v>142</v>
      </c>
      <c r="E322" s="238" t="s">
        <v>19</v>
      </c>
      <c r="F322" s="239" t="s">
        <v>377</v>
      </c>
      <c r="G322" s="237"/>
      <c r="H322" s="240">
        <v>75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6" t="s">
        <v>142</v>
      </c>
      <c r="AU322" s="246" t="s">
        <v>82</v>
      </c>
      <c r="AV322" s="14" t="s">
        <v>82</v>
      </c>
      <c r="AW322" s="14" t="s">
        <v>33</v>
      </c>
      <c r="AX322" s="14" t="s">
        <v>72</v>
      </c>
      <c r="AY322" s="246" t="s">
        <v>129</v>
      </c>
    </row>
    <row r="323" s="2" customFormat="1" ht="21.75" customHeight="1">
      <c r="A323" s="40"/>
      <c r="B323" s="41"/>
      <c r="C323" s="206" t="s">
        <v>378</v>
      </c>
      <c r="D323" s="206" t="s">
        <v>131</v>
      </c>
      <c r="E323" s="207" t="s">
        <v>379</v>
      </c>
      <c r="F323" s="208" t="s">
        <v>380</v>
      </c>
      <c r="G323" s="209" t="s">
        <v>334</v>
      </c>
      <c r="H323" s="210">
        <v>25</v>
      </c>
      <c r="I323" s="211"/>
      <c r="J323" s="212">
        <f>ROUND(I323*H323,2)</f>
        <v>0</v>
      </c>
      <c r="K323" s="208" t="s">
        <v>135</v>
      </c>
      <c r="L323" s="46"/>
      <c r="M323" s="213" t="s">
        <v>19</v>
      </c>
      <c r="N323" s="214" t="s">
        <v>43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136</v>
      </c>
      <c r="AT323" s="217" t="s">
        <v>131</v>
      </c>
      <c r="AU323" s="217" t="s">
        <v>82</v>
      </c>
      <c r="AY323" s="19" t="s">
        <v>129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80</v>
      </c>
      <c r="BK323" s="218">
        <f>ROUND(I323*H323,2)</f>
        <v>0</v>
      </c>
      <c r="BL323" s="19" t="s">
        <v>136</v>
      </c>
      <c r="BM323" s="217" t="s">
        <v>381</v>
      </c>
    </row>
    <row r="324" s="2" customFormat="1">
      <c r="A324" s="40"/>
      <c r="B324" s="41"/>
      <c r="C324" s="42"/>
      <c r="D324" s="219" t="s">
        <v>138</v>
      </c>
      <c r="E324" s="42"/>
      <c r="F324" s="220" t="s">
        <v>382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138</v>
      </c>
      <c r="AU324" s="19" t="s">
        <v>82</v>
      </c>
    </row>
    <row r="325" s="2" customFormat="1">
      <c r="A325" s="40"/>
      <c r="B325" s="41"/>
      <c r="C325" s="42"/>
      <c r="D325" s="224" t="s">
        <v>140</v>
      </c>
      <c r="E325" s="42"/>
      <c r="F325" s="225" t="s">
        <v>383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140</v>
      </c>
      <c r="AU325" s="19" t="s">
        <v>82</v>
      </c>
    </row>
    <row r="326" s="13" customFormat="1">
      <c r="A326" s="13"/>
      <c r="B326" s="226"/>
      <c r="C326" s="227"/>
      <c r="D326" s="219" t="s">
        <v>142</v>
      </c>
      <c r="E326" s="228" t="s">
        <v>19</v>
      </c>
      <c r="F326" s="229" t="s">
        <v>384</v>
      </c>
      <c r="G326" s="227"/>
      <c r="H326" s="228" t="s">
        <v>19</v>
      </c>
      <c r="I326" s="230"/>
      <c r="J326" s="227"/>
      <c r="K326" s="227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142</v>
      </c>
      <c r="AU326" s="235" t="s">
        <v>82</v>
      </c>
      <c r="AV326" s="13" t="s">
        <v>80</v>
      </c>
      <c r="AW326" s="13" t="s">
        <v>33</v>
      </c>
      <c r="AX326" s="13" t="s">
        <v>72</v>
      </c>
      <c r="AY326" s="235" t="s">
        <v>129</v>
      </c>
    </row>
    <row r="327" s="14" customFormat="1">
      <c r="A327" s="14"/>
      <c r="B327" s="236"/>
      <c r="C327" s="237"/>
      <c r="D327" s="219" t="s">
        <v>142</v>
      </c>
      <c r="E327" s="238" t="s">
        <v>19</v>
      </c>
      <c r="F327" s="239" t="s">
        <v>318</v>
      </c>
      <c r="G327" s="237"/>
      <c r="H327" s="240">
        <v>25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142</v>
      </c>
      <c r="AU327" s="246" t="s">
        <v>82</v>
      </c>
      <c r="AV327" s="14" t="s">
        <v>82</v>
      </c>
      <c r="AW327" s="14" t="s">
        <v>33</v>
      </c>
      <c r="AX327" s="14" t="s">
        <v>72</v>
      </c>
      <c r="AY327" s="246" t="s">
        <v>129</v>
      </c>
    </row>
    <row r="328" s="15" customFormat="1">
      <c r="A328" s="15"/>
      <c r="B328" s="247"/>
      <c r="C328" s="248"/>
      <c r="D328" s="219" t="s">
        <v>142</v>
      </c>
      <c r="E328" s="249" t="s">
        <v>19</v>
      </c>
      <c r="F328" s="250" t="s">
        <v>147</v>
      </c>
      <c r="G328" s="248"/>
      <c r="H328" s="251">
        <v>25</v>
      </c>
      <c r="I328" s="252"/>
      <c r="J328" s="248"/>
      <c r="K328" s="248"/>
      <c r="L328" s="253"/>
      <c r="M328" s="254"/>
      <c r="N328" s="255"/>
      <c r="O328" s="255"/>
      <c r="P328" s="255"/>
      <c r="Q328" s="255"/>
      <c r="R328" s="255"/>
      <c r="S328" s="255"/>
      <c r="T328" s="25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7" t="s">
        <v>142</v>
      </c>
      <c r="AU328" s="257" t="s">
        <v>82</v>
      </c>
      <c r="AV328" s="15" t="s">
        <v>136</v>
      </c>
      <c r="AW328" s="15" t="s">
        <v>33</v>
      </c>
      <c r="AX328" s="15" t="s">
        <v>80</v>
      </c>
      <c r="AY328" s="257" t="s">
        <v>129</v>
      </c>
    </row>
    <row r="329" s="2" customFormat="1" ht="16.5" customHeight="1">
      <c r="A329" s="40"/>
      <c r="B329" s="41"/>
      <c r="C329" s="206" t="s">
        <v>385</v>
      </c>
      <c r="D329" s="206" t="s">
        <v>131</v>
      </c>
      <c r="E329" s="207" t="s">
        <v>386</v>
      </c>
      <c r="F329" s="208" t="s">
        <v>387</v>
      </c>
      <c r="G329" s="209" t="s">
        <v>334</v>
      </c>
      <c r="H329" s="210">
        <v>25</v>
      </c>
      <c r="I329" s="211"/>
      <c r="J329" s="212">
        <f>ROUND(I329*H329,2)</f>
        <v>0</v>
      </c>
      <c r="K329" s="208" t="s">
        <v>135</v>
      </c>
      <c r="L329" s="46"/>
      <c r="M329" s="213" t="s">
        <v>19</v>
      </c>
      <c r="N329" s="214" t="s">
        <v>43</v>
      </c>
      <c r="O329" s="86"/>
      <c r="P329" s="215">
        <f>O329*H329</f>
        <v>0</v>
      </c>
      <c r="Q329" s="215">
        <v>0.00089999999999999998</v>
      </c>
      <c r="R329" s="215">
        <f>Q329*H329</f>
        <v>0.022499999999999999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136</v>
      </c>
      <c r="AT329" s="217" t="s">
        <v>131</v>
      </c>
      <c r="AU329" s="217" t="s">
        <v>82</v>
      </c>
      <c r="AY329" s="19" t="s">
        <v>129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80</v>
      </c>
      <c r="BK329" s="218">
        <f>ROUND(I329*H329,2)</f>
        <v>0</v>
      </c>
      <c r="BL329" s="19" t="s">
        <v>136</v>
      </c>
      <c r="BM329" s="217" t="s">
        <v>388</v>
      </c>
    </row>
    <row r="330" s="2" customFormat="1">
      <c r="A330" s="40"/>
      <c r="B330" s="41"/>
      <c r="C330" s="42"/>
      <c r="D330" s="219" t="s">
        <v>138</v>
      </c>
      <c r="E330" s="42"/>
      <c r="F330" s="220" t="s">
        <v>389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138</v>
      </c>
      <c r="AU330" s="19" t="s">
        <v>82</v>
      </c>
    </row>
    <row r="331" s="2" customFormat="1">
      <c r="A331" s="40"/>
      <c r="B331" s="41"/>
      <c r="C331" s="42"/>
      <c r="D331" s="224" t="s">
        <v>140</v>
      </c>
      <c r="E331" s="42"/>
      <c r="F331" s="225" t="s">
        <v>390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140</v>
      </c>
      <c r="AU331" s="19" t="s">
        <v>82</v>
      </c>
    </row>
    <row r="332" s="2" customFormat="1" ht="16.5" customHeight="1">
      <c r="A332" s="40"/>
      <c r="B332" s="41"/>
      <c r="C332" s="206" t="s">
        <v>391</v>
      </c>
      <c r="D332" s="206" t="s">
        <v>131</v>
      </c>
      <c r="E332" s="207" t="s">
        <v>392</v>
      </c>
      <c r="F332" s="208" t="s">
        <v>393</v>
      </c>
      <c r="G332" s="209" t="s">
        <v>134</v>
      </c>
      <c r="H332" s="210">
        <v>49200</v>
      </c>
      <c r="I332" s="211"/>
      <c r="J332" s="212">
        <f>ROUND(I332*H332,2)</f>
        <v>0</v>
      </c>
      <c r="K332" s="208" t="s">
        <v>19</v>
      </c>
      <c r="L332" s="46"/>
      <c r="M332" s="213" t="s">
        <v>19</v>
      </c>
      <c r="N332" s="214" t="s">
        <v>43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136</v>
      </c>
      <c r="AT332" s="217" t="s">
        <v>131</v>
      </c>
      <c r="AU332" s="217" t="s">
        <v>82</v>
      </c>
      <c r="AY332" s="19" t="s">
        <v>129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80</v>
      </c>
      <c r="BK332" s="218">
        <f>ROUND(I332*H332,2)</f>
        <v>0</v>
      </c>
      <c r="BL332" s="19" t="s">
        <v>136</v>
      </c>
      <c r="BM332" s="217" t="s">
        <v>394</v>
      </c>
    </row>
    <row r="333" s="2" customFormat="1">
      <c r="A333" s="40"/>
      <c r="B333" s="41"/>
      <c r="C333" s="42"/>
      <c r="D333" s="219" t="s">
        <v>138</v>
      </c>
      <c r="E333" s="42"/>
      <c r="F333" s="220" t="s">
        <v>393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138</v>
      </c>
      <c r="AU333" s="19" t="s">
        <v>82</v>
      </c>
    </row>
    <row r="334" s="2" customFormat="1">
      <c r="A334" s="40"/>
      <c r="B334" s="41"/>
      <c r="C334" s="42"/>
      <c r="D334" s="219" t="s">
        <v>240</v>
      </c>
      <c r="E334" s="42"/>
      <c r="F334" s="268" t="s">
        <v>395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240</v>
      </c>
      <c r="AU334" s="19" t="s">
        <v>82</v>
      </c>
    </row>
    <row r="335" s="13" customFormat="1">
      <c r="A335" s="13"/>
      <c r="B335" s="226"/>
      <c r="C335" s="227"/>
      <c r="D335" s="219" t="s">
        <v>142</v>
      </c>
      <c r="E335" s="228" t="s">
        <v>19</v>
      </c>
      <c r="F335" s="229" t="s">
        <v>396</v>
      </c>
      <c r="G335" s="227"/>
      <c r="H335" s="228" t="s">
        <v>19</v>
      </c>
      <c r="I335" s="230"/>
      <c r="J335" s="227"/>
      <c r="K335" s="227"/>
      <c r="L335" s="231"/>
      <c r="M335" s="232"/>
      <c r="N335" s="233"/>
      <c r="O335" s="233"/>
      <c r="P335" s="233"/>
      <c r="Q335" s="233"/>
      <c r="R335" s="233"/>
      <c r="S335" s="233"/>
      <c r="T335" s="23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142</v>
      </c>
      <c r="AU335" s="235" t="s">
        <v>82</v>
      </c>
      <c r="AV335" s="13" t="s">
        <v>80</v>
      </c>
      <c r="AW335" s="13" t="s">
        <v>33</v>
      </c>
      <c r="AX335" s="13" t="s">
        <v>72</v>
      </c>
      <c r="AY335" s="235" t="s">
        <v>129</v>
      </c>
    </row>
    <row r="336" s="13" customFormat="1">
      <c r="A336" s="13"/>
      <c r="B336" s="226"/>
      <c r="C336" s="227"/>
      <c r="D336" s="219" t="s">
        <v>142</v>
      </c>
      <c r="E336" s="228" t="s">
        <v>19</v>
      </c>
      <c r="F336" s="229" t="s">
        <v>294</v>
      </c>
      <c r="G336" s="227"/>
      <c r="H336" s="228" t="s">
        <v>19</v>
      </c>
      <c r="I336" s="230"/>
      <c r="J336" s="227"/>
      <c r="K336" s="227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142</v>
      </c>
      <c r="AU336" s="235" t="s">
        <v>82</v>
      </c>
      <c r="AV336" s="13" t="s">
        <v>80</v>
      </c>
      <c r="AW336" s="13" t="s">
        <v>33</v>
      </c>
      <c r="AX336" s="13" t="s">
        <v>72</v>
      </c>
      <c r="AY336" s="235" t="s">
        <v>129</v>
      </c>
    </row>
    <row r="337" s="14" customFormat="1">
      <c r="A337" s="14"/>
      <c r="B337" s="236"/>
      <c r="C337" s="237"/>
      <c r="D337" s="219" t="s">
        <v>142</v>
      </c>
      <c r="E337" s="238" t="s">
        <v>19</v>
      </c>
      <c r="F337" s="239" t="s">
        <v>262</v>
      </c>
      <c r="G337" s="237"/>
      <c r="H337" s="240">
        <v>1500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142</v>
      </c>
      <c r="AU337" s="246" t="s">
        <v>82</v>
      </c>
      <c r="AV337" s="14" t="s">
        <v>82</v>
      </c>
      <c r="AW337" s="14" t="s">
        <v>33</v>
      </c>
      <c r="AX337" s="14" t="s">
        <v>72</v>
      </c>
      <c r="AY337" s="246" t="s">
        <v>129</v>
      </c>
    </row>
    <row r="338" s="13" customFormat="1">
      <c r="A338" s="13"/>
      <c r="B338" s="226"/>
      <c r="C338" s="227"/>
      <c r="D338" s="219" t="s">
        <v>142</v>
      </c>
      <c r="E338" s="228" t="s">
        <v>19</v>
      </c>
      <c r="F338" s="229" t="s">
        <v>301</v>
      </c>
      <c r="G338" s="227"/>
      <c r="H338" s="228" t="s">
        <v>19</v>
      </c>
      <c r="I338" s="230"/>
      <c r="J338" s="227"/>
      <c r="K338" s="227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142</v>
      </c>
      <c r="AU338" s="235" t="s">
        <v>82</v>
      </c>
      <c r="AV338" s="13" t="s">
        <v>80</v>
      </c>
      <c r="AW338" s="13" t="s">
        <v>33</v>
      </c>
      <c r="AX338" s="13" t="s">
        <v>72</v>
      </c>
      <c r="AY338" s="235" t="s">
        <v>129</v>
      </c>
    </row>
    <row r="339" s="13" customFormat="1">
      <c r="A339" s="13"/>
      <c r="B339" s="226"/>
      <c r="C339" s="227"/>
      <c r="D339" s="219" t="s">
        <v>142</v>
      </c>
      <c r="E339" s="228" t="s">
        <v>19</v>
      </c>
      <c r="F339" s="229" t="s">
        <v>302</v>
      </c>
      <c r="G339" s="227"/>
      <c r="H339" s="228" t="s">
        <v>19</v>
      </c>
      <c r="I339" s="230"/>
      <c r="J339" s="227"/>
      <c r="K339" s="227"/>
      <c r="L339" s="231"/>
      <c r="M339" s="232"/>
      <c r="N339" s="233"/>
      <c r="O339" s="233"/>
      <c r="P339" s="233"/>
      <c r="Q339" s="233"/>
      <c r="R339" s="233"/>
      <c r="S339" s="233"/>
      <c r="T339" s="23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142</v>
      </c>
      <c r="AU339" s="235" t="s">
        <v>82</v>
      </c>
      <c r="AV339" s="13" t="s">
        <v>80</v>
      </c>
      <c r="AW339" s="13" t="s">
        <v>33</v>
      </c>
      <c r="AX339" s="13" t="s">
        <v>72</v>
      </c>
      <c r="AY339" s="235" t="s">
        <v>129</v>
      </c>
    </row>
    <row r="340" s="14" customFormat="1">
      <c r="A340" s="14"/>
      <c r="B340" s="236"/>
      <c r="C340" s="237"/>
      <c r="D340" s="219" t="s">
        <v>142</v>
      </c>
      <c r="E340" s="238" t="s">
        <v>19</v>
      </c>
      <c r="F340" s="239" t="s">
        <v>303</v>
      </c>
      <c r="G340" s="237"/>
      <c r="H340" s="240">
        <v>37500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142</v>
      </c>
      <c r="AU340" s="246" t="s">
        <v>82</v>
      </c>
      <c r="AV340" s="14" t="s">
        <v>82</v>
      </c>
      <c r="AW340" s="14" t="s">
        <v>33</v>
      </c>
      <c r="AX340" s="14" t="s">
        <v>72</v>
      </c>
      <c r="AY340" s="246" t="s">
        <v>129</v>
      </c>
    </row>
    <row r="341" s="13" customFormat="1">
      <c r="A341" s="13"/>
      <c r="B341" s="226"/>
      <c r="C341" s="227"/>
      <c r="D341" s="219" t="s">
        <v>142</v>
      </c>
      <c r="E341" s="228" t="s">
        <v>19</v>
      </c>
      <c r="F341" s="229" t="s">
        <v>208</v>
      </c>
      <c r="G341" s="227"/>
      <c r="H341" s="228" t="s">
        <v>19</v>
      </c>
      <c r="I341" s="230"/>
      <c r="J341" s="227"/>
      <c r="K341" s="227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142</v>
      </c>
      <c r="AU341" s="235" t="s">
        <v>82</v>
      </c>
      <c r="AV341" s="13" t="s">
        <v>80</v>
      </c>
      <c r="AW341" s="13" t="s">
        <v>33</v>
      </c>
      <c r="AX341" s="13" t="s">
        <v>72</v>
      </c>
      <c r="AY341" s="235" t="s">
        <v>129</v>
      </c>
    </row>
    <row r="342" s="13" customFormat="1">
      <c r="A342" s="13"/>
      <c r="B342" s="226"/>
      <c r="C342" s="227"/>
      <c r="D342" s="219" t="s">
        <v>142</v>
      </c>
      <c r="E342" s="228" t="s">
        <v>19</v>
      </c>
      <c r="F342" s="229" t="s">
        <v>209</v>
      </c>
      <c r="G342" s="227"/>
      <c r="H342" s="228" t="s">
        <v>19</v>
      </c>
      <c r="I342" s="230"/>
      <c r="J342" s="227"/>
      <c r="K342" s="227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142</v>
      </c>
      <c r="AU342" s="235" t="s">
        <v>82</v>
      </c>
      <c r="AV342" s="13" t="s">
        <v>80</v>
      </c>
      <c r="AW342" s="13" t="s">
        <v>33</v>
      </c>
      <c r="AX342" s="13" t="s">
        <v>72</v>
      </c>
      <c r="AY342" s="235" t="s">
        <v>129</v>
      </c>
    </row>
    <row r="343" s="14" customFormat="1">
      <c r="A343" s="14"/>
      <c r="B343" s="236"/>
      <c r="C343" s="237"/>
      <c r="D343" s="219" t="s">
        <v>142</v>
      </c>
      <c r="E343" s="238" t="s">
        <v>19</v>
      </c>
      <c r="F343" s="239" t="s">
        <v>310</v>
      </c>
      <c r="G343" s="237"/>
      <c r="H343" s="240">
        <v>10200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142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129</v>
      </c>
    </row>
    <row r="344" s="12" customFormat="1" ht="22.8" customHeight="1">
      <c r="A344" s="12"/>
      <c r="B344" s="190"/>
      <c r="C344" s="191"/>
      <c r="D344" s="192" t="s">
        <v>71</v>
      </c>
      <c r="E344" s="204" t="s">
        <v>82</v>
      </c>
      <c r="F344" s="204" t="s">
        <v>397</v>
      </c>
      <c r="G344" s="191"/>
      <c r="H344" s="191"/>
      <c r="I344" s="194"/>
      <c r="J344" s="205">
        <f>BK344</f>
        <v>0</v>
      </c>
      <c r="K344" s="191"/>
      <c r="L344" s="196"/>
      <c r="M344" s="197"/>
      <c r="N344" s="198"/>
      <c r="O344" s="198"/>
      <c r="P344" s="199">
        <f>SUM(P345:P387)</f>
        <v>0</v>
      </c>
      <c r="Q344" s="198"/>
      <c r="R344" s="199">
        <f>SUM(R345:R387)</f>
        <v>27.882304120000001</v>
      </c>
      <c r="S344" s="198"/>
      <c r="T344" s="200">
        <f>SUM(T345:T387)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1" t="s">
        <v>80</v>
      </c>
      <c r="AT344" s="202" t="s">
        <v>71</v>
      </c>
      <c r="AU344" s="202" t="s">
        <v>80</v>
      </c>
      <c r="AY344" s="201" t="s">
        <v>129</v>
      </c>
      <c r="BK344" s="203">
        <f>SUM(BK345:BK387)</f>
        <v>0</v>
      </c>
    </row>
    <row r="345" s="2" customFormat="1" ht="16.5" customHeight="1">
      <c r="A345" s="40"/>
      <c r="B345" s="41"/>
      <c r="C345" s="206" t="s">
        <v>398</v>
      </c>
      <c r="D345" s="206" t="s">
        <v>131</v>
      </c>
      <c r="E345" s="207" t="s">
        <v>399</v>
      </c>
      <c r="F345" s="208" t="s">
        <v>400</v>
      </c>
      <c r="G345" s="209" t="s">
        <v>198</v>
      </c>
      <c r="H345" s="210">
        <v>11.18</v>
      </c>
      <c r="I345" s="211"/>
      <c r="J345" s="212">
        <f>ROUND(I345*H345,2)</f>
        <v>0</v>
      </c>
      <c r="K345" s="208" t="s">
        <v>135</v>
      </c>
      <c r="L345" s="46"/>
      <c r="M345" s="213" t="s">
        <v>19</v>
      </c>
      <c r="N345" s="214" t="s">
        <v>43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136</v>
      </c>
      <c r="AT345" s="217" t="s">
        <v>131</v>
      </c>
      <c r="AU345" s="217" t="s">
        <v>82</v>
      </c>
      <c r="AY345" s="19" t="s">
        <v>129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80</v>
      </c>
      <c r="BK345" s="218">
        <f>ROUND(I345*H345,2)</f>
        <v>0</v>
      </c>
      <c r="BL345" s="19" t="s">
        <v>136</v>
      </c>
      <c r="BM345" s="217" t="s">
        <v>401</v>
      </c>
    </row>
    <row r="346" s="2" customFormat="1">
      <c r="A346" s="40"/>
      <c r="B346" s="41"/>
      <c r="C346" s="42"/>
      <c r="D346" s="219" t="s">
        <v>138</v>
      </c>
      <c r="E346" s="42"/>
      <c r="F346" s="220" t="s">
        <v>402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138</v>
      </c>
      <c r="AU346" s="19" t="s">
        <v>82</v>
      </c>
    </row>
    <row r="347" s="2" customFormat="1">
      <c r="A347" s="40"/>
      <c r="B347" s="41"/>
      <c r="C347" s="42"/>
      <c r="D347" s="224" t="s">
        <v>140</v>
      </c>
      <c r="E347" s="42"/>
      <c r="F347" s="225" t="s">
        <v>403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140</v>
      </c>
      <c r="AU347" s="19" t="s">
        <v>82</v>
      </c>
    </row>
    <row r="348" s="2" customFormat="1">
      <c r="A348" s="40"/>
      <c r="B348" s="41"/>
      <c r="C348" s="42"/>
      <c r="D348" s="219" t="s">
        <v>240</v>
      </c>
      <c r="E348" s="42"/>
      <c r="F348" s="268" t="s">
        <v>404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240</v>
      </c>
      <c r="AU348" s="19" t="s">
        <v>82</v>
      </c>
    </row>
    <row r="349" s="13" customFormat="1">
      <c r="A349" s="13"/>
      <c r="B349" s="226"/>
      <c r="C349" s="227"/>
      <c r="D349" s="219" t="s">
        <v>142</v>
      </c>
      <c r="E349" s="228" t="s">
        <v>19</v>
      </c>
      <c r="F349" s="229" t="s">
        <v>405</v>
      </c>
      <c r="G349" s="227"/>
      <c r="H349" s="228" t="s">
        <v>19</v>
      </c>
      <c r="I349" s="230"/>
      <c r="J349" s="227"/>
      <c r="K349" s="227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142</v>
      </c>
      <c r="AU349" s="235" t="s">
        <v>82</v>
      </c>
      <c r="AV349" s="13" t="s">
        <v>80</v>
      </c>
      <c r="AW349" s="13" t="s">
        <v>33</v>
      </c>
      <c r="AX349" s="13" t="s">
        <v>72</v>
      </c>
      <c r="AY349" s="235" t="s">
        <v>129</v>
      </c>
    </row>
    <row r="350" s="14" customFormat="1">
      <c r="A350" s="14"/>
      <c r="B350" s="236"/>
      <c r="C350" s="237"/>
      <c r="D350" s="219" t="s">
        <v>142</v>
      </c>
      <c r="E350" s="238" t="s">
        <v>19</v>
      </c>
      <c r="F350" s="239" t="s">
        <v>406</v>
      </c>
      <c r="G350" s="237"/>
      <c r="H350" s="240">
        <v>10.164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142</v>
      </c>
      <c r="AU350" s="246" t="s">
        <v>82</v>
      </c>
      <c r="AV350" s="14" t="s">
        <v>82</v>
      </c>
      <c r="AW350" s="14" t="s">
        <v>33</v>
      </c>
      <c r="AX350" s="14" t="s">
        <v>72</v>
      </c>
      <c r="AY350" s="246" t="s">
        <v>129</v>
      </c>
    </row>
    <row r="351" s="14" customFormat="1">
      <c r="A351" s="14"/>
      <c r="B351" s="236"/>
      <c r="C351" s="237"/>
      <c r="D351" s="219" t="s">
        <v>142</v>
      </c>
      <c r="E351" s="237"/>
      <c r="F351" s="239" t="s">
        <v>407</v>
      </c>
      <c r="G351" s="237"/>
      <c r="H351" s="240">
        <v>11.18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142</v>
      </c>
      <c r="AU351" s="246" t="s">
        <v>82</v>
      </c>
      <c r="AV351" s="14" t="s">
        <v>82</v>
      </c>
      <c r="AW351" s="14" t="s">
        <v>4</v>
      </c>
      <c r="AX351" s="14" t="s">
        <v>80</v>
      </c>
      <c r="AY351" s="246" t="s">
        <v>129</v>
      </c>
    </row>
    <row r="352" s="2" customFormat="1" ht="16.5" customHeight="1">
      <c r="A352" s="40"/>
      <c r="B352" s="41"/>
      <c r="C352" s="206" t="s">
        <v>408</v>
      </c>
      <c r="D352" s="206" t="s">
        <v>131</v>
      </c>
      <c r="E352" s="207" t="s">
        <v>409</v>
      </c>
      <c r="F352" s="208" t="s">
        <v>410</v>
      </c>
      <c r="G352" s="209" t="s">
        <v>198</v>
      </c>
      <c r="H352" s="210">
        <v>8.4000000000000004</v>
      </c>
      <c r="I352" s="211"/>
      <c r="J352" s="212">
        <f>ROUND(I352*H352,2)</f>
        <v>0</v>
      </c>
      <c r="K352" s="208" t="s">
        <v>135</v>
      </c>
      <c r="L352" s="46"/>
      <c r="M352" s="213" t="s">
        <v>19</v>
      </c>
      <c r="N352" s="214" t="s">
        <v>43</v>
      </c>
      <c r="O352" s="86"/>
      <c r="P352" s="215">
        <f>O352*H352</f>
        <v>0</v>
      </c>
      <c r="Q352" s="215">
        <v>2.3323800000000001</v>
      </c>
      <c r="R352" s="215">
        <f>Q352*H352</f>
        <v>19.591992000000001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136</v>
      </c>
      <c r="AT352" s="217" t="s">
        <v>131</v>
      </c>
      <c r="AU352" s="217" t="s">
        <v>82</v>
      </c>
      <c r="AY352" s="19" t="s">
        <v>129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80</v>
      </c>
      <c r="BK352" s="218">
        <f>ROUND(I352*H352,2)</f>
        <v>0</v>
      </c>
      <c r="BL352" s="19" t="s">
        <v>136</v>
      </c>
      <c r="BM352" s="217" t="s">
        <v>411</v>
      </c>
    </row>
    <row r="353" s="2" customFormat="1">
      <c r="A353" s="40"/>
      <c r="B353" s="41"/>
      <c r="C353" s="42"/>
      <c r="D353" s="219" t="s">
        <v>138</v>
      </c>
      <c r="E353" s="42"/>
      <c r="F353" s="220" t="s">
        <v>412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138</v>
      </c>
      <c r="AU353" s="19" t="s">
        <v>82</v>
      </c>
    </row>
    <row r="354" s="2" customFormat="1">
      <c r="A354" s="40"/>
      <c r="B354" s="41"/>
      <c r="C354" s="42"/>
      <c r="D354" s="224" t="s">
        <v>140</v>
      </c>
      <c r="E354" s="42"/>
      <c r="F354" s="225" t="s">
        <v>413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140</v>
      </c>
      <c r="AU354" s="19" t="s">
        <v>82</v>
      </c>
    </row>
    <row r="355" s="2" customFormat="1">
      <c r="A355" s="40"/>
      <c r="B355" s="41"/>
      <c r="C355" s="42"/>
      <c r="D355" s="219" t="s">
        <v>240</v>
      </c>
      <c r="E355" s="42"/>
      <c r="F355" s="268" t="s">
        <v>414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240</v>
      </c>
      <c r="AU355" s="19" t="s">
        <v>82</v>
      </c>
    </row>
    <row r="356" s="13" customFormat="1">
      <c r="A356" s="13"/>
      <c r="B356" s="226"/>
      <c r="C356" s="227"/>
      <c r="D356" s="219" t="s">
        <v>142</v>
      </c>
      <c r="E356" s="228" t="s">
        <v>19</v>
      </c>
      <c r="F356" s="229" t="s">
        <v>415</v>
      </c>
      <c r="G356" s="227"/>
      <c r="H356" s="228" t="s">
        <v>19</v>
      </c>
      <c r="I356" s="230"/>
      <c r="J356" s="227"/>
      <c r="K356" s="227"/>
      <c r="L356" s="231"/>
      <c r="M356" s="232"/>
      <c r="N356" s="233"/>
      <c r="O356" s="233"/>
      <c r="P356" s="233"/>
      <c r="Q356" s="233"/>
      <c r="R356" s="233"/>
      <c r="S356" s="233"/>
      <c r="T356" s="23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5" t="s">
        <v>142</v>
      </c>
      <c r="AU356" s="235" t="s">
        <v>82</v>
      </c>
      <c r="AV356" s="13" t="s">
        <v>80</v>
      </c>
      <c r="AW356" s="13" t="s">
        <v>33</v>
      </c>
      <c r="AX356" s="13" t="s">
        <v>72</v>
      </c>
      <c r="AY356" s="235" t="s">
        <v>129</v>
      </c>
    </row>
    <row r="357" s="14" customFormat="1">
      <c r="A357" s="14"/>
      <c r="B357" s="236"/>
      <c r="C357" s="237"/>
      <c r="D357" s="219" t="s">
        <v>142</v>
      </c>
      <c r="E357" s="238" t="s">
        <v>19</v>
      </c>
      <c r="F357" s="239" t="s">
        <v>416</v>
      </c>
      <c r="G357" s="237"/>
      <c r="H357" s="240">
        <v>8.4000000000000004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142</v>
      </c>
      <c r="AU357" s="246" t="s">
        <v>82</v>
      </c>
      <c r="AV357" s="14" t="s">
        <v>82</v>
      </c>
      <c r="AW357" s="14" t="s">
        <v>33</v>
      </c>
      <c r="AX357" s="14" t="s">
        <v>72</v>
      </c>
      <c r="AY357" s="246" t="s">
        <v>129</v>
      </c>
    </row>
    <row r="358" s="2" customFormat="1" ht="16.5" customHeight="1">
      <c r="A358" s="40"/>
      <c r="B358" s="41"/>
      <c r="C358" s="206" t="s">
        <v>417</v>
      </c>
      <c r="D358" s="206" t="s">
        <v>131</v>
      </c>
      <c r="E358" s="207" t="s">
        <v>418</v>
      </c>
      <c r="F358" s="208" t="s">
        <v>419</v>
      </c>
      <c r="G358" s="209" t="s">
        <v>198</v>
      </c>
      <c r="H358" s="210">
        <v>1.536</v>
      </c>
      <c r="I358" s="211"/>
      <c r="J358" s="212">
        <f>ROUND(I358*H358,2)</f>
        <v>0</v>
      </c>
      <c r="K358" s="208" t="s">
        <v>135</v>
      </c>
      <c r="L358" s="46"/>
      <c r="M358" s="213" t="s">
        <v>19</v>
      </c>
      <c r="N358" s="214" t="s">
        <v>43</v>
      </c>
      <c r="O358" s="86"/>
      <c r="P358" s="215">
        <f>O358*H358</f>
        <v>0</v>
      </c>
      <c r="Q358" s="215">
        <v>2.5359600000000002</v>
      </c>
      <c r="R358" s="215">
        <f>Q358*H358</f>
        <v>3.8952345600000005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136</v>
      </c>
      <c r="AT358" s="217" t="s">
        <v>131</v>
      </c>
      <c r="AU358" s="217" t="s">
        <v>82</v>
      </c>
      <c r="AY358" s="19" t="s">
        <v>129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80</v>
      </c>
      <c r="BK358" s="218">
        <f>ROUND(I358*H358,2)</f>
        <v>0</v>
      </c>
      <c r="BL358" s="19" t="s">
        <v>136</v>
      </c>
      <c r="BM358" s="217" t="s">
        <v>420</v>
      </c>
    </row>
    <row r="359" s="2" customFormat="1">
      <c r="A359" s="40"/>
      <c r="B359" s="41"/>
      <c r="C359" s="42"/>
      <c r="D359" s="219" t="s">
        <v>138</v>
      </c>
      <c r="E359" s="42"/>
      <c r="F359" s="220" t="s">
        <v>421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138</v>
      </c>
      <c r="AU359" s="19" t="s">
        <v>82</v>
      </c>
    </row>
    <row r="360" s="2" customFormat="1">
      <c r="A360" s="40"/>
      <c r="B360" s="41"/>
      <c r="C360" s="42"/>
      <c r="D360" s="224" t="s">
        <v>140</v>
      </c>
      <c r="E360" s="42"/>
      <c r="F360" s="225" t="s">
        <v>422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140</v>
      </c>
      <c r="AU360" s="19" t="s">
        <v>82</v>
      </c>
    </row>
    <row r="361" s="13" customFormat="1">
      <c r="A361" s="13"/>
      <c r="B361" s="226"/>
      <c r="C361" s="227"/>
      <c r="D361" s="219" t="s">
        <v>142</v>
      </c>
      <c r="E361" s="228" t="s">
        <v>19</v>
      </c>
      <c r="F361" s="229" t="s">
        <v>423</v>
      </c>
      <c r="G361" s="227"/>
      <c r="H361" s="228" t="s">
        <v>19</v>
      </c>
      <c r="I361" s="230"/>
      <c r="J361" s="227"/>
      <c r="K361" s="227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142</v>
      </c>
      <c r="AU361" s="235" t="s">
        <v>82</v>
      </c>
      <c r="AV361" s="13" t="s">
        <v>80</v>
      </c>
      <c r="AW361" s="13" t="s">
        <v>33</v>
      </c>
      <c r="AX361" s="13" t="s">
        <v>72</v>
      </c>
      <c r="AY361" s="235" t="s">
        <v>129</v>
      </c>
    </row>
    <row r="362" s="14" customFormat="1">
      <c r="A362" s="14"/>
      <c r="B362" s="236"/>
      <c r="C362" s="237"/>
      <c r="D362" s="219" t="s">
        <v>142</v>
      </c>
      <c r="E362" s="238" t="s">
        <v>19</v>
      </c>
      <c r="F362" s="239" t="s">
        <v>424</v>
      </c>
      <c r="G362" s="237"/>
      <c r="H362" s="240">
        <v>1.536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142</v>
      </c>
      <c r="AU362" s="246" t="s">
        <v>82</v>
      </c>
      <c r="AV362" s="14" t="s">
        <v>82</v>
      </c>
      <c r="AW362" s="14" t="s">
        <v>33</v>
      </c>
      <c r="AX362" s="14" t="s">
        <v>72</v>
      </c>
      <c r="AY362" s="246" t="s">
        <v>129</v>
      </c>
    </row>
    <row r="363" s="2" customFormat="1" ht="16.5" customHeight="1">
      <c r="A363" s="40"/>
      <c r="B363" s="41"/>
      <c r="C363" s="206" t="s">
        <v>425</v>
      </c>
      <c r="D363" s="206" t="s">
        <v>131</v>
      </c>
      <c r="E363" s="207" t="s">
        <v>426</v>
      </c>
      <c r="F363" s="208" t="s">
        <v>427</v>
      </c>
      <c r="G363" s="209" t="s">
        <v>134</v>
      </c>
      <c r="H363" s="210">
        <v>134.40000000000001</v>
      </c>
      <c r="I363" s="211"/>
      <c r="J363" s="212">
        <f>ROUND(I363*H363,2)</f>
        <v>0</v>
      </c>
      <c r="K363" s="208" t="s">
        <v>135</v>
      </c>
      <c r="L363" s="46"/>
      <c r="M363" s="213" t="s">
        <v>19</v>
      </c>
      <c r="N363" s="214" t="s">
        <v>43</v>
      </c>
      <c r="O363" s="86"/>
      <c r="P363" s="215">
        <f>O363*H363</f>
        <v>0</v>
      </c>
      <c r="Q363" s="215">
        <v>0.0014400000000000001</v>
      </c>
      <c r="R363" s="215">
        <f>Q363*H363</f>
        <v>0.19353600000000001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136</v>
      </c>
      <c r="AT363" s="217" t="s">
        <v>131</v>
      </c>
      <c r="AU363" s="217" t="s">
        <v>82</v>
      </c>
      <c r="AY363" s="19" t="s">
        <v>129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80</v>
      </c>
      <c r="BK363" s="218">
        <f>ROUND(I363*H363,2)</f>
        <v>0</v>
      </c>
      <c r="BL363" s="19" t="s">
        <v>136</v>
      </c>
      <c r="BM363" s="217" t="s">
        <v>428</v>
      </c>
    </row>
    <row r="364" s="2" customFormat="1">
      <c r="A364" s="40"/>
      <c r="B364" s="41"/>
      <c r="C364" s="42"/>
      <c r="D364" s="219" t="s">
        <v>138</v>
      </c>
      <c r="E364" s="42"/>
      <c r="F364" s="220" t="s">
        <v>429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138</v>
      </c>
      <c r="AU364" s="19" t="s">
        <v>82</v>
      </c>
    </row>
    <row r="365" s="2" customFormat="1">
      <c r="A365" s="40"/>
      <c r="B365" s="41"/>
      <c r="C365" s="42"/>
      <c r="D365" s="224" t="s">
        <v>140</v>
      </c>
      <c r="E365" s="42"/>
      <c r="F365" s="225" t="s">
        <v>430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140</v>
      </c>
      <c r="AU365" s="19" t="s">
        <v>82</v>
      </c>
    </row>
    <row r="366" s="13" customFormat="1">
      <c r="A366" s="13"/>
      <c r="B366" s="226"/>
      <c r="C366" s="227"/>
      <c r="D366" s="219" t="s">
        <v>142</v>
      </c>
      <c r="E366" s="228" t="s">
        <v>19</v>
      </c>
      <c r="F366" s="229" t="s">
        <v>431</v>
      </c>
      <c r="G366" s="227"/>
      <c r="H366" s="228" t="s">
        <v>19</v>
      </c>
      <c r="I366" s="230"/>
      <c r="J366" s="227"/>
      <c r="K366" s="227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142</v>
      </c>
      <c r="AU366" s="235" t="s">
        <v>82</v>
      </c>
      <c r="AV366" s="13" t="s">
        <v>80</v>
      </c>
      <c r="AW366" s="13" t="s">
        <v>33</v>
      </c>
      <c r="AX366" s="13" t="s">
        <v>72</v>
      </c>
      <c r="AY366" s="235" t="s">
        <v>129</v>
      </c>
    </row>
    <row r="367" s="14" customFormat="1">
      <c r="A367" s="14"/>
      <c r="B367" s="236"/>
      <c r="C367" s="237"/>
      <c r="D367" s="219" t="s">
        <v>142</v>
      </c>
      <c r="E367" s="238" t="s">
        <v>19</v>
      </c>
      <c r="F367" s="239" t="s">
        <v>432</v>
      </c>
      <c r="G367" s="237"/>
      <c r="H367" s="240">
        <v>134.40000000000001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142</v>
      </c>
      <c r="AU367" s="246" t="s">
        <v>82</v>
      </c>
      <c r="AV367" s="14" t="s">
        <v>82</v>
      </c>
      <c r="AW367" s="14" t="s">
        <v>33</v>
      </c>
      <c r="AX367" s="14" t="s">
        <v>72</v>
      </c>
      <c r="AY367" s="246" t="s">
        <v>129</v>
      </c>
    </row>
    <row r="368" s="2" customFormat="1" ht="16.5" customHeight="1">
      <c r="A368" s="40"/>
      <c r="B368" s="41"/>
      <c r="C368" s="206" t="s">
        <v>433</v>
      </c>
      <c r="D368" s="206" t="s">
        <v>131</v>
      </c>
      <c r="E368" s="207" t="s">
        <v>434</v>
      </c>
      <c r="F368" s="208" t="s">
        <v>435</v>
      </c>
      <c r="G368" s="209" t="s">
        <v>134</v>
      </c>
      <c r="H368" s="210">
        <v>134.40000000000001</v>
      </c>
      <c r="I368" s="211"/>
      <c r="J368" s="212">
        <f>ROUND(I368*H368,2)</f>
        <v>0</v>
      </c>
      <c r="K368" s="208" t="s">
        <v>135</v>
      </c>
      <c r="L368" s="46"/>
      <c r="M368" s="213" t="s">
        <v>19</v>
      </c>
      <c r="N368" s="214" t="s">
        <v>43</v>
      </c>
      <c r="O368" s="86"/>
      <c r="P368" s="215">
        <f>O368*H368</f>
        <v>0</v>
      </c>
      <c r="Q368" s="215">
        <v>4.0000000000000003E-05</v>
      </c>
      <c r="R368" s="215">
        <f>Q368*H368</f>
        <v>0.0053760000000000006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136</v>
      </c>
      <c r="AT368" s="217" t="s">
        <v>131</v>
      </c>
      <c r="AU368" s="217" t="s">
        <v>82</v>
      </c>
      <c r="AY368" s="19" t="s">
        <v>129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80</v>
      </c>
      <c r="BK368" s="218">
        <f>ROUND(I368*H368,2)</f>
        <v>0</v>
      </c>
      <c r="BL368" s="19" t="s">
        <v>136</v>
      </c>
      <c r="BM368" s="217" t="s">
        <v>436</v>
      </c>
    </row>
    <row r="369" s="2" customFormat="1">
      <c r="A369" s="40"/>
      <c r="B369" s="41"/>
      <c r="C369" s="42"/>
      <c r="D369" s="219" t="s">
        <v>138</v>
      </c>
      <c r="E369" s="42"/>
      <c r="F369" s="220" t="s">
        <v>437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138</v>
      </c>
      <c r="AU369" s="19" t="s">
        <v>82</v>
      </c>
    </row>
    <row r="370" s="2" customFormat="1">
      <c r="A370" s="40"/>
      <c r="B370" s="41"/>
      <c r="C370" s="42"/>
      <c r="D370" s="224" t="s">
        <v>140</v>
      </c>
      <c r="E370" s="42"/>
      <c r="F370" s="225" t="s">
        <v>438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140</v>
      </c>
      <c r="AU370" s="19" t="s">
        <v>82</v>
      </c>
    </row>
    <row r="371" s="2" customFormat="1" ht="16.5" customHeight="1">
      <c r="A371" s="40"/>
      <c r="B371" s="41"/>
      <c r="C371" s="206" t="s">
        <v>439</v>
      </c>
      <c r="D371" s="206" t="s">
        <v>131</v>
      </c>
      <c r="E371" s="207" t="s">
        <v>440</v>
      </c>
      <c r="F371" s="208" t="s">
        <v>441</v>
      </c>
      <c r="G371" s="209" t="s">
        <v>198</v>
      </c>
      <c r="H371" s="210">
        <v>32.479999999999997</v>
      </c>
      <c r="I371" s="211"/>
      <c r="J371" s="212">
        <f>ROUND(I371*H371,2)</f>
        <v>0</v>
      </c>
      <c r="K371" s="208" t="s">
        <v>135</v>
      </c>
      <c r="L371" s="46"/>
      <c r="M371" s="213" t="s">
        <v>19</v>
      </c>
      <c r="N371" s="214" t="s">
        <v>43</v>
      </c>
      <c r="O371" s="86"/>
      <c r="P371" s="215">
        <f>O371*H371</f>
        <v>0</v>
      </c>
      <c r="Q371" s="215">
        <v>0</v>
      </c>
      <c r="R371" s="215">
        <f>Q371*H371</f>
        <v>0</v>
      </c>
      <c r="S371" s="215">
        <v>0</v>
      </c>
      <c r="T371" s="216">
        <f>S371*H371</f>
        <v>0</v>
      </c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R371" s="217" t="s">
        <v>136</v>
      </c>
      <c r="AT371" s="217" t="s">
        <v>131</v>
      </c>
      <c r="AU371" s="217" t="s">
        <v>82</v>
      </c>
      <c r="AY371" s="19" t="s">
        <v>129</v>
      </c>
      <c r="BE371" s="218">
        <f>IF(N371="základní",J371,0)</f>
        <v>0</v>
      </c>
      <c r="BF371" s="218">
        <f>IF(N371="snížená",J371,0)</f>
        <v>0</v>
      </c>
      <c r="BG371" s="218">
        <f>IF(N371="zákl. přenesená",J371,0)</f>
        <v>0</v>
      </c>
      <c r="BH371" s="218">
        <f>IF(N371="sníž. přenesená",J371,0)</f>
        <v>0</v>
      </c>
      <c r="BI371" s="218">
        <f>IF(N371="nulová",J371,0)</f>
        <v>0</v>
      </c>
      <c r="BJ371" s="19" t="s">
        <v>80</v>
      </c>
      <c r="BK371" s="218">
        <f>ROUND(I371*H371,2)</f>
        <v>0</v>
      </c>
      <c r="BL371" s="19" t="s">
        <v>136</v>
      </c>
      <c r="BM371" s="217" t="s">
        <v>442</v>
      </c>
    </row>
    <row r="372" s="2" customFormat="1">
      <c r="A372" s="40"/>
      <c r="B372" s="41"/>
      <c r="C372" s="42"/>
      <c r="D372" s="219" t="s">
        <v>138</v>
      </c>
      <c r="E372" s="42"/>
      <c r="F372" s="220" t="s">
        <v>443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138</v>
      </c>
      <c r="AU372" s="19" t="s">
        <v>82</v>
      </c>
    </row>
    <row r="373" s="2" customFormat="1">
      <c r="A373" s="40"/>
      <c r="B373" s="41"/>
      <c r="C373" s="42"/>
      <c r="D373" s="224" t="s">
        <v>140</v>
      </c>
      <c r="E373" s="42"/>
      <c r="F373" s="225" t="s">
        <v>444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140</v>
      </c>
      <c r="AU373" s="19" t="s">
        <v>82</v>
      </c>
    </row>
    <row r="374" s="13" customFormat="1">
      <c r="A374" s="13"/>
      <c r="B374" s="226"/>
      <c r="C374" s="227"/>
      <c r="D374" s="219" t="s">
        <v>142</v>
      </c>
      <c r="E374" s="228" t="s">
        <v>19</v>
      </c>
      <c r="F374" s="229" t="s">
        <v>445</v>
      </c>
      <c r="G374" s="227"/>
      <c r="H374" s="228" t="s">
        <v>19</v>
      </c>
      <c r="I374" s="230"/>
      <c r="J374" s="227"/>
      <c r="K374" s="227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142</v>
      </c>
      <c r="AU374" s="235" t="s">
        <v>82</v>
      </c>
      <c r="AV374" s="13" t="s">
        <v>80</v>
      </c>
      <c r="AW374" s="13" t="s">
        <v>33</v>
      </c>
      <c r="AX374" s="13" t="s">
        <v>72</v>
      </c>
      <c r="AY374" s="235" t="s">
        <v>129</v>
      </c>
    </row>
    <row r="375" s="14" customFormat="1">
      <c r="A375" s="14"/>
      <c r="B375" s="236"/>
      <c r="C375" s="237"/>
      <c r="D375" s="219" t="s">
        <v>142</v>
      </c>
      <c r="E375" s="238" t="s">
        <v>19</v>
      </c>
      <c r="F375" s="239" t="s">
        <v>446</v>
      </c>
      <c r="G375" s="237"/>
      <c r="H375" s="240">
        <v>32.479999999999997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142</v>
      </c>
      <c r="AU375" s="246" t="s">
        <v>82</v>
      </c>
      <c r="AV375" s="14" t="s">
        <v>82</v>
      </c>
      <c r="AW375" s="14" t="s">
        <v>33</v>
      </c>
      <c r="AX375" s="14" t="s">
        <v>72</v>
      </c>
      <c r="AY375" s="246" t="s">
        <v>129</v>
      </c>
    </row>
    <row r="376" s="2" customFormat="1" ht="16.5" customHeight="1">
      <c r="A376" s="40"/>
      <c r="B376" s="41"/>
      <c r="C376" s="206" t="s">
        <v>447</v>
      </c>
      <c r="D376" s="206" t="s">
        <v>131</v>
      </c>
      <c r="E376" s="207" t="s">
        <v>448</v>
      </c>
      <c r="F376" s="208" t="s">
        <v>449</v>
      </c>
      <c r="G376" s="209" t="s">
        <v>134</v>
      </c>
      <c r="H376" s="210">
        <v>100.8</v>
      </c>
      <c r="I376" s="211"/>
      <c r="J376" s="212">
        <f>ROUND(I376*H376,2)</f>
        <v>0</v>
      </c>
      <c r="K376" s="208" t="s">
        <v>135</v>
      </c>
      <c r="L376" s="46"/>
      <c r="M376" s="213" t="s">
        <v>19</v>
      </c>
      <c r="N376" s="214" t="s">
        <v>43</v>
      </c>
      <c r="O376" s="86"/>
      <c r="P376" s="215">
        <f>O376*H376</f>
        <v>0</v>
      </c>
      <c r="Q376" s="215">
        <v>0.0014400000000000001</v>
      </c>
      <c r="R376" s="215">
        <f>Q376*H376</f>
        <v>0.145152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136</v>
      </c>
      <c r="AT376" s="217" t="s">
        <v>131</v>
      </c>
      <c r="AU376" s="217" t="s">
        <v>82</v>
      </c>
      <c r="AY376" s="19" t="s">
        <v>129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80</v>
      </c>
      <c r="BK376" s="218">
        <f>ROUND(I376*H376,2)</f>
        <v>0</v>
      </c>
      <c r="BL376" s="19" t="s">
        <v>136</v>
      </c>
      <c r="BM376" s="217" t="s">
        <v>450</v>
      </c>
    </row>
    <row r="377" s="2" customFormat="1">
      <c r="A377" s="40"/>
      <c r="B377" s="41"/>
      <c r="C377" s="42"/>
      <c r="D377" s="219" t="s">
        <v>138</v>
      </c>
      <c r="E377" s="42"/>
      <c r="F377" s="220" t="s">
        <v>451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138</v>
      </c>
      <c r="AU377" s="19" t="s">
        <v>82</v>
      </c>
    </row>
    <row r="378" s="2" customFormat="1">
      <c r="A378" s="40"/>
      <c r="B378" s="41"/>
      <c r="C378" s="42"/>
      <c r="D378" s="224" t="s">
        <v>140</v>
      </c>
      <c r="E378" s="42"/>
      <c r="F378" s="225" t="s">
        <v>452</v>
      </c>
      <c r="G378" s="42"/>
      <c r="H378" s="42"/>
      <c r="I378" s="221"/>
      <c r="J378" s="42"/>
      <c r="K378" s="42"/>
      <c r="L378" s="46"/>
      <c r="M378" s="222"/>
      <c r="N378" s="223"/>
      <c r="O378" s="86"/>
      <c r="P378" s="86"/>
      <c r="Q378" s="86"/>
      <c r="R378" s="86"/>
      <c r="S378" s="86"/>
      <c r="T378" s="87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T378" s="19" t="s">
        <v>140</v>
      </c>
      <c r="AU378" s="19" t="s">
        <v>82</v>
      </c>
    </row>
    <row r="379" s="13" customFormat="1">
      <c r="A379" s="13"/>
      <c r="B379" s="226"/>
      <c r="C379" s="227"/>
      <c r="D379" s="219" t="s">
        <v>142</v>
      </c>
      <c r="E379" s="228" t="s">
        <v>19</v>
      </c>
      <c r="F379" s="229" t="s">
        <v>453</v>
      </c>
      <c r="G379" s="227"/>
      <c r="H379" s="228" t="s">
        <v>19</v>
      </c>
      <c r="I379" s="230"/>
      <c r="J379" s="227"/>
      <c r="K379" s="227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142</v>
      </c>
      <c r="AU379" s="235" t="s">
        <v>82</v>
      </c>
      <c r="AV379" s="13" t="s">
        <v>80</v>
      </c>
      <c r="AW379" s="13" t="s">
        <v>33</v>
      </c>
      <c r="AX379" s="13" t="s">
        <v>72</v>
      </c>
      <c r="AY379" s="235" t="s">
        <v>129</v>
      </c>
    </row>
    <row r="380" s="14" customFormat="1">
      <c r="A380" s="14"/>
      <c r="B380" s="236"/>
      <c r="C380" s="237"/>
      <c r="D380" s="219" t="s">
        <v>142</v>
      </c>
      <c r="E380" s="238" t="s">
        <v>19</v>
      </c>
      <c r="F380" s="239" t="s">
        <v>454</v>
      </c>
      <c r="G380" s="237"/>
      <c r="H380" s="240">
        <v>100.8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142</v>
      </c>
      <c r="AU380" s="246" t="s">
        <v>82</v>
      </c>
      <c r="AV380" s="14" t="s">
        <v>82</v>
      </c>
      <c r="AW380" s="14" t="s">
        <v>33</v>
      </c>
      <c r="AX380" s="14" t="s">
        <v>72</v>
      </c>
      <c r="AY380" s="246" t="s">
        <v>129</v>
      </c>
    </row>
    <row r="381" s="2" customFormat="1" ht="16.5" customHeight="1">
      <c r="A381" s="40"/>
      <c r="B381" s="41"/>
      <c r="C381" s="206" t="s">
        <v>455</v>
      </c>
      <c r="D381" s="206" t="s">
        <v>131</v>
      </c>
      <c r="E381" s="207" t="s">
        <v>456</v>
      </c>
      <c r="F381" s="208" t="s">
        <v>457</v>
      </c>
      <c r="G381" s="209" t="s">
        <v>134</v>
      </c>
      <c r="H381" s="210">
        <v>100.8</v>
      </c>
      <c r="I381" s="211"/>
      <c r="J381" s="212">
        <f>ROUND(I381*H381,2)</f>
        <v>0</v>
      </c>
      <c r="K381" s="208" t="s">
        <v>135</v>
      </c>
      <c r="L381" s="46"/>
      <c r="M381" s="213" t="s">
        <v>19</v>
      </c>
      <c r="N381" s="214" t="s">
        <v>43</v>
      </c>
      <c r="O381" s="86"/>
      <c r="P381" s="215">
        <f>O381*H381</f>
        <v>0</v>
      </c>
      <c r="Q381" s="215">
        <v>4.0000000000000003E-05</v>
      </c>
      <c r="R381" s="215">
        <f>Q381*H381</f>
        <v>0.004032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136</v>
      </c>
      <c r="AT381" s="217" t="s">
        <v>131</v>
      </c>
      <c r="AU381" s="217" t="s">
        <v>82</v>
      </c>
      <c r="AY381" s="19" t="s">
        <v>129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80</v>
      </c>
      <c r="BK381" s="218">
        <f>ROUND(I381*H381,2)</f>
        <v>0</v>
      </c>
      <c r="BL381" s="19" t="s">
        <v>136</v>
      </c>
      <c r="BM381" s="217" t="s">
        <v>458</v>
      </c>
    </row>
    <row r="382" s="2" customFormat="1">
      <c r="A382" s="40"/>
      <c r="B382" s="41"/>
      <c r="C382" s="42"/>
      <c r="D382" s="219" t="s">
        <v>138</v>
      </c>
      <c r="E382" s="42"/>
      <c r="F382" s="220" t="s">
        <v>459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138</v>
      </c>
      <c r="AU382" s="19" t="s">
        <v>82</v>
      </c>
    </row>
    <row r="383" s="2" customFormat="1">
      <c r="A383" s="40"/>
      <c r="B383" s="41"/>
      <c r="C383" s="42"/>
      <c r="D383" s="224" t="s">
        <v>140</v>
      </c>
      <c r="E383" s="42"/>
      <c r="F383" s="225" t="s">
        <v>460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140</v>
      </c>
      <c r="AU383" s="19" t="s">
        <v>82</v>
      </c>
    </row>
    <row r="384" s="2" customFormat="1" ht="16.5" customHeight="1">
      <c r="A384" s="40"/>
      <c r="B384" s="41"/>
      <c r="C384" s="206" t="s">
        <v>461</v>
      </c>
      <c r="D384" s="206" t="s">
        <v>131</v>
      </c>
      <c r="E384" s="207" t="s">
        <v>462</v>
      </c>
      <c r="F384" s="208" t="s">
        <v>463</v>
      </c>
      <c r="G384" s="209" t="s">
        <v>266</v>
      </c>
      <c r="H384" s="210">
        <v>3.8980000000000001</v>
      </c>
      <c r="I384" s="211"/>
      <c r="J384" s="212">
        <f>ROUND(I384*H384,2)</f>
        <v>0</v>
      </c>
      <c r="K384" s="208" t="s">
        <v>135</v>
      </c>
      <c r="L384" s="46"/>
      <c r="M384" s="213" t="s">
        <v>19</v>
      </c>
      <c r="N384" s="214" t="s">
        <v>43</v>
      </c>
      <c r="O384" s="86"/>
      <c r="P384" s="215">
        <f>O384*H384</f>
        <v>0</v>
      </c>
      <c r="Q384" s="215">
        <v>1.0382199999999999</v>
      </c>
      <c r="R384" s="215">
        <f>Q384*H384</f>
        <v>4.0469815599999999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136</v>
      </c>
      <c r="AT384" s="217" t="s">
        <v>131</v>
      </c>
      <c r="AU384" s="217" t="s">
        <v>82</v>
      </c>
      <c r="AY384" s="19" t="s">
        <v>129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80</v>
      </c>
      <c r="BK384" s="218">
        <f>ROUND(I384*H384,2)</f>
        <v>0</v>
      </c>
      <c r="BL384" s="19" t="s">
        <v>136</v>
      </c>
      <c r="BM384" s="217" t="s">
        <v>464</v>
      </c>
    </row>
    <row r="385" s="2" customFormat="1">
      <c r="A385" s="40"/>
      <c r="B385" s="41"/>
      <c r="C385" s="42"/>
      <c r="D385" s="219" t="s">
        <v>138</v>
      </c>
      <c r="E385" s="42"/>
      <c r="F385" s="220" t="s">
        <v>465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138</v>
      </c>
      <c r="AU385" s="19" t="s">
        <v>82</v>
      </c>
    </row>
    <row r="386" s="2" customFormat="1">
      <c r="A386" s="40"/>
      <c r="B386" s="41"/>
      <c r="C386" s="42"/>
      <c r="D386" s="224" t="s">
        <v>140</v>
      </c>
      <c r="E386" s="42"/>
      <c r="F386" s="225" t="s">
        <v>466</v>
      </c>
      <c r="G386" s="42"/>
      <c r="H386" s="42"/>
      <c r="I386" s="221"/>
      <c r="J386" s="42"/>
      <c r="K386" s="42"/>
      <c r="L386" s="46"/>
      <c r="M386" s="222"/>
      <c r="N386" s="223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140</v>
      </c>
      <c r="AU386" s="19" t="s">
        <v>82</v>
      </c>
    </row>
    <row r="387" s="14" customFormat="1">
      <c r="A387" s="14"/>
      <c r="B387" s="236"/>
      <c r="C387" s="237"/>
      <c r="D387" s="219" t="s">
        <v>142</v>
      </c>
      <c r="E387" s="238" t="s">
        <v>19</v>
      </c>
      <c r="F387" s="239" t="s">
        <v>467</v>
      </c>
      <c r="G387" s="237"/>
      <c r="H387" s="240">
        <v>3.8980000000000001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142</v>
      </c>
      <c r="AU387" s="246" t="s">
        <v>82</v>
      </c>
      <c r="AV387" s="14" t="s">
        <v>82</v>
      </c>
      <c r="AW387" s="14" t="s">
        <v>33</v>
      </c>
      <c r="AX387" s="14" t="s">
        <v>72</v>
      </c>
      <c r="AY387" s="246" t="s">
        <v>129</v>
      </c>
    </row>
    <row r="388" s="12" customFormat="1" ht="22.8" customHeight="1">
      <c r="A388" s="12"/>
      <c r="B388" s="190"/>
      <c r="C388" s="191"/>
      <c r="D388" s="192" t="s">
        <v>71</v>
      </c>
      <c r="E388" s="204" t="s">
        <v>136</v>
      </c>
      <c r="F388" s="204" t="s">
        <v>468</v>
      </c>
      <c r="G388" s="191"/>
      <c r="H388" s="191"/>
      <c r="I388" s="194"/>
      <c r="J388" s="205">
        <f>BK388</f>
        <v>0</v>
      </c>
      <c r="K388" s="191"/>
      <c r="L388" s="196"/>
      <c r="M388" s="197"/>
      <c r="N388" s="198"/>
      <c r="O388" s="198"/>
      <c r="P388" s="199">
        <f>SUM(P389:P409)</f>
        <v>0</v>
      </c>
      <c r="Q388" s="198"/>
      <c r="R388" s="199">
        <f>SUM(R389:R409)</f>
        <v>531.76350000000002</v>
      </c>
      <c r="S388" s="198"/>
      <c r="T388" s="200">
        <f>SUM(T389:T409)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1" t="s">
        <v>80</v>
      </c>
      <c r="AT388" s="202" t="s">
        <v>71</v>
      </c>
      <c r="AU388" s="202" t="s">
        <v>80</v>
      </c>
      <c r="AY388" s="201" t="s">
        <v>129</v>
      </c>
      <c r="BK388" s="203">
        <f>SUM(BK389:BK409)</f>
        <v>0</v>
      </c>
    </row>
    <row r="389" s="2" customFormat="1" ht="16.5" customHeight="1">
      <c r="A389" s="40"/>
      <c r="B389" s="41"/>
      <c r="C389" s="206" t="s">
        <v>469</v>
      </c>
      <c r="D389" s="206" t="s">
        <v>131</v>
      </c>
      <c r="E389" s="207" t="s">
        <v>470</v>
      </c>
      <c r="F389" s="208" t="s">
        <v>471</v>
      </c>
      <c r="G389" s="209" t="s">
        <v>134</v>
      </c>
      <c r="H389" s="210">
        <v>415</v>
      </c>
      <c r="I389" s="211"/>
      <c r="J389" s="212">
        <f>ROUND(I389*H389,2)</f>
        <v>0</v>
      </c>
      <c r="K389" s="208" t="s">
        <v>135</v>
      </c>
      <c r="L389" s="46"/>
      <c r="M389" s="213" t="s">
        <v>19</v>
      </c>
      <c r="N389" s="214" t="s">
        <v>43</v>
      </c>
      <c r="O389" s="86"/>
      <c r="P389" s="215">
        <f>O389*H389</f>
        <v>0</v>
      </c>
      <c r="Q389" s="215">
        <v>0.24290000000000001</v>
      </c>
      <c r="R389" s="215">
        <f>Q389*H389</f>
        <v>100.8035</v>
      </c>
      <c r="S389" s="215">
        <v>0</v>
      </c>
      <c r="T389" s="216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136</v>
      </c>
      <c r="AT389" s="217" t="s">
        <v>131</v>
      </c>
      <c r="AU389" s="217" t="s">
        <v>82</v>
      </c>
      <c r="AY389" s="19" t="s">
        <v>129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80</v>
      </c>
      <c r="BK389" s="218">
        <f>ROUND(I389*H389,2)</f>
        <v>0</v>
      </c>
      <c r="BL389" s="19" t="s">
        <v>136</v>
      </c>
      <c r="BM389" s="217" t="s">
        <v>472</v>
      </c>
    </row>
    <row r="390" s="2" customFormat="1">
      <c r="A390" s="40"/>
      <c r="B390" s="41"/>
      <c r="C390" s="42"/>
      <c r="D390" s="219" t="s">
        <v>138</v>
      </c>
      <c r="E390" s="42"/>
      <c r="F390" s="220" t="s">
        <v>473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138</v>
      </c>
      <c r="AU390" s="19" t="s">
        <v>82</v>
      </c>
    </row>
    <row r="391" s="2" customFormat="1">
      <c r="A391" s="40"/>
      <c r="B391" s="41"/>
      <c r="C391" s="42"/>
      <c r="D391" s="224" t="s">
        <v>140</v>
      </c>
      <c r="E391" s="42"/>
      <c r="F391" s="225" t="s">
        <v>474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140</v>
      </c>
      <c r="AU391" s="19" t="s">
        <v>82</v>
      </c>
    </row>
    <row r="392" s="2" customFormat="1">
      <c r="A392" s="40"/>
      <c r="B392" s="41"/>
      <c r="C392" s="42"/>
      <c r="D392" s="219" t="s">
        <v>240</v>
      </c>
      <c r="E392" s="42"/>
      <c r="F392" s="268" t="s">
        <v>475</v>
      </c>
      <c r="G392" s="42"/>
      <c r="H392" s="42"/>
      <c r="I392" s="221"/>
      <c r="J392" s="42"/>
      <c r="K392" s="42"/>
      <c r="L392" s="46"/>
      <c r="M392" s="222"/>
      <c r="N392" s="223"/>
      <c r="O392" s="86"/>
      <c r="P392" s="86"/>
      <c r="Q392" s="86"/>
      <c r="R392" s="86"/>
      <c r="S392" s="86"/>
      <c r="T392" s="87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T392" s="19" t="s">
        <v>240</v>
      </c>
      <c r="AU392" s="19" t="s">
        <v>82</v>
      </c>
    </row>
    <row r="393" s="13" customFormat="1">
      <c r="A393" s="13"/>
      <c r="B393" s="226"/>
      <c r="C393" s="227"/>
      <c r="D393" s="219" t="s">
        <v>142</v>
      </c>
      <c r="E393" s="228" t="s">
        <v>19</v>
      </c>
      <c r="F393" s="229" t="s">
        <v>476</v>
      </c>
      <c r="G393" s="227"/>
      <c r="H393" s="228" t="s">
        <v>19</v>
      </c>
      <c r="I393" s="230"/>
      <c r="J393" s="227"/>
      <c r="K393" s="227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142</v>
      </c>
      <c r="AU393" s="235" t="s">
        <v>82</v>
      </c>
      <c r="AV393" s="13" t="s">
        <v>80</v>
      </c>
      <c r="AW393" s="13" t="s">
        <v>33</v>
      </c>
      <c r="AX393" s="13" t="s">
        <v>72</v>
      </c>
      <c r="AY393" s="235" t="s">
        <v>129</v>
      </c>
    </row>
    <row r="394" s="13" customFormat="1">
      <c r="A394" s="13"/>
      <c r="B394" s="226"/>
      <c r="C394" s="227"/>
      <c r="D394" s="219" t="s">
        <v>142</v>
      </c>
      <c r="E394" s="228" t="s">
        <v>19</v>
      </c>
      <c r="F394" s="229" t="s">
        <v>477</v>
      </c>
      <c r="G394" s="227"/>
      <c r="H394" s="228" t="s">
        <v>19</v>
      </c>
      <c r="I394" s="230"/>
      <c r="J394" s="227"/>
      <c r="K394" s="227"/>
      <c r="L394" s="231"/>
      <c r="M394" s="232"/>
      <c r="N394" s="233"/>
      <c r="O394" s="233"/>
      <c r="P394" s="233"/>
      <c r="Q394" s="233"/>
      <c r="R394" s="233"/>
      <c r="S394" s="233"/>
      <c r="T394" s="23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5" t="s">
        <v>142</v>
      </c>
      <c r="AU394" s="235" t="s">
        <v>82</v>
      </c>
      <c r="AV394" s="13" t="s">
        <v>80</v>
      </c>
      <c r="AW394" s="13" t="s">
        <v>33</v>
      </c>
      <c r="AX394" s="13" t="s">
        <v>72</v>
      </c>
      <c r="AY394" s="235" t="s">
        <v>129</v>
      </c>
    </row>
    <row r="395" s="14" customFormat="1">
      <c r="A395" s="14"/>
      <c r="B395" s="236"/>
      <c r="C395" s="237"/>
      <c r="D395" s="219" t="s">
        <v>142</v>
      </c>
      <c r="E395" s="238" t="s">
        <v>19</v>
      </c>
      <c r="F395" s="239" t="s">
        <v>478</v>
      </c>
      <c r="G395" s="237"/>
      <c r="H395" s="240">
        <v>400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142</v>
      </c>
      <c r="AU395" s="246" t="s">
        <v>82</v>
      </c>
      <c r="AV395" s="14" t="s">
        <v>82</v>
      </c>
      <c r="AW395" s="14" t="s">
        <v>33</v>
      </c>
      <c r="AX395" s="14" t="s">
        <v>72</v>
      </c>
      <c r="AY395" s="246" t="s">
        <v>129</v>
      </c>
    </row>
    <row r="396" s="13" customFormat="1">
      <c r="A396" s="13"/>
      <c r="B396" s="226"/>
      <c r="C396" s="227"/>
      <c r="D396" s="219" t="s">
        <v>142</v>
      </c>
      <c r="E396" s="228" t="s">
        <v>19</v>
      </c>
      <c r="F396" s="229" t="s">
        <v>479</v>
      </c>
      <c r="G396" s="227"/>
      <c r="H396" s="228" t="s">
        <v>19</v>
      </c>
      <c r="I396" s="230"/>
      <c r="J396" s="227"/>
      <c r="K396" s="227"/>
      <c r="L396" s="231"/>
      <c r="M396" s="232"/>
      <c r="N396" s="233"/>
      <c r="O396" s="233"/>
      <c r="P396" s="233"/>
      <c r="Q396" s="233"/>
      <c r="R396" s="233"/>
      <c r="S396" s="233"/>
      <c r="T396" s="23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5" t="s">
        <v>142</v>
      </c>
      <c r="AU396" s="235" t="s">
        <v>82</v>
      </c>
      <c r="AV396" s="13" t="s">
        <v>80</v>
      </c>
      <c r="AW396" s="13" t="s">
        <v>33</v>
      </c>
      <c r="AX396" s="13" t="s">
        <v>72</v>
      </c>
      <c r="AY396" s="235" t="s">
        <v>129</v>
      </c>
    </row>
    <row r="397" s="13" customFormat="1">
      <c r="A397" s="13"/>
      <c r="B397" s="226"/>
      <c r="C397" s="227"/>
      <c r="D397" s="219" t="s">
        <v>142</v>
      </c>
      <c r="E397" s="228" t="s">
        <v>19</v>
      </c>
      <c r="F397" s="229" t="s">
        <v>480</v>
      </c>
      <c r="G397" s="227"/>
      <c r="H397" s="228" t="s">
        <v>19</v>
      </c>
      <c r="I397" s="230"/>
      <c r="J397" s="227"/>
      <c r="K397" s="227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142</v>
      </c>
      <c r="AU397" s="235" t="s">
        <v>82</v>
      </c>
      <c r="AV397" s="13" t="s">
        <v>80</v>
      </c>
      <c r="AW397" s="13" t="s">
        <v>33</v>
      </c>
      <c r="AX397" s="13" t="s">
        <v>72</v>
      </c>
      <c r="AY397" s="235" t="s">
        <v>129</v>
      </c>
    </row>
    <row r="398" s="14" customFormat="1">
      <c r="A398" s="14"/>
      <c r="B398" s="236"/>
      <c r="C398" s="237"/>
      <c r="D398" s="219" t="s">
        <v>142</v>
      </c>
      <c r="E398" s="238" t="s">
        <v>19</v>
      </c>
      <c r="F398" s="239" t="s">
        <v>250</v>
      </c>
      <c r="G398" s="237"/>
      <c r="H398" s="240">
        <v>15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142</v>
      </c>
      <c r="AU398" s="246" t="s">
        <v>82</v>
      </c>
      <c r="AV398" s="14" t="s">
        <v>82</v>
      </c>
      <c r="AW398" s="14" t="s">
        <v>33</v>
      </c>
      <c r="AX398" s="14" t="s">
        <v>72</v>
      </c>
      <c r="AY398" s="246" t="s">
        <v>129</v>
      </c>
    </row>
    <row r="399" s="2" customFormat="1" ht="16.5" customHeight="1">
      <c r="A399" s="40"/>
      <c r="B399" s="41"/>
      <c r="C399" s="206" t="s">
        <v>481</v>
      </c>
      <c r="D399" s="206" t="s">
        <v>131</v>
      </c>
      <c r="E399" s="207" t="s">
        <v>482</v>
      </c>
      <c r="F399" s="208" t="s">
        <v>483</v>
      </c>
      <c r="G399" s="209" t="s">
        <v>134</v>
      </c>
      <c r="H399" s="210">
        <v>46.200000000000003</v>
      </c>
      <c r="I399" s="211"/>
      <c r="J399" s="212">
        <f>ROUND(I399*H399,2)</f>
        <v>0</v>
      </c>
      <c r="K399" s="208" t="s">
        <v>135</v>
      </c>
      <c r="L399" s="46"/>
      <c r="M399" s="213" t="s">
        <v>19</v>
      </c>
      <c r="N399" s="214" t="s">
        <v>43</v>
      </c>
      <c r="O399" s="86"/>
      <c r="P399" s="215">
        <f>O399*H399</f>
        <v>0</v>
      </c>
      <c r="Q399" s="215">
        <v>0.40000000000000002</v>
      </c>
      <c r="R399" s="215">
        <f>Q399*H399</f>
        <v>18.48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136</v>
      </c>
      <c r="AT399" s="217" t="s">
        <v>131</v>
      </c>
      <c r="AU399" s="217" t="s">
        <v>82</v>
      </c>
      <c r="AY399" s="19" t="s">
        <v>129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80</v>
      </c>
      <c r="BK399" s="218">
        <f>ROUND(I399*H399,2)</f>
        <v>0</v>
      </c>
      <c r="BL399" s="19" t="s">
        <v>136</v>
      </c>
      <c r="BM399" s="217" t="s">
        <v>484</v>
      </c>
    </row>
    <row r="400" s="2" customFormat="1">
      <c r="A400" s="40"/>
      <c r="B400" s="41"/>
      <c r="C400" s="42"/>
      <c r="D400" s="219" t="s">
        <v>138</v>
      </c>
      <c r="E400" s="42"/>
      <c r="F400" s="220" t="s">
        <v>485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138</v>
      </c>
      <c r="AU400" s="19" t="s">
        <v>82</v>
      </c>
    </row>
    <row r="401" s="2" customFormat="1">
      <c r="A401" s="40"/>
      <c r="B401" s="41"/>
      <c r="C401" s="42"/>
      <c r="D401" s="224" t="s">
        <v>140</v>
      </c>
      <c r="E401" s="42"/>
      <c r="F401" s="225" t="s">
        <v>486</v>
      </c>
      <c r="G401" s="42"/>
      <c r="H401" s="42"/>
      <c r="I401" s="221"/>
      <c r="J401" s="42"/>
      <c r="K401" s="42"/>
      <c r="L401" s="46"/>
      <c r="M401" s="222"/>
      <c r="N401" s="223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140</v>
      </c>
      <c r="AU401" s="19" t="s">
        <v>82</v>
      </c>
    </row>
    <row r="402" s="2" customFormat="1">
      <c r="A402" s="40"/>
      <c r="B402" s="41"/>
      <c r="C402" s="42"/>
      <c r="D402" s="219" t="s">
        <v>240</v>
      </c>
      <c r="E402" s="42"/>
      <c r="F402" s="268" t="s">
        <v>487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240</v>
      </c>
      <c r="AU402" s="19" t="s">
        <v>82</v>
      </c>
    </row>
    <row r="403" s="13" customFormat="1">
      <c r="A403" s="13"/>
      <c r="B403" s="226"/>
      <c r="C403" s="227"/>
      <c r="D403" s="219" t="s">
        <v>142</v>
      </c>
      <c r="E403" s="228" t="s">
        <v>19</v>
      </c>
      <c r="F403" s="229" t="s">
        <v>488</v>
      </c>
      <c r="G403" s="227"/>
      <c r="H403" s="228" t="s">
        <v>19</v>
      </c>
      <c r="I403" s="230"/>
      <c r="J403" s="227"/>
      <c r="K403" s="227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142</v>
      </c>
      <c r="AU403" s="235" t="s">
        <v>82</v>
      </c>
      <c r="AV403" s="13" t="s">
        <v>80</v>
      </c>
      <c r="AW403" s="13" t="s">
        <v>33</v>
      </c>
      <c r="AX403" s="13" t="s">
        <v>72</v>
      </c>
      <c r="AY403" s="235" t="s">
        <v>129</v>
      </c>
    </row>
    <row r="404" s="14" customFormat="1">
      <c r="A404" s="14"/>
      <c r="B404" s="236"/>
      <c r="C404" s="237"/>
      <c r="D404" s="219" t="s">
        <v>142</v>
      </c>
      <c r="E404" s="238" t="s">
        <v>19</v>
      </c>
      <c r="F404" s="239" t="s">
        <v>489</v>
      </c>
      <c r="G404" s="237"/>
      <c r="H404" s="240">
        <v>46.200000000000003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142</v>
      </c>
      <c r="AU404" s="246" t="s">
        <v>82</v>
      </c>
      <c r="AV404" s="14" t="s">
        <v>82</v>
      </c>
      <c r="AW404" s="14" t="s">
        <v>33</v>
      </c>
      <c r="AX404" s="14" t="s">
        <v>72</v>
      </c>
      <c r="AY404" s="246" t="s">
        <v>129</v>
      </c>
    </row>
    <row r="405" s="2" customFormat="1" ht="21.75" customHeight="1">
      <c r="A405" s="40"/>
      <c r="B405" s="41"/>
      <c r="C405" s="206" t="s">
        <v>490</v>
      </c>
      <c r="D405" s="206" t="s">
        <v>131</v>
      </c>
      <c r="E405" s="207" t="s">
        <v>491</v>
      </c>
      <c r="F405" s="208" t="s">
        <v>492</v>
      </c>
      <c r="G405" s="209" t="s">
        <v>134</v>
      </c>
      <c r="H405" s="210">
        <v>400</v>
      </c>
      <c r="I405" s="211"/>
      <c r="J405" s="212">
        <f>ROUND(I405*H405,2)</f>
        <v>0</v>
      </c>
      <c r="K405" s="208" t="s">
        <v>135</v>
      </c>
      <c r="L405" s="46"/>
      <c r="M405" s="213" t="s">
        <v>19</v>
      </c>
      <c r="N405" s="214" t="s">
        <v>43</v>
      </c>
      <c r="O405" s="86"/>
      <c r="P405" s="215">
        <f>O405*H405</f>
        <v>0</v>
      </c>
      <c r="Q405" s="215">
        <v>1.0311999999999999</v>
      </c>
      <c r="R405" s="215">
        <f>Q405*H405</f>
        <v>412.47999999999996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136</v>
      </c>
      <c r="AT405" s="217" t="s">
        <v>131</v>
      </c>
      <c r="AU405" s="217" t="s">
        <v>82</v>
      </c>
      <c r="AY405" s="19" t="s">
        <v>129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80</v>
      </c>
      <c r="BK405" s="218">
        <f>ROUND(I405*H405,2)</f>
        <v>0</v>
      </c>
      <c r="BL405" s="19" t="s">
        <v>136</v>
      </c>
      <c r="BM405" s="217" t="s">
        <v>493</v>
      </c>
    </row>
    <row r="406" s="2" customFormat="1">
      <c r="A406" s="40"/>
      <c r="B406" s="41"/>
      <c r="C406" s="42"/>
      <c r="D406" s="219" t="s">
        <v>138</v>
      </c>
      <c r="E406" s="42"/>
      <c r="F406" s="220" t="s">
        <v>494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138</v>
      </c>
      <c r="AU406" s="19" t="s">
        <v>82</v>
      </c>
    </row>
    <row r="407" s="2" customFormat="1">
      <c r="A407" s="40"/>
      <c r="B407" s="41"/>
      <c r="C407" s="42"/>
      <c r="D407" s="224" t="s">
        <v>140</v>
      </c>
      <c r="E407" s="42"/>
      <c r="F407" s="225" t="s">
        <v>495</v>
      </c>
      <c r="G407" s="42"/>
      <c r="H407" s="42"/>
      <c r="I407" s="221"/>
      <c r="J407" s="42"/>
      <c r="K407" s="42"/>
      <c r="L407" s="46"/>
      <c r="M407" s="222"/>
      <c r="N407" s="223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140</v>
      </c>
      <c r="AU407" s="19" t="s">
        <v>82</v>
      </c>
    </row>
    <row r="408" s="13" customFormat="1">
      <c r="A408" s="13"/>
      <c r="B408" s="226"/>
      <c r="C408" s="227"/>
      <c r="D408" s="219" t="s">
        <v>142</v>
      </c>
      <c r="E408" s="228" t="s">
        <v>19</v>
      </c>
      <c r="F408" s="229" t="s">
        <v>477</v>
      </c>
      <c r="G408" s="227"/>
      <c r="H408" s="228" t="s">
        <v>19</v>
      </c>
      <c r="I408" s="230"/>
      <c r="J408" s="227"/>
      <c r="K408" s="227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142</v>
      </c>
      <c r="AU408" s="235" t="s">
        <v>82</v>
      </c>
      <c r="AV408" s="13" t="s">
        <v>80</v>
      </c>
      <c r="AW408" s="13" t="s">
        <v>33</v>
      </c>
      <c r="AX408" s="13" t="s">
        <v>72</v>
      </c>
      <c r="AY408" s="235" t="s">
        <v>129</v>
      </c>
    </row>
    <row r="409" s="14" customFormat="1">
      <c r="A409" s="14"/>
      <c r="B409" s="236"/>
      <c r="C409" s="237"/>
      <c r="D409" s="219" t="s">
        <v>142</v>
      </c>
      <c r="E409" s="238" t="s">
        <v>19</v>
      </c>
      <c r="F409" s="239" t="s">
        <v>478</v>
      </c>
      <c r="G409" s="237"/>
      <c r="H409" s="240">
        <v>400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142</v>
      </c>
      <c r="AU409" s="246" t="s">
        <v>82</v>
      </c>
      <c r="AV409" s="14" t="s">
        <v>82</v>
      </c>
      <c r="AW409" s="14" t="s">
        <v>33</v>
      </c>
      <c r="AX409" s="14" t="s">
        <v>72</v>
      </c>
      <c r="AY409" s="246" t="s">
        <v>129</v>
      </c>
    </row>
    <row r="410" s="12" customFormat="1" ht="22.8" customHeight="1">
      <c r="A410" s="12"/>
      <c r="B410" s="190"/>
      <c r="C410" s="191"/>
      <c r="D410" s="192" t="s">
        <v>71</v>
      </c>
      <c r="E410" s="204" t="s">
        <v>168</v>
      </c>
      <c r="F410" s="204" t="s">
        <v>496</v>
      </c>
      <c r="G410" s="191"/>
      <c r="H410" s="191"/>
      <c r="I410" s="194"/>
      <c r="J410" s="205">
        <f>BK410</f>
        <v>0</v>
      </c>
      <c r="K410" s="191"/>
      <c r="L410" s="196"/>
      <c r="M410" s="197"/>
      <c r="N410" s="198"/>
      <c r="O410" s="198"/>
      <c r="P410" s="199">
        <f>SUM(P411:P475)</f>
        <v>0</v>
      </c>
      <c r="Q410" s="198"/>
      <c r="R410" s="199">
        <f>SUM(R411:R475)</f>
        <v>13.410600000000001</v>
      </c>
      <c r="S410" s="198"/>
      <c r="T410" s="200">
        <f>SUM(T411:T475)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201" t="s">
        <v>80</v>
      </c>
      <c r="AT410" s="202" t="s">
        <v>71</v>
      </c>
      <c r="AU410" s="202" t="s">
        <v>80</v>
      </c>
      <c r="AY410" s="201" t="s">
        <v>129</v>
      </c>
      <c r="BK410" s="203">
        <f>SUM(BK411:BK475)</f>
        <v>0</v>
      </c>
    </row>
    <row r="411" s="2" customFormat="1" ht="16.5" customHeight="1">
      <c r="A411" s="40"/>
      <c r="B411" s="41"/>
      <c r="C411" s="206" t="s">
        <v>497</v>
      </c>
      <c r="D411" s="206" t="s">
        <v>131</v>
      </c>
      <c r="E411" s="207" t="s">
        <v>498</v>
      </c>
      <c r="F411" s="208" t="s">
        <v>499</v>
      </c>
      <c r="G411" s="209" t="s">
        <v>134</v>
      </c>
      <c r="H411" s="210">
        <v>150</v>
      </c>
      <c r="I411" s="211"/>
      <c r="J411" s="212">
        <f>ROUND(I411*H411,2)</f>
        <v>0</v>
      </c>
      <c r="K411" s="208" t="s">
        <v>135</v>
      </c>
      <c r="L411" s="46"/>
      <c r="M411" s="213" t="s">
        <v>19</v>
      </c>
      <c r="N411" s="214" t="s">
        <v>43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136</v>
      </c>
      <c r="AT411" s="217" t="s">
        <v>131</v>
      </c>
      <c r="AU411" s="217" t="s">
        <v>82</v>
      </c>
      <c r="AY411" s="19" t="s">
        <v>129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80</v>
      </c>
      <c r="BK411" s="218">
        <f>ROUND(I411*H411,2)</f>
        <v>0</v>
      </c>
      <c r="BL411" s="19" t="s">
        <v>136</v>
      </c>
      <c r="BM411" s="217" t="s">
        <v>500</v>
      </c>
    </row>
    <row r="412" s="2" customFormat="1">
      <c r="A412" s="40"/>
      <c r="B412" s="41"/>
      <c r="C412" s="42"/>
      <c r="D412" s="219" t="s">
        <v>138</v>
      </c>
      <c r="E412" s="42"/>
      <c r="F412" s="220" t="s">
        <v>501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138</v>
      </c>
      <c r="AU412" s="19" t="s">
        <v>82</v>
      </c>
    </row>
    <row r="413" s="2" customFormat="1">
      <c r="A413" s="40"/>
      <c r="B413" s="41"/>
      <c r="C413" s="42"/>
      <c r="D413" s="224" t="s">
        <v>140</v>
      </c>
      <c r="E413" s="42"/>
      <c r="F413" s="225" t="s">
        <v>502</v>
      </c>
      <c r="G413" s="42"/>
      <c r="H413" s="42"/>
      <c r="I413" s="221"/>
      <c r="J413" s="42"/>
      <c r="K413" s="42"/>
      <c r="L413" s="46"/>
      <c r="M413" s="222"/>
      <c r="N413" s="223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140</v>
      </c>
      <c r="AU413" s="19" t="s">
        <v>82</v>
      </c>
    </row>
    <row r="414" s="13" customFormat="1">
      <c r="A414" s="13"/>
      <c r="B414" s="226"/>
      <c r="C414" s="227"/>
      <c r="D414" s="219" t="s">
        <v>142</v>
      </c>
      <c r="E414" s="228" t="s">
        <v>19</v>
      </c>
      <c r="F414" s="229" t="s">
        <v>503</v>
      </c>
      <c r="G414" s="227"/>
      <c r="H414" s="228" t="s">
        <v>19</v>
      </c>
      <c r="I414" s="230"/>
      <c r="J414" s="227"/>
      <c r="K414" s="227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142</v>
      </c>
      <c r="AU414" s="235" t="s">
        <v>82</v>
      </c>
      <c r="AV414" s="13" t="s">
        <v>80</v>
      </c>
      <c r="AW414" s="13" t="s">
        <v>33</v>
      </c>
      <c r="AX414" s="13" t="s">
        <v>72</v>
      </c>
      <c r="AY414" s="235" t="s">
        <v>129</v>
      </c>
    </row>
    <row r="415" s="14" customFormat="1">
      <c r="A415" s="14"/>
      <c r="B415" s="236"/>
      <c r="C415" s="237"/>
      <c r="D415" s="219" t="s">
        <v>142</v>
      </c>
      <c r="E415" s="238" t="s">
        <v>19</v>
      </c>
      <c r="F415" s="239" t="s">
        <v>154</v>
      </c>
      <c r="G415" s="237"/>
      <c r="H415" s="240">
        <v>150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142</v>
      </c>
      <c r="AU415" s="246" t="s">
        <v>82</v>
      </c>
      <c r="AV415" s="14" t="s">
        <v>82</v>
      </c>
      <c r="AW415" s="14" t="s">
        <v>33</v>
      </c>
      <c r="AX415" s="14" t="s">
        <v>72</v>
      </c>
      <c r="AY415" s="246" t="s">
        <v>129</v>
      </c>
    </row>
    <row r="416" s="15" customFormat="1">
      <c r="A416" s="15"/>
      <c r="B416" s="247"/>
      <c r="C416" s="248"/>
      <c r="D416" s="219" t="s">
        <v>142</v>
      </c>
      <c r="E416" s="249" t="s">
        <v>19</v>
      </c>
      <c r="F416" s="250" t="s">
        <v>147</v>
      </c>
      <c r="G416" s="248"/>
      <c r="H416" s="251">
        <v>150</v>
      </c>
      <c r="I416" s="252"/>
      <c r="J416" s="248"/>
      <c r="K416" s="248"/>
      <c r="L416" s="253"/>
      <c r="M416" s="254"/>
      <c r="N416" s="255"/>
      <c r="O416" s="255"/>
      <c r="P416" s="255"/>
      <c r="Q416" s="255"/>
      <c r="R416" s="255"/>
      <c r="S416" s="255"/>
      <c r="T416" s="25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57" t="s">
        <v>142</v>
      </c>
      <c r="AU416" s="257" t="s">
        <v>82</v>
      </c>
      <c r="AV416" s="15" t="s">
        <v>136</v>
      </c>
      <c r="AW416" s="15" t="s">
        <v>33</v>
      </c>
      <c r="AX416" s="15" t="s">
        <v>80</v>
      </c>
      <c r="AY416" s="257" t="s">
        <v>129</v>
      </c>
    </row>
    <row r="417" s="2" customFormat="1" ht="16.5" customHeight="1">
      <c r="A417" s="40"/>
      <c r="B417" s="41"/>
      <c r="C417" s="206" t="s">
        <v>504</v>
      </c>
      <c r="D417" s="206" t="s">
        <v>131</v>
      </c>
      <c r="E417" s="207" t="s">
        <v>505</v>
      </c>
      <c r="F417" s="208" t="s">
        <v>506</v>
      </c>
      <c r="G417" s="209" t="s">
        <v>134</v>
      </c>
      <c r="H417" s="210">
        <v>150</v>
      </c>
      <c r="I417" s="211"/>
      <c r="J417" s="212">
        <f>ROUND(I417*H417,2)</f>
        <v>0</v>
      </c>
      <c r="K417" s="208" t="s">
        <v>135</v>
      </c>
      <c r="L417" s="46"/>
      <c r="M417" s="213" t="s">
        <v>19</v>
      </c>
      <c r="N417" s="214" t="s">
        <v>43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136</v>
      </c>
      <c r="AT417" s="217" t="s">
        <v>131</v>
      </c>
      <c r="AU417" s="217" t="s">
        <v>82</v>
      </c>
      <c r="AY417" s="19" t="s">
        <v>129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80</v>
      </c>
      <c r="BK417" s="218">
        <f>ROUND(I417*H417,2)</f>
        <v>0</v>
      </c>
      <c r="BL417" s="19" t="s">
        <v>136</v>
      </c>
      <c r="BM417" s="217" t="s">
        <v>507</v>
      </c>
    </row>
    <row r="418" s="2" customFormat="1">
      <c r="A418" s="40"/>
      <c r="B418" s="41"/>
      <c r="C418" s="42"/>
      <c r="D418" s="219" t="s">
        <v>138</v>
      </c>
      <c r="E418" s="42"/>
      <c r="F418" s="220" t="s">
        <v>508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138</v>
      </c>
      <c r="AU418" s="19" t="s">
        <v>82</v>
      </c>
    </row>
    <row r="419" s="2" customFormat="1">
      <c r="A419" s="40"/>
      <c r="B419" s="41"/>
      <c r="C419" s="42"/>
      <c r="D419" s="224" t="s">
        <v>140</v>
      </c>
      <c r="E419" s="42"/>
      <c r="F419" s="225" t="s">
        <v>509</v>
      </c>
      <c r="G419" s="42"/>
      <c r="H419" s="42"/>
      <c r="I419" s="221"/>
      <c r="J419" s="42"/>
      <c r="K419" s="42"/>
      <c r="L419" s="46"/>
      <c r="M419" s="222"/>
      <c r="N419" s="223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140</v>
      </c>
      <c r="AU419" s="19" t="s">
        <v>82</v>
      </c>
    </row>
    <row r="420" s="13" customFormat="1">
      <c r="A420" s="13"/>
      <c r="B420" s="226"/>
      <c r="C420" s="227"/>
      <c r="D420" s="219" t="s">
        <v>142</v>
      </c>
      <c r="E420" s="228" t="s">
        <v>19</v>
      </c>
      <c r="F420" s="229" t="s">
        <v>510</v>
      </c>
      <c r="G420" s="227"/>
      <c r="H420" s="228" t="s">
        <v>19</v>
      </c>
      <c r="I420" s="230"/>
      <c r="J420" s="227"/>
      <c r="K420" s="227"/>
      <c r="L420" s="231"/>
      <c r="M420" s="232"/>
      <c r="N420" s="233"/>
      <c r="O420" s="233"/>
      <c r="P420" s="233"/>
      <c r="Q420" s="233"/>
      <c r="R420" s="233"/>
      <c r="S420" s="233"/>
      <c r="T420" s="23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5" t="s">
        <v>142</v>
      </c>
      <c r="AU420" s="235" t="s">
        <v>82</v>
      </c>
      <c r="AV420" s="13" t="s">
        <v>80</v>
      </c>
      <c r="AW420" s="13" t="s">
        <v>33</v>
      </c>
      <c r="AX420" s="13" t="s">
        <v>72</v>
      </c>
      <c r="AY420" s="235" t="s">
        <v>129</v>
      </c>
    </row>
    <row r="421" s="14" customFormat="1">
      <c r="A421" s="14"/>
      <c r="B421" s="236"/>
      <c r="C421" s="237"/>
      <c r="D421" s="219" t="s">
        <v>142</v>
      </c>
      <c r="E421" s="238" t="s">
        <v>19</v>
      </c>
      <c r="F421" s="239" t="s">
        <v>154</v>
      </c>
      <c r="G421" s="237"/>
      <c r="H421" s="240">
        <v>150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6" t="s">
        <v>142</v>
      </c>
      <c r="AU421" s="246" t="s">
        <v>82</v>
      </c>
      <c r="AV421" s="14" t="s">
        <v>82</v>
      </c>
      <c r="AW421" s="14" t="s">
        <v>33</v>
      </c>
      <c r="AX421" s="14" t="s">
        <v>72</v>
      </c>
      <c r="AY421" s="246" t="s">
        <v>129</v>
      </c>
    </row>
    <row r="422" s="2" customFormat="1" ht="16.5" customHeight="1">
      <c r="A422" s="40"/>
      <c r="B422" s="41"/>
      <c r="C422" s="206" t="s">
        <v>511</v>
      </c>
      <c r="D422" s="206" t="s">
        <v>131</v>
      </c>
      <c r="E422" s="207" t="s">
        <v>512</v>
      </c>
      <c r="F422" s="208" t="s">
        <v>513</v>
      </c>
      <c r="G422" s="209" t="s">
        <v>134</v>
      </c>
      <c r="H422" s="210">
        <v>150</v>
      </c>
      <c r="I422" s="211"/>
      <c r="J422" s="212">
        <f>ROUND(I422*H422,2)</f>
        <v>0</v>
      </c>
      <c r="K422" s="208" t="s">
        <v>135</v>
      </c>
      <c r="L422" s="46"/>
      <c r="M422" s="213" t="s">
        <v>19</v>
      </c>
      <c r="N422" s="214" t="s">
        <v>43</v>
      </c>
      <c r="O422" s="86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7" t="s">
        <v>136</v>
      </c>
      <c r="AT422" s="217" t="s">
        <v>131</v>
      </c>
      <c r="AU422" s="217" t="s">
        <v>82</v>
      </c>
      <c r="AY422" s="19" t="s">
        <v>129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9" t="s">
        <v>80</v>
      </c>
      <c r="BK422" s="218">
        <f>ROUND(I422*H422,2)</f>
        <v>0</v>
      </c>
      <c r="BL422" s="19" t="s">
        <v>136</v>
      </c>
      <c r="BM422" s="217" t="s">
        <v>514</v>
      </c>
    </row>
    <row r="423" s="2" customFormat="1">
      <c r="A423" s="40"/>
      <c r="B423" s="41"/>
      <c r="C423" s="42"/>
      <c r="D423" s="219" t="s">
        <v>138</v>
      </c>
      <c r="E423" s="42"/>
      <c r="F423" s="220" t="s">
        <v>515</v>
      </c>
      <c r="G423" s="42"/>
      <c r="H423" s="42"/>
      <c r="I423" s="221"/>
      <c r="J423" s="42"/>
      <c r="K423" s="42"/>
      <c r="L423" s="46"/>
      <c r="M423" s="222"/>
      <c r="N423" s="223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138</v>
      </c>
      <c r="AU423" s="19" t="s">
        <v>82</v>
      </c>
    </row>
    <row r="424" s="2" customFormat="1">
      <c r="A424" s="40"/>
      <c r="B424" s="41"/>
      <c r="C424" s="42"/>
      <c r="D424" s="224" t="s">
        <v>140</v>
      </c>
      <c r="E424" s="42"/>
      <c r="F424" s="225" t="s">
        <v>516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140</v>
      </c>
      <c r="AU424" s="19" t="s">
        <v>82</v>
      </c>
    </row>
    <row r="425" s="13" customFormat="1">
      <c r="A425" s="13"/>
      <c r="B425" s="226"/>
      <c r="C425" s="227"/>
      <c r="D425" s="219" t="s">
        <v>142</v>
      </c>
      <c r="E425" s="228" t="s">
        <v>19</v>
      </c>
      <c r="F425" s="229" t="s">
        <v>510</v>
      </c>
      <c r="G425" s="227"/>
      <c r="H425" s="228" t="s">
        <v>19</v>
      </c>
      <c r="I425" s="230"/>
      <c r="J425" s="227"/>
      <c r="K425" s="227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142</v>
      </c>
      <c r="AU425" s="235" t="s">
        <v>82</v>
      </c>
      <c r="AV425" s="13" t="s">
        <v>80</v>
      </c>
      <c r="AW425" s="13" t="s">
        <v>33</v>
      </c>
      <c r="AX425" s="13" t="s">
        <v>72</v>
      </c>
      <c r="AY425" s="235" t="s">
        <v>129</v>
      </c>
    </row>
    <row r="426" s="14" customFormat="1">
      <c r="A426" s="14"/>
      <c r="B426" s="236"/>
      <c r="C426" s="237"/>
      <c r="D426" s="219" t="s">
        <v>142</v>
      </c>
      <c r="E426" s="238" t="s">
        <v>19</v>
      </c>
      <c r="F426" s="239" t="s">
        <v>154</v>
      </c>
      <c r="G426" s="237"/>
      <c r="H426" s="240">
        <v>150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6" t="s">
        <v>142</v>
      </c>
      <c r="AU426" s="246" t="s">
        <v>82</v>
      </c>
      <c r="AV426" s="14" t="s">
        <v>82</v>
      </c>
      <c r="AW426" s="14" t="s">
        <v>33</v>
      </c>
      <c r="AX426" s="14" t="s">
        <v>72</v>
      </c>
      <c r="AY426" s="246" t="s">
        <v>129</v>
      </c>
    </row>
    <row r="427" s="2" customFormat="1" ht="16.5" customHeight="1">
      <c r="A427" s="40"/>
      <c r="B427" s="41"/>
      <c r="C427" s="206" t="s">
        <v>517</v>
      </c>
      <c r="D427" s="206" t="s">
        <v>131</v>
      </c>
      <c r="E427" s="207" t="s">
        <v>518</v>
      </c>
      <c r="F427" s="208" t="s">
        <v>519</v>
      </c>
      <c r="G427" s="209" t="s">
        <v>134</v>
      </c>
      <c r="H427" s="210">
        <v>2300</v>
      </c>
      <c r="I427" s="211"/>
      <c r="J427" s="212">
        <f>ROUND(I427*H427,2)</f>
        <v>0</v>
      </c>
      <c r="K427" s="208" t="s">
        <v>135</v>
      </c>
      <c r="L427" s="46"/>
      <c r="M427" s="213" t="s">
        <v>19</v>
      </c>
      <c r="N427" s="214" t="s">
        <v>43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136</v>
      </c>
      <c r="AT427" s="217" t="s">
        <v>131</v>
      </c>
      <c r="AU427" s="217" t="s">
        <v>82</v>
      </c>
      <c r="AY427" s="19" t="s">
        <v>129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80</v>
      </c>
      <c r="BK427" s="218">
        <f>ROUND(I427*H427,2)</f>
        <v>0</v>
      </c>
      <c r="BL427" s="19" t="s">
        <v>136</v>
      </c>
      <c r="BM427" s="217" t="s">
        <v>520</v>
      </c>
    </row>
    <row r="428" s="2" customFormat="1">
      <c r="A428" s="40"/>
      <c r="B428" s="41"/>
      <c r="C428" s="42"/>
      <c r="D428" s="219" t="s">
        <v>138</v>
      </c>
      <c r="E428" s="42"/>
      <c r="F428" s="220" t="s">
        <v>521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138</v>
      </c>
      <c r="AU428" s="19" t="s">
        <v>82</v>
      </c>
    </row>
    <row r="429" s="2" customFormat="1">
      <c r="A429" s="40"/>
      <c r="B429" s="41"/>
      <c r="C429" s="42"/>
      <c r="D429" s="224" t="s">
        <v>140</v>
      </c>
      <c r="E429" s="42"/>
      <c r="F429" s="225" t="s">
        <v>522</v>
      </c>
      <c r="G429" s="42"/>
      <c r="H429" s="42"/>
      <c r="I429" s="221"/>
      <c r="J429" s="42"/>
      <c r="K429" s="42"/>
      <c r="L429" s="46"/>
      <c r="M429" s="222"/>
      <c r="N429" s="223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140</v>
      </c>
      <c r="AU429" s="19" t="s">
        <v>82</v>
      </c>
    </row>
    <row r="430" s="13" customFormat="1">
      <c r="A430" s="13"/>
      <c r="B430" s="226"/>
      <c r="C430" s="227"/>
      <c r="D430" s="219" t="s">
        <v>142</v>
      </c>
      <c r="E430" s="228" t="s">
        <v>19</v>
      </c>
      <c r="F430" s="229" t="s">
        <v>523</v>
      </c>
      <c r="G430" s="227"/>
      <c r="H430" s="228" t="s">
        <v>19</v>
      </c>
      <c r="I430" s="230"/>
      <c r="J430" s="227"/>
      <c r="K430" s="227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142</v>
      </c>
      <c r="AU430" s="235" t="s">
        <v>82</v>
      </c>
      <c r="AV430" s="13" t="s">
        <v>80</v>
      </c>
      <c r="AW430" s="13" t="s">
        <v>33</v>
      </c>
      <c r="AX430" s="13" t="s">
        <v>72</v>
      </c>
      <c r="AY430" s="235" t="s">
        <v>129</v>
      </c>
    </row>
    <row r="431" s="14" customFormat="1">
      <c r="A431" s="14"/>
      <c r="B431" s="236"/>
      <c r="C431" s="237"/>
      <c r="D431" s="219" t="s">
        <v>142</v>
      </c>
      <c r="E431" s="238" t="s">
        <v>19</v>
      </c>
      <c r="F431" s="239" t="s">
        <v>524</v>
      </c>
      <c r="G431" s="237"/>
      <c r="H431" s="240">
        <v>2300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142</v>
      </c>
      <c r="AU431" s="246" t="s">
        <v>82</v>
      </c>
      <c r="AV431" s="14" t="s">
        <v>82</v>
      </c>
      <c r="AW431" s="14" t="s">
        <v>33</v>
      </c>
      <c r="AX431" s="14" t="s">
        <v>72</v>
      </c>
      <c r="AY431" s="246" t="s">
        <v>129</v>
      </c>
    </row>
    <row r="432" s="2" customFormat="1" ht="16.5" customHeight="1">
      <c r="A432" s="40"/>
      <c r="B432" s="41"/>
      <c r="C432" s="206" t="s">
        <v>525</v>
      </c>
      <c r="D432" s="206" t="s">
        <v>131</v>
      </c>
      <c r="E432" s="207" t="s">
        <v>526</v>
      </c>
      <c r="F432" s="208" t="s">
        <v>527</v>
      </c>
      <c r="G432" s="209" t="s">
        <v>198</v>
      </c>
      <c r="H432" s="210">
        <v>2300</v>
      </c>
      <c r="I432" s="211"/>
      <c r="J432" s="212">
        <f>ROUND(I432*H432,2)</f>
        <v>0</v>
      </c>
      <c r="K432" s="208" t="s">
        <v>135</v>
      </c>
      <c r="L432" s="46"/>
      <c r="M432" s="213" t="s">
        <v>19</v>
      </c>
      <c r="N432" s="214" t="s">
        <v>43</v>
      </c>
      <c r="O432" s="86"/>
      <c r="P432" s="215">
        <f>O432*H432</f>
        <v>0</v>
      </c>
      <c r="Q432" s="215">
        <v>0</v>
      </c>
      <c r="R432" s="215">
        <f>Q432*H432</f>
        <v>0</v>
      </c>
      <c r="S432" s="215">
        <v>0</v>
      </c>
      <c r="T432" s="21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136</v>
      </c>
      <c r="AT432" s="217" t="s">
        <v>131</v>
      </c>
      <c r="AU432" s="217" t="s">
        <v>82</v>
      </c>
      <c r="AY432" s="19" t="s">
        <v>129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80</v>
      </c>
      <c r="BK432" s="218">
        <f>ROUND(I432*H432,2)</f>
        <v>0</v>
      </c>
      <c r="BL432" s="19" t="s">
        <v>136</v>
      </c>
      <c r="BM432" s="217" t="s">
        <v>528</v>
      </c>
    </row>
    <row r="433" s="2" customFormat="1">
      <c r="A433" s="40"/>
      <c r="B433" s="41"/>
      <c r="C433" s="42"/>
      <c r="D433" s="219" t="s">
        <v>138</v>
      </c>
      <c r="E433" s="42"/>
      <c r="F433" s="220" t="s">
        <v>529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138</v>
      </c>
      <c r="AU433" s="19" t="s">
        <v>82</v>
      </c>
    </row>
    <row r="434" s="2" customFormat="1">
      <c r="A434" s="40"/>
      <c r="B434" s="41"/>
      <c r="C434" s="42"/>
      <c r="D434" s="224" t="s">
        <v>140</v>
      </c>
      <c r="E434" s="42"/>
      <c r="F434" s="225" t="s">
        <v>530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140</v>
      </c>
      <c r="AU434" s="19" t="s">
        <v>82</v>
      </c>
    </row>
    <row r="435" s="13" customFormat="1">
      <c r="A435" s="13"/>
      <c r="B435" s="226"/>
      <c r="C435" s="227"/>
      <c r="D435" s="219" t="s">
        <v>142</v>
      </c>
      <c r="E435" s="228" t="s">
        <v>19</v>
      </c>
      <c r="F435" s="229" t="s">
        <v>531</v>
      </c>
      <c r="G435" s="227"/>
      <c r="H435" s="228" t="s">
        <v>19</v>
      </c>
      <c r="I435" s="230"/>
      <c r="J435" s="227"/>
      <c r="K435" s="227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142</v>
      </c>
      <c r="AU435" s="235" t="s">
        <v>82</v>
      </c>
      <c r="AV435" s="13" t="s">
        <v>80</v>
      </c>
      <c r="AW435" s="13" t="s">
        <v>33</v>
      </c>
      <c r="AX435" s="13" t="s">
        <v>72</v>
      </c>
      <c r="AY435" s="235" t="s">
        <v>129</v>
      </c>
    </row>
    <row r="436" s="14" customFormat="1">
      <c r="A436" s="14"/>
      <c r="B436" s="236"/>
      <c r="C436" s="237"/>
      <c r="D436" s="219" t="s">
        <v>142</v>
      </c>
      <c r="E436" s="238" t="s">
        <v>19</v>
      </c>
      <c r="F436" s="239" t="s">
        <v>524</v>
      </c>
      <c r="G436" s="237"/>
      <c r="H436" s="240">
        <v>2300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142</v>
      </c>
      <c r="AU436" s="246" t="s">
        <v>82</v>
      </c>
      <c r="AV436" s="14" t="s">
        <v>82</v>
      </c>
      <c r="AW436" s="14" t="s">
        <v>33</v>
      </c>
      <c r="AX436" s="14" t="s">
        <v>72</v>
      </c>
      <c r="AY436" s="246" t="s">
        <v>129</v>
      </c>
    </row>
    <row r="437" s="2" customFormat="1" ht="16.5" customHeight="1">
      <c r="A437" s="40"/>
      <c r="B437" s="41"/>
      <c r="C437" s="258" t="s">
        <v>532</v>
      </c>
      <c r="D437" s="258" t="s">
        <v>236</v>
      </c>
      <c r="E437" s="259" t="s">
        <v>533</v>
      </c>
      <c r="F437" s="260" t="s">
        <v>534</v>
      </c>
      <c r="G437" s="261" t="s">
        <v>266</v>
      </c>
      <c r="H437" s="262">
        <v>4370</v>
      </c>
      <c r="I437" s="263"/>
      <c r="J437" s="264">
        <f>ROUND(I437*H437,2)</f>
        <v>0</v>
      </c>
      <c r="K437" s="260" t="s">
        <v>19</v>
      </c>
      <c r="L437" s="265"/>
      <c r="M437" s="266" t="s">
        <v>19</v>
      </c>
      <c r="N437" s="267" t="s">
        <v>43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195</v>
      </c>
      <c r="AT437" s="217" t="s">
        <v>236</v>
      </c>
      <c r="AU437" s="217" t="s">
        <v>82</v>
      </c>
      <c r="AY437" s="19" t="s">
        <v>129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80</v>
      </c>
      <c r="BK437" s="218">
        <f>ROUND(I437*H437,2)</f>
        <v>0</v>
      </c>
      <c r="BL437" s="19" t="s">
        <v>136</v>
      </c>
      <c r="BM437" s="217" t="s">
        <v>535</v>
      </c>
    </row>
    <row r="438" s="2" customFormat="1">
      <c r="A438" s="40"/>
      <c r="B438" s="41"/>
      <c r="C438" s="42"/>
      <c r="D438" s="219" t="s">
        <v>138</v>
      </c>
      <c r="E438" s="42"/>
      <c r="F438" s="220" t="s">
        <v>534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138</v>
      </c>
      <c r="AU438" s="19" t="s">
        <v>82</v>
      </c>
    </row>
    <row r="439" s="2" customFormat="1">
      <c r="A439" s="40"/>
      <c r="B439" s="41"/>
      <c r="C439" s="42"/>
      <c r="D439" s="219" t="s">
        <v>240</v>
      </c>
      <c r="E439" s="42"/>
      <c r="F439" s="268" t="s">
        <v>536</v>
      </c>
      <c r="G439" s="42"/>
      <c r="H439" s="42"/>
      <c r="I439" s="221"/>
      <c r="J439" s="42"/>
      <c r="K439" s="42"/>
      <c r="L439" s="46"/>
      <c r="M439" s="222"/>
      <c r="N439" s="223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240</v>
      </c>
      <c r="AU439" s="19" t="s">
        <v>82</v>
      </c>
    </row>
    <row r="440" s="13" customFormat="1">
      <c r="A440" s="13"/>
      <c r="B440" s="226"/>
      <c r="C440" s="227"/>
      <c r="D440" s="219" t="s">
        <v>142</v>
      </c>
      <c r="E440" s="228" t="s">
        <v>19</v>
      </c>
      <c r="F440" s="229" t="s">
        <v>531</v>
      </c>
      <c r="G440" s="227"/>
      <c r="H440" s="228" t="s">
        <v>19</v>
      </c>
      <c r="I440" s="230"/>
      <c r="J440" s="227"/>
      <c r="K440" s="227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142</v>
      </c>
      <c r="AU440" s="235" t="s">
        <v>82</v>
      </c>
      <c r="AV440" s="13" t="s">
        <v>80</v>
      </c>
      <c r="AW440" s="13" t="s">
        <v>33</v>
      </c>
      <c r="AX440" s="13" t="s">
        <v>72</v>
      </c>
      <c r="AY440" s="235" t="s">
        <v>129</v>
      </c>
    </row>
    <row r="441" s="14" customFormat="1">
      <c r="A441" s="14"/>
      <c r="B441" s="236"/>
      <c r="C441" s="237"/>
      <c r="D441" s="219" t="s">
        <v>142</v>
      </c>
      <c r="E441" s="238" t="s">
        <v>19</v>
      </c>
      <c r="F441" s="239" t="s">
        <v>524</v>
      </c>
      <c r="G441" s="237"/>
      <c r="H441" s="240">
        <v>2300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6" t="s">
        <v>142</v>
      </c>
      <c r="AU441" s="246" t="s">
        <v>82</v>
      </c>
      <c r="AV441" s="14" t="s">
        <v>82</v>
      </c>
      <c r="AW441" s="14" t="s">
        <v>33</v>
      </c>
      <c r="AX441" s="14" t="s">
        <v>72</v>
      </c>
      <c r="AY441" s="246" t="s">
        <v>129</v>
      </c>
    </row>
    <row r="442" s="15" customFormat="1">
      <c r="A442" s="15"/>
      <c r="B442" s="247"/>
      <c r="C442" s="248"/>
      <c r="D442" s="219" t="s">
        <v>142</v>
      </c>
      <c r="E442" s="249" t="s">
        <v>19</v>
      </c>
      <c r="F442" s="250" t="s">
        <v>147</v>
      </c>
      <c r="G442" s="248"/>
      <c r="H442" s="251">
        <v>2300</v>
      </c>
      <c r="I442" s="252"/>
      <c r="J442" s="248"/>
      <c r="K442" s="248"/>
      <c r="L442" s="253"/>
      <c r="M442" s="254"/>
      <c r="N442" s="255"/>
      <c r="O442" s="255"/>
      <c r="P442" s="255"/>
      <c r="Q442" s="255"/>
      <c r="R442" s="255"/>
      <c r="S442" s="255"/>
      <c r="T442" s="25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7" t="s">
        <v>142</v>
      </c>
      <c r="AU442" s="257" t="s">
        <v>82</v>
      </c>
      <c r="AV442" s="15" t="s">
        <v>136</v>
      </c>
      <c r="AW442" s="15" t="s">
        <v>4</v>
      </c>
      <c r="AX442" s="15" t="s">
        <v>80</v>
      </c>
      <c r="AY442" s="257" t="s">
        <v>129</v>
      </c>
    </row>
    <row r="443" s="14" customFormat="1">
      <c r="A443" s="14"/>
      <c r="B443" s="236"/>
      <c r="C443" s="237"/>
      <c r="D443" s="219" t="s">
        <v>142</v>
      </c>
      <c r="E443" s="237"/>
      <c r="F443" s="239" t="s">
        <v>537</v>
      </c>
      <c r="G443" s="237"/>
      <c r="H443" s="240">
        <v>4370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142</v>
      </c>
      <c r="AU443" s="246" t="s">
        <v>82</v>
      </c>
      <c r="AV443" s="14" t="s">
        <v>82</v>
      </c>
      <c r="AW443" s="14" t="s">
        <v>4</v>
      </c>
      <c r="AX443" s="14" t="s">
        <v>80</v>
      </c>
      <c r="AY443" s="246" t="s">
        <v>129</v>
      </c>
    </row>
    <row r="444" s="2" customFormat="1" ht="16.5" customHeight="1">
      <c r="A444" s="40"/>
      <c r="B444" s="41"/>
      <c r="C444" s="206" t="s">
        <v>538</v>
      </c>
      <c r="D444" s="206" t="s">
        <v>131</v>
      </c>
      <c r="E444" s="207" t="s">
        <v>539</v>
      </c>
      <c r="F444" s="208" t="s">
        <v>540</v>
      </c>
      <c r="G444" s="209" t="s">
        <v>134</v>
      </c>
      <c r="H444" s="210">
        <v>150</v>
      </c>
      <c r="I444" s="211"/>
      <c r="J444" s="212">
        <f>ROUND(I444*H444,2)</f>
        <v>0</v>
      </c>
      <c r="K444" s="208" t="s">
        <v>135</v>
      </c>
      <c r="L444" s="46"/>
      <c r="M444" s="213" t="s">
        <v>19</v>
      </c>
      <c r="N444" s="214" t="s">
        <v>43</v>
      </c>
      <c r="O444" s="86"/>
      <c r="P444" s="215">
        <f>O444*H444</f>
        <v>0</v>
      </c>
      <c r="Q444" s="215">
        <v>0</v>
      </c>
      <c r="R444" s="215">
        <f>Q444*H444</f>
        <v>0</v>
      </c>
      <c r="S444" s="215">
        <v>0</v>
      </c>
      <c r="T444" s="216">
        <f>S444*H444</f>
        <v>0</v>
      </c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R444" s="217" t="s">
        <v>136</v>
      </c>
      <c r="AT444" s="217" t="s">
        <v>131</v>
      </c>
      <c r="AU444" s="217" t="s">
        <v>82</v>
      </c>
      <c r="AY444" s="19" t="s">
        <v>129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9" t="s">
        <v>80</v>
      </c>
      <c r="BK444" s="218">
        <f>ROUND(I444*H444,2)</f>
        <v>0</v>
      </c>
      <c r="BL444" s="19" t="s">
        <v>136</v>
      </c>
      <c r="BM444" s="217" t="s">
        <v>541</v>
      </c>
    </row>
    <row r="445" s="2" customFormat="1">
      <c r="A445" s="40"/>
      <c r="B445" s="41"/>
      <c r="C445" s="42"/>
      <c r="D445" s="219" t="s">
        <v>138</v>
      </c>
      <c r="E445" s="42"/>
      <c r="F445" s="220" t="s">
        <v>542</v>
      </c>
      <c r="G445" s="42"/>
      <c r="H445" s="42"/>
      <c r="I445" s="221"/>
      <c r="J445" s="42"/>
      <c r="K445" s="42"/>
      <c r="L445" s="46"/>
      <c r="M445" s="222"/>
      <c r="N445" s="223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138</v>
      </c>
      <c r="AU445" s="19" t="s">
        <v>82</v>
      </c>
    </row>
    <row r="446" s="2" customFormat="1">
      <c r="A446" s="40"/>
      <c r="B446" s="41"/>
      <c r="C446" s="42"/>
      <c r="D446" s="224" t="s">
        <v>140</v>
      </c>
      <c r="E446" s="42"/>
      <c r="F446" s="225" t="s">
        <v>543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140</v>
      </c>
      <c r="AU446" s="19" t="s">
        <v>82</v>
      </c>
    </row>
    <row r="447" s="13" customFormat="1">
      <c r="A447" s="13"/>
      <c r="B447" s="226"/>
      <c r="C447" s="227"/>
      <c r="D447" s="219" t="s">
        <v>142</v>
      </c>
      <c r="E447" s="228" t="s">
        <v>19</v>
      </c>
      <c r="F447" s="229" t="s">
        <v>510</v>
      </c>
      <c r="G447" s="227"/>
      <c r="H447" s="228" t="s">
        <v>19</v>
      </c>
      <c r="I447" s="230"/>
      <c r="J447" s="227"/>
      <c r="K447" s="227"/>
      <c r="L447" s="231"/>
      <c r="M447" s="232"/>
      <c r="N447" s="233"/>
      <c r="O447" s="233"/>
      <c r="P447" s="233"/>
      <c r="Q447" s="233"/>
      <c r="R447" s="233"/>
      <c r="S447" s="233"/>
      <c r="T447" s="23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5" t="s">
        <v>142</v>
      </c>
      <c r="AU447" s="235" t="s">
        <v>82</v>
      </c>
      <c r="AV447" s="13" t="s">
        <v>80</v>
      </c>
      <c r="AW447" s="13" t="s">
        <v>33</v>
      </c>
      <c r="AX447" s="13" t="s">
        <v>72</v>
      </c>
      <c r="AY447" s="235" t="s">
        <v>129</v>
      </c>
    </row>
    <row r="448" s="14" customFormat="1">
      <c r="A448" s="14"/>
      <c r="B448" s="236"/>
      <c r="C448" s="237"/>
      <c r="D448" s="219" t="s">
        <v>142</v>
      </c>
      <c r="E448" s="238" t="s">
        <v>19</v>
      </c>
      <c r="F448" s="239" t="s">
        <v>154</v>
      </c>
      <c r="G448" s="237"/>
      <c r="H448" s="240">
        <v>150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6" t="s">
        <v>142</v>
      </c>
      <c r="AU448" s="246" t="s">
        <v>82</v>
      </c>
      <c r="AV448" s="14" t="s">
        <v>82</v>
      </c>
      <c r="AW448" s="14" t="s">
        <v>33</v>
      </c>
      <c r="AX448" s="14" t="s">
        <v>72</v>
      </c>
      <c r="AY448" s="246" t="s">
        <v>129</v>
      </c>
    </row>
    <row r="449" s="2" customFormat="1" ht="16.5" customHeight="1">
      <c r="A449" s="40"/>
      <c r="B449" s="41"/>
      <c r="C449" s="206" t="s">
        <v>544</v>
      </c>
      <c r="D449" s="206" t="s">
        <v>131</v>
      </c>
      <c r="E449" s="207" t="s">
        <v>545</v>
      </c>
      <c r="F449" s="208" t="s">
        <v>546</v>
      </c>
      <c r="G449" s="209" t="s">
        <v>134</v>
      </c>
      <c r="H449" s="210">
        <v>150</v>
      </c>
      <c r="I449" s="211"/>
      <c r="J449" s="212">
        <f>ROUND(I449*H449,2)</f>
        <v>0</v>
      </c>
      <c r="K449" s="208" t="s">
        <v>19</v>
      </c>
      <c r="L449" s="46"/>
      <c r="M449" s="213" t="s">
        <v>19</v>
      </c>
      <c r="N449" s="214" t="s">
        <v>43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136</v>
      </c>
      <c r="AT449" s="217" t="s">
        <v>131</v>
      </c>
      <c r="AU449" s="217" t="s">
        <v>82</v>
      </c>
      <c r="AY449" s="19" t="s">
        <v>129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80</v>
      </c>
      <c r="BK449" s="218">
        <f>ROUND(I449*H449,2)</f>
        <v>0</v>
      </c>
      <c r="BL449" s="19" t="s">
        <v>136</v>
      </c>
      <c r="BM449" s="217" t="s">
        <v>547</v>
      </c>
    </row>
    <row r="450" s="2" customFormat="1">
      <c r="A450" s="40"/>
      <c r="B450" s="41"/>
      <c r="C450" s="42"/>
      <c r="D450" s="219" t="s">
        <v>138</v>
      </c>
      <c r="E450" s="42"/>
      <c r="F450" s="220" t="s">
        <v>548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138</v>
      </c>
      <c r="AU450" s="19" t="s">
        <v>82</v>
      </c>
    </row>
    <row r="451" s="13" customFormat="1">
      <c r="A451" s="13"/>
      <c r="B451" s="226"/>
      <c r="C451" s="227"/>
      <c r="D451" s="219" t="s">
        <v>142</v>
      </c>
      <c r="E451" s="228" t="s">
        <v>19</v>
      </c>
      <c r="F451" s="229" t="s">
        <v>549</v>
      </c>
      <c r="G451" s="227"/>
      <c r="H451" s="228" t="s">
        <v>19</v>
      </c>
      <c r="I451" s="230"/>
      <c r="J451" s="227"/>
      <c r="K451" s="227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142</v>
      </c>
      <c r="AU451" s="235" t="s">
        <v>82</v>
      </c>
      <c r="AV451" s="13" t="s">
        <v>80</v>
      </c>
      <c r="AW451" s="13" t="s">
        <v>33</v>
      </c>
      <c r="AX451" s="13" t="s">
        <v>72</v>
      </c>
      <c r="AY451" s="235" t="s">
        <v>129</v>
      </c>
    </row>
    <row r="452" s="13" customFormat="1">
      <c r="A452" s="13"/>
      <c r="B452" s="226"/>
      <c r="C452" s="227"/>
      <c r="D452" s="219" t="s">
        <v>142</v>
      </c>
      <c r="E452" s="228" t="s">
        <v>19</v>
      </c>
      <c r="F452" s="229" t="s">
        <v>510</v>
      </c>
      <c r="G452" s="227"/>
      <c r="H452" s="228" t="s">
        <v>19</v>
      </c>
      <c r="I452" s="230"/>
      <c r="J452" s="227"/>
      <c r="K452" s="227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142</v>
      </c>
      <c r="AU452" s="235" t="s">
        <v>82</v>
      </c>
      <c r="AV452" s="13" t="s">
        <v>80</v>
      </c>
      <c r="AW452" s="13" t="s">
        <v>33</v>
      </c>
      <c r="AX452" s="13" t="s">
        <v>72</v>
      </c>
      <c r="AY452" s="235" t="s">
        <v>129</v>
      </c>
    </row>
    <row r="453" s="14" customFormat="1">
      <c r="A453" s="14"/>
      <c r="B453" s="236"/>
      <c r="C453" s="237"/>
      <c r="D453" s="219" t="s">
        <v>142</v>
      </c>
      <c r="E453" s="238" t="s">
        <v>19</v>
      </c>
      <c r="F453" s="239" t="s">
        <v>154</v>
      </c>
      <c r="G453" s="237"/>
      <c r="H453" s="240">
        <v>150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142</v>
      </c>
      <c r="AU453" s="246" t="s">
        <v>82</v>
      </c>
      <c r="AV453" s="14" t="s">
        <v>82</v>
      </c>
      <c r="AW453" s="14" t="s">
        <v>33</v>
      </c>
      <c r="AX453" s="14" t="s">
        <v>72</v>
      </c>
      <c r="AY453" s="246" t="s">
        <v>129</v>
      </c>
    </row>
    <row r="454" s="2" customFormat="1" ht="21.75" customHeight="1">
      <c r="A454" s="40"/>
      <c r="B454" s="41"/>
      <c r="C454" s="206" t="s">
        <v>550</v>
      </c>
      <c r="D454" s="206" t="s">
        <v>131</v>
      </c>
      <c r="E454" s="207" t="s">
        <v>551</v>
      </c>
      <c r="F454" s="208" t="s">
        <v>552</v>
      </c>
      <c r="G454" s="209" t="s">
        <v>134</v>
      </c>
      <c r="H454" s="210">
        <v>150</v>
      </c>
      <c r="I454" s="211"/>
      <c r="J454" s="212">
        <f>ROUND(I454*H454,2)</f>
        <v>0</v>
      </c>
      <c r="K454" s="208" t="s">
        <v>135</v>
      </c>
      <c r="L454" s="46"/>
      <c r="M454" s="213" t="s">
        <v>19</v>
      </c>
      <c r="N454" s="214" t="s">
        <v>43</v>
      </c>
      <c r="O454" s="86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R454" s="217" t="s">
        <v>136</v>
      </c>
      <c r="AT454" s="217" t="s">
        <v>131</v>
      </c>
      <c r="AU454" s="217" t="s">
        <v>82</v>
      </c>
      <c r="AY454" s="19" t="s">
        <v>129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9" t="s">
        <v>80</v>
      </c>
      <c r="BK454" s="218">
        <f>ROUND(I454*H454,2)</f>
        <v>0</v>
      </c>
      <c r="BL454" s="19" t="s">
        <v>136</v>
      </c>
      <c r="BM454" s="217" t="s">
        <v>553</v>
      </c>
    </row>
    <row r="455" s="2" customFormat="1">
      <c r="A455" s="40"/>
      <c r="B455" s="41"/>
      <c r="C455" s="42"/>
      <c r="D455" s="219" t="s">
        <v>138</v>
      </c>
      <c r="E455" s="42"/>
      <c r="F455" s="220" t="s">
        <v>554</v>
      </c>
      <c r="G455" s="42"/>
      <c r="H455" s="42"/>
      <c r="I455" s="221"/>
      <c r="J455" s="42"/>
      <c r="K455" s="42"/>
      <c r="L455" s="46"/>
      <c r="M455" s="222"/>
      <c r="N455" s="223"/>
      <c r="O455" s="86"/>
      <c r="P455" s="86"/>
      <c r="Q455" s="86"/>
      <c r="R455" s="86"/>
      <c r="S455" s="86"/>
      <c r="T455" s="87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T455" s="19" t="s">
        <v>138</v>
      </c>
      <c r="AU455" s="19" t="s">
        <v>82</v>
      </c>
    </row>
    <row r="456" s="2" customFormat="1">
      <c r="A456" s="40"/>
      <c r="B456" s="41"/>
      <c r="C456" s="42"/>
      <c r="D456" s="224" t="s">
        <v>140</v>
      </c>
      <c r="E456" s="42"/>
      <c r="F456" s="225" t="s">
        <v>555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140</v>
      </c>
      <c r="AU456" s="19" t="s">
        <v>82</v>
      </c>
    </row>
    <row r="457" s="13" customFormat="1">
      <c r="A457" s="13"/>
      <c r="B457" s="226"/>
      <c r="C457" s="227"/>
      <c r="D457" s="219" t="s">
        <v>142</v>
      </c>
      <c r="E457" s="228" t="s">
        <v>19</v>
      </c>
      <c r="F457" s="229" t="s">
        <v>510</v>
      </c>
      <c r="G457" s="227"/>
      <c r="H457" s="228" t="s">
        <v>19</v>
      </c>
      <c r="I457" s="230"/>
      <c r="J457" s="227"/>
      <c r="K457" s="227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142</v>
      </c>
      <c r="AU457" s="235" t="s">
        <v>82</v>
      </c>
      <c r="AV457" s="13" t="s">
        <v>80</v>
      </c>
      <c r="AW457" s="13" t="s">
        <v>33</v>
      </c>
      <c r="AX457" s="13" t="s">
        <v>72</v>
      </c>
      <c r="AY457" s="235" t="s">
        <v>129</v>
      </c>
    </row>
    <row r="458" s="14" customFormat="1">
      <c r="A458" s="14"/>
      <c r="B458" s="236"/>
      <c r="C458" s="237"/>
      <c r="D458" s="219" t="s">
        <v>142</v>
      </c>
      <c r="E458" s="238" t="s">
        <v>19</v>
      </c>
      <c r="F458" s="239" t="s">
        <v>154</v>
      </c>
      <c r="G458" s="237"/>
      <c r="H458" s="240">
        <v>150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46" t="s">
        <v>142</v>
      </c>
      <c r="AU458" s="246" t="s">
        <v>82</v>
      </c>
      <c r="AV458" s="14" t="s">
        <v>82</v>
      </c>
      <c r="AW458" s="14" t="s">
        <v>33</v>
      </c>
      <c r="AX458" s="14" t="s">
        <v>72</v>
      </c>
      <c r="AY458" s="246" t="s">
        <v>129</v>
      </c>
    </row>
    <row r="459" s="2" customFormat="1" ht="16.5" customHeight="1">
      <c r="A459" s="40"/>
      <c r="B459" s="41"/>
      <c r="C459" s="206" t="s">
        <v>556</v>
      </c>
      <c r="D459" s="206" t="s">
        <v>131</v>
      </c>
      <c r="E459" s="207" t="s">
        <v>557</v>
      </c>
      <c r="F459" s="208" t="s">
        <v>558</v>
      </c>
      <c r="G459" s="209" t="s">
        <v>134</v>
      </c>
      <c r="H459" s="210">
        <v>150</v>
      </c>
      <c r="I459" s="211"/>
      <c r="J459" s="212">
        <f>ROUND(I459*H459,2)</f>
        <v>0</v>
      </c>
      <c r="K459" s="208" t="s">
        <v>135</v>
      </c>
      <c r="L459" s="46"/>
      <c r="M459" s="213" t="s">
        <v>19</v>
      </c>
      <c r="N459" s="214" t="s">
        <v>43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136</v>
      </c>
      <c r="AT459" s="217" t="s">
        <v>131</v>
      </c>
      <c r="AU459" s="217" t="s">
        <v>82</v>
      </c>
      <c r="AY459" s="19" t="s">
        <v>129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80</v>
      </c>
      <c r="BK459" s="218">
        <f>ROUND(I459*H459,2)</f>
        <v>0</v>
      </c>
      <c r="BL459" s="19" t="s">
        <v>136</v>
      </c>
      <c r="BM459" s="217" t="s">
        <v>559</v>
      </c>
    </row>
    <row r="460" s="2" customFormat="1">
      <c r="A460" s="40"/>
      <c r="B460" s="41"/>
      <c r="C460" s="42"/>
      <c r="D460" s="219" t="s">
        <v>138</v>
      </c>
      <c r="E460" s="42"/>
      <c r="F460" s="220" t="s">
        <v>560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138</v>
      </c>
      <c r="AU460" s="19" t="s">
        <v>82</v>
      </c>
    </row>
    <row r="461" s="2" customFormat="1">
      <c r="A461" s="40"/>
      <c r="B461" s="41"/>
      <c r="C461" s="42"/>
      <c r="D461" s="224" t="s">
        <v>140</v>
      </c>
      <c r="E461" s="42"/>
      <c r="F461" s="225" t="s">
        <v>561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140</v>
      </c>
      <c r="AU461" s="19" t="s">
        <v>82</v>
      </c>
    </row>
    <row r="462" s="13" customFormat="1">
      <c r="A462" s="13"/>
      <c r="B462" s="226"/>
      <c r="C462" s="227"/>
      <c r="D462" s="219" t="s">
        <v>142</v>
      </c>
      <c r="E462" s="228" t="s">
        <v>19</v>
      </c>
      <c r="F462" s="229" t="s">
        <v>510</v>
      </c>
      <c r="G462" s="227"/>
      <c r="H462" s="228" t="s">
        <v>19</v>
      </c>
      <c r="I462" s="230"/>
      <c r="J462" s="227"/>
      <c r="K462" s="227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142</v>
      </c>
      <c r="AU462" s="235" t="s">
        <v>82</v>
      </c>
      <c r="AV462" s="13" t="s">
        <v>80</v>
      </c>
      <c r="AW462" s="13" t="s">
        <v>33</v>
      </c>
      <c r="AX462" s="13" t="s">
        <v>72</v>
      </c>
      <c r="AY462" s="235" t="s">
        <v>129</v>
      </c>
    </row>
    <row r="463" s="14" customFormat="1">
      <c r="A463" s="14"/>
      <c r="B463" s="236"/>
      <c r="C463" s="237"/>
      <c r="D463" s="219" t="s">
        <v>142</v>
      </c>
      <c r="E463" s="238" t="s">
        <v>19</v>
      </c>
      <c r="F463" s="239" t="s">
        <v>154</v>
      </c>
      <c r="G463" s="237"/>
      <c r="H463" s="240">
        <v>150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142</v>
      </c>
      <c r="AU463" s="246" t="s">
        <v>82</v>
      </c>
      <c r="AV463" s="14" t="s">
        <v>82</v>
      </c>
      <c r="AW463" s="14" t="s">
        <v>33</v>
      </c>
      <c r="AX463" s="14" t="s">
        <v>72</v>
      </c>
      <c r="AY463" s="246" t="s">
        <v>129</v>
      </c>
    </row>
    <row r="464" s="2" customFormat="1" ht="16.5" customHeight="1">
      <c r="A464" s="40"/>
      <c r="B464" s="41"/>
      <c r="C464" s="206" t="s">
        <v>562</v>
      </c>
      <c r="D464" s="206" t="s">
        <v>131</v>
      </c>
      <c r="E464" s="207" t="s">
        <v>563</v>
      </c>
      <c r="F464" s="208" t="s">
        <v>564</v>
      </c>
      <c r="G464" s="209" t="s">
        <v>134</v>
      </c>
      <c r="H464" s="210">
        <v>15</v>
      </c>
      <c r="I464" s="211"/>
      <c r="J464" s="212">
        <f>ROUND(I464*H464,2)</f>
        <v>0</v>
      </c>
      <c r="K464" s="208" t="s">
        <v>135</v>
      </c>
      <c r="L464" s="46"/>
      <c r="M464" s="213" t="s">
        <v>19</v>
      </c>
      <c r="N464" s="214" t="s">
        <v>43</v>
      </c>
      <c r="O464" s="86"/>
      <c r="P464" s="215">
        <f>O464*H464</f>
        <v>0</v>
      </c>
      <c r="Q464" s="215">
        <v>0.85660000000000003</v>
      </c>
      <c r="R464" s="215">
        <f>Q464*H464</f>
        <v>12.849</v>
      </c>
      <c r="S464" s="215">
        <v>0</v>
      </c>
      <c r="T464" s="216">
        <f>S464*H464</f>
        <v>0</v>
      </c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R464" s="217" t="s">
        <v>136</v>
      </c>
      <c r="AT464" s="217" t="s">
        <v>131</v>
      </c>
      <c r="AU464" s="217" t="s">
        <v>82</v>
      </c>
      <c r="AY464" s="19" t="s">
        <v>129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9" t="s">
        <v>80</v>
      </c>
      <c r="BK464" s="218">
        <f>ROUND(I464*H464,2)</f>
        <v>0</v>
      </c>
      <c r="BL464" s="19" t="s">
        <v>136</v>
      </c>
      <c r="BM464" s="217" t="s">
        <v>565</v>
      </c>
    </row>
    <row r="465" s="2" customFormat="1">
      <c r="A465" s="40"/>
      <c r="B465" s="41"/>
      <c r="C465" s="42"/>
      <c r="D465" s="219" t="s">
        <v>138</v>
      </c>
      <c r="E465" s="42"/>
      <c r="F465" s="220" t="s">
        <v>566</v>
      </c>
      <c r="G465" s="42"/>
      <c r="H465" s="42"/>
      <c r="I465" s="221"/>
      <c r="J465" s="42"/>
      <c r="K465" s="42"/>
      <c r="L465" s="46"/>
      <c r="M465" s="222"/>
      <c r="N465" s="223"/>
      <c r="O465" s="86"/>
      <c r="P465" s="86"/>
      <c r="Q465" s="86"/>
      <c r="R465" s="86"/>
      <c r="S465" s="86"/>
      <c r="T465" s="87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138</v>
      </c>
      <c r="AU465" s="19" t="s">
        <v>82</v>
      </c>
    </row>
    <row r="466" s="2" customFormat="1">
      <c r="A466" s="40"/>
      <c r="B466" s="41"/>
      <c r="C466" s="42"/>
      <c r="D466" s="224" t="s">
        <v>140</v>
      </c>
      <c r="E466" s="42"/>
      <c r="F466" s="225" t="s">
        <v>567</v>
      </c>
      <c r="G466" s="42"/>
      <c r="H466" s="42"/>
      <c r="I466" s="221"/>
      <c r="J466" s="42"/>
      <c r="K466" s="42"/>
      <c r="L466" s="46"/>
      <c r="M466" s="222"/>
      <c r="N466" s="223"/>
      <c r="O466" s="86"/>
      <c r="P466" s="86"/>
      <c r="Q466" s="86"/>
      <c r="R466" s="86"/>
      <c r="S466" s="86"/>
      <c r="T466" s="87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T466" s="19" t="s">
        <v>140</v>
      </c>
      <c r="AU466" s="19" t="s">
        <v>82</v>
      </c>
    </row>
    <row r="467" s="2" customFormat="1">
      <c r="A467" s="40"/>
      <c r="B467" s="41"/>
      <c r="C467" s="42"/>
      <c r="D467" s="219" t="s">
        <v>240</v>
      </c>
      <c r="E467" s="42"/>
      <c r="F467" s="268" t="s">
        <v>568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240</v>
      </c>
      <c r="AU467" s="19" t="s">
        <v>82</v>
      </c>
    </row>
    <row r="468" s="13" customFormat="1">
      <c r="A468" s="13"/>
      <c r="B468" s="226"/>
      <c r="C468" s="227"/>
      <c r="D468" s="219" t="s">
        <v>142</v>
      </c>
      <c r="E468" s="228" t="s">
        <v>19</v>
      </c>
      <c r="F468" s="229" t="s">
        <v>479</v>
      </c>
      <c r="G468" s="227"/>
      <c r="H468" s="228" t="s">
        <v>19</v>
      </c>
      <c r="I468" s="230"/>
      <c r="J468" s="227"/>
      <c r="K468" s="227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142</v>
      </c>
      <c r="AU468" s="235" t="s">
        <v>82</v>
      </c>
      <c r="AV468" s="13" t="s">
        <v>80</v>
      </c>
      <c r="AW468" s="13" t="s">
        <v>33</v>
      </c>
      <c r="AX468" s="13" t="s">
        <v>72</v>
      </c>
      <c r="AY468" s="235" t="s">
        <v>129</v>
      </c>
    </row>
    <row r="469" s="13" customFormat="1">
      <c r="A469" s="13"/>
      <c r="B469" s="226"/>
      <c r="C469" s="227"/>
      <c r="D469" s="219" t="s">
        <v>142</v>
      </c>
      <c r="E469" s="228" t="s">
        <v>19</v>
      </c>
      <c r="F469" s="229" t="s">
        <v>480</v>
      </c>
      <c r="G469" s="227"/>
      <c r="H469" s="228" t="s">
        <v>19</v>
      </c>
      <c r="I469" s="230"/>
      <c r="J469" s="227"/>
      <c r="K469" s="227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142</v>
      </c>
      <c r="AU469" s="235" t="s">
        <v>82</v>
      </c>
      <c r="AV469" s="13" t="s">
        <v>80</v>
      </c>
      <c r="AW469" s="13" t="s">
        <v>33</v>
      </c>
      <c r="AX469" s="13" t="s">
        <v>72</v>
      </c>
      <c r="AY469" s="235" t="s">
        <v>129</v>
      </c>
    </row>
    <row r="470" s="14" customFormat="1">
      <c r="A470" s="14"/>
      <c r="B470" s="236"/>
      <c r="C470" s="237"/>
      <c r="D470" s="219" t="s">
        <v>142</v>
      </c>
      <c r="E470" s="238" t="s">
        <v>19</v>
      </c>
      <c r="F470" s="239" t="s">
        <v>250</v>
      </c>
      <c r="G470" s="237"/>
      <c r="H470" s="240">
        <v>15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142</v>
      </c>
      <c r="AU470" s="246" t="s">
        <v>82</v>
      </c>
      <c r="AV470" s="14" t="s">
        <v>82</v>
      </c>
      <c r="AW470" s="14" t="s">
        <v>33</v>
      </c>
      <c r="AX470" s="14" t="s">
        <v>72</v>
      </c>
      <c r="AY470" s="246" t="s">
        <v>129</v>
      </c>
    </row>
    <row r="471" s="2" customFormat="1" ht="16.5" customHeight="1">
      <c r="A471" s="40"/>
      <c r="B471" s="41"/>
      <c r="C471" s="206" t="s">
        <v>569</v>
      </c>
      <c r="D471" s="206" t="s">
        <v>131</v>
      </c>
      <c r="E471" s="207" t="s">
        <v>570</v>
      </c>
      <c r="F471" s="208" t="s">
        <v>571</v>
      </c>
      <c r="G471" s="209" t="s">
        <v>572</v>
      </c>
      <c r="H471" s="210">
        <v>156</v>
      </c>
      <c r="I471" s="211"/>
      <c r="J471" s="212">
        <f>ROUND(I471*H471,2)</f>
        <v>0</v>
      </c>
      <c r="K471" s="208" t="s">
        <v>135</v>
      </c>
      <c r="L471" s="46"/>
      <c r="M471" s="213" t="s">
        <v>19</v>
      </c>
      <c r="N471" s="214" t="s">
        <v>43</v>
      </c>
      <c r="O471" s="86"/>
      <c r="P471" s="215">
        <f>O471*H471</f>
        <v>0</v>
      </c>
      <c r="Q471" s="215">
        <v>0.0035999999999999999</v>
      </c>
      <c r="R471" s="215">
        <f>Q471*H471</f>
        <v>0.56159999999999999</v>
      </c>
      <c r="S471" s="215">
        <v>0</v>
      </c>
      <c r="T471" s="216">
        <f>S471*H471</f>
        <v>0</v>
      </c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R471" s="217" t="s">
        <v>136</v>
      </c>
      <c r="AT471" s="217" t="s">
        <v>131</v>
      </c>
      <c r="AU471" s="217" t="s">
        <v>82</v>
      </c>
      <c r="AY471" s="19" t="s">
        <v>129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9" t="s">
        <v>80</v>
      </c>
      <c r="BK471" s="218">
        <f>ROUND(I471*H471,2)</f>
        <v>0</v>
      </c>
      <c r="BL471" s="19" t="s">
        <v>136</v>
      </c>
      <c r="BM471" s="217" t="s">
        <v>573</v>
      </c>
    </row>
    <row r="472" s="2" customFormat="1">
      <c r="A472" s="40"/>
      <c r="B472" s="41"/>
      <c r="C472" s="42"/>
      <c r="D472" s="219" t="s">
        <v>138</v>
      </c>
      <c r="E472" s="42"/>
      <c r="F472" s="220" t="s">
        <v>574</v>
      </c>
      <c r="G472" s="42"/>
      <c r="H472" s="42"/>
      <c r="I472" s="221"/>
      <c r="J472" s="42"/>
      <c r="K472" s="42"/>
      <c r="L472" s="46"/>
      <c r="M472" s="222"/>
      <c r="N472" s="223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138</v>
      </c>
      <c r="AU472" s="19" t="s">
        <v>82</v>
      </c>
    </row>
    <row r="473" s="2" customFormat="1">
      <c r="A473" s="40"/>
      <c r="B473" s="41"/>
      <c r="C473" s="42"/>
      <c r="D473" s="224" t="s">
        <v>140</v>
      </c>
      <c r="E473" s="42"/>
      <c r="F473" s="225" t="s">
        <v>575</v>
      </c>
      <c r="G473" s="42"/>
      <c r="H473" s="42"/>
      <c r="I473" s="221"/>
      <c r="J473" s="42"/>
      <c r="K473" s="42"/>
      <c r="L473" s="46"/>
      <c r="M473" s="222"/>
      <c r="N473" s="223"/>
      <c r="O473" s="86"/>
      <c r="P473" s="86"/>
      <c r="Q473" s="86"/>
      <c r="R473" s="86"/>
      <c r="S473" s="86"/>
      <c r="T473" s="87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T473" s="19" t="s">
        <v>140</v>
      </c>
      <c r="AU473" s="19" t="s">
        <v>82</v>
      </c>
    </row>
    <row r="474" s="13" customFormat="1">
      <c r="A474" s="13"/>
      <c r="B474" s="226"/>
      <c r="C474" s="227"/>
      <c r="D474" s="219" t="s">
        <v>142</v>
      </c>
      <c r="E474" s="228" t="s">
        <v>19</v>
      </c>
      <c r="F474" s="229" t="s">
        <v>576</v>
      </c>
      <c r="G474" s="227"/>
      <c r="H474" s="228" t="s">
        <v>19</v>
      </c>
      <c r="I474" s="230"/>
      <c r="J474" s="227"/>
      <c r="K474" s="227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142</v>
      </c>
      <c r="AU474" s="235" t="s">
        <v>82</v>
      </c>
      <c r="AV474" s="13" t="s">
        <v>80</v>
      </c>
      <c r="AW474" s="13" t="s">
        <v>33</v>
      </c>
      <c r="AX474" s="13" t="s">
        <v>72</v>
      </c>
      <c r="AY474" s="235" t="s">
        <v>129</v>
      </c>
    </row>
    <row r="475" s="14" customFormat="1">
      <c r="A475" s="14"/>
      <c r="B475" s="236"/>
      <c r="C475" s="237"/>
      <c r="D475" s="219" t="s">
        <v>142</v>
      </c>
      <c r="E475" s="238" t="s">
        <v>19</v>
      </c>
      <c r="F475" s="239" t="s">
        <v>577</v>
      </c>
      <c r="G475" s="237"/>
      <c r="H475" s="240">
        <v>156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6" t="s">
        <v>142</v>
      </c>
      <c r="AU475" s="246" t="s">
        <v>82</v>
      </c>
      <c r="AV475" s="14" t="s">
        <v>82</v>
      </c>
      <c r="AW475" s="14" t="s">
        <v>33</v>
      </c>
      <c r="AX475" s="14" t="s">
        <v>72</v>
      </c>
      <c r="AY475" s="246" t="s">
        <v>129</v>
      </c>
    </row>
    <row r="476" s="12" customFormat="1" ht="22.8" customHeight="1">
      <c r="A476" s="12"/>
      <c r="B476" s="190"/>
      <c r="C476" s="191"/>
      <c r="D476" s="192" t="s">
        <v>71</v>
      </c>
      <c r="E476" s="204" t="s">
        <v>195</v>
      </c>
      <c r="F476" s="204" t="s">
        <v>578</v>
      </c>
      <c r="G476" s="191"/>
      <c r="H476" s="191"/>
      <c r="I476" s="194"/>
      <c r="J476" s="205">
        <f>BK476</f>
        <v>0</v>
      </c>
      <c r="K476" s="191"/>
      <c r="L476" s="196"/>
      <c r="M476" s="197"/>
      <c r="N476" s="198"/>
      <c r="O476" s="198"/>
      <c r="P476" s="199">
        <f>SUM(P477:P487)</f>
        <v>0</v>
      </c>
      <c r="Q476" s="198"/>
      <c r="R476" s="199">
        <f>SUM(R477:R487)</f>
        <v>11.772319999999999</v>
      </c>
      <c r="S476" s="198"/>
      <c r="T476" s="200">
        <f>SUM(T477:T487)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1" t="s">
        <v>80</v>
      </c>
      <c r="AT476" s="202" t="s">
        <v>71</v>
      </c>
      <c r="AU476" s="202" t="s">
        <v>80</v>
      </c>
      <c r="AY476" s="201" t="s">
        <v>129</v>
      </c>
      <c r="BK476" s="203">
        <f>SUM(BK477:BK487)</f>
        <v>0</v>
      </c>
    </row>
    <row r="477" s="2" customFormat="1" ht="21.75" customHeight="1">
      <c r="A477" s="40"/>
      <c r="B477" s="41"/>
      <c r="C477" s="206" t="s">
        <v>579</v>
      </c>
      <c r="D477" s="206" t="s">
        <v>131</v>
      </c>
      <c r="E477" s="207" t="s">
        <v>580</v>
      </c>
      <c r="F477" s="208" t="s">
        <v>581</v>
      </c>
      <c r="G477" s="209" t="s">
        <v>572</v>
      </c>
      <c r="H477" s="210">
        <v>28</v>
      </c>
      <c r="I477" s="211"/>
      <c r="J477" s="212">
        <f>ROUND(I477*H477,2)</f>
        <v>0</v>
      </c>
      <c r="K477" s="208" t="s">
        <v>135</v>
      </c>
      <c r="L477" s="46"/>
      <c r="M477" s="213" t="s">
        <v>19</v>
      </c>
      <c r="N477" s="214" t="s">
        <v>43</v>
      </c>
      <c r="O477" s="86"/>
      <c r="P477" s="215">
        <f>O477*H477</f>
        <v>0</v>
      </c>
      <c r="Q477" s="215">
        <v>0.00023000000000000001</v>
      </c>
      <c r="R477" s="215">
        <f>Q477*H477</f>
        <v>0.0064400000000000004</v>
      </c>
      <c r="S477" s="215">
        <v>0</v>
      </c>
      <c r="T477" s="216">
        <f>S477*H477</f>
        <v>0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7" t="s">
        <v>136</v>
      </c>
      <c r="AT477" s="217" t="s">
        <v>131</v>
      </c>
      <c r="AU477" s="217" t="s">
        <v>82</v>
      </c>
      <c r="AY477" s="19" t="s">
        <v>129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9" t="s">
        <v>80</v>
      </c>
      <c r="BK477" s="218">
        <f>ROUND(I477*H477,2)</f>
        <v>0</v>
      </c>
      <c r="BL477" s="19" t="s">
        <v>136</v>
      </c>
      <c r="BM477" s="217" t="s">
        <v>582</v>
      </c>
    </row>
    <row r="478" s="2" customFormat="1">
      <c r="A478" s="40"/>
      <c r="B478" s="41"/>
      <c r="C478" s="42"/>
      <c r="D478" s="219" t="s">
        <v>138</v>
      </c>
      <c r="E478" s="42"/>
      <c r="F478" s="220" t="s">
        <v>583</v>
      </c>
      <c r="G478" s="42"/>
      <c r="H478" s="42"/>
      <c r="I478" s="221"/>
      <c r="J478" s="42"/>
      <c r="K478" s="42"/>
      <c r="L478" s="46"/>
      <c r="M478" s="222"/>
      <c r="N478" s="223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138</v>
      </c>
      <c r="AU478" s="19" t="s">
        <v>82</v>
      </c>
    </row>
    <row r="479" s="2" customFormat="1">
      <c r="A479" s="40"/>
      <c r="B479" s="41"/>
      <c r="C479" s="42"/>
      <c r="D479" s="224" t="s">
        <v>140</v>
      </c>
      <c r="E479" s="42"/>
      <c r="F479" s="225" t="s">
        <v>584</v>
      </c>
      <c r="G479" s="42"/>
      <c r="H479" s="42"/>
      <c r="I479" s="221"/>
      <c r="J479" s="42"/>
      <c r="K479" s="42"/>
      <c r="L479" s="46"/>
      <c r="M479" s="222"/>
      <c r="N479" s="223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140</v>
      </c>
      <c r="AU479" s="19" t="s">
        <v>82</v>
      </c>
    </row>
    <row r="480" s="13" customFormat="1">
      <c r="A480" s="13"/>
      <c r="B480" s="226"/>
      <c r="C480" s="227"/>
      <c r="D480" s="219" t="s">
        <v>142</v>
      </c>
      <c r="E480" s="228" t="s">
        <v>19</v>
      </c>
      <c r="F480" s="229" t="s">
        <v>585</v>
      </c>
      <c r="G480" s="227"/>
      <c r="H480" s="228" t="s">
        <v>19</v>
      </c>
      <c r="I480" s="230"/>
      <c r="J480" s="227"/>
      <c r="K480" s="227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142</v>
      </c>
      <c r="AU480" s="235" t="s">
        <v>82</v>
      </c>
      <c r="AV480" s="13" t="s">
        <v>80</v>
      </c>
      <c r="AW480" s="13" t="s">
        <v>33</v>
      </c>
      <c r="AX480" s="13" t="s">
        <v>72</v>
      </c>
      <c r="AY480" s="235" t="s">
        <v>129</v>
      </c>
    </row>
    <row r="481" s="14" customFormat="1">
      <c r="A481" s="14"/>
      <c r="B481" s="236"/>
      <c r="C481" s="237"/>
      <c r="D481" s="219" t="s">
        <v>142</v>
      </c>
      <c r="E481" s="238" t="s">
        <v>19</v>
      </c>
      <c r="F481" s="239" t="s">
        <v>339</v>
      </c>
      <c r="G481" s="237"/>
      <c r="H481" s="240">
        <v>28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6" t="s">
        <v>142</v>
      </c>
      <c r="AU481" s="246" t="s">
        <v>82</v>
      </c>
      <c r="AV481" s="14" t="s">
        <v>82</v>
      </c>
      <c r="AW481" s="14" t="s">
        <v>33</v>
      </c>
      <c r="AX481" s="14" t="s">
        <v>72</v>
      </c>
      <c r="AY481" s="246" t="s">
        <v>129</v>
      </c>
    </row>
    <row r="482" s="15" customFormat="1">
      <c r="A482" s="15"/>
      <c r="B482" s="247"/>
      <c r="C482" s="248"/>
      <c r="D482" s="219" t="s">
        <v>142</v>
      </c>
      <c r="E482" s="249" t="s">
        <v>19</v>
      </c>
      <c r="F482" s="250" t="s">
        <v>147</v>
      </c>
      <c r="G482" s="248"/>
      <c r="H482" s="251">
        <v>28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57" t="s">
        <v>142</v>
      </c>
      <c r="AU482" s="257" t="s">
        <v>82</v>
      </c>
      <c r="AV482" s="15" t="s">
        <v>136</v>
      </c>
      <c r="AW482" s="15" t="s">
        <v>33</v>
      </c>
      <c r="AX482" s="15" t="s">
        <v>80</v>
      </c>
      <c r="AY482" s="257" t="s">
        <v>129</v>
      </c>
    </row>
    <row r="483" s="2" customFormat="1" ht="16.5" customHeight="1">
      <c r="A483" s="40"/>
      <c r="B483" s="41"/>
      <c r="C483" s="258" t="s">
        <v>586</v>
      </c>
      <c r="D483" s="258" t="s">
        <v>236</v>
      </c>
      <c r="E483" s="259" t="s">
        <v>587</v>
      </c>
      <c r="F483" s="260" t="s">
        <v>588</v>
      </c>
      <c r="G483" s="261" t="s">
        <v>572</v>
      </c>
      <c r="H483" s="262">
        <v>28.420000000000002</v>
      </c>
      <c r="I483" s="263"/>
      <c r="J483" s="264">
        <f>ROUND(I483*H483,2)</f>
        <v>0</v>
      </c>
      <c r="K483" s="260" t="s">
        <v>135</v>
      </c>
      <c r="L483" s="265"/>
      <c r="M483" s="266" t="s">
        <v>19</v>
      </c>
      <c r="N483" s="267" t="s">
        <v>43</v>
      </c>
      <c r="O483" s="86"/>
      <c r="P483" s="215">
        <f>O483*H483</f>
        <v>0</v>
      </c>
      <c r="Q483" s="215">
        <v>0.41399999999999998</v>
      </c>
      <c r="R483" s="215">
        <f>Q483*H483</f>
        <v>11.765879999999999</v>
      </c>
      <c r="S483" s="215">
        <v>0</v>
      </c>
      <c r="T483" s="216">
        <f>S483*H483</f>
        <v>0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7" t="s">
        <v>195</v>
      </c>
      <c r="AT483" s="217" t="s">
        <v>236</v>
      </c>
      <c r="AU483" s="217" t="s">
        <v>82</v>
      </c>
      <c r="AY483" s="19" t="s">
        <v>129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9" t="s">
        <v>80</v>
      </c>
      <c r="BK483" s="218">
        <f>ROUND(I483*H483,2)</f>
        <v>0</v>
      </c>
      <c r="BL483" s="19" t="s">
        <v>136</v>
      </c>
      <c r="BM483" s="217" t="s">
        <v>589</v>
      </c>
    </row>
    <row r="484" s="2" customFormat="1">
      <c r="A484" s="40"/>
      <c r="B484" s="41"/>
      <c r="C484" s="42"/>
      <c r="D484" s="219" t="s">
        <v>138</v>
      </c>
      <c r="E484" s="42"/>
      <c r="F484" s="220" t="s">
        <v>588</v>
      </c>
      <c r="G484" s="42"/>
      <c r="H484" s="42"/>
      <c r="I484" s="221"/>
      <c r="J484" s="42"/>
      <c r="K484" s="42"/>
      <c r="L484" s="46"/>
      <c r="M484" s="222"/>
      <c r="N484" s="223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138</v>
      </c>
      <c r="AU484" s="19" t="s">
        <v>82</v>
      </c>
    </row>
    <row r="485" s="13" customFormat="1">
      <c r="A485" s="13"/>
      <c r="B485" s="226"/>
      <c r="C485" s="227"/>
      <c r="D485" s="219" t="s">
        <v>142</v>
      </c>
      <c r="E485" s="228" t="s">
        <v>19</v>
      </c>
      <c r="F485" s="229" t="s">
        <v>585</v>
      </c>
      <c r="G485" s="227"/>
      <c r="H485" s="228" t="s">
        <v>19</v>
      </c>
      <c r="I485" s="230"/>
      <c r="J485" s="227"/>
      <c r="K485" s="227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142</v>
      </c>
      <c r="AU485" s="235" t="s">
        <v>82</v>
      </c>
      <c r="AV485" s="13" t="s">
        <v>80</v>
      </c>
      <c r="AW485" s="13" t="s">
        <v>33</v>
      </c>
      <c r="AX485" s="13" t="s">
        <v>72</v>
      </c>
      <c r="AY485" s="235" t="s">
        <v>129</v>
      </c>
    </row>
    <row r="486" s="14" customFormat="1">
      <c r="A486" s="14"/>
      <c r="B486" s="236"/>
      <c r="C486" s="237"/>
      <c r="D486" s="219" t="s">
        <v>142</v>
      </c>
      <c r="E486" s="238" t="s">
        <v>19</v>
      </c>
      <c r="F486" s="239" t="s">
        <v>339</v>
      </c>
      <c r="G486" s="237"/>
      <c r="H486" s="240">
        <v>28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142</v>
      </c>
      <c r="AU486" s="246" t="s">
        <v>82</v>
      </c>
      <c r="AV486" s="14" t="s">
        <v>82</v>
      </c>
      <c r="AW486" s="14" t="s">
        <v>33</v>
      </c>
      <c r="AX486" s="14" t="s">
        <v>72</v>
      </c>
      <c r="AY486" s="246" t="s">
        <v>129</v>
      </c>
    </row>
    <row r="487" s="14" customFormat="1">
      <c r="A487" s="14"/>
      <c r="B487" s="236"/>
      <c r="C487" s="237"/>
      <c r="D487" s="219" t="s">
        <v>142</v>
      </c>
      <c r="E487" s="237"/>
      <c r="F487" s="239" t="s">
        <v>590</v>
      </c>
      <c r="G487" s="237"/>
      <c r="H487" s="240">
        <v>28.420000000000002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6" t="s">
        <v>142</v>
      </c>
      <c r="AU487" s="246" t="s">
        <v>82</v>
      </c>
      <c r="AV487" s="14" t="s">
        <v>82</v>
      </c>
      <c r="AW487" s="14" t="s">
        <v>4</v>
      </c>
      <c r="AX487" s="14" t="s">
        <v>80</v>
      </c>
      <c r="AY487" s="246" t="s">
        <v>129</v>
      </c>
    </row>
    <row r="488" s="12" customFormat="1" ht="22.8" customHeight="1">
      <c r="A488" s="12"/>
      <c r="B488" s="190"/>
      <c r="C488" s="191"/>
      <c r="D488" s="192" t="s">
        <v>71</v>
      </c>
      <c r="E488" s="204" t="s">
        <v>203</v>
      </c>
      <c r="F488" s="204" t="s">
        <v>591</v>
      </c>
      <c r="G488" s="191"/>
      <c r="H488" s="191"/>
      <c r="I488" s="194"/>
      <c r="J488" s="205">
        <f>BK488</f>
        <v>0</v>
      </c>
      <c r="K488" s="191"/>
      <c r="L488" s="196"/>
      <c r="M488" s="197"/>
      <c r="N488" s="198"/>
      <c r="O488" s="198"/>
      <c r="P488" s="199">
        <f>SUM(P489:P609)</f>
        <v>0</v>
      </c>
      <c r="Q488" s="198"/>
      <c r="R488" s="199">
        <f>SUM(R489:R609)</f>
        <v>798.85566500000004</v>
      </c>
      <c r="S488" s="198"/>
      <c r="T488" s="200">
        <f>SUM(T489:T609)</f>
        <v>1851.8021000000001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201" t="s">
        <v>80</v>
      </c>
      <c r="AT488" s="202" t="s">
        <v>71</v>
      </c>
      <c r="AU488" s="202" t="s">
        <v>80</v>
      </c>
      <c r="AY488" s="201" t="s">
        <v>129</v>
      </c>
      <c r="BK488" s="203">
        <f>SUM(BK489:BK609)</f>
        <v>0</v>
      </c>
    </row>
    <row r="489" s="2" customFormat="1" ht="16.5" customHeight="1">
      <c r="A489" s="40"/>
      <c r="B489" s="41"/>
      <c r="C489" s="206" t="s">
        <v>592</v>
      </c>
      <c r="D489" s="206" t="s">
        <v>131</v>
      </c>
      <c r="E489" s="207" t="s">
        <v>593</v>
      </c>
      <c r="F489" s="208" t="s">
        <v>594</v>
      </c>
      <c r="G489" s="209" t="s">
        <v>572</v>
      </c>
      <c r="H489" s="210">
        <v>250</v>
      </c>
      <c r="I489" s="211"/>
      <c r="J489" s="212">
        <f>ROUND(I489*H489,2)</f>
        <v>0</v>
      </c>
      <c r="K489" s="208" t="s">
        <v>19</v>
      </c>
      <c r="L489" s="46"/>
      <c r="M489" s="213" t="s">
        <v>19</v>
      </c>
      <c r="N489" s="214" t="s">
        <v>43</v>
      </c>
      <c r="O489" s="86"/>
      <c r="P489" s="215">
        <f>O489*H489</f>
        <v>0</v>
      </c>
      <c r="Q489" s="215">
        <v>0.028299999999999999</v>
      </c>
      <c r="R489" s="215">
        <f>Q489*H489</f>
        <v>7.0749999999999993</v>
      </c>
      <c r="S489" s="215">
        <v>0</v>
      </c>
      <c r="T489" s="216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7" t="s">
        <v>136</v>
      </c>
      <c r="AT489" s="217" t="s">
        <v>131</v>
      </c>
      <c r="AU489" s="217" t="s">
        <v>82</v>
      </c>
      <c r="AY489" s="19" t="s">
        <v>129</v>
      </c>
      <c r="BE489" s="218">
        <f>IF(N489="základní",J489,0)</f>
        <v>0</v>
      </c>
      <c r="BF489" s="218">
        <f>IF(N489="snížená",J489,0)</f>
        <v>0</v>
      </c>
      <c r="BG489" s="218">
        <f>IF(N489="zákl. přenesená",J489,0)</f>
        <v>0</v>
      </c>
      <c r="BH489" s="218">
        <f>IF(N489="sníž. přenesená",J489,0)</f>
        <v>0</v>
      </c>
      <c r="BI489" s="218">
        <f>IF(N489="nulová",J489,0)</f>
        <v>0</v>
      </c>
      <c r="BJ489" s="19" t="s">
        <v>80</v>
      </c>
      <c r="BK489" s="218">
        <f>ROUND(I489*H489,2)</f>
        <v>0</v>
      </c>
      <c r="BL489" s="19" t="s">
        <v>136</v>
      </c>
      <c r="BM489" s="217" t="s">
        <v>595</v>
      </c>
    </row>
    <row r="490" s="2" customFormat="1">
      <c r="A490" s="40"/>
      <c r="B490" s="41"/>
      <c r="C490" s="42"/>
      <c r="D490" s="219" t="s">
        <v>138</v>
      </c>
      <c r="E490" s="42"/>
      <c r="F490" s="220" t="s">
        <v>594</v>
      </c>
      <c r="G490" s="42"/>
      <c r="H490" s="42"/>
      <c r="I490" s="221"/>
      <c r="J490" s="42"/>
      <c r="K490" s="42"/>
      <c r="L490" s="46"/>
      <c r="M490" s="222"/>
      <c r="N490" s="223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138</v>
      </c>
      <c r="AU490" s="19" t="s">
        <v>82</v>
      </c>
    </row>
    <row r="491" s="13" customFormat="1">
      <c r="A491" s="13"/>
      <c r="B491" s="226"/>
      <c r="C491" s="227"/>
      <c r="D491" s="219" t="s">
        <v>142</v>
      </c>
      <c r="E491" s="228" t="s">
        <v>19</v>
      </c>
      <c r="F491" s="229" t="s">
        <v>596</v>
      </c>
      <c r="G491" s="227"/>
      <c r="H491" s="228" t="s">
        <v>19</v>
      </c>
      <c r="I491" s="230"/>
      <c r="J491" s="227"/>
      <c r="K491" s="227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142</v>
      </c>
      <c r="AU491" s="235" t="s">
        <v>82</v>
      </c>
      <c r="AV491" s="13" t="s">
        <v>80</v>
      </c>
      <c r="AW491" s="13" t="s">
        <v>33</v>
      </c>
      <c r="AX491" s="13" t="s">
        <v>72</v>
      </c>
      <c r="AY491" s="235" t="s">
        <v>129</v>
      </c>
    </row>
    <row r="492" s="14" customFormat="1">
      <c r="A492" s="14"/>
      <c r="B492" s="236"/>
      <c r="C492" s="237"/>
      <c r="D492" s="219" t="s">
        <v>142</v>
      </c>
      <c r="E492" s="238" t="s">
        <v>19</v>
      </c>
      <c r="F492" s="239" t="s">
        <v>597</v>
      </c>
      <c r="G492" s="237"/>
      <c r="H492" s="240">
        <v>250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6" t="s">
        <v>142</v>
      </c>
      <c r="AU492" s="246" t="s">
        <v>82</v>
      </c>
      <c r="AV492" s="14" t="s">
        <v>82</v>
      </c>
      <c r="AW492" s="14" t="s">
        <v>33</v>
      </c>
      <c r="AX492" s="14" t="s">
        <v>72</v>
      </c>
      <c r="AY492" s="246" t="s">
        <v>129</v>
      </c>
    </row>
    <row r="493" s="2" customFormat="1" ht="24.15" customHeight="1">
      <c r="A493" s="40"/>
      <c r="B493" s="41"/>
      <c r="C493" s="206" t="s">
        <v>598</v>
      </c>
      <c r="D493" s="206" t="s">
        <v>131</v>
      </c>
      <c r="E493" s="207" t="s">
        <v>599</v>
      </c>
      <c r="F493" s="208" t="s">
        <v>600</v>
      </c>
      <c r="G493" s="209" t="s">
        <v>334</v>
      </c>
      <c r="H493" s="210">
        <v>43</v>
      </c>
      <c r="I493" s="211"/>
      <c r="J493" s="212">
        <f>ROUND(I493*H493,2)</f>
        <v>0</v>
      </c>
      <c r="K493" s="208" t="s">
        <v>135</v>
      </c>
      <c r="L493" s="46"/>
      <c r="M493" s="213" t="s">
        <v>19</v>
      </c>
      <c r="N493" s="214" t="s">
        <v>43</v>
      </c>
      <c r="O493" s="86"/>
      <c r="P493" s="215">
        <f>O493*H493</f>
        <v>0</v>
      </c>
      <c r="Q493" s="215">
        <v>0.74931999999999999</v>
      </c>
      <c r="R493" s="215">
        <f>Q493*H493</f>
        <v>32.220759999999999</v>
      </c>
      <c r="S493" s="215">
        <v>0</v>
      </c>
      <c r="T493" s="216">
        <f>S493*H493</f>
        <v>0</v>
      </c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R493" s="217" t="s">
        <v>136</v>
      </c>
      <c r="AT493" s="217" t="s">
        <v>131</v>
      </c>
      <c r="AU493" s="217" t="s">
        <v>82</v>
      </c>
      <c r="AY493" s="19" t="s">
        <v>129</v>
      </c>
      <c r="BE493" s="218">
        <f>IF(N493="základní",J493,0)</f>
        <v>0</v>
      </c>
      <c r="BF493" s="218">
        <f>IF(N493="snížená",J493,0)</f>
        <v>0</v>
      </c>
      <c r="BG493" s="218">
        <f>IF(N493="zákl. přenesená",J493,0)</f>
        <v>0</v>
      </c>
      <c r="BH493" s="218">
        <f>IF(N493="sníž. přenesená",J493,0)</f>
        <v>0</v>
      </c>
      <c r="BI493" s="218">
        <f>IF(N493="nulová",J493,0)</f>
        <v>0</v>
      </c>
      <c r="BJ493" s="19" t="s">
        <v>80</v>
      </c>
      <c r="BK493" s="218">
        <f>ROUND(I493*H493,2)</f>
        <v>0</v>
      </c>
      <c r="BL493" s="19" t="s">
        <v>136</v>
      </c>
      <c r="BM493" s="217" t="s">
        <v>601</v>
      </c>
    </row>
    <row r="494" s="2" customFormat="1">
      <c r="A494" s="40"/>
      <c r="B494" s="41"/>
      <c r="C494" s="42"/>
      <c r="D494" s="219" t="s">
        <v>138</v>
      </c>
      <c r="E494" s="42"/>
      <c r="F494" s="220" t="s">
        <v>600</v>
      </c>
      <c r="G494" s="42"/>
      <c r="H494" s="42"/>
      <c r="I494" s="221"/>
      <c r="J494" s="42"/>
      <c r="K494" s="42"/>
      <c r="L494" s="46"/>
      <c r="M494" s="222"/>
      <c r="N494" s="223"/>
      <c r="O494" s="86"/>
      <c r="P494" s="86"/>
      <c r="Q494" s="86"/>
      <c r="R494" s="86"/>
      <c r="S494" s="86"/>
      <c r="T494" s="87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T494" s="19" t="s">
        <v>138</v>
      </c>
      <c r="AU494" s="19" t="s">
        <v>82</v>
      </c>
    </row>
    <row r="495" s="2" customFormat="1">
      <c r="A495" s="40"/>
      <c r="B495" s="41"/>
      <c r="C495" s="42"/>
      <c r="D495" s="224" t="s">
        <v>140</v>
      </c>
      <c r="E495" s="42"/>
      <c r="F495" s="225" t="s">
        <v>602</v>
      </c>
      <c r="G495" s="42"/>
      <c r="H495" s="42"/>
      <c r="I495" s="221"/>
      <c r="J495" s="42"/>
      <c r="K495" s="42"/>
      <c r="L495" s="46"/>
      <c r="M495" s="222"/>
      <c r="N495" s="223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140</v>
      </c>
      <c r="AU495" s="19" t="s">
        <v>82</v>
      </c>
    </row>
    <row r="496" s="13" customFormat="1">
      <c r="A496" s="13"/>
      <c r="B496" s="226"/>
      <c r="C496" s="227"/>
      <c r="D496" s="219" t="s">
        <v>142</v>
      </c>
      <c r="E496" s="228" t="s">
        <v>19</v>
      </c>
      <c r="F496" s="229" t="s">
        <v>603</v>
      </c>
      <c r="G496" s="227"/>
      <c r="H496" s="228" t="s">
        <v>19</v>
      </c>
      <c r="I496" s="230"/>
      <c r="J496" s="227"/>
      <c r="K496" s="227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142</v>
      </c>
      <c r="AU496" s="235" t="s">
        <v>82</v>
      </c>
      <c r="AV496" s="13" t="s">
        <v>80</v>
      </c>
      <c r="AW496" s="13" t="s">
        <v>33</v>
      </c>
      <c r="AX496" s="13" t="s">
        <v>72</v>
      </c>
      <c r="AY496" s="235" t="s">
        <v>129</v>
      </c>
    </row>
    <row r="497" s="14" customFormat="1">
      <c r="A497" s="14"/>
      <c r="B497" s="236"/>
      <c r="C497" s="237"/>
      <c r="D497" s="219" t="s">
        <v>142</v>
      </c>
      <c r="E497" s="238" t="s">
        <v>19</v>
      </c>
      <c r="F497" s="239" t="s">
        <v>447</v>
      </c>
      <c r="G497" s="237"/>
      <c r="H497" s="240">
        <v>43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142</v>
      </c>
      <c r="AU497" s="246" t="s">
        <v>82</v>
      </c>
      <c r="AV497" s="14" t="s">
        <v>82</v>
      </c>
      <c r="AW497" s="14" t="s">
        <v>33</v>
      </c>
      <c r="AX497" s="14" t="s">
        <v>72</v>
      </c>
      <c r="AY497" s="246" t="s">
        <v>129</v>
      </c>
    </row>
    <row r="498" s="2" customFormat="1" ht="16.5" customHeight="1">
      <c r="A498" s="40"/>
      <c r="B498" s="41"/>
      <c r="C498" s="258" t="s">
        <v>604</v>
      </c>
      <c r="D498" s="258" t="s">
        <v>236</v>
      </c>
      <c r="E498" s="259" t="s">
        <v>605</v>
      </c>
      <c r="F498" s="260" t="s">
        <v>606</v>
      </c>
      <c r="G498" s="261" t="s">
        <v>334</v>
      </c>
      <c r="H498" s="262">
        <v>43.43</v>
      </c>
      <c r="I498" s="263"/>
      <c r="J498" s="264">
        <f>ROUND(I498*H498,2)</f>
        <v>0</v>
      </c>
      <c r="K498" s="260" t="s">
        <v>19</v>
      </c>
      <c r="L498" s="265"/>
      <c r="M498" s="266" t="s">
        <v>19</v>
      </c>
      <c r="N498" s="267" t="s">
        <v>43</v>
      </c>
      <c r="O498" s="86"/>
      <c r="P498" s="215">
        <f>O498*H498</f>
        <v>0</v>
      </c>
      <c r="Q498" s="215">
        <v>1.1990000000000001</v>
      </c>
      <c r="R498" s="215">
        <f>Q498*H498</f>
        <v>52.072570000000006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195</v>
      </c>
      <c r="AT498" s="217" t="s">
        <v>236</v>
      </c>
      <c r="AU498" s="217" t="s">
        <v>82</v>
      </c>
      <c r="AY498" s="19" t="s">
        <v>129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80</v>
      </c>
      <c r="BK498" s="218">
        <f>ROUND(I498*H498,2)</f>
        <v>0</v>
      </c>
      <c r="BL498" s="19" t="s">
        <v>136</v>
      </c>
      <c r="BM498" s="217" t="s">
        <v>607</v>
      </c>
    </row>
    <row r="499" s="2" customFormat="1">
      <c r="A499" s="40"/>
      <c r="B499" s="41"/>
      <c r="C499" s="42"/>
      <c r="D499" s="219" t="s">
        <v>138</v>
      </c>
      <c r="E499" s="42"/>
      <c r="F499" s="220" t="s">
        <v>606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138</v>
      </c>
      <c r="AU499" s="19" t="s">
        <v>82</v>
      </c>
    </row>
    <row r="500" s="2" customFormat="1">
      <c r="A500" s="40"/>
      <c r="B500" s="41"/>
      <c r="C500" s="42"/>
      <c r="D500" s="219" t="s">
        <v>240</v>
      </c>
      <c r="E500" s="42"/>
      <c r="F500" s="268" t="s">
        <v>268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240</v>
      </c>
      <c r="AU500" s="19" t="s">
        <v>82</v>
      </c>
    </row>
    <row r="501" s="14" customFormat="1">
      <c r="A501" s="14"/>
      <c r="B501" s="236"/>
      <c r="C501" s="237"/>
      <c r="D501" s="219" t="s">
        <v>142</v>
      </c>
      <c r="E501" s="237"/>
      <c r="F501" s="239" t="s">
        <v>608</v>
      </c>
      <c r="G501" s="237"/>
      <c r="H501" s="240">
        <v>43.43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6" t="s">
        <v>142</v>
      </c>
      <c r="AU501" s="246" t="s">
        <v>82</v>
      </c>
      <c r="AV501" s="14" t="s">
        <v>82</v>
      </c>
      <c r="AW501" s="14" t="s">
        <v>4</v>
      </c>
      <c r="AX501" s="14" t="s">
        <v>80</v>
      </c>
      <c r="AY501" s="246" t="s">
        <v>129</v>
      </c>
    </row>
    <row r="502" s="2" customFormat="1" ht="24.15" customHeight="1">
      <c r="A502" s="40"/>
      <c r="B502" s="41"/>
      <c r="C502" s="206" t="s">
        <v>609</v>
      </c>
      <c r="D502" s="206" t="s">
        <v>131</v>
      </c>
      <c r="E502" s="207" t="s">
        <v>610</v>
      </c>
      <c r="F502" s="208" t="s">
        <v>611</v>
      </c>
      <c r="G502" s="209" t="s">
        <v>572</v>
      </c>
      <c r="H502" s="210">
        <v>650</v>
      </c>
      <c r="I502" s="211"/>
      <c r="J502" s="212">
        <f>ROUND(I502*H502,2)</f>
        <v>0</v>
      </c>
      <c r="K502" s="208" t="s">
        <v>19</v>
      </c>
      <c r="L502" s="46"/>
      <c r="M502" s="213" t="s">
        <v>19</v>
      </c>
      <c r="N502" s="214" t="s">
        <v>43</v>
      </c>
      <c r="O502" s="86"/>
      <c r="P502" s="215">
        <f>O502*H502</f>
        <v>0</v>
      </c>
      <c r="Q502" s="215">
        <v>0.028299999999999999</v>
      </c>
      <c r="R502" s="215">
        <f>Q502*H502</f>
        <v>18.395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136</v>
      </c>
      <c r="AT502" s="217" t="s">
        <v>131</v>
      </c>
      <c r="AU502" s="217" t="s">
        <v>82</v>
      </c>
      <c r="AY502" s="19" t="s">
        <v>129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80</v>
      </c>
      <c r="BK502" s="218">
        <f>ROUND(I502*H502,2)</f>
        <v>0</v>
      </c>
      <c r="BL502" s="19" t="s">
        <v>136</v>
      </c>
      <c r="BM502" s="217" t="s">
        <v>612</v>
      </c>
    </row>
    <row r="503" s="2" customFormat="1">
      <c r="A503" s="40"/>
      <c r="B503" s="41"/>
      <c r="C503" s="42"/>
      <c r="D503" s="219" t="s">
        <v>138</v>
      </c>
      <c r="E503" s="42"/>
      <c r="F503" s="220" t="s">
        <v>611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138</v>
      </c>
      <c r="AU503" s="19" t="s">
        <v>82</v>
      </c>
    </row>
    <row r="504" s="13" customFormat="1">
      <c r="A504" s="13"/>
      <c r="B504" s="226"/>
      <c r="C504" s="227"/>
      <c r="D504" s="219" t="s">
        <v>142</v>
      </c>
      <c r="E504" s="228" t="s">
        <v>19</v>
      </c>
      <c r="F504" s="229" t="s">
        <v>613</v>
      </c>
      <c r="G504" s="227"/>
      <c r="H504" s="228" t="s">
        <v>19</v>
      </c>
      <c r="I504" s="230"/>
      <c r="J504" s="227"/>
      <c r="K504" s="227"/>
      <c r="L504" s="231"/>
      <c r="M504" s="232"/>
      <c r="N504" s="233"/>
      <c r="O504" s="233"/>
      <c r="P504" s="233"/>
      <c r="Q504" s="233"/>
      <c r="R504" s="233"/>
      <c r="S504" s="233"/>
      <c r="T504" s="23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5" t="s">
        <v>142</v>
      </c>
      <c r="AU504" s="235" t="s">
        <v>82</v>
      </c>
      <c r="AV504" s="13" t="s">
        <v>80</v>
      </c>
      <c r="AW504" s="13" t="s">
        <v>33</v>
      </c>
      <c r="AX504" s="13" t="s">
        <v>72</v>
      </c>
      <c r="AY504" s="235" t="s">
        <v>129</v>
      </c>
    </row>
    <row r="505" s="14" customFormat="1">
      <c r="A505" s="14"/>
      <c r="B505" s="236"/>
      <c r="C505" s="237"/>
      <c r="D505" s="219" t="s">
        <v>142</v>
      </c>
      <c r="E505" s="238" t="s">
        <v>19</v>
      </c>
      <c r="F505" s="239" t="s">
        <v>614</v>
      </c>
      <c r="G505" s="237"/>
      <c r="H505" s="240">
        <v>650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6" t="s">
        <v>142</v>
      </c>
      <c r="AU505" s="246" t="s">
        <v>82</v>
      </c>
      <c r="AV505" s="14" t="s">
        <v>82</v>
      </c>
      <c r="AW505" s="14" t="s">
        <v>33</v>
      </c>
      <c r="AX505" s="14" t="s">
        <v>72</v>
      </c>
      <c r="AY505" s="246" t="s">
        <v>129</v>
      </c>
    </row>
    <row r="506" s="2" customFormat="1" ht="16.5" customHeight="1">
      <c r="A506" s="40"/>
      <c r="B506" s="41"/>
      <c r="C506" s="206" t="s">
        <v>615</v>
      </c>
      <c r="D506" s="206" t="s">
        <v>131</v>
      </c>
      <c r="E506" s="207" t="s">
        <v>616</v>
      </c>
      <c r="F506" s="208" t="s">
        <v>617</v>
      </c>
      <c r="G506" s="209" t="s">
        <v>334</v>
      </c>
      <c r="H506" s="210">
        <v>81</v>
      </c>
      <c r="I506" s="211"/>
      <c r="J506" s="212">
        <f>ROUND(I506*H506,2)</f>
        <v>0</v>
      </c>
      <c r="K506" s="208" t="s">
        <v>135</v>
      </c>
      <c r="L506" s="46"/>
      <c r="M506" s="213" t="s">
        <v>19</v>
      </c>
      <c r="N506" s="214" t="s">
        <v>43</v>
      </c>
      <c r="O506" s="86"/>
      <c r="P506" s="215">
        <f>O506*H506</f>
        <v>0</v>
      </c>
      <c r="Q506" s="215">
        <v>0</v>
      </c>
      <c r="R506" s="215">
        <f>Q506*H506</f>
        <v>0</v>
      </c>
      <c r="S506" s="215">
        <v>0</v>
      </c>
      <c r="T506" s="216">
        <f>S506*H506</f>
        <v>0</v>
      </c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R506" s="217" t="s">
        <v>136</v>
      </c>
      <c r="AT506" s="217" t="s">
        <v>131</v>
      </c>
      <c r="AU506" s="217" t="s">
        <v>82</v>
      </c>
      <c r="AY506" s="19" t="s">
        <v>129</v>
      </c>
      <c r="BE506" s="218">
        <f>IF(N506="základní",J506,0)</f>
        <v>0</v>
      </c>
      <c r="BF506" s="218">
        <f>IF(N506="snížená",J506,0)</f>
        <v>0</v>
      </c>
      <c r="BG506" s="218">
        <f>IF(N506="zákl. přenesená",J506,0)</f>
        <v>0</v>
      </c>
      <c r="BH506" s="218">
        <f>IF(N506="sníž. přenesená",J506,0)</f>
        <v>0</v>
      </c>
      <c r="BI506" s="218">
        <f>IF(N506="nulová",J506,0)</f>
        <v>0</v>
      </c>
      <c r="BJ506" s="19" t="s">
        <v>80</v>
      </c>
      <c r="BK506" s="218">
        <f>ROUND(I506*H506,2)</f>
        <v>0</v>
      </c>
      <c r="BL506" s="19" t="s">
        <v>136</v>
      </c>
      <c r="BM506" s="217" t="s">
        <v>618</v>
      </c>
    </row>
    <row r="507" s="2" customFormat="1">
      <c r="A507" s="40"/>
      <c r="B507" s="41"/>
      <c r="C507" s="42"/>
      <c r="D507" s="219" t="s">
        <v>138</v>
      </c>
      <c r="E507" s="42"/>
      <c r="F507" s="220" t="s">
        <v>619</v>
      </c>
      <c r="G507" s="42"/>
      <c r="H507" s="42"/>
      <c r="I507" s="221"/>
      <c r="J507" s="42"/>
      <c r="K507" s="42"/>
      <c r="L507" s="46"/>
      <c r="M507" s="222"/>
      <c r="N507" s="223"/>
      <c r="O507" s="86"/>
      <c r="P507" s="86"/>
      <c r="Q507" s="86"/>
      <c r="R507" s="86"/>
      <c r="S507" s="86"/>
      <c r="T507" s="87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T507" s="19" t="s">
        <v>138</v>
      </c>
      <c r="AU507" s="19" t="s">
        <v>82</v>
      </c>
    </row>
    <row r="508" s="2" customFormat="1">
      <c r="A508" s="40"/>
      <c r="B508" s="41"/>
      <c r="C508" s="42"/>
      <c r="D508" s="224" t="s">
        <v>140</v>
      </c>
      <c r="E508" s="42"/>
      <c r="F508" s="225" t="s">
        <v>620</v>
      </c>
      <c r="G508" s="42"/>
      <c r="H508" s="42"/>
      <c r="I508" s="221"/>
      <c r="J508" s="42"/>
      <c r="K508" s="42"/>
      <c r="L508" s="46"/>
      <c r="M508" s="222"/>
      <c r="N508" s="223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140</v>
      </c>
      <c r="AU508" s="19" t="s">
        <v>82</v>
      </c>
    </row>
    <row r="509" s="13" customFormat="1">
      <c r="A509" s="13"/>
      <c r="B509" s="226"/>
      <c r="C509" s="227"/>
      <c r="D509" s="219" t="s">
        <v>142</v>
      </c>
      <c r="E509" s="228" t="s">
        <v>19</v>
      </c>
      <c r="F509" s="229" t="s">
        <v>621</v>
      </c>
      <c r="G509" s="227"/>
      <c r="H509" s="228" t="s">
        <v>19</v>
      </c>
      <c r="I509" s="230"/>
      <c r="J509" s="227"/>
      <c r="K509" s="227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142</v>
      </c>
      <c r="AU509" s="235" t="s">
        <v>82</v>
      </c>
      <c r="AV509" s="13" t="s">
        <v>80</v>
      </c>
      <c r="AW509" s="13" t="s">
        <v>33</v>
      </c>
      <c r="AX509" s="13" t="s">
        <v>72</v>
      </c>
      <c r="AY509" s="235" t="s">
        <v>129</v>
      </c>
    </row>
    <row r="510" s="14" customFormat="1">
      <c r="A510" s="14"/>
      <c r="B510" s="236"/>
      <c r="C510" s="237"/>
      <c r="D510" s="219" t="s">
        <v>142</v>
      </c>
      <c r="E510" s="238" t="s">
        <v>19</v>
      </c>
      <c r="F510" s="239" t="s">
        <v>622</v>
      </c>
      <c r="G510" s="237"/>
      <c r="H510" s="240">
        <v>81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6" t="s">
        <v>142</v>
      </c>
      <c r="AU510" s="246" t="s">
        <v>82</v>
      </c>
      <c r="AV510" s="14" t="s">
        <v>82</v>
      </c>
      <c r="AW510" s="14" t="s">
        <v>33</v>
      </c>
      <c r="AX510" s="14" t="s">
        <v>72</v>
      </c>
      <c r="AY510" s="246" t="s">
        <v>129</v>
      </c>
    </row>
    <row r="511" s="2" customFormat="1" ht="16.5" customHeight="1">
      <c r="A511" s="40"/>
      <c r="B511" s="41"/>
      <c r="C511" s="206" t="s">
        <v>623</v>
      </c>
      <c r="D511" s="206" t="s">
        <v>131</v>
      </c>
      <c r="E511" s="207" t="s">
        <v>624</v>
      </c>
      <c r="F511" s="208" t="s">
        <v>625</v>
      </c>
      <c r="G511" s="209" t="s">
        <v>572</v>
      </c>
      <c r="H511" s="210">
        <v>30</v>
      </c>
      <c r="I511" s="211"/>
      <c r="J511" s="212">
        <f>ROUND(I511*H511,2)</f>
        <v>0</v>
      </c>
      <c r="K511" s="208" t="s">
        <v>135</v>
      </c>
      <c r="L511" s="46"/>
      <c r="M511" s="213" t="s">
        <v>19</v>
      </c>
      <c r="N511" s="214" t="s">
        <v>43</v>
      </c>
      <c r="O511" s="86"/>
      <c r="P511" s="215">
        <f>O511*H511</f>
        <v>0</v>
      </c>
      <c r="Q511" s="215">
        <v>0</v>
      </c>
      <c r="R511" s="215">
        <f>Q511*H511</f>
        <v>0</v>
      </c>
      <c r="S511" s="215">
        <v>0</v>
      </c>
      <c r="T511" s="216">
        <f>S511*H511</f>
        <v>0</v>
      </c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R511" s="217" t="s">
        <v>136</v>
      </c>
      <c r="AT511" s="217" t="s">
        <v>131</v>
      </c>
      <c r="AU511" s="217" t="s">
        <v>82</v>
      </c>
      <c r="AY511" s="19" t="s">
        <v>129</v>
      </c>
      <c r="BE511" s="218">
        <f>IF(N511="základní",J511,0)</f>
        <v>0</v>
      </c>
      <c r="BF511" s="218">
        <f>IF(N511="snížená",J511,0)</f>
        <v>0</v>
      </c>
      <c r="BG511" s="218">
        <f>IF(N511="zákl. přenesená",J511,0)</f>
        <v>0</v>
      </c>
      <c r="BH511" s="218">
        <f>IF(N511="sníž. přenesená",J511,0)</f>
        <v>0</v>
      </c>
      <c r="BI511" s="218">
        <f>IF(N511="nulová",J511,0)</f>
        <v>0</v>
      </c>
      <c r="BJ511" s="19" t="s">
        <v>80</v>
      </c>
      <c r="BK511" s="218">
        <f>ROUND(I511*H511,2)</f>
        <v>0</v>
      </c>
      <c r="BL511" s="19" t="s">
        <v>136</v>
      </c>
      <c r="BM511" s="217" t="s">
        <v>626</v>
      </c>
    </row>
    <row r="512" s="2" customFormat="1">
      <c r="A512" s="40"/>
      <c r="B512" s="41"/>
      <c r="C512" s="42"/>
      <c r="D512" s="219" t="s">
        <v>138</v>
      </c>
      <c r="E512" s="42"/>
      <c r="F512" s="220" t="s">
        <v>627</v>
      </c>
      <c r="G512" s="42"/>
      <c r="H512" s="42"/>
      <c r="I512" s="221"/>
      <c r="J512" s="42"/>
      <c r="K512" s="42"/>
      <c r="L512" s="46"/>
      <c r="M512" s="222"/>
      <c r="N512" s="223"/>
      <c r="O512" s="86"/>
      <c r="P512" s="86"/>
      <c r="Q512" s="86"/>
      <c r="R512" s="86"/>
      <c r="S512" s="86"/>
      <c r="T512" s="87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T512" s="19" t="s">
        <v>138</v>
      </c>
      <c r="AU512" s="19" t="s">
        <v>82</v>
      </c>
    </row>
    <row r="513" s="2" customFormat="1">
      <c r="A513" s="40"/>
      <c r="B513" s="41"/>
      <c r="C513" s="42"/>
      <c r="D513" s="224" t="s">
        <v>140</v>
      </c>
      <c r="E513" s="42"/>
      <c r="F513" s="225" t="s">
        <v>628</v>
      </c>
      <c r="G513" s="42"/>
      <c r="H513" s="42"/>
      <c r="I513" s="221"/>
      <c r="J513" s="42"/>
      <c r="K513" s="42"/>
      <c r="L513" s="46"/>
      <c r="M513" s="222"/>
      <c r="N513" s="223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140</v>
      </c>
      <c r="AU513" s="19" t="s">
        <v>82</v>
      </c>
    </row>
    <row r="514" s="13" customFormat="1">
      <c r="A514" s="13"/>
      <c r="B514" s="226"/>
      <c r="C514" s="227"/>
      <c r="D514" s="219" t="s">
        <v>142</v>
      </c>
      <c r="E514" s="228" t="s">
        <v>19</v>
      </c>
      <c r="F514" s="229" t="s">
        <v>629</v>
      </c>
      <c r="G514" s="227"/>
      <c r="H514" s="228" t="s">
        <v>19</v>
      </c>
      <c r="I514" s="230"/>
      <c r="J514" s="227"/>
      <c r="K514" s="227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142</v>
      </c>
      <c r="AU514" s="235" t="s">
        <v>82</v>
      </c>
      <c r="AV514" s="13" t="s">
        <v>80</v>
      </c>
      <c r="AW514" s="13" t="s">
        <v>33</v>
      </c>
      <c r="AX514" s="13" t="s">
        <v>72</v>
      </c>
      <c r="AY514" s="235" t="s">
        <v>129</v>
      </c>
    </row>
    <row r="515" s="14" customFormat="1">
      <c r="A515" s="14"/>
      <c r="B515" s="236"/>
      <c r="C515" s="237"/>
      <c r="D515" s="219" t="s">
        <v>142</v>
      </c>
      <c r="E515" s="238" t="s">
        <v>19</v>
      </c>
      <c r="F515" s="239" t="s">
        <v>350</v>
      </c>
      <c r="G515" s="237"/>
      <c r="H515" s="240">
        <v>30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6" t="s">
        <v>142</v>
      </c>
      <c r="AU515" s="246" t="s">
        <v>82</v>
      </c>
      <c r="AV515" s="14" t="s">
        <v>82</v>
      </c>
      <c r="AW515" s="14" t="s">
        <v>33</v>
      </c>
      <c r="AX515" s="14" t="s">
        <v>72</v>
      </c>
      <c r="AY515" s="246" t="s">
        <v>129</v>
      </c>
    </row>
    <row r="516" s="15" customFormat="1">
      <c r="A516" s="15"/>
      <c r="B516" s="247"/>
      <c r="C516" s="248"/>
      <c r="D516" s="219" t="s">
        <v>142</v>
      </c>
      <c r="E516" s="249" t="s">
        <v>19</v>
      </c>
      <c r="F516" s="250" t="s">
        <v>147</v>
      </c>
      <c r="G516" s="248"/>
      <c r="H516" s="251">
        <v>30</v>
      </c>
      <c r="I516" s="252"/>
      <c r="J516" s="248"/>
      <c r="K516" s="248"/>
      <c r="L516" s="253"/>
      <c r="M516" s="254"/>
      <c r="N516" s="255"/>
      <c r="O516" s="255"/>
      <c r="P516" s="255"/>
      <c r="Q516" s="255"/>
      <c r="R516" s="255"/>
      <c r="S516" s="255"/>
      <c r="T516" s="256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57" t="s">
        <v>142</v>
      </c>
      <c r="AU516" s="257" t="s">
        <v>82</v>
      </c>
      <c r="AV516" s="15" t="s">
        <v>136</v>
      </c>
      <c r="AW516" s="15" t="s">
        <v>4</v>
      </c>
      <c r="AX516" s="15" t="s">
        <v>80</v>
      </c>
      <c r="AY516" s="257" t="s">
        <v>129</v>
      </c>
    </row>
    <row r="517" s="2" customFormat="1" ht="16.5" customHeight="1">
      <c r="A517" s="40"/>
      <c r="B517" s="41"/>
      <c r="C517" s="206" t="s">
        <v>630</v>
      </c>
      <c r="D517" s="206" t="s">
        <v>131</v>
      </c>
      <c r="E517" s="207" t="s">
        <v>631</v>
      </c>
      <c r="F517" s="208" t="s">
        <v>632</v>
      </c>
      <c r="G517" s="209" t="s">
        <v>572</v>
      </c>
      <c r="H517" s="210">
        <v>30</v>
      </c>
      <c r="I517" s="211"/>
      <c r="J517" s="212">
        <f>ROUND(I517*H517,2)</f>
        <v>0</v>
      </c>
      <c r="K517" s="208" t="s">
        <v>19</v>
      </c>
      <c r="L517" s="46"/>
      <c r="M517" s="213" t="s">
        <v>19</v>
      </c>
      <c r="N517" s="214" t="s">
        <v>43</v>
      </c>
      <c r="O517" s="86"/>
      <c r="P517" s="215">
        <f>O517*H517</f>
        <v>0</v>
      </c>
      <c r="Q517" s="215">
        <v>0.00017000000000000001</v>
      </c>
      <c r="R517" s="215">
        <f>Q517*H517</f>
        <v>0.0051000000000000004</v>
      </c>
      <c r="S517" s="215">
        <v>0</v>
      </c>
      <c r="T517" s="216">
        <f>S517*H517</f>
        <v>0</v>
      </c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R517" s="217" t="s">
        <v>136</v>
      </c>
      <c r="AT517" s="217" t="s">
        <v>131</v>
      </c>
      <c r="AU517" s="217" t="s">
        <v>82</v>
      </c>
      <c r="AY517" s="19" t="s">
        <v>129</v>
      </c>
      <c r="BE517" s="218">
        <f>IF(N517="základní",J517,0)</f>
        <v>0</v>
      </c>
      <c r="BF517" s="218">
        <f>IF(N517="snížená",J517,0)</f>
        <v>0</v>
      </c>
      <c r="BG517" s="218">
        <f>IF(N517="zákl. přenesená",J517,0)</f>
        <v>0</v>
      </c>
      <c r="BH517" s="218">
        <f>IF(N517="sníž. přenesená",J517,0)</f>
        <v>0</v>
      </c>
      <c r="BI517" s="218">
        <f>IF(N517="nulová",J517,0)</f>
        <v>0</v>
      </c>
      <c r="BJ517" s="19" t="s">
        <v>80</v>
      </c>
      <c r="BK517" s="218">
        <f>ROUND(I517*H517,2)</f>
        <v>0</v>
      </c>
      <c r="BL517" s="19" t="s">
        <v>136</v>
      </c>
      <c r="BM517" s="217" t="s">
        <v>633</v>
      </c>
    </row>
    <row r="518" s="2" customFormat="1">
      <c r="A518" s="40"/>
      <c r="B518" s="41"/>
      <c r="C518" s="42"/>
      <c r="D518" s="219" t="s">
        <v>138</v>
      </c>
      <c r="E518" s="42"/>
      <c r="F518" s="220" t="s">
        <v>634</v>
      </c>
      <c r="G518" s="42"/>
      <c r="H518" s="42"/>
      <c r="I518" s="221"/>
      <c r="J518" s="42"/>
      <c r="K518" s="42"/>
      <c r="L518" s="46"/>
      <c r="M518" s="222"/>
      <c r="N518" s="223"/>
      <c r="O518" s="86"/>
      <c r="P518" s="86"/>
      <c r="Q518" s="86"/>
      <c r="R518" s="86"/>
      <c r="S518" s="86"/>
      <c r="T518" s="87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T518" s="19" t="s">
        <v>138</v>
      </c>
      <c r="AU518" s="19" t="s">
        <v>82</v>
      </c>
    </row>
    <row r="519" s="13" customFormat="1">
      <c r="A519" s="13"/>
      <c r="B519" s="226"/>
      <c r="C519" s="227"/>
      <c r="D519" s="219" t="s">
        <v>142</v>
      </c>
      <c r="E519" s="228" t="s">
        <v>19</v>
      </c>
      <c r="F519" s="229" t="s">
        <v>629</v>
      </c>
      <c r="G519" s="227"/>
      <c r="H519" s="228" t="s">
        <v>19</v>
      </c>
      <c r="I519" s="230"/>
      <c r="J519" s="227"/>
      <c r="K519" s="227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142</v>
      </c>
      <c r="AU519" s="235" t="s">
        <v>82</v>
      </c>
      <c r="AV519" s="13" t="s">
        <v>80</v>
      </c>
      <c r="AW519" s="13" t="s">
        <v>33</v>
      </c>
      <c r="AX519" s="13" t="s">
        <v>72</v>
      </c>
      <c r="AY519" s="235" t="s">
        <v>129</v>
      </c>
    </row>
    <row r="520" s="14" customFormat="1">
      <c r="A520" s="14"/>
      <c r="B520" s="236"/>
      <c r="C520" s="237"/>
      <c r="D520" s="219" t="s">
        <v>142</v>
      </c>
      <c r="E520" s="238" t="s">
        <v>19</v>
      </c>
      <c r="F520" s="239" t="s">
        <v>350</v>
      </c>
      <c r="G520" s="237"/>
      <c r="H520" s="240">
        <v>30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142</v>
      </c>
      <c r="AU520" s="246" t="s">
        <v>82</v>
      </c>
      <c r="AV520" s="14" t="s">
        <v>82</v>
      </c>
      <c r="AW520" s="14" t="s">
        <v>33</v>
      </c>
      <c r="AX520" s="14" t="s">
        <v>72</v>
      </c>
      <c r="AY520" s="246" t="s">
        <v>129</v>
      </c>
    </row>
    <row r="521" s="2" customFormat="1" ht="16.5" customHeight="1">
      <c r="A521" s="40"/>
      <c r="B521" s="41"/>
      <c r="C521" s="206" t="s">
        <v>635</v>
      </c>
      <c r="D521" s="206" t="s">
        <v>131</v>
      </c>
      <c r="E521" s="207" t="s">
        <v>636</v>
      </c>
      <c r="F521" s="208" t="s">
        <v>637</v>
      </c>
      <c r="G521" s="209" t="s">
        <v>572</v>
      </c>
      <c r="H521" s="210">
        <v>30</v>
      </c>
      <c r="I521" s="211"/>
      <c r="J521" s="212">
        <f>ROUND(I521*H521,2)</f>
        <v>0</v>
      </c>
      <c r="K521" s="208" t="s">
        <v>135</v>
      </c>
      <c r="L521" s="46"/>
      <c r="M521" s="213" t="s">
        <v>19</v>
      </c>
      <c r="N521" s="214" t="s">
        <v>43</v>
      </c>
      <c r="O521" s="86"/>
      <c r="P521" s="215">
        <f>O521*H521</f>
        <v>0</v>
      </c>
      <c r="Q521" s="215">
        <v>0</v>
      </c>
      <c r="R521" s="215">
        <f>Q521*H521</f>
        <v>0</v>
      </c>
      <c r="S521" s="215">
        <v>0</v>
      </c>
      <c r="T521" s="216">
        <f>S521*H521</f>
        <v>0</v>
      </c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R521" s="217" t="s">
        <v>136</v>
      </c>
      <c r="AT521" s="217" t="s">
        <v>131</v>
      </c>
      <c r="AU521" s="217" t="s">
        <v>82</v>
      </c>
      <c r="AY521" s="19" t="s">
        <v>129</v>
      </c>
      <c r="BE521" s="218">
        <f>IF(N521="základní",J521,0)</f>
        <v>0</v>
      </c>
      <c r="BF521" s="218">
        <f>IF(N521="snížená",J521,0)</f>
        <v>0</v>
      </c>
      <c r="BG521" s="218">
        <f>IF(N521="zákl. přenesená",J521,0)</f>
        <v>0</v>
      </c>
      <c r="BH521" s="218">
        <f>IF(N521="sníž. přenesená",J521,0)</f>
        <v>0</v>
      </c>
      <c r="BI521" s="218">
        <f>IF(N521="nulová",J521,0)</f>
        <v>0</v>
      </c>
      <c r="BJ521" s="19" t="s">
        <v>80</v>
      </c>
      <c r="BK521" s="218">
        <f>ROUND(I521*H521,2)</f>
        <v>0</v>
      </c>
      <c r="BL521" s="19" t="s">
        <v>136</v>
      </c>
      <c r="BM521" s="217" t="s">
        <v>638</v>
      </c>
    </row>
    <row r="522" s="2" customFormat="1">
      <c r="A522" s="40"/>
      <c r="B522" s="41"/>
      <c r="C522" s="42"/>
      <c r="D522" s="219" t="s">
        <v>138</v>
      </c>
      <c r="E522" s="42"/>
      <c r="F522" s="220" t="s">
        <v>639</v>
      </c>
      <c r="G522" s="42"/>
      <c r="H522" s="42"/>
      <c r="I522" s="221"/>
      <c r="J522" s="42"/>
      <c r="K522" s="42"/>
      <c r="L522" s="46"/>
      <c r="M522" s="222"/>
      <c r="N522" s="223"/>
      <c r="O522" s="86"/>
      <c r="P522" s="86"/>
      <c r="Q522" s="86"/>
      <c r="R522" s="86"/>
      <c r="S522" s="86"/>
      <c r="T522" s="87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T522" s="19" t="s">
        <v>138</v>
      </c>
      <c r="AU522" s="19" t="s">
        <v>82</v>
      </c>
    </row>
    <row r="523" s="2" customFormat="1">
      <c r="A523" s="40"/>
      <c r="B523" s="41"/>
      <c r="C523" s="42"/>
      <c r="D523" s="224" t="s">
        <v>140</v>
      </c>
      <c r="E523" s="42"/>
      <c r="F523" s="225" t="s">
        <v>640</v>
      </c>
      <c r="G523" s="42"/>
      <c r="H523" s="42"/>
      <c r="I523" s="221"/>
      <c r="J523" s="42"/>
      <c r="K523" s="42"/>
      <c r="L523" s="46"/>
      <c r="M523" s="222"/>
      <c r="N523" s="223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140</v>
      </c>
      <c r="AU523" s="19" t="s">
        <v>82</v>
      </c>
    </row>
    <row r="524" s="13" customFormat="1">
      <c r="A524" s="13"/>
      <c r="B524" s="226"/>
      <c r="C524" s="227"/>
      <c r="D524" s="219" t="s">
        <v>142</v>
      </c>
      <c r="E524" s="228" t="s">
        <v>19</v>
      </c>
      <c r="F524" s="229" t="s">
        <v>629</v>
      </c>
      <c r="G524" s="227"/>
      <c r="H524" s="228" t="s">
        <v>19</v>
      </c>
      <c r="I524" s="230"/>
      <c r="J524" s="227"/>
      <c r="K524" s="227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142</v>
      </c>
      <c r="AU524" s="235" t="s">
        <v>82</v>
      </c>
      <c r="AV524" s="13" t="s">
        <v>80</v>
      </c>
      <c r="AW524" s="13" t="s">
        <v>33</v>
      </c>
      <c r="AX524" s="13" t="s">
        <v>72</v>
      </c>
      <c r="AY524" s="235" t="s">
        <v>129</v>
      </c>
    </row>
    <row r="525" s="14" customFormat="1">
      <c r="A525" s="14"/>
      <c r="B525" s="236"/>
      <c r="C525" s="237"/>
      <c r="D525" s="219" t="s">
        <v>142</v>
      </c>
      <c r="E525" s="238" t="s">
        <v>19</v>
      </c>
      <c r="F525" s="239" t="s">
        <v>350</v>
      </c>
      <c r="G525" s="237"/>
      <c r="H525" s="240">
        <v>30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142</v>
      </c>
      <c r="AU525" s="246" t="s">
        <v>82</v>
      </c>
      <c r="AV525" s="14" t="s">
        <v>82</v>
      </c>
      <c r="AW525" s="14" t="s">
        <v>33</v>
      </c>
      <c r="AX525" s="14" t="s">
        <v>72</v>
      </c>
      <c r="AY525" s="246" t="s">
        <v>129</v>
      </c>
    </row>
    <row r="526" s="2" customFormat="1" ht="16.5" customHeight="1">
      <c r="A526" s="40"/>
      <c r="B526" s="41"/>
      <c r="C526" s="206" t="s">
        <v>641</v>
      </c>
      <c r="D526" s="206" t="s">
        <v>131</v>
      </c>
      <c r="E526" s="207" t="s">
        <v>642</v>
      </c>
      <c r="F526" s="208" t="s">
        <v>643</v>
      </c>
      <c r="G526" s="209" t="s">
        <v>572</v>
      </c>
      <c r="H526" s="210">
        <v>2600</v>
      </c>
      <c r="I526" s="211"/>
      <c r="J526" s="212">
        <f>ROUND(I526*H526,2)</f>
        <v>0</v>
      </c>
      <c r="K526" s="208" t="s">
        <v>135</v>
      </c>
      <c r="L526" s="46"/>
      <c r="M526" s="213" t="s">
        <v>19</v>
      </c>
      <c r="N526" s="214" t="s">
        <v>43</v>
      </c>
      <c r="O526" s="86"/>
      <c r="P526" s="215">
        <f>O526*H526</f>
        <v>0</v>
      </c>
      <c r="Q526" s="215">
        <v>0.16370999999999999</v>
      </c>
      <c r="R526" s="215">
        <f>Q526*H526</f>
        <v>425.64599999999996</v>
      </c>
      <c r="S526" s="215">
        <v>0</v>
      </c>
      <c r="T526" s="216">
        <f>S526*H526</f>
        <v>0</v>
      </c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R526" s="217" t="s">
        <v>136</v>
      </c>
      <c r="AT526" s="217" t="s">
        <v>131</v>
      </c>
      <c r="AU526" s="217" t="s">
        <v>82</v>
      </c>
      <c r="AY526" s="19" t="s">
        <v>129</v>
      </c>
      <c r="BE526" s="218">
        <f>IF(N526="základní",J526,0)</f>
        <v>0</v>
      </c>
      <c r="BF526" s="218">
        <f>IF(N526="snížená",J526,0)</f>
        <v>0</v>
      </c>
      <c r="BG526" s="218">
        <f>IF(N526="zákl. přenesená",J526,0)</f>
        <v>0</v>
      </c>
      <c r="BH526" s="218">
        <f>IF(N526="sníž. přenesená",J526,0)</f>
        <v>0</v>
      </c>
      <c r="BI526" s="218">
        <f>IF(N526="nulová",J526,0)</f>
        <v>0</v>
      </c>
      <c r="BJ526" s="19" t="s">
        <v>80</v>
      </c>
      <c r="BK526" s="218">
        <f>ROUND(I526*H526,2)</f>
        <v>0</v>
      </c>
      <c r="BL526" s="19" t="s">
        <v>136</v>
      </c>
      <c r="BM526" s="217" t="s">
        <v>644</v>
      </c>
    </row>
    <row r="527" s="2" customFormat="1">
      <c r="A527" s="40"/>
      <c r="B527" s="41"/>
      <c r="C527" s="42"/>
      <c r="D527" s="219" t="s">
        <v>138</v>
      </c>
      <c r="E527" s="42"/>
      <c r="F527" s="220" t="s">
        <v>645</v>
      </c>
      <c r="G527" s="42"/>
      <c r="H527" s="42"/>
      <c r="I527" s="221"/>
      <c r="J527" s="42"/>
      <c r="K527" s="42"/>
      <c r="L527" s="46"/>
      <c r="M527" s="222"/>
      <c r="N527" s="223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138</v>
      </c>
      <c r="AU527" s="19" t="s">
        <v>82</v>
      </c>
    </row>
    <row r="528" s="2" customFormat="1">
      <c r="A528" s="40"/>
      <c r="B528" s="41"/>
      <c r="C528" s="42"/>
      <c r="D528" s="224" t="s">
        <v>140</v>
      </c>
      <c r="E528" s="42"/>
      <c r="F528" s="225" t="s">
        <v>646</v>
      </c>
      <c r="G528" s="42"/>
      <c r="H528" s="42"/>
      <c r="I528" s="221"/>
      <c r="J528" s="42"/>
      <c r="K528" s="42"/>
      <c r="L528" s="46"/>
      <c r="M528" s="222"/>
      <c r="N528" s="223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140</v>
      </c>
      <c r="AU528" s="19" t="s">
        <v>82</v>
      </c>
    </row>
    <row r="529" s="13" customFormat="1">
      <c r="A529" s="13"/>
      <c r="B529" s="226"/>
      <c r="C529" s="227"/>
      <c r="D529" s="219" t="s">
        <v>142</v>
      </c>
      <c r="E529" s="228" t="s">
        <v>19</v>
      </c>
      <c r="F529" s="229" t="s">
        <v>576</v>
      </c>
      <c r="G529" s="227"/>
      <c r="H529" s="228" t="s">
        <v>19</v>
      </c>
      <c r="I529" s="230"/>
      <c r="J529" s="227"/>
      <c r="K529" s="227"/>
      <c r="L529" s="231"/>
      <c r="M529" s="232"/>
      <c r="N529" s="233"/>
      <c r="O529" s="233"/>
      <c r="P529" s="233"/>
      <c r="Q529" s="233"/>
      <c r="R529" s="233"/>
      <c r="S529" s="233"/>
      <c r="T529" s="23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5" t="s">
        <v>142</v>
      </c>
      <c r="AU529" s="235" t="s">
        <v>82</v>
      </c>
      <c r="AV529" s="13" t="s">
        <v>80</v>
      </c>
      <c r="AW529" s="13" t="s">
        <v>33</v>
      </c>
      <c r="AX529" s="13" t="s">
        <v>72</v>
      </c>
      <c r="AY529" s="235" t="s">
        <v>129</v>
      </c>
    </row>
    <row r="530" s="14" customFormat="1">
      <c r="A530" s="14"/>
      <c r="B530" s="236"/>
      <c r="C530" s="237"/>
      <c r="D530" s="219" t="s">
        <v>142</v>
      </c>
      <c r="E530" s="238" t="s">
        <v>19</v>
      </c>
      <c r="F530" s="239" t="s">
        <v>647</v>
      </c>
      <c r="G530" s="237"/>
      <c r="H530" s="240">
        <v>2600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6" t="s">
        <v>142</v>
      </c>
      <c r="AU530" s="246" t="s">
        <v>82</v>
      </c>
      <c r="AV530" s="14" t="s">
        <v>82</v>
      </c>
      <c r="AW530" s="14" t="s">
        <v>33</v>
      </c>
      <c r="AX530" s="14" t="s">
        <v>72</v>
      </c>
      <c r="AY530" s="246" t="s">
        <v>129</v>
      </c>
    </row>
    <row r="531" s="15" customFormat="1">
      <c r="A531" s="15"/>
      <c r="B531" s="247"/>
      <c r="C531" s="248"/>
      <c r="D531" s="219" t="s">
        <v>142</v>
      </c>
      <c r="E531" s="249" t="s">
        <v>19</v>
      </c>
      <c r="F531" s="250" t="s">
        <v>147</v>
      </c>
      <c r="G531" s="248"/>
      <c r="H531" s="251">
        <v>2600</v>
      </c>
      <c r="I531" s="252"/>
      <c r="J531" s="248"/>
      <c r="K531" s="248"/>
      <c r="L531" s="253"/>
      <c r="M531" s="254"/>
      <c r="N531" s="255"/>
      <c r="O531" s="255"/>
      <c r="P531" s="255"/>
      <c r="Q531" s="255"/>
      <c r="R531" s="255"/>
      <c r="S531" s="255"/>
      <c r="T531" s="256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7" t="s">
        <v>142</v>
      </c>
      <c r="AU531" s="257" t="s">
        <v>82</v>
      </c>
      <c r="AV531" s="15" t="s">
        <v>136</v>
      </c>
      <c r="AW531" s="15" t="s">
        <v>33</v>
      </c>
      <c r="AX531" s="15" t="s">
        <v>80</v>
      </c>
      <c r="AY531" s="257" t="s">
        <v>129</v>
      </c>
    </row>
    <row r="532" s="2" customFormat="1" ht="16.5" customHeight="1">
      <c r="A532" s="40"/>
      <c r="B532" s="41"/>
      <c r="C532" s="258" t="s">
        <v>648</v>
      </c>
      <c r="D532" s="258" t="s">
        <v>236</v>
      </c>
      <c r="E532" s="259" t="s">
        <v>649</v>
      </c>
      <c r="F532" s="260" t="s">
        <v>650</v>
      </c>
      <c r="G532" s="261" t="s">
        <v>572</v>
      </c>
      <c r="H532" s="262">
        <v>1875</v>
      </c>
      <c r="I532" s="263"/>
      <c r="J532" s="264">
        <f>ROUND(I532*H532,2)</f>
        <v>0</v>
      </c>
      <c r="K532" s="260" t="s">
        <v>135</v>
      </c>
      <c r="L532" s="265"/>
      <c r="M532" s="266" t="s">
        <v>19</v>
      </c>
      <c r="N532" s="267" t="s">
        <v>43</v>
      </c>
      <c r="O532" s="86"/>
      <c r="P532" s="215">
        <f>O532*H532</f>
        <v>0</v>
      </c>
      <c r="Q532" s="215">
        <v>0.14044000000000001</v>
      </c>
      <c r="R532" s="215">
        <f>Q532*H532</f>
        <v>263.32500000000005</v>
      </c>
      <c r="S532" s="215">
        <v>0</v>
      </c>
      <c r="T532" s="216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7" t="s">
        <v>195</v>
      </c>
      <c r="AT532" s="217" t="s">
        <v>236</v>
      </c>
      <c r="AU532" s="217" t="s">
        <v>82</v>
      </c>
      <c r="AY532" s="19" t="s">
        <v>129</v>
      </c>
      <c r="BE532" s="218">
        <f>IF(N532="základní",J532,0)</f>
        <v>0</v>
      </c>
      <c r="BF532" s="218">
        <f>IF(N532="snížená",J532,0)</f>
        <v>0</v>
      </c>
      <c r="BG532" s="218">
        <f>IF(N532="zákl. přenesená",J532,0)</f>
        <v>0</v>
      </c>
      <c r="BH532" s="218">
        <f>IF(N532="sníž. přenesená",J532,0)</f>
        <v>0</v>
      </c>
      <c r="BI532" s="218">
        <f>IF(N532="nulová",J532,0)</f>
        <v>0</v>
      </c>
      <c r="BJ532" s="19" t="s">
        <v>80</v>
      </c>
      <c r="BK532" s="218">
        <f>ROUND(I532*H532,2)</f>
        <v>0</v>
      </c>
      <c r="BL532" s="19" t="s">
        <v>136</v>
      </c>
      <c r="BM532" s="217" t="s">
        <v>651</v>
      </c>
    </row>
    <row r="533" s="2" customFormat="1">
      <c r="A533" s="40"/>
      <c r="B533" s="41"/>
      <c r="C533" s="42"/>
      <c r="D533" s="219" t="s">
        <v>138</v>
      </c>
      <c r="E533" s="42"/>
      <c r="F533" s="220" t="s">
        <v>650</v>
      </c>
      <c r="G533" s="42"/>
      <c r="H533" s="42"/>
      <c r="I533" s="221"/>
      <c r="J533" s="42"/>
      <c r="K533" s="42"/>
      <c r="L533" s="46"/>
      <c r="M533" s="222"/>
      <c r="N533" s="223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9" t="s">
        <v>138</v>
      </c>
      <c r="AU533" s="19" t="s">
        <v>82</v>
      </c>
    </row>
    <row r="534" s="14" customFormat="1">
      <c r="A534" s="14"/>
      <c r="B534" s="236"/>
      <c r="C534" s="237"/>
      <c r="D534" s="219" t="s">
        <v>142</v>
      </c>
      <c r="E534" s="238" t="s">
        <v>19</v>
      </c>
      <c r="F534" s="239" t="s">
        <v>647</v>
      </c>
      <c r="G534" s="237"/>
      <c r="H534" s="240">
        <v>2600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142</v>
      </c>
      <c r="AU534" s="246" t="s">
        <v>82</v>
      </c>
      <c r="AV534" s="14" t="s">
        <v>82</v>
      </c>
      <c r="AW534" s="14" t="s">
        <v>33</v>
      </c>
      <c r="AX534" s="14" t="s">
        <v>72</v>
      </c>
      <c r="AY534" s="246" t="s">
        <v>129</v>
      </c>
    </row>
    <row r="535" s="13" customFormat="1">
      <c r="A535" s="13"/>
      <c r="B535" s="226"/>
      <c r="C535" s="227"/>
      <c r="D535" s="219" t="s">
        <v>142</v>
      </c>
      <c r="E535" s="228" t="s">
        <v>19</v>
      </c>
      <c r="F535" s="229" t="s">
        <v>184</v>
      </c>
      <c r="G535" s="227"/>
      <c r="H535" s="228" t="s">
        <v>19</v>
      </c>
      <c r="I535" s="230"/>
      <c r="J535" s="227"/>
      <c r="K535" s="227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142</v>
      </c>
      <c r="AU535" s="235" t="s">
        <v>82</v>
      </c>
      <c r="AV535" s="13" t="s">
        <v>80</v>
      </c>
      <c r="AW535" s="13" t="s">
        <v>33</v>
      </c>
      <c r="AX535" s="13" t="s">
        <v>72</v>
      </c>
      <c r="AY535" s="235" t="s">
        <v>129</v>
      </c>
    </row>
    <row r="536" s="13" customFormat="1">
      <c r="A536" s="13"/>
      <c r="B536" s="226"/>
      <c r="C536" s="227"/>
      <c r="D536" s="219" t="s">
        <v>142</v>
      </c>
      <c r="E536" s="228" t="s">
        <v>19</v>
      </c>
      <c r="F536" s="229" t="s">
        <v>185</v>
      </c>
      <c r="G536" s="227"/>
      <c r="H536" s="228" t="s">
        <v>19</v>
      </c>
      <c r="I536" s="230"/>
      <c r="J536" s="227"/>
      <c r="K536" s="227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142</v>
      </c>
      <c r="AU536" s="235" t="s">
        <v>82</v>
      </c>
      <c r="AV536" s="13" t="s">
        <v>80</v>
      </c>
      <c r="AW536" s="13" t="s">
        <v>33</v>
      </c>
      <c r="AX536" s="13" t="s">
        <v>72</v>
      </c>
      <c r="AY536" s="235" t="s">
        <v>129</v>
      </c>
    </row>
    <row r="537" s="13" customFormat="1">
      <c r="A537" s="13"/>
      <c r="B537" s="226"/>
      <c r="C537" s="227"/>
      <c r="D537" s="219" t="s">
        <v>142</v>
      </c>
      <c r="E537" s="228" t="s">
        <v>19</v>
      </c>
      <c r="F537" s="229" t="s">
        <v>186</v>
      </c>
      <c r="G537" s="227"/>
      <c r="H537" s="228" t="s">
        <v>19</v>
      </c>
      <c r="I537" s="230"/>
      <c r="J537" s="227"/>
      <c r="K537" s="227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142</v>
      </c>
      <c r="AU537" s="235" t="s">
        <v>82</v>
      </c>
      <c r="AV537" s="13" t="s">
        <v>80</v>
      </c>
      <c r="AW537" s="13" t="s">
        <v>33</v>
      </c>
      <c r="AX537" s="13" t="s">
        <v>72</v>
      </c>
      <c r="AY537" s="235" t="s">
        <v>129</v>
      </c>
    </row>
    <row r="538" s="13" customFormat="1">
      <c r="A538" s="13"/>
      <c r="B538" s="226"/>
      <c r="C538" s="227"/>
      <c r="D538" s="219" t="s">
        <v>142</v>
      </c>
      <c r="E538" s="228" t="s">
        <v>19</v>
      </c>
      <c r="F538" s="229" t="s">
        <v>187</v>
      </c>
      <c r="G538" s="227"/>
      <c r="H538" s="228" t="s">
        <v>19</v>
      </c>
      <c r="I538" s="230"/>
      <c r="J538" s="227"/>
      <c r="K538" s="227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142</v>
      </c>
      <c r="AU538" s="235" t="s">
        <v>82</v>
      </c>
      <c r="AV538" s="13" t="s">
        <v>80</v>
      </c>
      <c r="AW538" s="13" t="s">
        <v>33</v>
      </c>
      <c r="AX538" s="13" t="s">
        <v>72</v>
      </c>
      <c r="AY538" s="235" t="s">
        <v>129</v>
      </c>
    </row>
    <row r="539" s="14" customFormat="1">
      <c r="A539" s="14"/>
      <c r="B539" s="236"/>
      <c r="C539" s="237"/>
      <c r="D539" s="219" t="s">
        <v>142</v>
      </c>
      <c r="E539" s="238" t="s">
        <v>19</v>
      </c>
      <c r="F539" s="239" t="s">
        <v>652</v>
      </c>
      <c r="G539" s="237"/>
      <c r="H539" s="240">
        <v>-725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142</v>
      </c>
      <c r="AU539" s="246" t="s">
        <v>82</v>
      </c>
      <c r="AV539" s="14" t="s">
        <v>82</v>
      </c>
      <c r="AW539" s="14" t="s">
        <v>33</v>
      </c>
      <c r="AX539" s="14" t="s">
        <v>72</v>
      </c>
      <c r="AY539" s="246" t="s">
        <v>129</v>
      </c>
    </row>
    <row r="540" s="15" customFormat="1">
      <c r="A540" s="15"/>
      <c r="B540" s="247"/>
      <c r="C540" s="248"/>
      <c r="D540" s="219" t="s">
        <v>142</v>
      </c>
      <c r="E540" s="249" t="s">
        <v>19</v>
      </c>
      <c r="F540" s="250" t="s">
        <v>147</v>
      </c>
      <c r="G540" s="248"/>
      <c r="H540" s="251">
        <v>1875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6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57" t="s">
        <v>142</v>
      </c>
      <c r="AU540" s="257" t="s">
        <v>82</v>
      </c>
      <c r="AV540" s="15" t="s">
        <v>136</v>
      </c>
      <c r="AW540" s="15" t="s">
        <v>33</v>
      </c>
      <c r="AX540" s="15" t="s">
        <v>80</v>
      </c>
      <c r="AY540" s="257" t="s">
        <v>129</v>
      </c>
    </row>
    <row r="541" s="2" customFormat="1" ht="16.5" customHeight="1">
      <c r="A541" s="40"/>
      <c r="B541" s="41"/>
      <c r="C541" s="206" t="s">
        <v>653</v>
      </c>
      <c r="D541" s="206" t="s">
        <v>131</v>
      </c>
      <c r="E541" s="207" t="s">
        <v>654</v>
      </c>
      <c r="F541" s="208" t="s">
        <v>655</v>
      </c>
      <c r="G541" s="209" t="s">
        <v>572</v>
      </c>
      <c r="H541" s="210">
        <v>5400</v>
      </c>
      <c r="I541" s="211"/>
      <c r="J541" s="212">
        <f>ROUND(I541*H541,2)</f>
        <v>0</v>
      </c>
      <c r="K541" s="208" t="s">
        <v>135</v>
      </c>
      <c r="L541" s="46"/>
      <c r="M541" s="213" t="s">
        <v>19</v>
      </c>
      <c r="N541" s="214" t="s">
        <v>43</v>
      </c>
      <c r="O541" s="86"/>
      <c r="P541" s="215">
        <f>O541*H541</f>
        <v>0</v>
      </c>
      <c r="Q541" s="215">
        <v>0</v>
      </c>
      <c r="R541" s="215">
        <f>Q541*H541</f>
        <v>0</v>
      </c>
      <c r="S541" s="215">
        <v>0.19400000000000001</v>
      </c>
      <c r="T541" s="216">
        <f>S541*H541</f>
        <v>1047.6000000000001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7" t="s">
        <v>136</v>
      </c>
      <c r="AT541" s="217" t="s">
        <v>131</v>
      </c>
      <c r="AU541" s="217" t="s">
        <v>82</v>
      </c>
      <c r="AY541" s="19" t="s">
        <v>129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9" t="s">
        <v>80</v>
      </c>
      <c r="BK541" s="218">
        <f>ROUND(I541*H541,2)</f>
        <v>0</v>
      </c>
      <c r="BL541" s="19" t="s">
        <v>136</v>
      </c>
      <c r="BM541" s="217" t="s">
        <v>656</v>
      </c>
    </row>
    <row r="542" s="2" customFormat="1">
      <c r="A542" s="40"/>
      <c r="B542" s="41"/>
      <c r="C542" s="42"/>
      <c r="D542" s="219" t="s">
        <v>138</v>
      </c>
      <c r="E542" s="42"/>
      <c r="F542" s="220" t="s">
        <v>657</v>
      </c>
      <c r="G542" s="42"/>
      <c r="H542" s="42"/>
      <c r="I542" s="221"/>
      <c r="J542" s="42"/>
      <c r="K542" s="42"/>
      <c r="L542" s="46"/>
      <c r="M542" s="222"/>
      <c r="N542" s="223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138</v>
      </c>
      <c r="AU542" s="19" t="s">
        <v>82</v>
      </c>
    </row>
    <row r="543" s="2" customFormat="1">
      <c r="A543" s="40"/>
      <c r="B543" s="41"/>
      <c r="C543" s="42"/>
      <c r="D543" s="224" t="s">
        <v>140</v>
      </c>
      <c r="E543" s="42"/>
      <c r="F543" s="225" t="s">
        <v>658</v>
      </c>
      <c r="G543" s="42"/>
      <c r="H543" s="42"/>
      <c r="I543" s="221"/>
      <c r="J543" s="42"/>
      <c r="K543" s="42"/>
      <c r="L543" s="46"/>
      <c r="M543" s="222"/>
      <c r="N543" s="223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140</v>
      </c>
      <c r="AU543" s="19" t="s">
        <v>82</v>
      </c>
    </row>
    <row r="544" s="13" customFormat="1">
      <c r="A544" s="13"/>
      <c r="B544" s="226"/>
      <c r="C544" s="227"/>
      <c r="D544" s="219" t="s">
        <v>142</v>
      </c>
      <c r="E544" s="228" t="s">
        <v>19</v>
      </c>
      <c r="F544" s="229" t="s">
        <v>659</v>
      </c>
      <c r="G544" s="227"/>
      <c r="H544" s="228" t="s">
        <v>19</v>
      </c>
      <c r="I544" s="230"/>
      <c r="J544" s="227"/>
      <c r="K544" s="227"/>
      <c r="L544" s="231"/>
      <c r="M544" s="232"/>
      <c r="N544" s="233"/>
      <c r="O544" s="233"/>
      <c r="P544" s="233"/>
      <c r="Q544" s="233"/>
      <c r="R544" s="233"/>
      <c r="S544" s="233"/>
      <c r="T544" s="23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5" t="s">
        <v>142</v>
      </c>
      <c r="AU544" s="235" t="s">
        <v>82</v>
      </c>
      <c r="AV544" s="13" t="s">
        <v>80</v>
      </c>
      <c r="AW544" s="13" t="s">
        <v>33</v>
      </c>
      <c r="AX544" s="13" t="s">
        <v>72</v>
      </c>
      <c r="AY544" s="235" t="s">
        <v>129</v>
      </c>
    </row>
    <row r="545" s="13" customFormat="1">
      <c r="A545" s="13"/>
      <c r="B545" s="226"/>
      <c r="C545" s="227"/>
      <c r="D545" s="219" t="s">
        <v>142</v>
      </c>
      <c r="E545" s="228" t="s">
        <v>19</v>
      </c>
      <c r="F545" s="229" t="s">
        <v>660</v>
      </c>
      <c r="G545" s="227"/>
      <c r="H545" s="228" t="s">
        <v>19</v>
      </c>
      <c r="I545" s="230"/>
      <c r="J545" s="227"/>
      <c r="K545" s="227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142</v>
      </c>
      <c r="AU545" s="235" t="s">
        <v>82</v>
      </c>
      <c r="AV545" s="13" t="s">
        <v>80</v>
      </c>
      <c r="AW545" s="13" t="s">
        <v>33</v>
      </c>
      <c r="AX545" s="13" t="s">
        <v>72</v>
      </c>
      <c r="AY545" s="235" t="s">
        <v>129</v>
      </c>
    </row>
    <row r="546" s="14" customFormat="1">
      <c r="A546" s="14"/>
      <c r="B546" s="236"/>
      <c r="C546" s="237"/>
      <c r="D546" s="219" t="s">
        <v>142</v>
      </c>
      <c r="E546" s="238" t="s">
        <v>19</v>
      </c>
      <c r="F546" s="239" t="s">
        <v>661</v>
      </c>
      <c r="G546" s="237"/>
      <c r="H546" s="240">
        <v>5400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6" t="s">
        <v>142</v>
      </c>
      <c r="AU546" s="246" t="s">
        <v>82</v>
      </c>
      <c r="AV546" s="14" t="s">
        <v>82</v>
      </c>
      <c r="AW546" s="14" t="s">
        <v>33</v>
      </c>
      <c r="AX546" s="14" t="s">
        <v>72</v>
      </c>
      <c r="AY546" s="246" t="s">
        <v>129</v>
      </c>
    </row>
    <row r="547" s="15" customFormat="1">
      <c r="A547" s="15"/>
      <c r="B547" s="247"/>
      <c r="C547" s="248"/>
      <c r="D547" s="219" t="s">
        <v>142</v>
      </c>
      <c r="E547" s="249" t="s">
        <v>19</v>
      </c>
      <c r="F547" s="250" t="s">
        <v>147</v>
      </c>
      <c r="G547" s="248"/>
      <c r="H547" s="251">
        <v>5400</v>
      </c>
      <c r="I547" s="252"/>
      <c r="J547" s="248"/>
      <c r="K547" s="248"/>
      <c r="L547" s="253"/>
      <c r="M547" s="254"/>
      <c r="N547" s="255"/>
      <c r="O547" s="255"/>
      <c r="P547" s="255"/>
      <c r="Q547" s="255"/>
      <c r="R547" s="255"/>
      <c r="S547" s="255"/>
      <c r="T547" s="25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7" t="s">
        <v>142</v>
      </c>
      <c r="AU547" s="257" t="s">
        <v>82</v>
      </c>
      <c r="AV547" s="15" t="s">
        <v>136</v>
      </c>
      <c r="AW547" s="15" t="s">
        <v>33</v>
      </c>
      <c r="AX547" s="15" t="s">
        <v>80</v>
      </c>
      <c r="AY547" s="257" t="s">
        <v>129</v>
      </c>
    </row>
    <row r="548" s="2" customFormat="1" ht="37.8" customHeight="1">
      <c r="A548" s="40"/>
      <c r="B548" s="41"/>
      <c r="C548" s="206" t="s">
        <v>662</v>
      </c>
      <c r="D548" s="206" t="s">
        <v>131</v>
      </c>
      <c r="E548" s="207" t="s">
        <v>663</v>
      </c>
      <c r="F548" s="208" t="s">
        <v>664</v>
      </c>
      <c r="G548" s="209" t="s">
        <v>572</v>
      </c>
      <c r="H548" s="210">
        <v>650</v>
      </c>
      <c r="I548" s="211"/>
      <c r="J548" s="212">
        <f>ROUND(I548*H548,2)</f>
        <v>0</v>
      </c>
      <c r="K548" s="208" t="s">
        <v>19</v>
      </c>
      <c r="L548" s="46"/>
      <c r="M548" s="213" t="s">
        <v>19</v>
      </c>
      <c r="N548" s="214" t="s">
        <v>43</v>
      </c>
      <c r="O548" s="86"/>
      <c r="P548" s="215">
        <f>O548*H548</f>
        <v>0</v>
      </c>
      <c r="Q548" s="215">
        <v>9.0000000000000006E-05</v>
      </c>
      <c r="R548" s="215">
        <f>Q548*H548</f>
        <v>0.058500000000000003</v>
      </c>
      <c r="S548" s="215">
        <v>0.042000000000000003</v>
      </c>
      <c r="T548" s="216">
        <f>S548*H548</f>
        <v>27.300000000000001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7" t="s">
        <v>136</v>
      </c>
      <c r="AT548" s="217" t="s">
        <v>131</v>
      </c>
      <c r="AU548" s="217" t="s">
        <v>82</v>
      </c>
      <c r="AY548" s="19" t="s">
        <v>129</v>
      </c>
      <c r="BE548" s="218">
        <f>IF(N548="základní",J548,0)</f>
        <v>0</v>
      </c>
      <c r="BF548" s="218">
        <f>IF(N548="snížená",J548,0)</f>
        <v>0</v>
      </c>
      <c r="BG548" s="218">
        <f>IF(N548="zákl. přenesená",J548,0)</f>
        <v>0</v>
      </c>
      <c r="BH548" s="218">
        <f>IF(N548="sníž. přenesená",J548,0)</f>
        <v>0</v>
      </c>
      <c r="BI548" s="218">
        <f>IF(N548="nulová",J548,0)</f>
        <v>0</v>
      </c>
      <c r="BJ548" s="19" t="s">
        <v>80</v>
      </c>
      <c r="BK548" s="218">
        <f>ROUND(I548*H548,2)</f>
        <v>0</v>
      </c>
      <c r="BL548" s="19" t="s">
        <v>136</v>
      </c>
      <c r="BM548" s="217" t="s">
        <v>665</v>
      </c>
    </row>
    <row r="549" s="2" customFormat="1">
      <c r="A549" s="40"/>
      <c r="B549" s="41"/>
      <c r="C549" s="42"/>
      <c r="D549" s="219" t="s">
        <v>138</v>
      </c>
      <c r="E549" s="42"/>
      <c r="F549" s="220" t="s">
        <v>664</v>
      </c>
      <c r="G549" s="42"/>
      <c r="H549" s="42"/>
      <c r="I549" s="221"/>
      <c r="J549" s="42"/>
      <c r="K549" s="42"/>
      <c r="L549" s="46"/>
      <c r="M549" s="222"/>
      <c r="N549" s="223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138</v>
      </c>
      <c r="AU549" s="19" t="s">
        <v>82</v>
      </c>
    </row>
    <row r="550" s="13" customFormat="1">
      <c r="A550" s="13"/>
      <c r="B550" s="226"/>
      <c r="C550" s="227"/>
      <c r="D550" s="219" t="s">
        <v>142</v>
      </c>
      <c r="E550" s="228" t="s">
        <v>19</v>
      </c>
      <c r="F550" s="229" t="s">
        <v>666</v>
      </c>
      <c r="G550" s="227"/>
      <c r="H550" s="228" t="s">
        <v>19</v>
      </c>
      <c r="I550" s="230"/>
      <c r="J550" s="227"/>
      <c r="K550" s="227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142</v>
      </c>
      <c r="AU550" s="235" t="s">
        <v>82</v>
      </c>
      <c r="AV550" s="13" t="s">
        <v>80</v>
      </c>
      <c r="AW550" s="13" t="s">
        <v>33</v>
      </c>
      <c r="AX550" s="13" t="s">
        <v>72</v>
      </c>
      <c r="AY550" s="235" t="s">
        <v>129</v>
      </c>
    </row>
    <row r="551" s="13" customFormat="1">
      <c r="A551" s="13"/>
      <c r="B551" s="226"/>
      <c r="C551" s="227"/>
      <c r="D551" s="219" t="s">
        <v>142</v>
      </c>
      <c r="E551" s="228" t="s">
        <v>19</v>
      </c>
      <c r="F551" s="229" t="s">
        <v>667</v>
      </c>
      <c r="G551" s="227"/>
      <c r="H551" s="228" t="s">
        <v>19</v>
      </c>
      <c r="I551" s="230"/>
      <c r="J551" s="227"/>
      <c r="K551" s="227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142</v>
      </c>
      <c r="AU551" s="235" t="s">
        <v>82</v>
      </c>
      <c r="AV551" s="13" t="s">
        <v>80</v>
      </c>
      <c r="AW551" s="13" t="s">
        <v>33</v>
      </c>
      <c r="AX551" s="13" t="s">
        <v>72</v>
      </c>
      <c r="AY551" s="235" t="s">
        <v>129</v>
      </c>
    </row>
    <row r="552" s="13" customFormat="1">
      <c r="A552" s="13"/>
      <c r="B552" s="226"/>
      <c r="C552" s="227"/>
      <c r="D552" s="219" t="s">
        <v>142</v>
      </c>
      <c r="E552" s="228" t="s">
        <v>19</v>
      </c>
      <c r="F552" s="229" t="s">
        <v>668</v>
      </c>
      <c r="G552" s="227"/>
      <c r="H552" s="228" t="s">
        <v>19</v>
      </c>
      <c r="I552" s="230"/>
      <c r="J552" s="227"/>
      <c r="K552" s="227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142</v>
      </c>
      <c r="AU552" s="235" t="s">
        <v>82</v>
      </c>
      <c r="AV552" s="13" t="s">
        <v>80</v>
      </c>
      <c r="AW552" s="13" t="s">
        <v>33</v>
      </c>
      <c r="AX552" s="13" t="s">
        <v>72</v>
      </c>
      <c r="AY552" s="235" t="s">
        <v>129</v>
      </c>
    </row>
    <row r="553" s="14" customFormat="1">
      <c r="A553" s="14"/>
      <c r="B553" s="236"/>
      <c r="C553" s="237"/>
      <c r="D553" s="219" t="s">
        <v>142</v>
      </c>
      <c r="E553" s="238" t="s">
        <v>19</v>
      </c>
      <c r="F553" s="239" t="s">
        <v>614</v>
      </c>
      <c r="G553" s="237"/>
      <c r="H553" s="240">
        <v>650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6" t="s">
        <v>142</v>
      </c>
      <c r="AU553" s="246" t="s">
        <v>82</v>
      </c>
      <c r="AV553" s="14" t="s">
        <v>82</v>
      </c>
      <c r="AW553" s="14" t="s">
        <v>33</v>
      </c>
      <c r="AX553" s="14" t="s">
        <v>72</v>
      </c>
      <c r="AY553" s="246" t="s">
        <v>129</v>
      </c>
    </row>
    <row r="554" s="15" customFormat="1">
      <c r="A554" s="15"/>
      <c r="B554" s="247"/>
      <c r="C554" s="248"/>
      <c r="D554" s="219" t="s">
        <v>142</v>
      </c>
      <c r="E554" s="249" t="s">
        <v>19</v>
      </c>
      <c r="F554" s="250" t="s">
        <v>147</v>
      </c>
      <c r="G554" s="248"/>
      <c r="H554" s="251">
        <v>650</v>
      </c>
      <c r="I554" s="252"/>
      <c r="J554" s="248"/>
      <c r="K554" s="248"/>
      <c r="L554" s="253"/>
      <c r="M554" s="254"/>
      <c r="N554" s="255"/>
      <c r="O554" s="255"/>
      <c r="P554" s="255"/>
      <c r="Q554" s="255"/>
      <c r="R554" s="255"/>
      <c r="S554" s="255"/>
      <c r="T554" s="25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57" t="s">
        <v>142</v>
      </c>
      <c r="AU554" s="257" t="s">
        <v>82</v>
      </c>
      <c r="AV554" s="15" t="s">
        <v>136</v>
      </c>
      <c r="AW554" s="15" t="s">
        <v>33</v>
      </c>
      <c r="AX554" s="15" t="s">
        <v>80</v>
      </c>
      <c r="AY554" s="257" t="s">
        <v>129</v>
      </c>
    </row>
    <row r="555" s="2" customFormat="1" ht="16.5" customHeight="1">
      <c r="A555" s="40"/>
      <c r="B555" s="41"/>
      <c r="C555" s="206" t="s">
        <v>669</v>
      </c>
      <c r="D555" s="206" t="s">
        <v>131</v>
      </c>
      <c r="E555" s="207" t="s">
        <v>670</v>
      </c>
      <c r="F555" s="208" t="s">
        <v>671</v>
      </c>
      <c r="G555" s="209" t="s">
        <v>334</v>
      </c>
      <c r="H555" s="210">
        <v>1</v>
      </c>
      <c r="I555" s="211"/>
      <c r="J555" s="212">
        <f>ROUND(I555*H555,2)</f>
        <v>0</v>
      </c>
      <c r="K555" s="208" t="s">
        <v>19</v>
      </c>
      <c r="L555" s="46"/>
      <c r="M555" s="213" t="s">
        <v>19</v>
      </c>
      <c r="N555" s="214" t="s">
        <v>43</v>
      </c>
      <c r="O555" s="86"/>
      <c r="P555" s="215">
        <f>O555*H555</f>
        <v>0</v>
      </c>
      <c r="Q555" s="215">
        <v>9.0000000000000006E-05</v>
      </c>
      <c r="R555" s="215">
        <f>Q555*H555</f>
        <v>9.0000000000000006E-05</v>
      </c>
      <c r="S555" s="215">
        <v>0.042000000000000003</v>
      </c>
      <c r="T555" s="216">
        <f>S555*H555</f>
        <v>0.042000000000000003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7" t="s">
        <v>136</v>
      </c>
      <c r="AT555" s="217" t="s">
        <v>131</v>
      </c>
      <c r="AU555" s="217" t="s">
        <v>82</v>
      </c>
      <c r="AY555" s="19" t="s">
        <v>129</v>
      </c>
      <c r="BE555" s="218">
        <f>IF(N555="základní",J555,0)</f>
        <v>0</v>
      </c>
      <c r="BF555" s="218">
        <f>IF(N555="snížená",J555,0)</f>
        <v>0</v>
      </c>
      <c r="BG555" s="218">
        <f>IF(N555="zákl. přenesená",J555,0)</f>
        <v>0</v>
      </c>
      <c r="BH555" s="218">
        <f>IF(N555="sníž. přenesená",J555,0)</f>
        <v>0</v>
      </c>
      <c r="BI555" s="218">
        <f>IF(N555="nulová",J555,0)</f>
        <v>0</v>
      </c>
      <c r="BJ555" s="19" t="s">
        <v>80</v>
      </c>
      <c r="BK555" s="218">
        <f>ROUND(I555*H555,2)</f>
        <v>0</v>
      </c>
      <c r="BL555" s="19" t="s">
        <v>136</v>
      </c>
      <c r="BM555" s="217" t="s">
        <v>672</v>
      </c>
    </row>
    <row r="556" s="2" customFormat="1">
      <c r="A556" s="40"/>
      <c r="B556" s="41"/>
      <c r="C556" s="42"/>
      <c r="D556" s="219" t="s">
        <v>138</v>
      </c>
      <c r="E556" s="42"/>
      <c r="F556" s="220" t="s">
        <v>671</v>
      </c>
      <c r="G556" s="42"/>
      <c r="H556" s="42"/>
      <c r="I556" s="221"/>
      <c r="J556" s="42"/>
      <c r="K556" s="42"/>
      <c r="L556" s="46"/>
      <c r="M556" s="222"/>
      <c r="N556" s="223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138</v>
      </c>
      <c r="AU556" s="19" t="s">
        <v>82</v>
      </c>
    </row>
    <row r="557" s="13" customFormat="1">
      <c r="A557" s="13"/>
      <c r="B557" s="226"/>
      <c r="C557" s="227"/>
      <c r="D557" s="219" t="s">
        <v>142</v>
      </c>
      <c r="E557" s="228" t="s">
        <v>19</v>
      </c>
      <c r="F557" s="229" t="s">
        <v>671</v>
      </c>
      <c r="G557" s="227"/>
      <c r="H557" s="228" t="s">
        <v>19</v>
      </c>
      <c r="I557" s="230"/>
      <c r="J557" s="227"/>
      <c r="K557" s="227"/>
      <c r="L557" s="231"/>
      <c r="M557" s="232"/>
      <c r="N557" s="233"/>
      <c r="O557" s="233"/>
      <c r="P557" s="233"/>
      <c r="Q557" s="233"/>
      <c r="R557" s="233"/>
      <c r="S557" s="233"/>
      <c r="T557" s="23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5" t="s">
        <v>142</v>
      </c>
      <c r="AU557" s="235" t="s">
        <v>82</v>
      </c>
      <c r="AV557" s="13" t="s">
        <v>80</v>
      </c>
      <c r="AW557" s="13" t="s">
        <v>33</v>
      </c>
      <c r="AX557" s="13" t="s">
        <v>72</v>
      </c>
      <c r="AY557" s="235" t="s">
        <v>129</v>
      </c>
    </row>
    <row r="558" s="14" customFormat="1">
      <c r="A558" s="14"/>
      <c r="B558" s="236"/>
      <c r="C558" s="237"/>
      <c r="D558" s="219" t="s">
        <v>142</v>
      </c>
      <c r="E558" s="238" t="s">
        <v>19</v>
      </c>
      <c r="F558" s="239" t="s">
        <v>80</v>
      </c>
      <c r="G558" s="237"/>
      <c r="H558" s="240">
        <v>1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6" t="s">
        <v>142</v>
      </c>
      <c r="AU558" s="246" t="s">
        <v>82</v>
      </c>
      <c r="AV558" s="14" t="s">
        <v>82</v>
      </c>
      <c r="AW558" s="14" t="s">
        <v>33</v>
      </c>
      <c r="AX558" s="14" t="s">
        <v>72</v>
      </c>
      <c r="AY558" s="246" t="s">
        <v>129</v>
      </c>
    </row>
    <row r="559" s="15" customFormat="1">
      <c r="A559" s="15"/>
      <c r="B559" s="247"/>
      <c r="C559" s="248"/>
      <c r="D559" s="219" t="s">
        <v>142</v>
      </c>
      <c r="E559" s="249" t="s">
        <v>19</v>
      </c>
      <c r="F559" s="250" t="s">
        <v>147</v>
      </c>
      <c r="G559" s="248"/>
      <c r="H559" s="251">
        <v>1</v>
      </c>
      <c r="I559" s="252"/>
      <c r="J559" s="248"/>
      <c r="K559" s="248"/>
      <c r="L559" s="253"/>
      <c r="M559" s="254"/>
      <c r="N559" s="255"/>
      <c r="O559" s="255"/>
      <c r="P559" s="255"/>
      <c r="Q559" s="255"/>
      <c r="R559" s="255"/>
      <c r="S559" s="255"/>
      <c r="T559" s="256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7" t="s">
        <v>142</v>
      </c>
      <c r="AU559" s="257" t="s">
        <v>82</v>
      </c>
      <c r="AV559" s="15" t="s">
        <v>136</v>
      </c>
      <c r="AW559" s="15" t="s">
        <v>33</v>
      </c>
      <c r="AX559" s="15" t="s">
        <v>80</v>
      </c>
      <c r="AY559" s="257" t="s">
        <v>129</v>
      </c>
    </row>
    <row r="560" s="2" customFormat="1" ht="21.75" customHeight="1">
      <c r="A560" s="40"/>
      <c r="B560" s="41"/>
      <c r="C560" s="206" t="s">
        <v>673</v>
      </c>
      <c r="D560" s="206" t="s">
        <v>131</v>
      </c>
      <c r="E560" s="207" t="s">
        <v>674</v>
      </c>
      <c r="F560" s="208" t="s">
        <v>675</v>
      </c>
      <c r="G560" s="209" t="s">
        <v>572</v>
      </c>
      <c r="H560" s="210">
        <v>250</v>
      </c>
      <c r="I560" s="211"/>
      <c r="J560" s="212">
        <f>ROUND(I560*H560,2)</f>
        <v>0</v>
      </c>
      <c r="K560" s="208" t="s">
        <v>19</v>
      </c>
      <c r="L560" s="46"/>
      <c r="M560" s="213" t="s">
        <v>19</v>
      </c>
      <c r="N560" s="214" t="s">
        <v>43</v>
      </c>
      <c r="O560" s="86"/>
      <c r="P560" s="215">
        <f>O560*H560</f>
        <v>0</v>
      </c>
      <c r="Q560" s="215">
        <v>9.0000000000000006E-05</v>
      </c>
      <c r="R560" s="215">
        <f>Q560*H560</f>
        <v>0.022500000000000003</v>
      </c>
      <c r="S560" s="215">
        <v>0.029999999999999999</v>
      </c>
      <c r="T560" s="216">
        <f>S560*H560</f>
        <v>7.5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7" t="s">
        <v>136</v>
      </c>
      <c r="AT560" s="217" t="s">
        <v>131</v>
      </c>
      <c r="AU560" s="217" t="s">
        <v>82</v>
      </c>
      <c r="AY560" s="19" t="s">
        <v>129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9" t="s">
        <v>80</v>
      </c>
      <c r="BK560" s="218">
        <f>ROUND(I560*H560,2)</f>
        <v>0</v>
      </c>
      <c r="BL560" s="19" t="s">
        <v>136</v>
      </c>
      <c r="BM560" s="217" t="s">
        <v>676</v>
      </c>
    </row>
    <row r="561" s="2" customFormat="1">
      <c r="A561" s="40"/>
      <c r="B561" s="41"/>
      <c r="C561" s="42"/>
      <c r="D561" s="219" t="s">
        <v>138</v>
      </c>
      <c r="E561" s="42"/>
      <c r="F561" s="220" t="s">
        <v>675</v>
      </c>
      <c r="G561" s="42"/>
      <c r="H561" s="42"/>
      <c r="I561" s="221"/>
      <c r="J561" s="42"/>
      <c r="K561" s="42"/>
      <c r="L561" s="46"/>
      <c r="M561" s="222"/>
      <c r="N561" s="223"/>
      <c r="O561" s="86"/>
      <c r="P561" s="86"/>
      <c r="Q561" s="86"/>
      <c r="R561" s="86"/>
      <c r="S561" s="86"/>
      <c r="T561" s="87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T561" s="19" t="s">
        <v>138</v>
      </c>
      <c r="AU561" s="19" t="s">
        <v>82</v>
      </c>
    </row>
    <row r="562" s="13" customFormat="1">
      <c r="A562" s="13"/>
      <c r="B562" s="226"/>
      <c r="C562" s="227"/>
      <c r="D562" s="219" t="s">
        <v>142</v>
      </c>
      <c r="E562" s="228" t="s">
        <v>19</v>
      </c>
      <c r="F562" s="229" t="s">
        <v>677</v>
      </c>
      <c r="G562" s="227"/>
      <c r="H562" s="228" t="s">
        <v>19</v>
      </c>
      <c r="I562" s="230"/>
      <c r="J562" s="227"/>
      <c r="K562" s="227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142</v>
      </c>
      <c r="AU562" s="235" t="s">
        <v>82</v>
      </c>
      <c r="AV562" s="13" t="s">
        <v>80</v>
      </c>
      <c r="AW562" s="13" t="s">
        <v>33</v>
      </c>
      <c r="AX562" s="13" t="s">
        <v>72</v>
      </c>
      <c r="AY562" s="235" t="s">
        <v>129</v>
      </c>
    </row>
    <row r="563" s="13" customFormat="1">
      <c r="A563" s="13"/>
      <c r="B563" s="226"/>
      <c r="C563" s="227"/>
      <c r="D563" s="219" t="s">
        <v>142</v>
      </c>
      <c r="E563" s="228" t="s">
        <v>19</v>
      </c>
      <c r="F563" s="229" t="s">
        <v>678</v>
      </c>
      <c r="G563" s="227"/>
      <c r="H563" s="228" t="s">
        <v>19</v>
      </c>
      <c r="I563" s="230"/>
      <c r="J563" s="227"/>
      <c r="K563" s="227"/>
      <c r="L563" s="231"/>
      <c r="M563" s="232"/>
      <c r="N563" s="233"/>
      <c r="O563" s="233"/>
      <c r="P563" s="233"/>
      <c r="Q563" s="233"/>
      <c r="R563" s="233"/>
      <c r="S563" s="233"/>
      <c r="T563" s="23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5" t="s">
        <v>142</v>
      </c>
      <c r="AU563" s="235" t="s">
        <v>82</v>
      </c>
      <c r="AV563" s="13" t="s">
        <v>80</v>
      </c>
      <c r="AW563" s="13" t="s">
        <v>33</v>
      </c>
      <c r="AX563" s="13" t="s">
        <v>72</v>
      </c>
      <c r="AY563" s="235" t="s">
        <v>129</v>
      </c>
    </row>
    <row r="564" s="13" customFormat="1">
      <c r="A564" s="13"/>
      <c r="B564" s="226"/>
      <c r="C564" s="227"/>
      <c r="D564" s="219" t="s">
        <v>142</v>
      </c>
      <c r="E564" s="228" t="s">
        <v>19</v>
      </c>
      <c r="F564" s="229" t="s">
        <v>668</v>
      </c>
      <c r="G564" s="227"/>
      <c r="H564" s="228" t="s">
        <v>19</v>
      </c>
      <c r="I564" s="230"/>
      <c r="J564" s="227"/>
      <c r="K564" s="227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142</v>
      </c>
      <c r="AU564" s="235" t="s">
        <v>82</v>
      </c>
      <c r="AV564" s="13" t="s">
        <v>80</v>
      </c>
      <c r="AW564" s="13" t="s">
        <v>33</v>
      </c>
      <c r="AX564" s="13" t="s">
        <v>72</v>
      </c>
      <c r="AY564" s="235" t="s">
        <v>129</v>
      </c>
    </row>
    <row r="565" s="14" customFormat="1">
      <c r="A565" s="14"/>
      <c r="B565" s="236"/>
      <c r="C565" s="237"/>
      <c r="D565" s="219" t="s">
        <v>142</v>
      </c>
      <c r="E565" s="238" t="s">
        <v>19</v>
      </c>
      <c r="F565" s="239" t="s">
        <v>597</v>
      </c>
      <c r="G565" s="237"/>
      <c r="H565" s="240">
        <v>250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6" t="s">
        <v>142</v>
      </c>
      <c r="AU565" s="246" t="s">
        <v>82</v>
      </c>
      <c r="AV565" s="14" t="s">
        <v>82</v>
      </c>
      <c r="AW565" s="14" t="s">
        <v>33</v>
      </c>
      <c r="AX565" s="14" t="s">
        <v>72</v>
      </c>
      <c r="AY565" s="246" t="s">
        <v>129</v>
      </c>
    </row>
    <row r="566" s="15" customFormat="1">
      <c r="A566" s="15"/>
      <c r="B566" s="247"/>
      <c r="C566" s="248"/>
      <c r="D566" s="219" t="s">
        <v>142</v>
      </c>
      <c r="E566" s="249" t="s">
        <v>19</v>
      </c>
      <c r="F566" s="250" t="s">
        <v>147</v>
      </c>
      <c r="G566" s="248"/>
      <c r="H566" s="251">
        <v>250</v>
      </c>
      <c r="I566" s="252"/>
      <c r="J566" s="248"/>
      <c r="K566" s="248"/>
      <c r="L566" s="253"/>
      <c r="M566" s="254"/>
      <c r="N566" s="255"/>
      <c r="O566" s="255"/>
      <c r="P566" s="255"/>
      <c r="Q566" s="255"/>
      <c r="R566" s="255"/>
      <c r="S566" s="255"/>
      <c r="T566" s="256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7" t="s">
        <v>142</v>
      </c>
      <c r="AU566" s="257" t="s">
        <v>82</v>
      </c>
      <c r="AV566" s="15" t="s">
        <v>136</v>
      </c>
      <c r="AW566" s="15" t="s">
        <v>33</v>
      </c>
      <c r="AX566" s="15" t="s">
        <v>80</v>
      </c>
      <c r="AY566" s="257" t="s">
        <v>129</v>
      </c>
    </row>
    <row r="567" s="2" customFormat="1" ht="16.5" customHeight="1">
      <c r="A567" s="40"/>
      <c r="B567" s="41"/>
      <c r="C567" s="206" t="s">
        <v>679</v>
      </c>
      <c r="D567" s="206" t="s">
        <v>131</v>
      </c>
      <c r="E567" s="207" t="s">
        <v>680</v>
      </c>
      <c r="F567" s="208" t="s">
        <v>681</v>
      </c>
      <c r="G567" s="209" t="s">
        <v>334</v>
      </c>
      <c r="H567" s="210">
        <v>81</v>
      </c>
      <c r="I567" s="211"/>
      <c r="J567" s="212">
        <f>ROUND(I567*H567,2)</f>
        <v>0</v>
      </c>
      <c r="K567" s="208" t="s">
        <v>135</v>
      </c>
      <c r="L567" s="46"/>
      <c r="M567" s="213" t="s">
        <v>19</v>
      </c>
      <c r="N567" s="214" t="s">
        <v>43</v>
      </c>
      <c r="O567" s="86"/>
      <c r="P567" s="215">
        <f>O567*H567</f>
        <v>0</v>
      </c>
      <c r="Q567" s="215">
        <v>0</v>
      </c>
      <c r="R567" s="215">
        <f>Q567*H567</f>
        <v>0</v>
      </c>
      <c r="S567" s="215">
        <v>0.0020999999999999999</v>
      </c>
      <c r="T567" s="216">
        <f>S567*H567</f>
        <v>0.1701</v>
      </c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R567" s="217" t="s">
        <v>136</v>
      </c>
      <c r="AT567" s="217" t="s">
        <v>131</v>
      </c>
      <c r="AU567" s="217" t="s">
        <v>82</v>
      </c>
      <c r="AY567" s="19" t="s">
        <v>129</v>
      </c>
      <c r="BE567" s="218">
        <f>IF(N567="základní",J567,0)</f>
        <v>0</v>
      </c>
      <c r="BF567" s="218">
        <f>IF(N567="snížená",J567,0)</f>
        <v>0</v>
      </c>
      <c r="BG567" s="218">
        <f>IF(N567="zákl. přenesená",J567,0)</f>
        <v>0</v>
      </c>
      <c r="BH567" s="218">
        <f>IF(N567="sníž. přenesená",J567,0)</f>
        <v>0</v>
      </c>
      <c r="BI567" s="218">
        <f>IF(N567="nulová",J567,0)</f>
        <v>0</v>
      </c>
      <c r="BJ567" s="19" t="s">
        <v>80</v>
      </c>
      <c r="BK567" s="218">
        <f>ROUND(I567*H567,2)</f>
        <v>0</v>
      </c>
      <c r="BL567" s="19" t="s">
        <v>136</v>
      </c>
      <c r="BM567" s="217" t="s">
        <v>682</v>
      </c>
    </row>
    <row r="568" s="2" customFormat="1">
      <c r="A568" s="40"/>
      <c r="B568" s="41"/>
      <c r="C568" s="42"/>
      <c r="D568" s="219" t="s">
        <v>138</v>
      </c>
      <c r="E568" s="42"/>
      <c r="F568" s="220" t="s">
        <v>683</v>
      </c>
      <c r="G568" s="42"/>
      <c r="H568" s="42"/>
      <c r="I568" s="221"/>
      <c r="J568" s="42"/>
      <c r="K568" s="42"/>
      <c r="L568" s="46"/>
      <c r="M568" s="222"/>
      <c r="N568" s="223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138</v>
      </c>
      <c r="AU568" s="19" t="s">
        <v>82</v>
      </c>
    </row>
    <row r="569" s="2" customFormat="1">
      <c r="A569" s="40"/>
      <c r="B569" s="41"/>
      <c r="C569" s="42"/>
      <c r="D569" s="224" t="s">
        <v>140</v>
      </c>
      <c r="E569" s="42"/>
      <c r="F569" s="225" t="s">
        <v>684</v>
      </c>
      <c r="G569" s="42"/>
      <c r="H569" s="42"/>
      <c r="I569" s="221"/>
      <c r="J569" s="42"/>
      <c r="K569" s="42"/>
      <c r="L569" s="46"/>
      <c r="M569" s="222"/>
      <c r="N569" s="223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140</v>
      </c>
      <c r="AU569" s="19" t="s">
        <v>82</v>
      </c>
    </row>
    <row r="570" s="13" customFormat="1">
      <c r="A570" s="13"/>
      <c r="B570" s="226"/>
      <c r="C570" s="227"/>
      <c r="D570" s="219" t="s">
        <v>142</v>
      </c>
      <c r="E570" s="228" t="s">
        <v>19</v>
      </c>
      <c r="F570" s="229" t="s">
        <v>685</v>
      </c>
      <c r="G570" s="227"/>
      <c r="H570" s="228" t="s">
        <v>19</v>
      </c>
      <c r="I570" s="230"/>
      <c r="J570" s="227"/>
      <c r="K570" s="227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142</v>
      </c>
      <c r="AU570" s="235" t="s">
        <v>82</v>
      </c>
      <c r="AV570" s="13" t="s">
        <v>80</v>
      </c>
      <c r="AW570" s="13" t="s">
        <v>33</v>
      </c>
      <c r="AX570" s="13" t="s">
        <v>72</v>
      </c>
      <c r="AY570" s="235" t="s">
        <v>129</v>
      </c>
    </row>
    <row r="571" s="13" customFormat="1">
      <c r="A571" s="13"/>
      <c r="B571" s="226"/>
      <c r="C571" s="227"/>
      <c r="D571" s="219" t="s">
        <v>142</v>
      </c>
      <c r="E571" s="228" t="s">
        <v>19</v>
      </c>
      <c r="F571" s="229" t="s">
        <v>668</v>
      </c>
      <c r="G571" s="227"/>
      <c r="H571" s="228" t="s">
        <v>19</v>
      </c>
      <c r="I571" s="230"/>
      <c r="J571" s="227"/>
      <c r="K571" s="227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142</v>
      </c>
      <c r="AU571" s="235" t="s">
        <v>82</v>
      </c>
      <c r="AV571" s="13" t="s">
        <v>80</v>
      </c>
      <c r="AW571" s="13" t="s">
        <v>33</v>
      </c>
      <c r="AX571" s="13" t="s">
        <v>72</v>
      </c>
      <c r="AY571" s="235" t="s">
        <v>129</v>
      </c>
    </row>
    <row r="572" s="14" customFormat="1">
      <c r="A572" s="14"/>
      <c r="B572" s="236"/>
      <c r="C572" s="237"/>
      <c r="D572" s="219" t="s">
        <v>142</v>
      </c>
      <c r="E572" s="238" t="s">
        <v>19</v>
      </c>
      <c r="F572" s="239" t="s">
        <v>622</v>
      </c>
      <c r="G572" s="237"/>
      <c r="H572" s="240">
        <v>81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6" t="s">
        <v>142</v>
      </c>
      <c r="AU572" s="246" t="s">
        <v>82</v>
      </c>
      <c r="AV572" s="14" t="s">
        <v>82</v>
      </c>
      <c r="AW572" s="14" t="s">
        <v>33</v>
      </c>
      <c r="AX572" s="14" t="s">
        <v>72</v>
      </c>
      <c r="AY572" s="246" t="s">
        <v>129</v>
      </c>
    </row>
    <row r="573" s="15" customFormat="1">
      <c r="A573" s="15"/>
      <c r="B573" s="247"/>
      <c r="C573" s="248"/>
      <c r="D573" s="219" t="s">
        <v>142</v>
      </c>
      <c r="E573" s="249" t="s">
        <v>19</v>
      </c>
      <c r="F573" s="250" t="s">
        <v>147</v>
      </c>
      <c r="G573" s="248"/>
      <c r="H573" s="251">
        <v>81</v>
      </c>
      <c r="I573" s="252"/>
      <c r="J573" s="248"/>
      <c r="K573" s="248"/>
      <c r="L573" s="253"/>
      <c r="M573" s="254"/>
      <c r="N573" s="255"/>
      <c r="O573" s="255"/>
      <c r="P573" s="255"/>
      <c r="Q573" s="255"/>
      <c r="R573" s="255"/>
      <c r="S573" s="255"/>
      <c r="T573" s="256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57" t="s">
        <v>142</v>
      </c>
      <c r="AU573" s="257" t="s">
        <v>82</v>
      </c>
      <c r="AV573" s="15" t="s">
        <v>136</v>
      </c>
      <c r="AW573" s="15" t="s">
        <v>4</v>
      </c>
      <c r="AX573" s="15" t="s">
        <v>80</v>
      </c>
      <c r="AY573" s="257" t="s">
        <v>129</v>
      </c>
    </row>
    <row r="574" s="2" customFormat="1" ht="16.5" customHeight="1">
      <c r="A574" s="40"/>
      <c r="B574" s="41"/>
      <c r="C574" s="206" t="s">
        <v>686</v>
      </c>
      <c r="D574" s="206" t="s">
        <v>131</v>
      </c>
      <c r="E574" s="207" t="s">
        <v>687</v>
      </c>
      <c r="F574" s="208" t="s">
        <v>688</v>
      </c>
      <c r="G574" s="209" t="s">
        <v>572</v>
      </c>
      <c r="H574" s="210">
        <v>30</v>
      </c>
      <c r="I574" s="211"/>
      <c r="J574" s="212">
        <f>ROUND(I574*H574,2)</f>
        <v>0</v>
      </c>
      <c r="K574" s="208" t="s">
        <v>135</v>
      </c>
      <c r="L574" s="46"/>
      <c r="M574" s="213" t="s">
        <v>19</v>
      </c>
      <c r="N574" s="214" t="s">
        <v>43</v>
      </c>
      <c r="O574" s="86"/>
      <c r="P574" s="215">
        <f>O574*H574</f>
        <v>0</v>
      </c>
      <c r="Q574" s="215">
        <v>0</v>
      </c>
      <c r="R574" s="215">
        <f>Q574*H574</f>
        <v>0</v>
      </c>
      <c r="S574" s="215">
        <v>0.97999999999999998</v>
      </c>
      <c r="T574" s="216">
        <f>S574*H574</f>
        <v>29.399999999999999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136</v>
      </c>
      <c r="AT574" s="217" t="s">
        <v>131</v>
      </c>
      <c r="AU574" s="217" t="s">
        <v>82</v>
      </c>
      <c r="AY574" s="19" t="s">
        <v>129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80</v>
      </c>
      <c r="BK574" s="218">
        <f>ROUND(I574*H574,2)</f>
        <v>0</v>
      </c>
      <c r="BL574" s="19" t="s">
        <v>136</v>
      </c>
      <c r="BM574" s="217" t="s">
        <v>689</v>
      </c>
    </row>
    <row r="575" s="2" customFormat="1">
      <c r="A575" s="40"/>
      <c r="B575" s="41"/>
      <c r="C575" s="42"/>
      <c r="D575" s="219" t="s">
        <v>138</v>
      </c>
      <c r="E575" s="42"/>
      <c r="F575" s="220" t="s">
        <v>690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138</v>
      </c>
      <c r="AU575" s="19" t="s">
        <v>82</v>
      </c>
    </row>
    <row r="576" s="2" customFormat="1">
      <c r="A576" s="40"/>
      <c r="B576" s="41"/>
      <c r="C576" s="42"/>
      <c r="D576" s="224" t="s">
        <v>140</v>
      </c>
      <c r="E576" s="42"/>
      <c r="F576" s="225" t="s">
        <v>691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140</v>
      </c>
      <c r="AU576" s="19" t="s">
        <v>82</v>
      </c>
    </row>
    <row r="577" s="13" customFormat="1">
      <c r="A577" s="13"/>
      <c r="B577" s="226"/>
      <c r="C577" s="227"/>
      <c r="D577" s="219" t="s">
        <v>142</v>
      </c>
      <c r="E577" s="228" t="s">
        <v>19</v>
      </c>
      <c r="F577" s="229" t="s">
        <v>692</v>
      </c>
      <c r="G577" s="227"/>
      <c r="H577" s="228" t="s">
        <v>19</v>
      </c>
      <c r="I577" s="230"/>
      <c r="J577" s="227"/>
      <c r="K577" s="227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142</v>
      </c>
      <c r="AU577" s="235" t="s">
        <v>82</v>
      </c>
      <c r="AV577" s="13" t="s">
        <v>80</v>
      </c>
      <c r="AW577" s="13" t="s">
        <v>33</v>
      </c>
      <c r="AX577" s="13" t="s">
        <v>72</v>
      </c>
      <c r="AY577" s="235" t="s">
        <v>129</v>
      </c>
    </row>
    <row r="578" s="14" customFormat="1">
      <c r="A578" s="14"/>
      <c r="B578" s="236"/>
      <c r="C578" s="237"/>
      <c r="D578" s="219" t="s">
        <v>142</v>
      </c>
      <c r="E578" s="238" t="s">
        <v>19</v>
      </c>
      <c r="F578" s="239" t="s">
        <v>350</v>
      </c>
      <c r="G578" s="237"/>
      <c r="H578" s="240">
        <v>30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6" t="s">
        <v>142</v>
      </c>
      <c r="AU578" s="246" t="s">
        <v>82</v>
      </c>
      <c r="AV578" s="14" t="s">
        <v>82</v>
      </c>
      <c r="AW578" s="14" t="s">
        <v>33</v>
      </c>
      <c r="AX578" s="14" t="s">
        <v>72</v>
      </c>
      <c r="AY578" s="246" t="s">
        <v>129</v>
      </c>
    </row>
    <row r="579" s="15" customFormat="1">
      <c r="A579" s="15"/>
      <c r="B579" s="247"/>
      <c r="C579" s="248"/>
      <c r="D579" s="219" t="s">
        <v>142</v>
      </c>
      <c r="E579" s="249" t="s">
        <v>19</v>
      </c>
      <c r="F579" s="250" t="s">
        <v>147</v>
      </c>
      <c r="G579" s="248"/>
      <c r="H579" s="251">
        <v>30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6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57" t="s">
        <v>142</v>
      </c>
      <c r="AU579" s="257" t="s">
        <v>82</v>
      </c>
      <c r="AV579" s="15" t="s">
        <v>136</v>
      </c>
      <c r="AW579" s="15" t="s">
        <v>33</v>
      </c>
      <c r="AX579" s="15" t="s">
        <v>80</v>
      </c>
      <c r="AY579" s="257" t="s">
        <v>129</v>
      </c>
    </row>
    <row r="580" s="2" customFormat="1" ht="16.5" customHeight="1">
      <c r="A580" s="40"/>
      <c r="B580" s="41"/>
      <c r="C580" s="206" t="s">
        <v>693</v>
      </c>
      <c r="D580" s="206" t="s">
        <v>131</v>
      </c>
      <c r="E580" s="207" t="s">
        <v>694</v>
      </c>
      <c r="F580" s="208" t="s">
        <v>695</v>
      </c>
      <c r="G580" s="209" t="s">
        <v>572</v>
      </c>
      <c r="H580" s="210">
        <v>78</v>
      </c>
      <c r="I580" s="211"/>
      <c r="J580" s="212">
        <f>ROUND(I580*H580,2)</f>
        <v>0</v>
      </c>
      <c r="K580" s="208" t="s">
        <v>135</v>
      </c>
      <c r="L580" s="46"/>
      <c r="M580" s="213" t="s">
        <v>19</v>
      </c>
      <c r="N580" s="214" t="s">
        <v>43</v>
      </c>
      <c r="O580" s="86"/>
      <c r="P580" s="215">
        <f>O580*H580</f>
        <v>0</v>
      </c>
      <c r="Q580" s="215">
        <v>0</v>
      </c>
      <c r="R580" s="215">
        <f>Q580*H580</f>
        <v>0</v>
      </c>
      <c r="S580" s="215">
        <v>2.0550000000000002</v>
      </c>
      <c r="T580" s="216">
        <f>S580*H580</f>
        <v>160.29000000000002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7" t="s">
        <v>136</v>
      </c>
      <c r="AT580" s="217" t="s">
        <v>131</v>
      </c>
      <c r="AU580" s="217" t="s">
        <v>82</v>
      </c>
      <c r="AY580" s="19" t="s">
        <v>129</v>
      </c>
      <c r="BE580" s="218">
        <f>IF(N580="základní",J580,0)</f>
        <v>0</v>
      </c>
      <c r="BF580" s="218">
        <f>IF(N580="snížená",J580,0)</f>
        <v>0</v>
      </c>
      <c r="BG580" s="218">
        <f>IF(N580="zákl. přenesená",J580,0)</f>
        <v>0</v>
      </c>
      <c r="BH580" s="218">
        <f>IF(N580="sníž. přenesená",J580,0)</f>
        <v>0</v>
      </c>
      <c r="BI580" s="218">
        <f>IF(N580="nulová",J580,0)</f>
        <v>0</v>
      </c>
      <c r="BJ580" s="19" t="s">
        <v>80</v>
      </c>
      <c r="BK580" s="218">
        <f>ROUND(I580*H580,2)</f>
        <v>0</v>
      </c>
      <c r="BL580" s="19" t="s">
        <v>136</v>
      </c>
      <c r="BM580" s="217" t="s">
        <v>696</v>
      </c>
    </row>
    <row r="581" s="2" customFormat="1">
      <c r="A581" s="40"/>
      <c r="B581" s="41"/>
      <c r="C581" s="42"/>
      <c r="D581" s="219" t="s">
        <v>138</v>
      </c>
      <c r="E581" s="42"/>
      <c r="F581" s="220" t="s">
        <v>697</v>
      </c>
      <c r="G581" s="42"/>
      <c r="H581" s="42"/>
      <c r="I581" s="221"/>
      <c r="J581" s="42"/>
      <c r="K581" s="42"/>
      <c r="L581" s="46"/>
      <c r="M581" s="222"/>
      <c r="N581" s="223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138</v>
      </c>
      <c r="AU581" s="19" t="s">
        <v>82</v>
      </c>
    </row>
    <row r="582" s="2" customFormat="1">
      <c r="A582" s="40"/>
      <c r="B582" s="41"/>
      <c r="C582" s="42"/>
      <c r="D582" s="224" t="s">
        <v>140</v>
      </c>
      <c r="E582" s="42"/>
      <c r="F582" s="225" t="s">
        <v>698</v>
      </c>
      <c r="G582" s="42"/>
      <c r="H582" s="42"/>
      <c r="I582" s="221"/>
      <c r="J582" s="42"/>
      <c r="K582" s="42"/>
      <c r="L582" s="46"/>
      <c r="M582" s="222"/>
      <c r="N582" s="223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140</v>
      </c>
      <c r="AU582" s="19" t="s">
        <v>82</v>
      </c>
    </row>
    <row r="583" s="13" customFormat="1">
      <c r="A583" s="13"/>
      <c r="B583" s="226"/>
      <c r="C583" s="227"/>
      <c r="D583" s="219" t="s">
        <v>142</v>
      </c>
      <c r="E583" s="228" t="s">
        <v>19</v>
      </c>
      <c r="F583" s="229" t="s">
        <v>699</v>
      </c>
      <c r="G583" s="227"/>
      <c r="H583" s="228" t="s">
        <v>19</v>
      </c>
      <c r="I583" s="230"/>
      <c r="J583" s="227"/>
      <c r="K583" s="227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142</v>
      </c>
      <c r="AU583" s="235" t="s">
        <v>82</v>
      </c>
      <c r="AV583" s="13" t="s">
        <v>80</v>
      </c>
      <c r="AW583" s="13" t="s">
        <v>33</v>
      </c>
      <c r="AX583" s="13" t="s">
        <v>72</v>
      </c>
      <c r="AY583" s="235" t="s">
        <v>129</v>
      </c>
    </row>
    <row r="584" s="13" customFormat="1">
      <c r="A584" s="13"/>
      <c r="B584" s="226"/>
      <c r="C584" s="227"/>
      <c r="D584" s="219" t="s">
        <v>142</v>
      </c>
      <c r="E584" s="228" t="s">
        <v>19</v>
      </c>
      <c r="F584" s="229" t="s">
        <v>700</v>
      </c>
      <c r="G584" s="227"/>
      <c r="H584" s="228" t="s">
        <v>19</v>
      </c>
      <c r="I584" s="230"/>
      <c r="J584" s="227"/>
      <c r="K584" s="227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142</v>
      </c>
      <c r="AU584" s="235" t="s">
        <v>82</v>
      </c>
      <c r="AV584" s="13" t="s">
        <v>80</v>
      </c>
      <c r="AW584" s="13" t="s">
        <v>33</v>
      </c>
      <c r="AX584" s="13" t="s">
        <v>72</v>
      </c>
      <c r="AY584" s="235" t="s">
        <v>129</v>
      </c>
    </row>
    <row r="585" s="14" customFormat="1">
      <c r="A585" s="14"/>
      <c r="B585" s="236"/>
      <c r="C585" s="237"/>
      <c r="D585" s="219" t="s">
        <v>142</v>
      </c>
      <c r="E585" s="238" t="s">
        <v>19</v>
      </c>
      <c r="F585" s="239" t="s">
        <v>686</v>
      </c>
      <c r="G585" s="237"/>
      <c r="H585" s="240">
        <v>78</v>
      </c>
      <c r="I585" s="241"/>
      <c r="J585" s="237"/>
      <c r="K585" s="237"/>
      <c r="L585" s="242"/>
      <c r="M585" s="243"/>
      <c r="N585" s="244"/>
      <c r="O585" s="244"/>
      <c r="P585" s="244"/>
      <c r="Q585" s="244"/>
      <c r="R585" s="244"/>
      <c r="S585" s="244"/>
      <c r="T585" s="24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6" t="s">
        <v>142</v>
      </c>
      <c r="AU585" s="246" t="s">
        <v>82</v>
      </c>
      <c r="AV585" s="14" t="s">
        <v>82</v>
      </c>
      <c r="AW585" s="14" t="s">
        <v>33</v>
      </c>
      <c r="AX585" s="14" t="s">
        <v>72</v>
      </c>
      <c r="AY585" s="246" t="s">
        <v>129</v>
      </c>
    </row>
    <row r="586" s="2" customFormat="1" ht="16.5" customHeight="1">
      <c r="A586" s="40"/>
      <c r="B586" s="41"/>
      <c r="C586" s="206" t="s">
        <v>701</v>
      </c>
      <c r="D586" s="206" t="s">
        <v>131</v>
      </c>
      <c r="E586" s="207" t="s">
        <v>702</v>
      </c>
      <c r="F586" s="208" t="s">
        <v>703</v>
      </c>
      <c r="G586" s="209" t="s">
        <v>572</v>
      </c>
      <c r="H586" s="210">
        <v>1450</v>
      </c>
      <c r="I586" s="211"/>
      <c r="J586" s="212">
        <f>ROUND(I586*H586,2)</f>
        <v>0</v>
      </c>
      <c r="K586" s="208" t="s">
        <v>135</v>
      </c>
      <c r="L586" s="46"/>
      <c r="M586" s="213" t="s">
        <v>19</v>
      </c>
      <c r="N586" s="214" t="s">
        <v>43</v>
      </c>
      <c r="O586" s="86"/>
      <c r="P586" s="215">
        <f>O586*H586</f>
        <v>0</v>
      </c>
      <c r="Q586" s="215">
        <v>0</v>
      </c>
      <c r="R586" s="215">
        <f>Q586*H586</f>
        <v>0</v>
      </c>
      <c r="S586" s="215">
        <v>0.34999999999999998</v>
      </c>
      <c r="T586" s="216">
        <f>S586*H586</f>
        <v>507.49999999999994</v>
      </c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R586" s="217" t="s">
        <v>136</v>
      </c>
      <c r="AT586" s="217" t="s">
        <v>131</v>
      </c>
      <c r="AU586" s="217" t="s">
        <v>82</v>
      </c>
      <c r="AY586" s="19" t="s">
        <v>129</v>
      </c>
      <c r="BE586" s="218">
        <f>IF(N586="základní",J586,0)</f>
        <v>0</v>
      </c>
      <c r="BF586" s="218">
        <f>IF(N586="snížená",J586,0)</f>
        <v>0</v>
      </c>
      <c r="BG586" s="218">
        <f>IF(N586="zákl. přenesená",J586,0)</f>
        <v>0</v>
      </c>
      <c r="BH586" s="218">
        <f>IF(N586="sníž. přenesená",J586,0)</f>
        <v>0</v>
      </c>
      <c r="BI586" s="218">
        <f>IF(N586="nulová",J586,0)</f>
        <v>0</v>
      </c>
      <c r="BJ586" s="19" t="s">
        <v>80</v>
      </c>
      <c r="BK586" s="218">
        <f>ROUND(I586*H586,2)</f>
        <v>0</v>
      </c>
      <c r="BL586" s="19" t="s">
        <v>136</v>
      </c>
      <c r="BM586" s="217" t="s">
        <v>704</v>
      </c>
    </row>
    <row r="587" s="2" customFormat="1">
      <c r="A587" s="40"/>
      <c r="B587" s="41"/>
      <c r="C587" s="42"/>
      <c r="D587" s="219" t="s">
        <v>138</v>
      </c>
      <c r="E587" s="42"/>
      <c r="F587" s="220" t="s">
        <v>705</v>
      </c>
      <c r="G587" s="42"/>
      <c r="H587" s="42"/>
      <c r="I587" s="221"/>
      <c r="J587" s="42"/>
      <c r="K587" s="42"/>
      <c r="L587" s="46"/>
      <c r="M587" s="222"/>
      <c r="N587" s="223"/>
      <c r="O587" s="86"/>
      <c r="P587" s="86"/>
      <c r="Q587" s="86"/>
      <c r="R587" s="86"/>
      <c r="S587" s="86"/>
      <c r="T587" s="87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T587" s="19" t="s">
        <v>138</v>
      </c>
      <c r="AU587" s="19" t="s">
        <v>82</v>
      </c>
    </row>
    <row r="588" s="2" customFormat="1">
      <c r="A588" s="40"/>
      <c r="B588" s="41"/>
      <c r="C588" s="42"/>
      <c r="D588" s="224" t="s">
        <v>140</v>
      </c>
      <c r="E588" s="42"/>
      <c r="F588" s="225" t="s">
        <v>706</v>
      </c>
      <c r="G588" s="42"/>
      <c r="H588" s="42"/>
      <c r="I588" s="221"/>
      <c r="J588" s="42"/>
      <c r="K588" s="42"/>
      <c r="L588" s="46"/>
      <c r="M588" s="222"/>
      <c r="N588" s="223"/>
      <c r="O588" s="86"/>
      <c r="P588" s="86"/>
      <c r="Q588" s="86"/>
      <c r="R588" s="86"/>
      <c r="S588" s="86"/>
      <c r="T588" s="87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T588" s="19" t="s">
        <v>140</v>
      </c>
      <c r="AU588" s="19" t="s">
        <v>82</v>
      </c>
    </row>
    <row r="589" s="13" customFormat="1">
      <c r="A589" s="13"/>
      <c r="B589" s="226"/>
      <c r="C589" s="227"/>
      <c r="D589" s="219" t="s">
        <v>142</v>
      </c>
      <c r="E589" s="228" t="s">
        <v>19</v>
      </c>
      <c r="F589" s="229" t="s">
        <v>184</v>
      </c>
      <c r="G589" s="227"/>
      <c r="H589" s="228" t="s">
        <v>19</v>
      </c>
      <c r="I589" s="230"/>
      <c r="J589" s="227"/>
      <c r="K589" s="227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142</v>
      </c>
      <c r="AU589" s="235" t="s">
        <v>82</v>
      </c>
      <c r="AV589" s="13" t="s">
        <v>80</v>
      </c>
      <c r="AW589" s="13" t="s">
        <v>33</v>
      </c>
      <c r="AX589" s="13" t="s">
        <v>72</v>
      </c>
      <c r="AY589" s="235" t="s">
        <v>129</v>
      </c>
    </row>
    <row r="590" s="13" customFormat="1">
      <c r="A590" s="13"/>
      <c r="B590" s="226"/>
      <c r="C590" s="227"/>
      <c r="D590" s="219" t="s">
        <v>142</v>
      </c>
      <c r="E590" s="228" t="s">
        <v>19</v>
      </c>
      <c r="F590" s="229" t="s">
        <v>185</v>
      </c>
      <c r="G590" s="227"/>
      <c r="H590" s="228" t="s">
        <v>19</v>
      </c>
      <c r="I590" s="230"/>
      <c r="J590" s="227"/>
      <c r="K590" s="227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142</v>
      </c>
      <c r="AU590" s="235" t="s">
        <v>82</v>
      </c>
      <c r="AV590" s="13" t="s">
        <v>80</v>
      </c>
      <c r="AW590" s="13" t="s">
        <v>33</v>
      </c>
      <c r="AX590" s="13" t="s">
        <v>72</v>
      </c>
      <c r="AY590" s="235" t="s">
        <v>129</v>
      </c>
    </row>
    <row r="591" s="13" customFormat="1">
      <c r="A591" s="13"/>
      <c r="B591" s="226"/>
      <c r="C591" s="227"/>
      <c r="D591" s="219" t="s">
        <v>142</v>
      </c>
      <c r="E591" s="228" t="s">
        <v>19</v>
      </c>
      <c r="F591" s="229" t="s">
        <v>186</v>
      </c>
      <c r="G591" s="227"/>
      <c r="H591" s="228" t="s">
        <v>19</v>
      </c>
      <c r="I591" s="230"/>
      <c r="J591" s="227"/>
      <c r="K591" s="227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142</v>
      </c>
      <c r="AU591" s="235" t="s">
        <v>82</v>
      </c>
      <c r="AV591" s="13" t="s">
        <v>80</v>
      </c>
      <c r="AW591" s="13" t="s">
        <v>33</v>
      </c>
      <c r="AX591" s="13" t="s">
        <v>72</v>
      </c>
      <c r="AY591" s="235" t="s">
        <v>129</v>
      </c>
    </row>
    <row r="592" s="13" customFormat="1">
      <c r="A592" s="13"/>
      <c r="B592" s="226"/>
      <c r="C592" s="227"/>
      <c r="D592" s="219" t="s">
        <v>142</v>
      </c>
      <c r="E592" s="228" t="s">
        <v>19</v>
      </c>
      <c r="F592" s="229" t="s">
        <v>187</v>
      </c>
      <c r="G592" s="227"/>
      <c r="H592" s="228" t="s">
        <v>19</v>
      </c>
      <c r="I592" s="230"/>
      <c r="J592" s="227"/>
      <c r="K592" s="227"/>
      <c r="L592" s="231"/>
      <c r="M592" s="232"/>
      <c r="N592" s="233"/>
      <c r="O592" s="233"/>
      <c r="P592" s="233"/>
      <c r="Q592" s="233"/>
      <c r="R592" s="233"/>
      <c r="S592" s="233"/>
      <c r="T592" s="23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5" t="s">
        <v>142</v>
      </c>
      <c r="AU592" s="235" t="s">
        <v>82</v>
      </c>
      <c r="AV592" s="13" t="s">
        <v>80</v>
      </c>
      <c r="AW592" s="13" t="s">
        <v>33</v>
      </c>
      <c r="AX592" s="13" t="s">
        <v>72</v>
      </c>
      <c r="AY592" s="235" t="s">
        <v>129</v>
      </c>
    </row>
    <row r="593" s="14" customFormat="1">
      <c r="A593" s="14"/>
      <c r="B593" s="236"/>
      <c r="C593" s="237"/>
      <c r="D593" s="219" t="s">
        <v>142</v>
      </c>
      <c r="E593" s="238" t="s">
        <v>19</v>
      </c>
      <c r="F593" s="239" t="s">
        <v>707</v>
      </c>
      <c r="G593" s="237"/>
      <c r="H593" s="240">
        <v>1450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6" t="s">
        <v>142</v>
      </c>
      <c r="AU593" s="246" t="s">
        <v>82</v>
      </c>
      <c r="AV593" s="14" t="s">
        <v>82</v>
      </c>
      <c r="AW593" s="14" t="s">
        <v>33</v>
      </c>
      <c r="AX593" s="14" t="s">
        <v>72</v>
      </c>
      <c r="AY593" s="246" t="s">
        <v>129</v>
      </c>
    </row>
    <row r="594" s="15" customFormat="1">
      <c r="A594" s="15"/>
      <c r="B594" s="247"/>
      <c r="C594" s="248"/>
      <c r="D594" s="219" t="s">
        <v>142</v>
      </c>
      <c r="E594" s="249" t="s">
        <v>19</v>
      </c>
      <c r="F594" s="250" t="s">
        <v>147</v>
      </c>
      <c r="G594" s="248"/>
      <c r="H594" s="251">
        <v>1450</v>
      </c>
      <c r="I594" s="252"/>
      <c r="J594" s="248"/>
      <c r="K594" s="248"/>
      <c r="L594" s="253"/>
      <c r="M594" s="254"/>
      <c r="N594" s="255"/>
      <c r="O594" s="255"/>
      <c r="P594" s="255"/>
      <c r="Q594" s="255"/>
      <c r="R594" s="255"/>
      <c r="S594" s="255"/>
      <c r="T594" s="256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57" t="s">
        <v>142</v>
      </c>
      <c r="AU594" s="257" t="s">
        <v>82</v>
      </c>
      <c r="AV594" s="15" t="s">
        <v>136</v>
      </c>
      <c r="AW594" s="15" t="s">
        <v>33</v>
      </c>
      <c r="AX594" s="15" t="s">
        <v>80</v>
      </c>
      <c r="AY594" s="257" t="s">
        <v>129</v>
      </c>
    </row>
    <row r="595" s="2" customFormat="1" ht="16.5" customHeight="1">
      <c r="A595" s="40"/>
      <c r="B595" s="41"/>
      <c r="C595" s="206" t="s">
        <v>708</v>
      </c>
      <c r="D595" s="206" t="s">
        <v>131</v>
      </c>
      <c r="E595" s="207" t="s">
        <v>709</v>
      </c>
      <c r="F595" s="208" t="s">
        <v>710</v>
      </c>
      <c r="G595" s="209" t="s">
        <v>198</v>
      </c>
      <c r="H595" s="210">
        <v>30</v>
      </c>
      <c r="I595" s="211"/>
      <c r="J595" s="212">
        <f>ROUND(I595*H595,2)</f>
        <v>0</v>
      </c>
      <c r="K595" s="208" t="s">
        <v>135</v>
      </c>
      <c r="L595" s="46"/>
      <c r="M595" s="213" t="s">
        <v>19</v>
      </c>
      <c r="N595" s="214" t="s">
        <v>43</v>
      </c>
      <c r="O595" s="86"/>
      <c r="P595" s="215">
        <f>O595*H595</f>
        <v>0</v>
      </c>
      <c r="Q595" s="215">
        <v>0</v>
      </c>
      <c r="R595" s="215">
        <f>Q595*H595</f>
        <v>0</v>
      </c>
      <c r="S595" s="215">
        <v>2.3999999999999999</v>
      </c>
      <c r="T595" s="216">
        <f>S595*H595</f>
        <v>72</v>
      </c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R595" s="217" t="s">
        <v>136</v>
      </c>
      <c r="AT595" s="217" t="s">
        <v>131</v>
      </c>
      <c r="AU595" s="217" t="s">
        <v>82</v>
      </c>
      <c r="AY595" s="19" t="s">
        <v>129</v>
      </c>
      <c r="BE595" s="218">
        <f>IF(N595="základní",J595,0)</f>
        <v>0</v>
      </c>
      <c r="BF595" s="218">
        <f>IF(N595="snížená",J595,0)</f>
        <v>0</v>
      </c>
      <c r="BG595" s="218">
        <f>IF(N595="zákl. přenesená",J595,0)</f>
        <v>0</v>
      </c>
      <c r="BH595" s="218">
        <f>IF(N595="sníž. přenesená",J595,0)</f>
        <v>0</v>
      </c>
      <c r="BI595" s="218">
        <f>IF(N595="nulová",J595,0)</f>
        <v>0</v>
      </c>
      <c r="BJ595" s="19" t="s">
        <v>80</v>
      </c>
      <c r="BK595" s="218">
        <f>ROUND(I595*H595,2)</f>
        <v>0</v>
      </c>
      <c r="BL595" s="19" t="s">
        <v>136</v>
      </c>
      <c r="BM595" s="217" t="s">
        <v>711</v>
      </c>
    </row>
    <row r="596" s="2" customFormat="1">
      <c r="A596" s="40"/>
      <c r="B596" s="41"/>
      <c r="C596" s="42"/>
      <c r="D596" s="219" t="s">
        <v>138</v>
      </c>
      <c r="E596" s="42"/>
      <c r="F596" s="220" t="s">
        <v>712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138</v>
      </c>
      <c r="AU596" s="19" t="s">
        <v>82</v>
      </c>
    </row>
    <row r="597" s="2" customFormat="1">
      <c r="A597" s="40"/>
      <c r="B597" s="41"/>
      <c r="C597" s="42"/>
      <c r="D597" s="224" t="s">
        <v>140</v>
      </c>
      <c r="E597" s="42"/>
      <c r="F597" s="225" t="s">
        <v>713</v>
      </c>
      <c r="G597" s="42"/>
      <c r="H597" s="42"/>
      <c r="I597" s="221"/>
      <c r="J597" s="42"/>
      <c r="K597" s="42"/>
      <c r="L597" s="46"/>
      <c r="M597" s="222"/>
      <c r="N597" s="223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140</v>
      </c>
      <c r="AU597" s="19" t="s">
        <v>82</v>
      </c>
    </row>
    <row r="598" s="13" customFormat="1">
      <c r="A598" s="13"/>
      <c r="B598" s="226"/>
      <c r="C598" s="227"/>
      <c r="D598" s="219" t="s">
        <v>142</v>
      </c>
      <c r="E598" s="228" t="s">
        <v>19</v>
      </c>
      <c r="F598" s="229" t="s">
        <v>714</v>
      </c>
      <c r="G598" s="227"/>
      <c r="H598" s="228" t="s">
        <v>19</v>
      </c>
      <c r="I598" s="230"/>
      <c r="J598" s="227"/>
      <c r="K598" s="227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142</v>
      </c>
      <c r="AU598" s="235" t="s">
        <v>82</v>
      </c>
      <c r="AV598" s="13" t="s">
        <v>80</v>
      </c>
      <c r="AW598" s="13" t="s">
        <v>33</v>
      </c>
      <c r="AX598" s="13" t="s">
        <v>72</v>
      </c>
      <c r="AY598" s="235" t="s">
        <v>129</v>
      </c>
    </row>
    <row r="599" s="13" customFormat="1">
      <c r="A599" s="13"/>
      <c r="B599" s="226"/>
      <c r="C599" s="227"/>
      <c r="D599" s="219" t="s">
        <v>142</v>
      </c>
      <c r="E599" s="228" t="s">
        <v>19</v>
      </c>
      <c r="F599" s="229" t="s">
        <v>715</v>
      </c>
      <c r="G599" s="227"/>
      <c r="H599" s="228" t="s">
        <v>19</v>
      </c>
      <c r="I599" s="230"/>
      <c r="J599" s="227"/>
      <c r="K599" s="227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142</v>
      </c>
      <c r="AU599" s="235" t="s">
        <v>82</v>
      </c>
      <c r="AV599" s="13" t="s">
        <v>80</v>
      </c>
      <c r="AW599" s="13" t="s">
        <v>33</v>
      </c>
      <c r="AX599" s="13" t="s">
        <v>72</v>
      </c>
      <c r="AY599" s="235" t="s">
        <v>129</v>
      </c>
    </row>
    <row r="600" s="14" customFormat="1">
      <c r="A600" s="14"/>
      <c r="B600" s="236"/>
      <c r="C600" s="237"/>
      <c r="D600" s="219" t="s">
        <v>142</v>
      </c>
      <c r="E600" s="238" t="s">
        <v>19</v>
      </c>
      <c r="F600" s="239" t="s">
        <v>350</v>
      </c>
      <c r="G600" s="237"/>
      <c r="H600" s="240">
        <v>30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6" t="s">
        <v>142</v>
      </c>
      <c r="AU600" s="246" t="s">
        <v>82</v>
      </c>
      <c r="AV600" s="14" t="s">
        <v>82</v>
      </c>
      <c r="AW600" s="14" t="s">
        <v>33</v>
      </c>
      <c r="AX600" s="14" t="s">
        <v>72</v>
      </c>
      <c r="AY600" s="246" t="s">
        <v>129</v>
      </c>
    </row>
    <row r="601" s="15" customFormat="1">
      <c r="A601" s="15"/>
      <c r="B601" s="247"/>
      <c r="C601" s="248"/>
      <c r="D601" s="219" t="s">
        <v>142</v>
      </c>
      <c r="E601" s="249" t="s">
        <v>19</v>
      </c>
      <c r="F601" s="250" t="s">
        <v>147</v>
      </c>
      <c r="G601" s="248"/>
      <c r="H601" s="251">
        <v>30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6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57" t="s">
        <v>142</v>
      </c>
      <c r="AU601" s="257" t="s">
        <v>82</v>
      </c>
      <c r="AV601" s="15" t="s">
        <v>136</v>
      </c>
      <c r="AW601" s="15" t="s">
        <v>33</v>
      </c>
      <c r="AX601" s="15" t="s">
        <v>80</v>
      </c>
      <c r="AY601" s="257" t="s">
        <v>129</v>
      </c>
    </row>
    <row r="602" s="2" customFormat="1" ht="16.5" customHeight="1">
      <c r="A602" s="40"/>
      <c r="B602" s="41"/>
      <c r="C602" s="206" t="s">
        <v>716</v>
      </c>
      <c r="D602" s="206" t="s">
        <v>131</v>
      </c>
      <c r="E602" s="207" t="s">
        <v>717</v>
      </c>
      <c r="F602" s="208" t="s">
        <v>718</v>
      </c>
      <c r="G602" s="209" t="s">
        <v>572</v>
      </c>
      <c r="H602" s="210">
        <v>6</v>
      </c>
      <c r="I602" s="211"/>
      <c r="J602" s="212">
        <f>ROUND(I602*H602,2)</f>
        <v>0</v>
      </c>
      <c r="K602" s="208" t="s">
        <v>135</v>
      </c>
      <c r="L602" s="46"/>
      <c r="M602" s="213" t="s">
        <v>19</v>
      </c>
      <c r="N602" s="214" t="s">
        <v>43</v>
      </c>
      <c r="O602" s="86"/>
      <c r="P602" s="215">
        <f>O602*H602</f>
        <v>0</v>
      </c>
      <c r="Q602" s="215">
        <v>3.0000000000000001E-05</v>
      </c>
      <c r="R602" s="215">
        <f>Q602*H602</f>
        <v>0.00018000000000000001</v>
      </c>
      <c r="S602" s="215">
        <v>0</v>
      </c>
      <c r="T602" s="216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7" t="s">
        <v>136</v>
      </c>
      <c r="AT602" s="217" t="s">
        <v>131</v>
      </c>
      <c r="AU602" s="217" t="s">
        <v>82</v>
      </c>
      <c r="AY602" s="19" t="s">
        <v>129</v>
      </c>
      <c r="BE602" s="218">
        <f>IF(N602="základní",J602,0)</f>
        <v>0</v>
      </c>
      <c r="BF602" s="218">
        <f>IF(N602="snížená",J602,0)</f>
        <v>0</v>
      </c>
      <c r="BG602" s="218">
        <f>IF(N602="zákl. přenesená",J602,0)</f>
        <v>0</v>
      </c>
      <c r="BH602" s="218">
        <f>IF(N602="sníž. přenesená",J602,0)</f>
        <v>0</v>
      </c>
      <c r="BI602" s="218">
        <f>IF(N602="nulová",J602,0)</f>
        <v>0</v>
      </c>
      <c r="BJ602" s="19" t="s">
        <v>80</v>
      </c>
      <c r="BK602" s="218">
        <f>ROUND(I602*H602,2)</f>
        <v>0</v>
      </c>
      <c r="BL602" s="19" t="s">
        <v>136</v>
      </c>
      <c r="BM602" s="217" t="s">
        <v>719</v>
      </c>
    </row>
    <row r="603" s="2" customFormat="1">
      <c r="A603" s="40"/>
      <c r="B603" s="41"/>
      <c r="C603" s="42"/>
      <c r="D603" s="219" t="s">
        <v>138</v>
      </c>
      <c r="E603" s="42"/>
      <c r="F603" s="220" t="s">
        <v>720</v>
      </c>
      <c r="G603" s="42"/>
      <c r="H603" s="42"/>
      <c r="I603" s="221"/>
      <c r="J603" s="42"/>
      <c r="K603" s="42"/>
      <c r="L603" s="46"/>
      <c r="M603" s="222"/>
      <c r="N603" s="223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138</v>
      </c>
      <c r="AU603" s="19" t="s">
        <v>82</v>
      </c>
    </row>
    <row r="604" s="2" customFormat="1">
      <c r="A604" s="40"/>
      <c r="B604" s="41"/>
      <c r="C604" s="42"/>
      <c r="D604" s="224" t="s">
        <v>140</v>
      </c>
      <c r="E604" s="42"/>
      <c r="F604" s="225" t="s">
        <v>721</v>
      </c>
      <c r="G604" s="42"/>
      <c r="H604" s="42"/>
      <c r="I604" s="221"/>
      <c r="J604" s="42"/>
      <c r="K604" s="42"/>
      <c r="L604" s="46"/>
      <c r="M604" s="222"/>
      <c r="N604" s="223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140</v>
      </c>
      <c r="AU604" s="19" t="s">
        <v>82</v>
      </c>
    </row>
    <row r="605" s="14" customFormat="1">
      <c r="A605" s="14"/>
      <c r="B605" s="236"/>
      <c r="C605" s="237"/>
      <c r="D605" s="219" t="s">
        <v>142</v>
      </c>
      <c r="E605" s="238" t="s">
        <v>19</v>
      </c>
      <c r="F605" s="239" t="s">
        <v>722</v>
      </c>
      <c r="G605" s="237"/>
      <c r="H605" s="240">
        <v>6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6" t="s">
        <v>142</v>
      </c>
      <c r="AU605" s="246" t="s">
        <v>82</v>
      </c>
      <c r="AV605" s="14" t="s">
        <v>82</v>
      </c>
      <c r="AW605" s="14" t="s">
        <v>33</v>
      </c>
      <c r="AX605" s="14" t="s">
        <v>72</v>
      </c>
      <c r="AY605" s="246" t="s">
        <v>129</v>
      </c>
    </row>
    <row r="606" s="2" customFormat="1" ht="16.5" customHeight="1">
      <c r="A606" s="40"/>
      <c r="B606" s="41"/>
      <c r="C606" s="206" t="s">
        <v>723</v>
      </c>
      <c r="D606" s="206" t="s">
        <v>131</v>
      </c>
      <c r="E606" s="207" t="s">
        <v>724</v>
      </c>
      <c r="F606" s="208" t="s">
        <v>725</v>
      </c>
      <c r="G606" s="209" t="s">
        <v>134</v>
      </c>
      <c r="H606" s="210">
        <v>0.90000000000000002</v>
      </c>
      <c r="I606" s="211"/>
      <c r="J606" s="212">
        <f>ROUND(I606*H606,2)</f>
        <v>0</v>
      </c>
      <c r="K606" s="208" t="s">
        <v>135</v>
      </c>
      <c r="L606" s="46"/>
      <c r="M606" s="213" t="s">
        <v>19</v>
      </c>
      <c r="N606" s="214" t="s">
        <v>43</v>
      </c>
      <c r="O606" s="86"/>
      <c r="P606" s="215">
        <f>O606*H606</f>
        <v>0</v>
      </c>
      <c r="Q606" s="215">
        <v>0.038850000000000003</v>
      </c>
      <c r="R606" s="215">
        <f>Q606*H606</f>
        <v>0.034965000000000003</v>
      </c>
      <c r="S606" s="215">
        <v>0</v>
      </c>
      <c r="T606" s="216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17" t="s">
        <v>136</v>
      </c>
      <c r="AT606" s="217" t="s">
        <v>131</v>
      </c>
      <c r="AU606" s="217" t="s">
        <v>82</v>
      </c>
      <c r="AY606" s="19" t="s">
        <v>129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9" t="s">
        <v>80</v>
      </c>
      <c r="BK606" s="218">
        <f>ROUND(I606*H606,2)</f>
        <v>0</v>
      </c>
      <c r="BL606" s="19" t="s">
        <v>136</v>
      </c>
      <c r="BM606" s="217" t="s">
        <v>726</v>
      </c>
    </row>
    <row r="607" s="2" customFormat="1">
      <c r="A607" s="40"/>
      <c r="B607" s="41"/>
      <c r="C607" s="42"/>
      <c r="D607" s="219" t="s">
        <v>138</v>
      </c>
      <c r="E607" s="42"/>
      <c r="F607" s="220" t="s">
        <v>727</v>
      </c>
      <c r="G607" s="42"/>
      <c r="H607" s="42"/>
      <c r="I607" s="221"/>
      <c r="J607" s="42"/>
      <c r="K607" s="42"/>
      <c r="L607" s="46"/>
      <c r="M607" s="222"/>
      <c r="N607" s="223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138</v>
      </c>
      <c r="AU607" s="19" t="s">
        <v>82</v>
      </c>
    </row>
    <row r="608" s="2" customFormat="1">
      <c r="A608" s="40"/>
      <c r="B608" s="41"/>
      <c r="C608" s="42"/>
      <c r="D608" s="224" t="s">
        <v>140</v>
      </c>
      <c r="E608" s="42"/>
      <c r="F608" s="225" t="s">
        <v>728</v>
      </c>
      <c r="G608" s="42"/>
      <c r="H608" s="42"/>
      <c r="I608" s="221"/>
      <c r="J608" s="42"/>
      <c r="K608" s="42"/>
      <c r="L608" s="46"/>
      <c r="M608" s="222"/>
      <c r="N608" s="223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140</v>
      </c>
      <c r="AU608" s="19" t="s">
        <v>82</v>
      </c>
    </row>
    <row r="609" s="14" customFormat="1">
      <c r="A609" s="14"/>
      <c r="B609" s="236"/>
      <c r="C609" s="237"/>
      <c r="D609" s="219" t="s">
        <v>142</v>
      </c>
      <c r="E609" s="238" t="s">
        <v>19</v>
      </c>
      <c r="F609" s="239" t="s">
        <v>729</v>
      </c>
      <c r="G609" s="237"/>
      <c r="H609" s="240">
        <v>0.90000000000000002</v>
      </c>
      <c r="I609" s="241"/>
      <c r="J609" s="237"/>
      <c r="K609" s="237"/>
      <c r="L609" s="242"/>
      <c r="M609" s="243"/>
      <c r="N609" s="244"/>
      <c r="O609" s="244"/>
      <c r="P609" s="244"/>
      <c r="Q609" s="244"/>
      <c r="R609" s="244"/>
      <c r="S609" s="244"/>
      <c r="T609" s="24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6" t="s">
        <v>142</v>
      </c>
      <c r="AU609" s="246" t="s">
        <v>82</v>
      </c>
      <c r="AV609" s="14" t="s">
        <v>82</v>
      </c>
      <c r="AW609" s="14" t="s">
        <v>33</v>
      </c>
      <c r="AX609" s="14" t="s">
        <v>72</v>
      </c>
      <c r="AY609" s="246" t="s">
        <v>129</v>
      </c>
    </row>
    <row r="610" s="12" customFormat="1" ht="22.8" customHeight="1">
      <c r="A610" s="12"/>
      <c r="B610" s="190"/>
      <c r="C610" s="191"/>
      <c r="D610" s="192" t="s">
        <v>71</v>
      </c>
      <c r="E610" s="204" t="s">
        <v>730</v>
      </c>
      <c r="F610" s="204" t="s">
        <v>731</v>
      </c>
      <c r="G610" s="191"/>
      <c r="H610" s="191"/>
      <c r="I610" s="194"/>
      <c r="J610" s="205">
        <f>BK610</f>
        <v>0</v>
      </c>
      <c r="K610" s="191"/>
      <c r="L610" s="196"/>
      <c r="M610" s="197"/>
      <c r="N610" s="198"/>
      <c r="O610" s="198"/>
      <c r="P610" s="199">
        <f>SUM(P611:P742)</f>
        <v>0</v>
      </c>
      <c r="Q610" s="198"/>
      <c r="R610" s="199">
        <f>SUM(R611:R742)</f>
        <v>0</v>
      </c>
      <c r="S610" s="198"/>
      <c r="T610" s="200">
        <f>SUM(T611:T742)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201" t="s">
        <v>80</v>
      </c>
      <c r="AT610" s="202" t="s">
        <v>71</v>
      </c>
      <c r="AU610" s="202" t="s">
        <v>80</v>
      </c>
      <c r="AY610" s="201" t="s">
        <v>129</v>
      </c>
      <c r="BK610" s="203">
        <f>SUM(BK611:BK742)</f>
        <v>0</v>
      </c>
    </row>
    <row r="611" s="2" customFormat="1" ht="24.15" customHeight="1">
      <c r="A611" s="40"/>
      <c r="B611" s="41"/>
      <c r="C611" s="206" t="s">
        <v>732</v>
      </c>
      <c r="D611" s="206" t="s">
        <v>131</v>
      </c>
      <c r="E611" s="207" t="s">
        <v>733</v>
      </c>
      <c r="F611" s="208" t="s">
        <v>734</v>
      </c>
      <c r="G611" s="209" t="s">
        <v>266</v>
      </c>
      <c r="H611" s="210">
        <v>1237.29</v>
      </c>
      <c r="I611" s="211"/>
      <c r="J611" s="212">
        <f>ROUND(I611*H611,2)</f>
        <v>0</v>
      </c>
      <c r="K611" s="208" t="s">
        <v>135</v>
      </c>
      <c r="L611" s="46"/>
      <c r="M611" s="213" t="s">
        <v>19</v>
      </c>
      <c r="N611" s="214" t="s">
        <v>43</v>
      </c>
      <c r="O611" s="86"/>
      <c r="P611" s="215">
        <f>O611*H611</f>
        <v>0</v>
      </c>
      <c r="Q611" s="215">
        <v>0</v>
      </c>
      <c r="R611" s="215">
        <f>Q611*H611</f>
        <v>0</v>
      </c>
      <c r="S611" s="215">
        <v>0</v>
      </c>
      <c r="T611" s="216">
        <f>S611*H611</f>
        <v>0</v>
      </c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R611" s="217" t="s">
        <v>136</v>
      </c>
      <c r="AT611" s="217" t="s">
        <v>131</v>
      </c>
      <c r="AU611" s="217" t="s">
        <v>82</v>
      </c>
      <c r="AY611" s="19" t="s">
        <v>129</v>
      </c>
      <c r="BE611" s="218">
        <f>IF(N611="základní",J611,0)</f>
        <v>0</v>
      </c>
      <c r="BF611" s="218">
        <f>IF(N611="snížená",J611,0)</f>
        <v>0</v>
      </c>
      <c r="BG611" s="218">
        <f>IF(N611="zákl. přenesená",J611,0)</f>
        <v>0</v>
      </c>
      <c r="BH611" s="218">
        <f>IF(N611="sníž. přenesená",J611,0)</f>
        <v>0</v>
      </c>
      <c r="BI611" s="218">
        <f>IF(N611="nulová",J611,0)</f>
        <v>0</v>
      </c>
      <c r="BJ611" s="19" t="s">
        <v>80</v>
      </c>
      <c r="BK611" s="218">
        <f>ROUND(I611*H611,2)</f>
        <v>0</v>
      </c>
      <c r="BL611" s="19" t="s">
        <v>136</v>
      </c>
      <c r="BM611" s="217" t="s">
        <v>735</v>
      </c>
    </row>
    <row r="612" s="2" customFormat="1">
      <c r="A612" s="40"/>
      <c r="B612" s="41"/>
      <c r="C612" s="42"/>
      <c r="D612" s="219" t="s">
        <v>138</v>
      </c>
      <c r="E612" s="42"/>
      <c r="F612" s="220" t="s">
        <v>736</v>
      </c>
      <c r="G612" s="42"/>
      <c r="H612" s="42"/>
      <c r="I612" s="221"/>
      <c r="J612" s="42"/>
      <c r="K612" s="42"/>
      <c r="L612" s="46"/>
      <c r="M612" s="222"/>
      <c r="N612" s="223"/>
      <c r="O612" s="86"/>
      <c r="P612" s="86"/>
      <c r="Q612" s="86"/>
      <c r="R612" s="86"/>
      <c r="S612" s="86"/>
      <c r="T612" s="87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T612" s="19" t="s">
        <v>138</v>
      </c>
      <c r="AU612" s="19" t="s">
        <v>82</v>
      </c>
    </row>
    <row r="613" s="2" customFormat="1">
      <c r="A613" s="40"/>
      <c r="B613" s="41"/>
      <c r="C613" s="42"/>
      <c r="D613" s="224" t="s">
        <v>140</v>
      </c>
      <c r="E613" s="42"/>
      <c r="F613" s="225" t="s">
        <v>737</v>
      </c>
      <c r="G613" s="42"/>
      <c r="H613" s="42"/>
      <c r="I613" s="221"/>
      <c r="J613" s="42"/>
      <c r="K613" s="42"/>
      <c r="L613" s="46"/>
      <c r="M613" s="222"/>
      <c r="N613" s="223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140</v>
      </c>
      <c r="AU613" s="19" t="s">
        <v>82</v>
      </c>
    </row>
    <row r="614" s="13" customFormat="1">
      <c r="A614" s="13"/>
      <c r="B614" s="226"/>
      <c r="C614" s="227"/>
      <c r="D614" s="219" t="s">
        <v>142</v>
      </c>
      <c r="E614" s="228" t="s">
        <v>19</v>
      </c>
      <c r="F614" s="229" t="s">
        <v>659</v>
      </c>
      <c r="G614" s="227"/>
      <c r="H614" s="228" t="s">
        <v>19</v>
      </c>
      <c r="I614" s="230"/>
      <c r="J614" s="227"/>
      <c r="K614" s="227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142</v>
      </c>
      <c r="AU614" s="235" t="s">
        <v>82</v>
      </c>
      <c r="AV614" s="13" t="s">
        <v>80</v>
      </c>
      <c r="AW614" s="13" t="s">
        <v>33</v>
      </c>
      <c r="AX614" s="13" t="s">
        <v>72</v>
      </c>
      <c r="AY614" s="235" t="s">
        <v>129</v>
      </c>
    </row>
    <row r="615" s="13" customFormat="1">
      <c r="A615" s="13"/>
      <c r="B615" s="226"/>
      <c r="C615" s="227"/>
      <c r="D615" s="219" t="s">
        <v>142</v>
      </c>
      <c r="E615" s="228" t="s">
        <v>19</v>
      </c>
      <c r="F615" s="229" t="s">
        <v>660</v>
      </c>
      <c r="G615" s="227"/>
      <c r="H615" s="228" t="s">
        <v>19</v>
      </c>
      <c r="I615" s="230"/>
      <c r="J615" s="227"/>
      <c r="K615" s="227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142</v>
      </c>
      <c r="AU615" s="235" t="s">
        <v>82</v>
      </c>
      <c r="AV615" s="13" t="s">
        <v>80</v>
      </c>
      <c r="AW615" s="13" t="s">
        <v>33</v>
      </c>
      <c r="AX615" s="13" t="s">
        <v>72</v>
      </c>
      <c r="AY615" s="235" t="s">
        <v>129</v>
      </c>
    </row>
    <row r="616" s="14" customFormat="1">
      <c r="A616" s="14"/>
      <c r="B616" s="236"/>
      <c r="C616" s="237"/>
      <c r="D616" s="219" t="s">
        <v>142</v>
      </c>
      <c r="E616" s="238" t="s">
        <v>19</v>
      </c>
      <c r="F616" s="239" t="s">
        <v>738</v>
      </c>
      <c r="G616" s="237"/>
      <c r="H616" s="240">
        <v>1047.5999999999999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142</v>
      </c>
      <c r="AU616" s="246" t="s">
        <v>82</v>
      </c>
      <c r="AV616" s="14" t="s">
        <v>82</v>
      </c>
      <c r="AW616" s="14" t="s">
        <v>33</v>
      </c>
      <c r="AX616" s="14" t="s">
        <v>72</v>
      </c>
      <c r="AY616" s="246" t="s">
        <v>129</v>
      </c>
    </row>
    <row r="617" s="13" customFormat="1">
      <c r="A617" s="13"/>
      <c r="B617" s="226"/>
      <c r="C617" s="227"/>
      <c r="D617" s="219" t="s">
        <v>142</v>
      </c>
      <c r="E617" s="228" t="s">
        <v>19</v>
      </c>
      <c r="F617" s="229" t="s">
        <v>739</v>
      </c>
      <c r="G617" s="227"/>
      <c r="H617" s="228" t="s">
        <v>19</v>
      </c>
      <c r="I617" s="230"/>
      <c r="J617" s="227"/>
      <c r="K617" s="227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142</v>
      </c>
      <c r="AU617" s="235" t="s">
        <v>82</v>
      </c>
      <c r="AV617" s="13" t="s">
        <v>80</v>
      </c>
      <c r="AW617" s="13" t="s">
        <v>33</v>
      </c>
      <c r="AX617" s="13" t="s">
        <v>72</v>
      </c>
      <c r="AY617" s="235" t="s">
        <v>129</v>
      </c>
    </row>
    <row r="618" s="14" customFormat="1">
      <c r="A618" s="14"/>
      <c r="B618" s="236"/>
      <c r="C618" s="237"/>
      <c r="D618" s="219" t="s">
        <v>142</v>
      </c>
      <c r="E618" s="238" t="s">
        <v>19</v>
      </c>
      <c r="F618" s="239" t="s">
        <v>740</v>
      </c>
      <c r="G618" s="237"/>
      <c r="H618" s="240">
        <v>189.69</v>
      </c>
      <c r="I618" s="241"/>
      <c r="J618" s="237"/>
      <c r="K618" s="237"/>
      <c r="L618" s="242"/>
      <c r="M618" s="243"/>
      <c r="N618" s="244"/>
      <c r="O618" s="244"/>
      <c r="P618" s="244"/>
      <c r="Q618" s="244"/>
      <c r="R618" s="244"/>
      <c r="S618" s="244"/>
      <c r="T618" s="24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6" t="s">
        <v>142</v>
      </c>
      <c r="AU618" s="246" t="s">
        <v>82</v>
      </c>
      <c r="AV618" s="14" t="s">
        <v>82</v>
      </c>
      <c r="AW618" s="14" t="s">
        <v>33</v>
      </c>
      <c r="AX618" s="14" t="s">
        <v>72</v>
      </c>
      <c r="AY618" s="246" t="s">
        <v>129</v>
      </c>
    </row>
    <row r="619" s="15" customFormat="1">
      <c r="A619" s="15"/>
      <c r="B619" s="247"/>
      <c r="C619" s="248"/>
      <c r="D619" s="219" t="s">
        <v>142</v>
      </c>
      <c r="E619" s="249" t="s">
        <v>19</v>
      </c>
      <c r="F619" s="250" t="s">
        <v>147</v>
      </c>
      <c r="G619" s="248"/>
      <c r="H619" s="251">
        <v>1237.29</v>
      </c>
      <c r="I619" s="252"/>
      <c r="J619" s="248"/>
      <c r="K619" s="248"/>
      <c r="L619" s="253"/>
      <c r="M619" s="254"/>
      <c r="N619" s="255"/>
      <c r="O619" s="255"/>
      <c r="P619" s="255"/>
      <c r="Q619" s="255"/>
      <c r="R619" s="255"/>
      <c r="S619" s="255"/>
      <c r="T619" s="25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57" t="s">
        <v>142</v>
      </c>
      <c r="AU619" s="257" t="s">
        <v>82</v>
      </c>
      <c r="AV619" s="15" t="s">
        <v>136</v>
      </c>
      <c r="AW619" s="15" t="s">
        <v>4</v>
      </c>
      <c r="AX619" s="15" t="s">
        <v>80</v>
      </c>
      <c r="AY619" s="257" t="s">
        <v>129</v>
      </c>
    </row>
    <row r="620" s="2" customFormat="1" ht="16.5" customHeight="1">
      <c r="A620" s="40"/>
      <c r="B620" s="41"/>
      <c r="C620" s="206" t="s">
        <v>741</v>
      </c>
      <c r="D620" s="206" t="s">
        <v>131</v>
      </c>
      <c r="E620" s="207" t="s">
        <v>742</v>
      </c>
      <c r="F620" s="208" t="s">
        <v>743</v>
      </c>
      <c r="G620" s="209" t="s">
        <v>266</v>
      </c>
      <c r="H620" s="210">
        <v>2276.8000000000002</v>
      </c>
      <c r="I620" s="211"/>
      <c r="J620" s="212">
        <f>ROUND(I620*H620,2)</f>
        <v>0</v>
      </c>
      <c r="K620" s="208" t="s">
        <v>19</v>
      </c>
      <c r="L620" s="46"/>
      <c r="M620" s="213" t="s">
        <v>19</v>
      </c>
      <c r="N620" s="214" t="s">
        <v>43</v>
      </c>
      <c r="O620" s="86"/>
      <c r="P620" s="215">
        <f>O620*H620</f>
        <v>0</v>
      </c>
      <c r="Q620" s="215">
        <v>0</v>
      </c>
      <c r="R620" s="215">
        <f>Q620*H620</f>
        <v>0</v>
      </c>
      <c r="S620" s="215">
        <v>0</v>
      </c>
      <c r="T620" s="216">
        <f>S620*H620</f>
        <v>0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136</v>
      </c>
      <c r="AT620" s="217" t="s">
        <v>131</v>
      </c>
      <c r="AU620" s="217" t="s">
        <v>82</v>
      </c>
      <c r="AY620" s="19" t="s">
        <v>129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80</v>
      </c>
      <c r="BK620" s="218">
        <f>ROUND(I620*H620,2)</f>
        <v>0</v>
      </c>
      <c r="BL620" s="19" t="s">
        <v>136</v>
      </c>
      <c r="BM620" s="217" t="s">
        <v>744</v>
      </c>
    </row>
    <row r="621" s="2" customFormat="1">
      <c r="A621" s="40"/>
      <c r="B621" s="41"/>
      <c r="C621" s="42"/>
      <c r="D621" s="219" t="s">
        <v>138</v>
      </c>
      <c r="E621" s="42"/>
      <c r="F621" s="220" t="s">
        <v>745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138</v>
      </c>
      <c r="AU621" s="19" t="s">
        <v>82</v>
      </c>
    </row>
    <row r="622" s="13" customFormat="1">
      <c r="A622" s="13"/>
      <c r="B622" s="226"/>
      <c r="C622" s="227"/>
      <c r="D622" s="219" t="s">
        <v>142</v>
      </c>
      <c r="E622" s="228" t="s">
        <v>19</v>
      </c>
      <c r="F622" s="229" t="s">
        <v>184</v>
      </c>
      <c r="G622" s="227"/>
      <c r="H622" s="228" t="s">
        <v>19</v>
      </c>
      <c r="I622" s="230"/>
      <c r="J622" s="227"/>
      <c r="K622" s="227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142</v>
      </c>
      <c r="AU622" s="235" t="s">
        <v>82</v>
      </c>
      <c r="AV622" s="13" t="s">
        <v>80</v>
      </c>
      <c r="AW622" s="13" t="s">
        <v>33</v>
      </c>
      <c r="AX622" s="13" t="s">
        <v>72</v>
      </c>
      <c r="AY622" s="235" t="s">
        <v>129</v>
      </c>
    </row>
    <row r="623" s="13" customFormat="1">
      <c r="A623" s="13"/>
      <c r="B623" s="226"/>
      <c r="C623" s="227"/>
      <c r="D623" s="219" t="s">
        <v>142</v>
      </c>
      <c r="E623" s="228" t="s">
        <v>19</v>
      </c>
      <c r="F623" s="229" t="s">
        <v>185</v>
      </c>
      <c r="G623" s="227"/>
      <c r="H623" s="228" t="s">
        <v>19</v>
      </c>
      <c r="I623" s="230"/>
      <c r="J623" s="227"/>
      <c r="K623" s="227"/>
      <c r="L623" s="231"/>
      <c r="M623" s="232"/>
      <c r="N623" s="233"/>
      <c r="O623" s="233"/>
      <c r="P623" s="233"/>
      <c r="Q623" s="233"/>
      <c r="R623" s="233"/>
      <c r="S623" s="233"/>
      <c r="T623" s="23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5" t="s">
        <v>142</v>
      </c>
      <c r="AU623" s="235" t="s">
        <v>82</v>
      </c>
      <c r="AV623" s="13" t="s">
        <v>80</v>
      </c>
      <c r="AW623" s="13" t="s">
        <v>33</v>
      </c>
      <c r="AX623" s="13" t="s">
        <v>72</v>
      </c>
      <c r="AY623" s="235" t="s">
        <v>129</v>
      </c>
    </row>
    <row r="624" s="13" customFormat="1">
      <c r="A624" s="13"/>
      <c r="B624" s="226"/>
      <c r="C624" s="227"/>
      <c r="D624" s="219" t="s">
        <v>142</v>
      </c>
      <c r="E624" s="228" t="s">
        <v>19</v>
      </c>
      <c r="F624" s="229" t="s">
        <v>186</v>
      </c>
      <c r="G624" s="227"/>
      <c r="H624" s="228" t="s">
        <v>19</v>
      </c>
      <c r="I624" s="230"/>
      <c r="J624" s="227"/>
      <c r="K624" s="227"/>
      <c r="L624" s="231"/>
      <c r="M624" s="232"/>
      <c r="N624" s="233"/>
      <c r="O624" s="233"/>
      <c r="P624" s="233"/>
      <c r="Q624" s="233"/>
      <c r="R624" s="233"/>
      <c r="S624" s="233"/>
      <c r="T624" s="23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5" t="s">
        <v>142</v>
      </c>
      <c r="AU624" s="235" t="s">
        <v>82</v>
      </c>
      <c r="AV624" s="13" t="s">
        <v>80</v>
      </c>
      <c r="AW624" s="13" t="s">
        <v>33</v>
      </c>
      <c r="AX624" s="13" t="s">
        <v>72</v>
      </c>
      <c r="AY624" s="235" t="s">
        <v>129</v>
      </c>
    </row>
    <row r="625" s="13" customFormat="1">
      <c r="A625" s="13"/>
      <c r="B625" s="226"/>
      <c r="C625" s="227"/>
      <c r="D625" s="219" t="s">
        <v>142</v>
      </c>
      <c r="E625" s="228" t="s">
        <v>19</v>
      </c>
      <c r="F625" s="229" t="s">
        <v>187</v>
      </c>
      <c r="G625" s="227"/>
      <c r="H625" s="228" t="s">
        <v>19</v>
      </c>
      <c r="I625" s="230"/>
      <c r="J625" s="227"/>
      <c r="K625" s="227"/>
      <c r="L625" s="231"/>
      <c r="M625" s="232"/>
      <c r="N625" s="233"/>
      <c r="O625" s="233"/>
      <c r="P625" s="233"/>
      <c r="Q625" s="233"/>
      <c r="R625" s="233"/>
      <c r="S625" s="233"/>
      <c r="T625" s="23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5" t="s">
        <v>142</v>
      </c>
      <c r="AU625" s="235" t="s">
        <v>82</v>
      </c>
      <c r="AV625" s="13" t="s">
        <v>80</v>
      </c>
      <c r="AW625" s="13" t="s">
        <v>33</v>
      </c>
      <c r="AX625" s="13" t="s">
        <v>72</v>
      </c>
      <c r="AY625" s="235" t="s">
        <v>129</v>
      </c>
    </row>
    <row r="626" s="14" customFormat="1">
      <c r="A626" s="14"/>
      <c r="B626" s="236"/>
      <c r="C626" s="237"/>
      <c r="D626" s="219" t="s">
        <v>142</v>
      </c>
      <c r="E626" s="238" t="s">
        <v>19</v>
      </c>
      <c r="F626" s="239" t="s">
        <v>746</v>
      </c>
      <c r="G626" s="237"/>
      <c r="H626" s="240">
        <v>208.80000000000001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6" t="s">
        <v>142</v>
      </c>
      <c r="AU626" s="246" t="s">
        <v>82</v>
      </c>
      <c r="AV626" s="14" t="s">
        <v>82</v>
      </c>
      <c r="AW626" s="14" t="s">
        <v>33</v>
      </c>
      <c r="AX626" s="14" t="s">
        <v>72</v>
      </c>
      <c r="AY626" s="246" t="s">
        <v>129</v>
      </c>
    </row>
    <row r="627" s="13" customFormat="1">
      <c r="A627" s="13"/>
      <c r="B627" s="226"/>
      <c r="C627" s="227"/>
      <c r="D627" s="219" t="s">
        <v>142</v>
      </c>
      <c r="E627" s="228" t="s">
        <v>19</v>
      </c>
      <c r="F627" s="229" t="s">
        <v>143</v>
      </c>
      <c r="G627" s="227"/>
      <c r="H627" s="228" t="s">
        <v>19</v>
      </c>
      <c r="I627" s="230"/>
      <c r="J627" s="227"/>
      <c r="K627" s="227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142</v>
      </c>
      <c r="AU627" s="235" t="s">
        <v>82</v>
      </c>
      <c r="AV627" s="13" t="s">
        <v>80</v>
      </c>
      <c r="AW627" s="13" t="s">
        <v>33</v>
      </c>
      <c r="AX627" s="13" t="s">
        <v>72</v>
      </c>
      <c r="AY627" s="235" t="s">
        <v>129</v>
      </c>
    </row>
    <row r="628" s="13" customFormat="1">
      <c r="A628" s="13"/>
      <c r="B628" s="226"/>
      <c r="C628" s="227"/>
      <c r="D628" s="219" t="s">
        <v>142</v>
      </c>
      <c r="E628" s="228" t="s">
        <v>19</v>
      </c>
      <c r="F628" s="229" t="s">
        <v>144</v>
      </c>
      <c r="G628" s="227"/>
      <c r="H628" s="228" t="s">
        <v>19</v>
      </c>
      <c r="I628" s="230"/>
      <c r="J628" s="227"/>
      <c r="K628" s="227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142</v>
      </c>
      <c r="AU628" s="235" t="s">
        <v>82</v>
      </c>
      <c r="AV628" s="13" t="s">
        <v>80</v>
      </c>
      <c r="AW628" s="13" t="s">
        <v>33</v>
      </c>
      <c r="AX628" s="13" t="s">
        <v>72</v>
      </c>
      <c r="AY628" s="235" t="s">
        <v>129</v>
      </c>
    </row>
    <row r="629" s="13" customFormat="1">
      <c r="A629" s="13"/>
      <c r="B629" s="226"/>
      <c r="C629" s="227"/>
      <c r="D629" s="219" t="s">
        <v>142</v>
      </c>
      <c r="E629" s="228" t="s">
        <v>19</v>
      </c>
      <c r="F629" s="229" t="s">
        <v>145</v>
      </c>
      <c r="G629" s="227"/>
      <c r="H629" s="228" t="s">
        <v>19</v>
      </c>
      <c r="I629" s="230"/>
      <c r="J629" s="227"/>
      <c r="K629" s="227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142</v>
      </c>
      <c r="AU629" s="235" t="s">
        <v>82</v>
      </c>
      <c r="AV629" s="13" t="s">
        <v>80</v>
      </c>
      <c r="AW629" s="13" t="s">
        <v>33</v>
      </c>
      <c r="AX629" s="13" t="s">
        <v>72</v>
      </c>
      <c r="AY629" s="235" t="s">
        <v>129</v>
      </c>
    </row>
    <row r="630" s="14" customFormat="1">
      <c r="A630" s="14"/>
      <c r="B630" s="236"/>
      <c r="C630" s="237"/>
      <c r="D630" s="219" t="s">
        <v>142</v>
      </c>
      <c r="E630" s="238" t="s">
        <v>19</v>
      </c>
      <c r="F630" s="239" t="s">
        <v>747</v>
      </c>
      <c r="G630" s="237"/>
      <c r="H630" s="240">
        <v>146.25</v>
      </c>
      <c r="I630" s="241"/>
      <c r="J630" s="237"/>
      <c r="K630" s="237"/>
      <c r="L630" s="242"/>
      <c r="M630" s="243"/>
      <c r="N630" s="244"/>
      <c r="O630" s="244"/>
      <c r="P630" s="244"/>
      <c r="Q630" s="244"/>
      <c r="R630" s="244"/>
      <c r="S630" s="244"/>
      <c r="T630" s="24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6" t="s">
        <v>142</v>
      </c>
      <c r="AU630" s="246" t="s">
        <v>82</v>
      </c>
      <c r="AV630" s="14" t="s">
        <v>82</v>
      </c>
      <c r="AW630" s="14" t="s">
        <v>33</v>
      </c>
      <c r="AX630" s="14" t="s">
        <v>72</v>
      </c>
      <c r="AY630" s="246" t="s">
        <v>129</v>
      </c>
    </row>
    <row r="631" s="13" customFormat="1">
      <c r="A631" s="13"/>
      <c r="B631" s="226"/>
      <c r="C631" s="227"/>
      <c r="D631" s="219" t="s">
        <v>142</v>
      </c>
      <c r="E631" s="228" t="s">
        <v>19</v>
      </c>
      <c r="F631" s="229" t="s">
        <v>659</v>
      </c>
      <c r="G631" s="227"/>
      <c r="H631" s="228" t="s">
        <v>19</v>
      </c>
      <c r="I631" s="230"/>
      <c r="J631" s="227"/>
      <c r="K631" s="227"/>
      <c r="L631" s="231"/>
      <c r="M631" s="232"/>
      <c r="N631" s="233"/>
      <c r="O631" s="233"/>
      <c r="P631" s="233"/>
      <c r="Q631" s="233"/>
      <c r="R631" s="233"/>
      <c r="S631" s="233"/>
      <c r="T631" s="23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5" t="s">
        <v>142</v>
      </c>
      <c r="AU631" s="235" t="s">
        <v>82</v>
      </c>
      <c r="AV631" s="13" t="s">
        <v>80</v>
      </c>
      <c r="AW631" s="13" t="s">
        <v>33</v>
      </c>
      <c r="AX631" s="13" t="s">
        <v>72</v>
      </c>
      <c r="AY631" s="235" t="s">
        <v>129</v>
      </c>
    </row>
    <row r="632" s="13" customFormat="1">
      <c r="A632" s="13"/>
      <c r="B632" s="226"/>
      <c r="C632" s="227"/>
      <c r="D632" s="219" t="s">
        <v>142</v>
      </c>
      <c r="E632" s="228" t="s">
        <v>19</v>
      </c>
      <c r="F632" s="229" t="s">
        <v>660</v>
      </c>
      <c r="G632" s="227"/>
      <c r="H632" s="228" t="s">
        <v>19</v>
      </c>
      <c r="I632" s="230"/>
      <c r="J632" s="227"/>
      <c r="K632" s="227"/>
      <c r="L632" s="231"/>
      <c r="M632" s="232"/>
      <c r="N632" s="233"/>
      <c r="O632" s="233"/>
      <c r="P632" s="233"/>
      <c r="Q632" s="233"/>
      <c r="R632" s="233"/>
      <c r="S632" s="233"/>
      <c r="T632" s="23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5" t="s">
        <v>142</v>
      </c>
      <c r="AU632" s="235" t="s">
        <v>82</v>
      </c>
      <c r="AV632" s="13" t="s">
        <v>80</v>
      </c>
      <c r="AW632" s="13" t="s">
        <v>33</v>
      </c>
      <c r="AX632" s="13" t="s">
        <v>72</v>
      </c>
      <c r="AY632" s="235" t="s">
        <v>129</v>
      </c>
    </row>
    <row r="633" s="14" customFormat="1">
      <c r="A633" s="14"/>
      <c r="B633" s="236"/>
      <c r="C633" s="237"/>
      <c r="D633" s="219" t="s">
        <v>142</v>
      </c>
      <c r="E633" s="238" t="s">
        <v>19</v>
      </c>
      <c r="F633" s="239" t="s">
        <v>738</v>
      </c>
      <c r="G633" s="237"/>
      <c r="H633" s="240">
        <v>1047.5999999999999</v>
      </c>
      <c r="I633" s="241"/>
      <c r="J633" s="237"/>
      <c r="K633" s="237"/>
      <c r="L633" s="242"/>
      <c r="M633" s="243"/>
      <c r="N633" s="244"/>
      <c r="O633" s="244"/>
      <c r="P633" s="244"/>
      <c r="Q633" s="244"/>
      <c r="R633" s="244"/>
      <c r="S633" s="244"/>
      <c r="T633" s="24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46" t="s">
        <v>142</v>
      </c>
      <c r="AU633" s="246" t="s">
        <v>82</v>
      </c>
      <c r="AV633" s="14" t="s">
        <v>82</v>
      </c>
      <c r="AW633" s="14" t="s">
        <v>33</v>
      </c>
      <c r="AX633" s="14" t="s">
        <v>72</v>
      </c>
      <c r="AY633" s="246" t="s">
        <v>129</v>
      </c>
    </row>
    <row r="634" s="13" customFormat="1">
      <c r="A634" s="13"/>
      <c r="B634" s="226"/>
      <c r="C634" s="227"/>
      <c r="D634" s="219" t="s">
        <v>142</v>
      </c>
      <c r="E634" s="228" t="s">
        <v>19</v>
      </c>
      <c r="F634" s="229" t="s">
        <v>174</v>
      </c>
      <c r="G634" s="227"/>
      <c r="H634" s="228" t="s">
        <v>19</v>
      </c>
      <c r="I634" s="230"/>
      <c r="J634" s="227"/>
      <c r="K634" s="227"/>
      <c r="L634" s="231"/>
      <c r="M634" s="232"/>
      <c r="N634" s="233"/>
      <c r="O634" s="233"/>
      <c r="P634" s="233"/>
      <c r="Q634" s="233"/>
      <c r="R634" s="233"/>
      <c r="S634" s="233"/>
      <c r="T634" s="234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5" t="s">
        <v>142</v>
      </c>
      <c r="AU634" s="235" t="s">
        <v>82</v>
      </c>
      <c r="AV634" s="13" t="s">
        <v>80</v>
      </c>
      <c r="AW634" s="13" t="s">
        <v>33</v>
      </c>
      <c r="AX634" s="13" t="s">
        <v>72</v>
      </c>
      <c r="AY634" s="235" t="s">
        <v>129</v>
      </c>
    </row>
    <row r="635" s="13" customFormat="1">
      <c r="A635" s="13"/>
      <c r="B635" s="226"/>
      <c r="C635" s="227"/>
      <c r="D635" s="219" t="s">
        <v>142</v>
      </c>
      <c r="E635" s="228" t="s">
        <v>19</v>
      </c>
      <c r="F635" s="229" t="s">
        <v>175</v>
      </c>
      <c r="G635" s="227"/>
      <c r="H635" s="228" t="s">
        <v>19</v>
      </c>
      <c r="I635" s="230"/>
      <c r="J635" s="227"/>
      <c r="K635" s="227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142</v>
      </c>
      <c r="AU635" s="235" t="s">
        <v>82</v>
      </c>
      <c r="AV635" s="13" t="s">
        <v>80</v>
      </c>
      <c r="AW635" s="13" t="s">
        <v>33</v>
      </c>
      <c r="AX635" s="13" t="s">
        <v>72</v>
      </c>
      <c r="AY635" s="235" t="s">
        <v>129</v>
      </c>
    </row>
    <row r="636" s="13" customFormat="1">
      <c r="A636" s="13"/>
      <c r="B636" s="226"/>
      <c r="C636" s="227"/>
      <c r="D636" s="219" t="s">
        <v>142</v>
      </c>
      <c r="E636" s="228" t="s">
        <v>19</v>
      </c>
      <c r="F636" s="229" t="s">
        <v>176</v>
      </c>
      <c r="G636" s="227"/>
      <c r="H636" s="228" t="s">
        <v>19</v>
      </c>
      <c r="I636" s="230"/>
      <c r="J636" s="227"/>
      <c r="K636" s="227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142</v>
      </c>
      <c r="AU636" s="235" t="s">
        <v>82</v>
      </c>
      <c r="AV636" s="13" t="s">
        <v>80</v>
      </c>
      <c r="AW636" s="13" t="s">
        <v>33</v>
      </c>
      <c r="AX636" s="13" t="s">
        <v>72</v>
      </c>
      <c r="AY636" s="235" t="s">
        <v>129</v>
      </c>
    </row>
    <row r="637" s="14" customFormat="1">
      <c r="A637" s="14"/>
      <c r="B637" s="236"/>
      <c r="C637" s="237"/>
      <c r="D637" s="219" t="s">
        <v>142</v>
      </c>
      <c r="E637" s="238" t="s">
        <v>19</v>
      </c>
      <c r="F637" s="239" t="s">
        <v>748</v>
      </c>
      <c r="G637" s="237"/>
      <c r="H637" s="240">
        <v>595</v>
      </c>
      <c r="I637" s="241"/>
      <c r="J637" s="237"/>
      <c r="K637" s="237"/>
      <c r="L637" s="242"/>
      <c r="M637" s="243"/>
      <c r="N637" s="244"/>
      <c r="O637" s="244"/>
      <c r="P637" s="244"/>
      <c r="Q637" s="244"/>
      <c r="R637" s="244"/>
      <c r="S637" s="244"/>
      <c r="T637" s="24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6" t="s">
        <v>142</v>
      </c>
      <c r="AU637" s="246" t="s">
        <v>82</v>
      </c>
      <c r="AV637" s="14" t="s">
        <v>82</v>
      </c>
      <c r="AW637" s="14" t="s">
        <v>33</v>
      </c>
      <c r="AX637" s="14" t="s">
        <v>72</v>
      </c>
      <c r="AY637" s="246" t="s">
        <v>129</v>
      </c>
    </row>
    <row r="638" s="13" customFormat="1">
      <c r="A638" s="13"/>
      <c r="B638" s="226"/>
      <c r="C638" s="227"/>
      <c r="D638" s="219" t="s">
        <v>142</v>
      </c>
      <c r="E638" s="228" t="s">
        <v>19</v>
      </c>
      <c r="F638" s="229" t="s">
        <v>749</v>
      </c>
      <c r="G638" s="227"/>
      <c r="H638" s="228" t="s">
        <v>19</v>
      </c>
      <c r="I638" s="230"/>
      <c r="J638" s="227"/>
      <c r="K638" s="227"/>
      <c r="L638" s="231"/>
      <c r="M638" s="232"/>
      <c r="N638" s="233"/>
      <c r="O638" s="233"/>
      <c r="P638" s="233"/>
      <c r="Q638" s="233"/>
      <c r="R638" s="233"/>
      <c r="S638" s="233"/>
      <c r="T638" s="23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5" t="s">
        <v>142</v>
      </c>
      <c r="AU638" s="235" t="s">
        <v>82</v>
      </c>
      <c r="AV638" s="13" t="s">
        <v>80</v>
      </c>
      <c r="AW638" s="13" t="s">
        <v>33</v>
      </c>
      <c r="AX638" s="13" t="s">
        <v>72</v>
      </c>
      <c r="AY638" s="235" t="s">
        <v>129</v>
      </c>
    </row>
    <row r="639" s="14" customFormat="1">
      <c r="A639" s="14"/>
      <c r="B639" s="236"/>
      <c r="C639" s="237"/>
      <c r="D639" s="219" t="s">
        <v>142</v>
      </c>
      <c r="E639" s="238" t="s">
        <v>19</v>
      </c>
      <c r="F639" s="239" t="s">
        <v>750</v>
      </c>
      <c r="G639" s="237"/>
      <c r="H639" s="240">
        <v>207.15000000000001</v>
      </c>
      <c r="I639" s="241"/>
      <c r="J639" s="237"/>
      <c r="K639" s="237"/>
      <c r="L639" s="242"/>
      <c r="M639" s="243"/>
      <c r="N639" s="244"/>
      <c r="O639" s="244"/>
      <c r="P639" s="244"/>
      <c r="Q639" s="244"/>
      <c r="R639" s="244"/>
      <c r="S639" s="244"/>
      <c r="T639" s="24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6" t="s">
        <v>142</v>
      </c>
      <c r="AU639" s="246" t="s">
        <v>82</v>
      </c>
      <c r="AV639" s="14" t="s">
        <v>82</v>
      </c>
      <c r="AW639" s="14" t="s">
        <v>33</v>
      </c>
      <c r="AX639" s="14" t="s">
        <v>72</v>
      </c>
      <c r="AY639" s="246" t="s">
        <v>129</v>
      </c>
    </row>
    <row r="640" s="13" customFormat="1">
      <c r="A640" s="13"/>
      <c r="B640" s="226"/>
      <c r="C640" s="227"/>
      <c r="D640" s="219" t="s">
        <v>142</v>
      </c>
      <c r="E640" s="228" t="s">
        <v>19</v>
      </c>
      <c r="F640" s="229" t="s">
        <v>751</v>
      </c>
      <c r="G640" s="227"/>
      <c r="H640" s="228" t="s">
        <v>19</v>
      </c>
      <c r="I640" s="230"/>
      <c r="J640" s="227"/>
      <c r="K640" s="227"/>
      <c r="L640" s="231"/>
      <c r="M640" s="232"/>
      <c r="N640" s="233"/>
      <c r="O640" s="233"/>
      <c r="P640" s="233"/>
      <c r="Q640" s="233"/>
      <c r="R640" s="233"/>
      <c r="S640" s="233"/>
      <c r="T640" s="23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5" t="s">
        <v>142</v>
      </c>
      <c r="AU640" s="235" t="s">
        <v>82</v>
      </c>
      <c r="AV640" s="13" t="s">
        <v>80</v>
      </c>
      <c r="AW640" s="13" t="s">
        <v>33</v>
      </c>
      <c r="AX640" s="13" t="s">
        <v>72</v>
      </c>
      <c r="AY640" s="235" t="s">
        <v>129</v>
      </c>
    </row>
    <row r="641" s="14" customFormat="1">
      <c r="A641" s="14"/>
      <c r="B641" s="236"/>
      <c r="C641" s="237"/>
      <c r="D641" s="219" t="s">
        <v>142</v>
      </c>
      <c r="E641" s="238" t="s">
        <v>19</v>
      </c>
      <c r="F641" s="239" t="s">
        <v>752</v>
      </c>
      <c r="G641" s="237"/>
      <c r="H641" s="240">
        <v>72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6" t="s">
        <v>142</v>
      </c>
      <c r="AU641" s="246" t="s">
        <v>82</v>
      </c>
      <c r="AV641" s="14" t="s">
        <v>82</v>
      </c>
      <c r="AW641" s="14" t="s">
        <v>33</v>
      </c>
      <c r="AX641" s="14" t="s">
        <v>72</v>
      </c>
      <c r="AY641" s="246" t="s">
        <v>129</v>
      </c>
    </row>
    <row r="642" s="2" customFormat="1" ht="24.15" customHeight="1">
      <c r="A642" s="40"/>
      <c r="B642" s="41"/>
      <c r="C642" s="206" t="s">
        <v>753</v>
      </c>
      <c r="D642" s="206" t="s">
        <v>131</v>
      </c>
      <c r="E642" s="207" t="s">
        <v>754</v>
      </c>
      <c r="F642" s="208" t="s">
        <v>755</v>
      </c>
      <c r="G642" s="209" t="s">
        <v>266</v>
      </c>
      <c r="H642" s="210">
        <v>577.44000000000005</v>
      </c>
      <c r="I642" s="211"/>
      <c r="J642" s="212">
        <f>ROUND(I642*H642,2)</f>
        <v>0</v>
      </c>
      <c r="K642" s="208" t="s">
        <v>19</v>
      </c>
      <c r="L642" s="46"/>
      <c r="M642" s="213" t="s">
        <v>19</v>
      </c>
      <c r="N642" s="214" t="s">
        <v>43</v>
      </c>
      <c r="O642" s="86"/>
      <c r="P642" s="215">
        <f>O642*H642</f>
        <v>0</v>
      </c>
      <c r="Q642" s="215">
        <v>0</v>
      </c>
      <c r="R642" s="215">
        <f>Q642*H642</f>
        <v>0</v>
      </c>
      <c r="S642" s="215">
        <v>0</v>
      </c>
      <c r="T642" s="216">
        <f>S642*H642</f>
        <v>0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7" t="s">
        <v>136</v>
      </c>
      <c r="AT642" s="217" t="s">
        <v>131</v>
      </c>
      <c r="AU642" s="217" t="s">
        <v>82</v>
      </c>
      <c r="AY642" s="19" t="s">
        <v>129</v>
      </c>
      <c r="BE642" s="218">
        <f>IF(N642="základní",J642,0)</f>
        <v>0</v>
      </c>
      <c r="BF642" s="218">
        <f>IF(N642="snížená",J642,0)</f>
        <v>0</v>
      </c>
      <c r="BG642" s="218">
        <f>IF(N642="zákl. přenesená",J642,0)</f>
        <v>0</v>
      </c>
      <c r="BH642" s="218">
        <f>IF(N642="sníž. přenesená",J642,0)</f>
        <v>0</v>
      </c>
      <c r="BI642" s="218">
        <f>IF(N642="nulová",J642,0)</f>
        <v>0</v>
      </c>
      <c r="BJ642" s="19" t="s">
        <v>80</v>
      </c>
      <c r="BK642" s="218">
        <f>ROUND(I642*H642,2)</f>
        <v>0</v>
      </c>
      <c r="BL642" s="19" t="s">
        <v>136</v>
      </c>
      <c r="BM642" s="217" t="s">
        <v>756</v>
      </c>
    </row>
    <row r="643" s="2" customFormat="1">
      <c r="A643" s="40"/>
      <c r="B643" s="41"/>
      <c r="C643" s="42"/>
      <c r="D643" s="219" t="s">
        <v>138</v>
      </c>
      <c r="E643" s="42"/>
      <c r="F643" s="220" t="s">
        <v>757</v>
      </c>
      <c r="G643" s="42"/>
      <c r="H643" s="42"/>
      <c r="I643" s="221"/>
      <c r="J643" s="42"/>
      <c r="K643" s="42"/>
      <c r="L643" s="46"/>
      <c r="M643" s="222"/>
      <c r="N643" s="223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138</v>
      </c>
      <c r="AU643" s="19" t="s">
        <v>82</v>
      </c>
    </row>
    <row r="644" s="13" customFormat="1">
      <c r="A644" s="13"/>
      <c r="B644" s="226"/>
      <c r="C644" s="227"/>
      <c r="D644" s="219" t="s">
        <v>142</v>
      </c>
      <c r="E644" s="228" t="s">
        <v>19</v>
      </c>
      <c r="F644" s="229" t="s">
        <v>758</v>
      </c>
      <c r="G644" s="227"/>
      <c r="H644" s="228" t="s">
        <v>19</v>
      </c>
      <c r="I644" s="230"/>
      <c r="J644" s="227"/>
      <c r="K644" s="227"/>
      <c r="L644" s="231"/>
      <c r="M644" s="232"/>
      <c r="N644" s="233"/>
      <c r="O644" s="233"/>
      <c r="P644" s="233"/>
      <c r="Q644" s="233"/>
      <c r="R644" s="233"/>
      <c r="S644" s="233"/>
      <c r="T644" s="23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5" t="s">
        <v>142</v>
      </c>
      <c r="AU644" s="235" t="s">
        <v>82</v>
      </c>
      <c r="AV644" s="13" t="s">
        <v>80</v>
      </c>
      <c r="AW644" s="13" t="s">
        <v>33</v>
      </c>
      <c r="AX644" s="13" t="s">
        <v>72</v>
      </c>
      <c r="AY644" s="235" t="s">
        <v>129</v>
      </c>
    </row>
    <row r="645" s="13" customFormat="1">
      <c r="A645" s="13"/>
      <c r="B645" s="226"/>
      <c r="C645" s="227"/>
      <c r="D645" s="219" t="s">
        <v>142</v>
      </c>
      <c r="E645" s="228" t="s">
        <v>19</v>
      </c>
      <c r="F645" s="229" t="s">
        <v>685</v>
      </c>
      <c r="G645" s="227"/>
      <c r="H645" s="228" t="s">
        <v>19</v>
      </c>
      <c r="I645" s="230"/>
      <c r="J645" s="227"/>
      <c r="K645" s="227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142</v>
      </c>
      <c r="AU645" s="235" t="s">
        <v>82</v>
      </c>
      <c r="AV645" s="13" t="s">
        <v>80</v>
      </c>
      <c r="AW645" s="13" t="s">
        <v>33</v>
      </c>
      <c r="AX645" s="13" t="s">
        <v>72</v>
      </c>
      <c r="AY645" s="235" t="s">
        <v>129</v>
      </c>
    </row>
    <row r="646" s="13" customFormat="1">
      <c r="A646" s="13"/>
      <c r="B646" s="226"/>
      <c r="C646" s="227"/>
      <c r="D646" s="219" t="s">
        <v>142</v>
      </c>
      <c r="E646" s="228" t="s">
        <v>19</v>
      </c>
      <c r="F646" s="229" t="s">
        <v>668</v>
      </c>
      <c r="G646" s="227"/>
      <c r="H646" s="228" t="s">
        <v>19</v>
      </c>
      <c r="I646" s="230"/>
      <c r="J646" s="227"/>
      <c r="K646" s="227"/>
      <c r="L646" s="231"/>
      <c r="M646" s="232"/>
      <c r="N646" s="233"/>
      <c r="O646" s="233"/>
      <c r="P646" s="233"/>
      <c r="Q646" s="233"/>
      <c r="R646" s="233"/>
      <c r="S646" s="233"/>
      <c r="T646" s="23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5" t="s">
        <v>142</v>
      </c>
      <c r="AU646" s="235" t="s">
        <v>82</v>
      </c>
      <c r="AV646" s="13" t="s">
        <v>80</v>
      </c>
      <c r="AW646" s="13" t="s">
        <v>33</v>
      </c>
      <c r="AX646" s="13" t="s">
        <v>72</v>
      </c>
      <c r="AY646" s="235" t="s">
        <v>129</v>
      </c>
    </row>
    <row r="647" s="14" customFormat="1">
      <c r="A647" s="14"/>
      <c r="B647" s="236"/>
      <c r="C647" s="237"/>
      <c r="D647" s="219" t="s">
        <v>142</v>
      </c>
      <c r="E647" s="238" t="s">
        <v>19</v>
      </c>
      <c r="F647" s="239" t="s">
        <v>759</v>
      </c>
      <c r="G647" s="237"/>
      <c r="H647" s="240">
        <v>0.17000000000000001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6" t="s">
        <v>142</v>
      </c>
      <c r="AU647" s="246" t="s">
        <v>82</v>
      </c>
      <c r="AV647" s="14" t="s">
        <v>82</v>
      </c>
      <c r="AW647" s="14" t="s">
        <v>33</v>
      </c>
      <c r="AX647" s="14" t="s">
        <v>72</v>
      </c>
      <c r="AY647" s="246" t="s">
        <v>129</v>
      </c>
    </row>
    <row r="648" s="13" customFormat="1">
      <c r="A648" s="13"/>
      <c r="B648" s="226"/>
      <c r="C648" s="227"/>
      <c r="D648" s="219" t="s">
        <v>142</v>
      </c>
      <c r="E648" s="228" t="s">
        <v>19</v>
      </c>
      <c r="F648" s="229" t="s">
        <v>666</v>
      </c>
      <c r="G648" s="227"/>
      <c r="H648" s="228" t="s">
        <v>19</v>
      </c>
      <c r="I648" s="230"/>
      <c r="J648" s="227"/>
      <c r="K648" s="227"/>
      <c r="L648" s="231"/>
      <c r="M648" s="232"/>
      <c r="N648" s="233"/>
      <c r="O648" s="233"/>
      <c r="P648" s="233"/>
      <c r="Q648" s="233"/>
      <c r="R648" s="233"/>
      <c r="S648" s="233"/>
      <c r="T648" s="23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5" t="s">
        <v>142</v>
      </c>
      <c r="AU648" s="235" t="s">
        <v>82</v>
      </c>
      <c r="AV648" s="13" t="s">
        <v>80</v>
      </c>
      <c r="AW648" s="13" t="s">
        <v>33</v>
      </c>
      <c r="AX648" s="13" t="s">
        <v>72</v>
      </c>
      <c r="AY648" s="235" t="s">
        <v>129</v>
      </c>
    </row>
    <row r="649" s="13" customFormat="1">
      <c r="A649" s="13"/>
      <c r="B649" s="226"/>
      <c r="C649" s="227"/>
      <c r="D649" s="219" t="s">
        <v>142</v>
      </c>
      <c r="E649" s="228" t="s">
        <v>19</v>
      </c>
      <c r="F649" s="229" t="s">
        <v>667</v>
      </c>
      <c r="G649" s="227"/>
      <c r="H649" s="228" t="s">
        <v>19</v>
      </c>
      <c r="I649" s="230"/>
      <c r="J649" s="227"/>
      <c r="K649" s="227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142</v>
      </c>
      <c r="AU649" s="235" t="s">
        <v>82</v>
      </c>
      <c r="AV649" s="13" t="s">
        <v>80</v>
      </c>
      <c r="AW649" s="13" t="s">
        <v>33</v>
      </c>
      <c r="AX649" s="13" t="s">
        <v>72</v>
      </c>
      <c r="AY649" s="235" t="s">
        <v>129</v>
      </c>
    </row>
    <row r="650" s="13" customFormat="1">
      <c r="A650" s="13"/>
      <c r="B650" s="226"/>
      <c r="C650" s="227"/>
      <c r="D650" s="219" t="s">
        <v>142</v>
      </c>
      <c r="E650" s="228" t="s">
        <v>19</v>
      </c>
      <c r="F650" s="229" t="s">
        <v>668</v>
      </c>
      <c r="G650" s="227"/>
      <c r="H650" s="228" t="s">
        <v>19</v>
      </c>
      <c r="I650" s="230"/>
      <c r="J650" s="227"/>
      <c r="K650" s="227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142</v>
      </c>
      <c r="AU650" s="235" t="s">
        <v>82</v>
      </c>
      <c r="AV650" s="13" t="s">
        <v>80</v>
      </c>
      <c r="AW650" s="13" t="s">
        <v>33</v>
      </c>
      <c r="AX650" s="13" t="s">
        <v>72</v>
      </c>
      <c r="AY650" s="235" t="s">
        <v>129</v>
      </c>
    </row>
    <row r="651" s="14" customFormat="1">
      <c r="A651" s="14"/>
      <c r="B651" s="236"/>
      <c r="C651" s="237"/>
      <c r="D651" s="219" t="s">
        <v>142</v>
      </c>
      <c r="E651" s="238" t="s">
        <v>19</v>
      </c>
      <c r="F651" s="239" t="s">
        <v>760</v>
      </c>
      <c r="G651" s="237"/>
      <c r="H651" s="240">
        <v>27.300000000000001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6" t="s">
        <v>142</v>
      </c>
      <c r="AU651" s="246" t="s">
        <v>82</v>
      </c>
      <c r="AV651" s="14" t="s">
        <v>82</v>
      </c>
      <c r="AW651" s="14" t="s">
        <v>33</v>
      </c>
      <c r="AX651" s="14" t="s">
        <v>72</v>
      </c>
      <c r="AY651" s="246" t="s">
        <v>129</v>
      </c>
    </row>
    <row r="652" s="13" customFormat="1">
      <c r="A652" s="13"/>
      <c r="B652" s="226"/>
      <c r="C652" s="227"/>
      <c r="D652" s="219" t="s">
        <v>142</v>
      </c>
      <c r="E652" s="228" t="s">
        <v>19</v>
      </c>
      <c r="F652" s="229" t="s">
        <v>184</v>
      </c>
      <c r="G652" s="227"/>
      <c r="H652" s="228" t="s">
        <v>19</v>
      </c>
      <c r="I652" s="230"/>
      <c r="J652" s="227"/>
      <c r="K652" s="227"/>
      <c r="L652" s="231"/>
      <c r="M652" s="232"/>
      <c r="N652" s="233"/>
      <c r="O652" s="233"/>
      <c r="P652" s="233"/>
      <c r="Q652" s="233"/>
      <c r="R652" s="233"/>
      <c r="S652" s="233"/>
      <c r="T652" s="23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5" t="s">
        <v>142</v>
      </c>
      <c r="AU652" s="235" t="s">
        <v>82</v>
      </c>
      <c r="AV652" s="13" t="s">
        <v>80</v>
      </c>
      <c r="AW652" s="13" t="s">
        <v>33</v>
      </c>
      <c r="AX652" s="13" t="s">
        <v>72</v>
      </c>
      <c r="AY652" s="235" t="s">
        <v>129</v>
      </c>
    </row>
    <row r="653" s="13" customFormat="1">
      <c r="A653" s="13"/>
      <c r="B653" s="226"/>
      <c r="C653" s="227"/>
      <c r="D653" s="219" t="s">
        <v>142</v>
      </c>
      <c r="E653" s="228" t="s">
        <v>19</v>
      </c>
      <c r="F653" s="229" t="s">
        <v>185</v>
      </c>
      <c r="G653" s="227"/>
      <c r="H653" s="228" t="s">
        <v>19</v>
      </c>
      <c r="I653" s="230"/>
      <c r="J653" s="227"/>
      <c r="K653" s="227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142</v>
      </c>
      <c r="AU653" s="235" t="s">
        <v>82</v>
      </c>
      <c r="AV653" s="13" t="s">
        <v>80</v>
      </c>
      <c r="AW653" s="13" t="s">
        <v>33</v>
      </c>
      <c r="AX653" s="13" t="s">
        <v>72</v>
      </c>
      <c r="AY653" s="235" t="s">
        <v>129</v>
      </c>
    </row>
    <row r="654" s="13" customFormat="1">
      <c r="A654" s="13"/>
      <c r="B654" s="226"/>
      <c r="C654" s="227"/>
      <c r="D654" s="219" t="s">
        <v>142</v>
      </c>
      <c r="E654" s="228" t="s">
        <v>19</v>
      </c>
      <c r="F654" s="229" t="s">
        <v>186</v>
      </c>
      <c r="G654" s="227"/>
      <c r="H654" s="228" t="s">
        <v>19</v>
      </c>
      <c r="I654" s="230"/>
      <c r="J654" s="227"/>
      <c r="K654" s="227"/>
      <c r="L654" s="231"/>
      <c r="M654" s="232"/>
      <c r="N654" s="233"/>
      <c r="O654" s="233"/>
      <c r="P654" s="233"/>
      <c r="Q654" s="233"/>
      <c r="R654" s="233"/>
      <c r="S654" s="233"/>
      <c r="T654" s="23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5" t="s">
        <v>142</v>
      </c>
      <c r="AU654" s="235" t="s">
        <v>82</v>
      </c>
      <c r="AV654" s="13" t="s">
        <v>80</v>
      </c>
      <c r="AW654" s="13" t="s">
        <v>33</v>
      </c>
      <c r="AX654" s="13" t="s">
        <v>72</v>
      </c>
      <c r="AY654" s="235" t="s">
        <v>129</v>
      </c>
    </row>
    <row r="655" s="13" customFormat="1">
      <c r="A655" s="13"/>
      <c r="B655" s="226"/>
      <c r="C655" s="227"/>
      <c r="D655" s="219" t="s">
        <v>142</v>
      </c>
      <c r="E655" s="228" t="s">
        <v>19</v>
      </c>
      <c r="F655" s="229" t="s">
        <v>187</v>
      </c>
      <c r="G655" s="227"/>
      <c r="H655" s="228" t="s">
        <v>19</v>
      </c>
      <c r="I655" s="230"/>
      <c r="J655" s="227"/>
      <c r="K655" s="227"/>
      <c r="L655" s="231"/>
      <c r="M655" s="232"/>
      <c r="N655" s="233"/>
      <c r="O655" s="233"/>
      <c r="P655" s="233"/>
      <c r="Q655" s="233"/>
      <c r="R655" s="233"/>
      <c r="S655" s="233"/>
      <c r="T655" s="23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5" t="s">
        <v>142</v>
      </c>
      <c r="AU655" s="235" t="s">
        <v>82</v>
      </c>
      <c r="AV655" s="13" t="s">
        <v>80</v>
      </c>
      <c r="AW655" s="13" t="s">
        <v>33</v>
      </c>
      <c r="AX655" s="13" t="s">
        <v>72</v>
      </c>
      <c r="AY655" s="235" t="s">
        <v>129</v>
      </c>
    </row>
    <row r="656" s="14" customFormat="1">
      <c r="A656" s="14"/>
      <c r="B656" s="236"/>
      <c r="C656" s="237"/>
      <c r="D656" s="219" t="s">
        <v>142</v>
      </c>
      <c r="E656" s="238" t="s">
        <v>19</v>
      </c>
      <c r="F656" s="239" t="s">
        <v>761</v>
      </c>
      <c r="G656" s="237"/>
      <c r="H656" s="240">
        <v>253.75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6" t="s">
        <v>142</v>
      </c>
      <c r="AU656" s="246" t="s">
        <v>82</v>
      </c>
      <c r="AV656" s="14" t="s">
        <v>82</v>
      </c>
      <c r="AW656" s="14" t="s">
        <v>33</v>
      </c>
      <c r="AX656" s="14" t="s">
        <v>72</v>
      </c>
      <c r="AY656" s="246" t="s">
        <v>129</v>
      </c>
    </row>
    <row r="657" s="13" customFormat="1">
      <c r="A657" s="13"/>
      <c r="B657" s="226"/>
      <c r="C657" s="227"/>
      <c r="D657" s="219" t="s">
        <v>142</v>
      </c>
      <c r="E657" s="228" t="s">
        <v>19</v>
      </c>
      <c r="F657" s="229" t="s">
        <v>677</v>
      </c>
      <c r="G657" s="227"/>
      <c r="H657" s="228" t="s">
        <v>19</v>
      </c>
      <c r="I657" s="230"/>
      <c r="J657" s="227"/>
      <c r="K657" s="227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142</v>
      </c>
      <c r="AU657" s="235" t="s">
        <v>82</v>
      </c>
      <c r="AV657" s="13" t="s">
        <v>80</v>
      </c>
      <c r="AW657" s="13" t="s">
        <v>33</v>
      </c>
      <c r="AX657" s="13" t="s">
        <v>72</v>
      </c>
      <c r="AY657" s="235" t="s">
        <v>129</v>
      </c>
    </row>
    <row r="658" s="13" customFormat="1">
      <c r="A658" s="13"/>
      <c r="B658" s="226"/>
      <c r="C658" s="227"/>
      <c r="D658" s="219" t="s">
        <v>142</v>
      </c>
      <c r="E658" s="228" t="s">
        <v>19</v>
      </c>
      <c r="F658" s="229" t="s">
        <v>678</v>
      </c>
      <c r="G658" s="227"/>
      <c r="H658" s="228" t="s">
        <v>19</v>
      </c>
      <c r="I658" s="230"/>
      <c r="J658" s="227"/>
      <c r="K658" s="227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142</v>
      </c>
      <c r="AU658" s="235" t="s">
        <v>82</v>
      </c>
      <c r="AV658" s="13" t="s">
        <v>80</v>
      </c>
      <c r="AW658" s="13" t="s">
        <v>33</v>
      </c>
      <c r="AX658" s="13" t="s">
        <v>72</v>
      </c>
      <c r="AY658" s="235" t="s">
        <v>129</v>
      </c>
    </row>
    <row r="659" s="13" customFormat="1">
      <c r="A659" s="13"/>
      <c r="B659" s="226"/>
      <c r="C659" s="227"/>
      <c r="D659" s="219" t="s">
        <v>142</v>
      </c>
      <c r="E659" s="228" t="s">
        <v>19</v>
      </c>
      <c r="F659" s="229" t="s">
        <v>668</v>
      </c>
      <c r="G659" s="227"/>
      <c r="H659" s="228" t="s">
        <v>19</v>
      </c>
      <c r="I659" s="230"/>
      <c r="J659" s="227"/>
      <c r="K659" s="227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142</v>
      </c>
      <c r="AU659" s="235" t="s">
        <v>82</v>
      </c>
      <c r="AV659" s="13" t="s">
        <v>80</v>
      </c>
      <c r="AW659" s="13" t="s">
        <v>33</v>
      </c>
      <c r="AX659" s="13" t="s">
        <v>72</v>
      </c>
      <c r="AY659" s="235" t="s">
        <v>129</v>
      </c>
    </row>
    <row r="660" s="14" customFormat="1">
      <c r="A660" s="14"/>
      <c r="B660" s="236"/>
      <c r="C660" s="237"/>
      <c r="D660" s="219" t="s">
        <v>142</v>
      </c>
      <c r="E660" s="238" t="s">
        <v>19</v>
      </c>
      <c r="F660" s="239" t="s">
        <v>762</v>
      </c>
      <c r="G660" s="237"/>
      <c r="H660" s="240">
        <v>7.5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6" t="s">
        <v>142</v>
      </c>
      <c r="AU660" s="246" t="s">
        <v>82</v>
      </c>
      <c r="AV660" s="14" t="s">
        <v>82</v>
      </c>
      <c r="AW660" s="14" t="s">
        <v>33</v>
      </c>
      <c r="AX660" s="14" t="s">
        <v>72</v>
      </c>
      <c r="AY660" s="246" t="s">
        <v>129</v>
      </c>
    </row>
    <row r="661" s="13" customFormat="1">
      <c r="A661" s="13"/>
      <c r="B661" s="226"/>
      <c r="C661" s="227"/>
      <c r="D661" s="219" t="s">
        <v>142</v>
      </c>
      <c r="E661" s="228" t="s">
        <v>19</v>
      </c>
      <c r="F661" s="229" t="s">
        <v>763</v>
      </c>
      <c r="G661" s="227"/>
      <c r="H661" s="228" t="s">
        <v>19</v>
      </c>
      <c r="I661" s="230"/>
      <c r="J661" s="227"/>
      <c r="K661" s="227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142</v>
      </c>
      <c r="AU661" s="235" t="s">
        <v>82</v>
      </c>
      <c r="AV661" s="13" t="s">
        <v>80</v>
      </c>
      <c r="AW661" s="13" t="s">
        <v>33</v>
      </c>
      <c r="AX661" s="13" t="s">
        <v>72</v>
      </c>
      <c r="AY661" s="235" t="s">
        <v>129</v>
      </c>
    </row>
    <row r="662" s="14" customFormat="1">
      <c r="A662" s="14"/>
      <c r="B662" s="236"/>
      <c r="C662" s="237"/>
      <c r="D662" s="219" t="s">
        <v>142</v>
      </c>
      <c r="E662" s="238" t="s">
        <v>19</v>
      </c>
      <c r="F662" s="239" t="s">
        <v>764</v>
      </c>
      <c r="G662" s="237"/>
      <c r="H662" s="240">
        <v>0.17000000000000001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6" t="s">
        <v>142</v>
      </c>
      <c r="AU662" s="246" t="s">
        <v>82</v>
      </c>
      <c r="AV662" s="14" t="s">
        <v>82</v>
      </c>
      <c r="AW662" s="14" t="s">
        <v>33</v>
      </c>
      <c r="AX662" s="14" t="s">
        <v>72</v>
      </c>
      <c r="AY662" s="246" t="s">
        <v>129</v>
      </c>
    </row>
    <row r="663" s="13" customFormat="1">
      <c r="A663" s="13"/>
      <c r="B663" s="226"/>
      <c r="C663" s="227"/>
      <c r="D663" s="219" t="s">
        <v>142</v>
      </c>
      <c r="E663" s="228" t="s">
        <v>19</v>
      </c>
      <c r="F663" s="229" t="s">
        <v>613</v>
      </c>
      <c r="G663" s="227"/>
      <c r="H663" s="228" t="s">
        <v>19</v>
      </c>
      <c r="I663" s="230"/>
      <c r="J663" s="227"/>
      <c r="K663" s="227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142</v>
      </c>
      <c r="AU663" s="235" t="s">
        <v>82</v>
      </c>
      <c r="AV663" s="13" t="s">
        <v>80</v>
      </c>
      <c r="AW663" s="13" t="s">
        <v>33</v>
      </c>
      <c r="AX663" s="13" t="s">
        <v>72</v>
      </c>
      <c r="AY663" s="235" t="s">
        <v>129</v>
      </c>
    </row>
    <row r="664" s="14" customFormat="1">
      <c r="A664" s="14"/>
      <c r="B664" s="236"/>
      <c r="C664" s="237"/>
      <c r="D664" s="219" t="s">
        <v>142</v>
      </c>
      <c r="E664" s="238" t="s">
        <v>19</v>
      </c>
      <c r="F664" s="239" t="s">
        <v>760</v>
      </c>
      <c r="G664" s="237"/>
      <c r="H664" s="240">
        <v>27.300000000000001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6" t="s">
        <v>142</v>
      </c>
      <c r="AU664" s="246" t="s">
        <v>82</v>
      </c>
      <c r="AV664" s="14" t="s">
        <v>82</v>
      </c>
      <c r="AW664" s="14" t="s">
        <v>33</v>
      </c>
      <c r="AX664" s="14" t="s">
        <v>72</v>
      </c>
      <c r="AY664" s="246" t="s">
        <v>129</v>
      </c>
    </row>
    <row r="665" s="13" customFormat="1">
      <c r="A665" s="13"/>
      <c r="B665" s="226"/>
      <c r="C665" s="227"/>
      <c r="D665" s="219" t="s">
        <v>142</v>
      </c>
      <c r="E665" s="228" t="s">
        <v>19</v>
      </c>
      <c r="F665" s="229" t="s">
        <v>184</v>
      </c>
      <c r="G665" s="227"/>
      <c r="H665" s="228" t="s">
        <v>19</v>
      </c>
      <c r="I665" s="230"/>
      <c r="J665" s="227"/>
      <c r="K665" s="227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142</v>
      </c>
      <c r="AU665" s="235" t="s">
        <v>82</v>
      </c>
      <c r="AV665" s="13" t="s">
        <v>80</v>
      </c>
      <c r="AW665" s="13" t="s">
        <v>33</v>
      </c>
      <c r="AX665" s="13" t="s">
        <v>72</v>
      </c>
      <c r="AY665" s="235" t="s">
        <v>129</v>
      </c>
    </row>
    <row r="666" s="13" customFormat="1">
      <c r="A666" s="13"/>
      <c r="B666" s="226"/>
      <c r="C666" s="227"/>
      <c r="D666" s="219" t="s">
        <v>142</v>
      </c>
      <c r="E666" s="228" t="s">
        <v>19</v>
      </c>
      <c r="F666" s="229" t="s">
        <v>185</v>
      </c>
      <c r="G666" s="227"/>
      <c r="H666" s="228" t="s">
        <v>19</v>
      </c>
      <c r="I666" s="230"/>
      <c r="J666" s="227"/>
      <c r="K666" s="227"/>
      <c r="L666" s="231"/>
      <c r="M666" s="232"/>
      <c r="N666" s="233"/>
      <c r="O666" s="233"/>
      <c r="P666" s="233"/>
      <c r="Q666" s="233"/>
      <c r="R666" s="233"/>
      <c r="S666" s="233"/>
      <c r="T666" s="23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5" t="s">
        <v>142</v>
      </c>
      <c r="AU666" s="235" t="s">
        <v>82</v>
      </c>
      <c r="AV666" s="13" t="s">
        <v>80</v>
      </c>
      <c r="AW666" s="13" t="s">
        <v>33</v>
      </c>
      <c r="AX666" s="13" t="s">
        <v>72</v>
      </c>
      <c r="AY666" s="235" t="s">
        <v>129</v>
      </c>
    </row>
    <row r="667" s="13" customFormat="1">
      <c r="A667" s="13"/>
      <c r="B667" s="226"/>
      <c r="C667" s="227"/>
      <c r="D667" s="219" t="s">
        <v>142</v>
      </c>
      <c r="E667" s="228" t="s">
        <v>19</v>
      </c>
      <c r="F667" s="229" t="s">
        <v>186</v>
      </c>
      <c r="G667" s="227"/>
      <c r="H667" s="228" t="s">
        <v>19</v>
      </c>
      <c r="I667" s="230"/>
      <c r="J667" s="227"/>
      <c r="K667" s="227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142</v>
      </c>
      <c r="AU667" s="235" t="s">
        <v>82</v>
      </c>
      <c r="AV667" s="13" t="s">
        <v>80</v>
      </c>
      <c r="AW667" s="13" t="s">
        <v>33</v>
      </c>
      <c r="AX667" s="13" t="s">
        <v>72</v>
      </c>
      <c r="AY667" s="235" t="s">
        <v>129</v>
      </c>
    </row>
    <row r="668" s="13" customFormat="1">
      <c r="A668" s="13"/>
      <c r="B668" s="226"/>
      <c r="C668" s="227"/>
      <c r="D668" s="219" t="s">
        <v>142</v>
      </c>
      <c r="E668" s="228" t="s">
        <v>19</v>
      </c>
      <c r="F668" s="229" t="s">
        <v>187</v>
      </c>
      <c r="G668" s="227"/>
      <c r="H668" s="228" t="s">
        <v>19</v>
      </c>
      <c r="I668" s="230"/>
      <c r="J668" s="227"/>
      <c r="K668" s="227"/>
      <c r="L668" s="231"/>
      <c r="M668" s="232"/>
      <c r="N668" s="233"/>
      <c r="O668" s="233"/>
      <c r="P668" s="233"/>
      <c r="Q668" s="233"/>
      <c r="R668" s="233"/>
      <c r="S668" s="233"/>
      <c r="T668" s="23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5" t="s">
        <v>142</v>
      </c>
      <c r="AU668" s="235" t="s">
        <v>82</v>
      </c>
      <c r="AV668" s="13" t="s">
        <v>80</v>
      </c>
      <c r="AW668" s="13" t="s">
        <v>33</v>
      </c>
      <c r="AX668" s="13" t="s">
        <v>72</v>
      </c>
      <c r="AY668" s="235" t="s">
        <v>129</v>
      </c>
    </row>
    <row r="669" s="14" customFormat="1">
      <c r="A669" s="14"/>
      <c r="B669" s="236"/>
      <c r="C669" s="237"/>
      <c r="D669" s="219" t="s">
        <v>142</v>
      </c>
      <c r="E669" s="238" t="s">
        <v>19</v>
      </c>
      <c r="F669" s="239" t="s">
        <v>761</v>
      </c>
      <c r="G669" s="237"/>
      <c r="H669" s="240">
        <v>253.75</v>
      </c>
      <c r="I669" s="241"/>
      <c r="J669" s="237"/>
      <c r="K669" s="237"/>
      <c r="L669" s="242"/>
      <c r="M669" s="243"/>
      <c r="N669" s="244"/>
      <c r="O669" s="244"/>
      <c r="P669" s="244"/>
      <c r="Q669" s="244"/>
      <c r="R669" s="244"/>
      <c r="S669" s="244"/>
      <c r="T669" s="24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6" t="s">
        <v>142</v>
      </c>
      <c r="AU669" s="246" t="s">
        <v>82</v>
      </c>
      <c r="AV669" s="14" t="s">
        <v>82</v>
      </c>
      <c r="AW669" s="14" t="s">
        <v>33</v>
      </c>
      <c r="AX669" s="14" t="s">
        <v>72</v>
      </c>
      <c r="AY669" s="246" t="s">
        <v>129</v>
      </c>
    </row>
    <row r="670" s="13" customFormat="1">
      <c r="A670" s="13"/>
      <c r="B670" s="226"/>
      <c r="C670" s="227"/>
      <c r="D670" s="219" t="s">
        <v>142</v>
      </c>
      <c r="E670" s="228" t="s">
        <v>19</v>
      </c>
      <c r="F670" s="229" t="s">
        <v>596</v>
      </c>
      <c r="G670" s="227"/>
      <c r="H670" s="228" t="s">
        <v>19</v>
      </c>
      <c r="I670" s="230"/>
      <c r="J670" s="227"/>
      <c r="K670" s="227"/>
      <c r="L670" s="231"/>
      <c r="M670" s="232"/>
      <c r="N670" s="233"/>
      <c r="O670" s="233"/>
      <c r="P670" s="233"/>
      <c r="Q670" s="233"/>
      <c r="R670" s="233"/>
      <c r="S670" s="233"/>
      <c r="T670" s="23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5" t="s">
        <v>142</v>
      </c>
      <c r="AU670" s="235" t="s">
        <v>82</v>
      </c>
      <c r="AV670" s="13" t="s">
        <v>80</v>
      </c>
      <c r="AW670" s="13" t="s">
        <v>33</v>
      </c>
      <c r="AX670" s="13" t="s">
        <v>72</v>
      </c>
      <c r="AY670" s="235" t="s">
        <v>129</v>
      </c>
    </row>
    <row r="671" s="14" customFormat="1">
      <c r="A671" s="14"/>
      <c r="B671" s="236"/>
      <c r="C671" s="237"/>
      <c r="D671" s="219" t="s">
        <v>142</v>
      </c>
      <c r="E671" s="238" t="s">
        <v>19</v>
      </c>
      <c r="F671" s="239" t="s">
        <v>762</v>
      </c>
      <c r="G671" s="237"/>
      <c r="H671" s="240">
        <v>7.5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6" t="s">
        <v>142</v>
      </c>
      <c r="AU671" s="246" t="s">
        <v>82</v>
      </c>
      <c r="AV671" s="14" t="s">
        <v>82</v>
      </c>
      <c r="AW671" s="14" t="s">
        <v>33</v>
      </c>
      <c r="AX671" s="14" t="s">
        <v>72</v>
      </c>
      <c r="AY671" s="246" t="s">
        <v>129</v>
      </c>
    </row>
    <row r="672" s="2" customFormat="1" ht="16.5" customHeight="1">
      <c r="A672" s="40"/>
      <c r="B672" s="41"/>
      <c r="C672" s="206" t="s">
        <v>765</v>
      </c>
      <c r="D672" s="206" t="s">
        <v>131</v>
      </c>
      <c r="E672" s="207" t="s">
        <v>766</v>
      </c>
      <c r="F672" s="208" t="s">
        <v>767</v>
      </c>
      <c r="G672" s="209" t="s">
        <v>266</v>
      </c>
      <c r="H672" s="210">
        <v>707.13999999999999</v>
      </c>
      <c r="I672" s="211"/>
      <c r="J672" s="212">
        <f>ROUND(I672*H672,2)</f>
        <v>0</v>
      </c>
      <c r="K672" s="208" t="s">
        <v>19</v>
      </c>
      <c r="L672" s="46"/>
      <c r="M672" s="213" t="s">
        <v>19</v>
      </c>
      <c r="N672" s="214" t="s">
        <v>43</v>
      </c>
      <c r="O672" s="86"/>
      <c r="P672" s="215">
        <f>O672*H672</f>
        <v>0</v>
      </c>
      <c r="Q672" s="215">
        <v>0</v>
      </c>
      <c r="R672" s="215">
        <f>Q672*H672</f>
        <v>0</v>
      </c>
      <c r="S672" s="215">
        <v>0</v>
      </c>
      <c r="T672" s="216">
        <f>S672*H672</f>
        <v>0</v>
      </c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R672" s="217" t="s">
        <v>136</v>
      </c>
      <c r="AT672" s="217" t="s">
        <v>131</v>
      </c>
      <c r="AU672" s="217" t="s">
        <v>82</v>
      </c>
      <c r="AY672" s="19" t="s">
        <v>129</v>
      </c>
      <c r="BE672" s="218">
        <f>IF(N672="základní",J672,0)</f>
        <v>0</v>
      </c>
      <c r="BF672" s="218">
        <f>IF(N672="snížená",J672,0)</f>
        <v>0</v>
      </c>
      <c r="BG672" s="218">
        <f>IF(N672="zákl. přenesená",J672,0)</f>
        <v>0</v>
      </c>
      <c r="BH672" s="218">
        <f>IF(N672="sníž. přenesená",J672,0)</f>
        <v>0</v>
      </c>
      <c r="BI672" s="218">
        <f>IF(N672="nulová",J672,0)</f>
        <v>0</v>
      </c>
      <c r="BJ672" s="19" t="s">
        <v>80</v>
      </c>
      <c r="BK672" s="218">
        <f>ROUND(I672*H672,2)</f>
        <v>0</v>
      </c>
      <c r="BL672" s="19" t="s">
        <v>136</v>
      </c>
      <c r="BM672" s="217" t="s">
        <v>768</v>
      </c>
    </row>
    <row r="673" s="2" customFormat="1">
      <c r="A673" s="40"/>
      <c r="B673" s="41"/>
      <c r="C673" s="42"/>
      <c r="D673" s="219" t="s">
        <v>138</v>
      </c>
      <c r="E673" s="42"/>
      <c r="F673" s="220" t="s">
        <v>769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138</v>
      </c>
      <c r="AU673" s="19" t="s">
        <v>82</v>
      </c>
    </row>
    <row r="674" s="13" customFormat="1">
      <c r="A674" s="13"/>
      <c r="B674" s="226"/>
      <c r="C674" s="227"/>
      <c r="D674" s="219" t="s">
        <v>142</v>
      </c>
      <c r="E674" s="228" t="s">
        <v>19</v>
      </c>
      <c r="F674" s="229" t="s">
        <v>184</v>
      </c>
      <c r="G674" s="227"/>
      <c r="H674" s="228" t="s">
        <v>19</v>
      </c>
      <c r="I674" s="230"/>
      <c r="J674" s="227"/>
      <c r="K674" s="227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142</v>
      </c>
      <c r="AU674" s="235" t="s">
        <v>82</v>
      </c>
      <c r="AV674" s="13" t="s">
        <v>80</v>
      </c>
      <c r="AW674" s="13" t="s">
        <v>33</v>
      </c>
      <c r="AX674" s="13" t="s">
        <v>72</v>
      </c>
      <c r="AY674" s="235" t="s">
        <v>129</v>
      </c>
    </row>
    <row r="675" s="13" customFormat="1">
      <c r="A675" s="13"/>
      <c r="B675" s="226"/>
      <c r="C675" s="227"/>
      <c r="D675" s="219" t="s">
        <v>142</v>
      </c>
      <c r="E675" s="228" t="s">
        <v>19</v>
      </c>
      <c r="F675" s="229" t="s">
        <v>185</v>
      </c>
      <c r="G675" s="227"/>
      <c r="H675" s="228" t="s">
        <v>19</v>
      </c>
      <c r="I675" s="230"/>
      <c r="J675" s="227"/>
      <c r="K675" s="227"/>
      <c r="L675" s="231"/>
      <c r="M675" s="232"/>
      <c r="N675" s="233"/>
      <c r="O675" s="233"/>
      <c r="P675" s="233"/>
      <c r="Q675" s="233"/>
      <c r="R675" s="233"/>
      <c r="S675" s="233"/>
      <c r="T675" s="23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5" t="s">
        <v>142</v>
      </c>
      <c r="AU675" s="235" t="s">
        <v>82</v>
      </c>
      <c r="AV675" s="13" t="s">
        <v>80</v>
      </c>
      <c r="AW675" s="13" t="s">
        <v>33</v>
      </c>
      <c r="AX675" s="13" t="s">
        <v>72</v>
      </c>
      <c r="AY675" s="235" t="s">
        <v>129</v>
      </c>
    </row>
    <row r="676" s="13" customFormat="1">
      <c r="A676" s="13"/>
      <c r="B676" s="226"/>
      <c r="C676" s="227"/>
      <c r="D676" s="219" t="s">
        <v>142</v>
      </c>
      <c r="E676" s="228" t="s">
        <v>19</v>
      </c>
      <c r="F676" s="229" t="s">
        <v>186</v>
      </c>
      <c r="G676" s="227"/>
      <c r="H676" s="228" t="s">
        <v>19</v>
      </c>
      <c r="I676" s="230"/>
      <c r="J676" s="227"/>
      <c r="K676" s="227"/>
      <c r="L676" s="231"/>
      <c r="M676" s="232"/>
      <c r="N676" s="233"/>
      <c r="O676" s="233"/>
      <c r="P676" s="233"/>
      <c r="Q676" s="233"/>
      <c r="R676" s="233"/>
      <c r="S676" s="233"/>
      <c r="T676" s="23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5" t="s">
        <v>142</v>
      </c>
      <c r="AU676" s="235" t="s">
        <v>82</v>
      </c>
      <c r="AV676" s="13" t="s">
        <v>80</v>
      </c>
      <c r="AW676" s="13" t="s">
        <v>33</v>
      </c>
      <c r="AX676" s="13" t="s">
        <v>72</v>
      </c>
      <c r="AY676" s="235" t="s">
        <v>129</v>
      </c>
    </row>
    <row r="677" s="13" customFormat="1">
      <c r="A677" s="13"/>
      <c r="B677" s="226"/>
      <c r="C677" s="227"/>
      <c r="D677" s="219" t="s">
        <v>142</v>
      </c>
      <c r="E677" s="228" t="s">
        <v>19</v>
      </c>
      <c r="F677" s="229" t="s">
        <v>187</v>
      </c>
      <c r="G677" s="227"/>
      <c r="H677" s="228" t="s">
        <v>19</v>
      </c>
      <c r="I677" s="230"/>
      <c r="J677" s="227"/>
      <c r="K677" s="227"/>
      <c r="L677" s="231"/>
      <c r="M677" s="232"/>
      <c r="N677" s="233"/>
      <c r="O677" s="233"/>
      <c r="P677" s="233"/>
      <c r="Q677" s="233"/>
      <c r="R677" s="233"/>
      <c r="S677" s="233"/>
      <c r="T677" s="23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5" t="s">
        <v>142</v>
      </c>
      <c r="AU677" s="235" t="s">
        <v>82</v>
      </c>
      <c r="AV677" s="13" t="s">
        <v>80</v>
      </c>
      <c r="AW677" s="13" t="s">
        <v>33</v>
      </c>
      <c r="AX677" s="13" t="s">
        <v>72</v>
      </c>
      <c r="AY677" s="235" t="s">
        <v>129</v>
      </c>
    </row>
    <row r="678" s="14" customFormat="1">
      <c r="A678" s="14"/>
      <c r="B678" s="236"/>
      <c r="C678" s="237"/>
      <c r="D678" s="219" t="s">
        <v>142</v>
      </c>
      <c r="E678" s="238" t="s">
        <v>19</v>
      </c>
      <c r="F678" s="239" t="s">
        <v>761</v>
      </c>
      <c r="G678" s="237"/>
      <c r="H678" s="240">
        <v>253.75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6" t="s">
        <v>142</v>
      </c>
      <c r="AU678" s="246" t="s">
        <v>82</v>
      </c>
      <c r="AV678" s="14" t="s">
        <v>82</v>
      </c>
      <c r="AW678" s="14" t="s">
        <v>33</v>
      </c>
      <c r="AX678" s="14" t="s">
        <v>72</v>
      </c>
      <c r="AY678" s="246" t="s">
        <v>129</v>
      </c>
    </row>
    <row r="679" s="13" customFormat="1">
      <c r="A679" s="13"/>
      <c r="B679" s="226"/>
      <c r="C679" s="227"/>
      <c r="D679" s="219" t="s">
        <v>142</v>
      </c>
      <c r="E679" s="228" t="s">
        <v>19</v>
      </c>
      <c r="F679" s="229" t="s">
        <v>143</v>
      </c>
      <c r="G679" s="227"/>
      <c r="H679" s="228" t="s">
        <v>19</v>
      </c>
      <c r="I679" s="230"/>
      <c r="J679" s="227"/>
      <c r="K679" s="227"/>
      <c r="L679" s="231"/>
      <c r="M679" s="232"/>
      <c r="N679" s="233"/>
      <c r="O679" s="233"/>
      <c r="P679" s="233"/>
      <c r="Q679" s="233"/>
      <c r="R679" s="233"/>
      <c r="S679" s="233"/>
      <c r="T679" s="23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5" t="s">
        <v>142</v>
      </c>
      <c r="AU679" s="235" t="s">
        <v>82</v>
      </c>
      <c r="AV679" s="13" t="s">
        <v>80</v>
      </c>
      <c r="AW679" s="13" t="s">
        <v>33</v>
      </c>
      <c r="AX679" s="13" t="s">
        <v>72</v>
      </c>
      <c r="AY679" s="235" t="s">
        <v>129</v>
      </c>
    </row>
    <row r="680" s="13" customFormat="1">
      <c r="A680" s="13"/>
      <c r="B680" s="226"/>
      <c r="C680" s="227"/>
      <c r="D680" s="219" t="s">
        <v>142</v>
      </c>
      <c r="E680" s="228" t="s">
        <v>19</v>
      </c>
      <c r="F680" s="229" t="s">
        <v>144</v>
      </c>
      <c r="G680" s="227"/>
      <c r="H680" s="228" t="s">
        <v>19</v>
      </c>
      <c r="I680" s="230"/>
      <c r="J680" s="227"/>
      <c r="K680" s="227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142</v>
      </c>
      <c r="AU680" s="235" t="s">
        <v>82</v>
      </c>
      <c r="AV680" s="13" t="s">
        <v>80</v>
      </c>
      <c r="AW680" s="13" t="s">
        <v>33</v>
      </c>
      <c r="AX680" s="13" t="s">
        <v>72</v>
      </c>
      <c r="AY680" s="235" t="s">
        <v>129</v>
      </c>
    </row>
    <row r="681" s="13" customFormat="1">
      <c r="A681" s="13"/>
      <c r="B681" s="226"/>
      <c r="C681" s="227"/>
      <c r="D681" s="219" t="s">
        <v>142</v>
      </c>
      <c r="E681" s="228" t="s">
        <v>19</v>
      </c>
      <c r="F681" s="229" t="s">
        <v>145</v>
      </c>
      <c r="G681" s="227"/>
      <c r="H681" s="228" t="s">
        <v>19</v>
      </c>
      <c r="I681" s="230"/>
      <c r="J681" s="227"/>
      <c r="K681" s="227"/>
      <c r="L681" s="231"/>
      <c r="M681" s="232"/>
      <c r="N681" s="233"/>
      <c r="O681" s="233"/>
      <c r="P681" s="233"/>
      <c r="Q681" s="233"/>
      <c r="R681" s="233"/>
      <c r="S681" s="233"/>
      <c r="T681" s="23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5" t="s">
        <v>142</v>
      </c>
      <c r="AU681" s="235" t="s">
        <v>82</v>
      </c>
      <c r="AV681" s="13" t="s">
        <v>80</v>
      </c>
      <c r="AW681" s="13" t="s">
        <v>33</v>
      </c>
      <c r="AX681" s="13" t="s">
        <v>72</v>
      </c>
      <c r="AY681" s="235" t="s">
        <v>129</v>
      </c>
    </row>
    <row r="682" s="14" customFormat="1">
      <c r="A682" s="14"/>
      <c r="B682" s="236"/>
      <c r="C682" s="237"/>
      <c r="D682" s="219" t="s">
        <v>142</v>
      </c>
      <c r="E682" s="238" t="s">
        <v>19</v>
      </c>
      <c r="F682" s="239" t="s">
        <v>770</v>
      </c>
      <c r="G682" s="237"/>
      <c r="H682" s="240">
        <v>263.69999999999999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46" t="s">
        <v>142</v>
      </c>
      <c r="AU682" s="246" t="s">
        <v>82</v>
      </c>
      <c r="AV682" s="14" t="s">
        <v>82</v>
      </c>
      <c r="AW682" s="14" t="s">
        <v>33</v>
      </c>
      <c r="AX682" s="14" t="s">
        <v>72</v>
      </c>
      <c r="AY682" s="246" t="s">
        <v>129</v>
      </c>
    </row>
    <row r="683" s="13" customFormat="1">
      <c r="A683" s="13"/>
      <c r="B683" s="226"/>
      <c r="C683" s="227"/>
      <c r="D683" s="219" t="s">
        <v>142</v>
      </c>
      <c r="E683" s="228" t="s">
        <v>19</v>
      </c>
      <c r="F683" s="229" t="s">
        <v>739</v>
      </c>
      <c r="G683" s="227"/>
      <c r="H683" s="228" t="s">
        <v>19</v>
      </c>
      <c r="I683" s="230"/>
      <c r="J683" s="227"/>
      <c r="K683" s="227"/>
      <c r="L683" s="231"/>
      <c r="M683" s="232"/>
      <c r="N683" s="233"/>
      <c r="O683" s="233"/>
      <c r="P683" s="233"/>
      <c r="Q683" s="233"/>
      <c r="R683" s="233"/>
      <c r="S683" s="233"/>
      <c r="T683" s="23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5" t="s">
        <v>142</v>
      </c>
      <c r="AU683" s="235" t="s">
        <v>82</v>
      </c>
      <c r="AV683" s="13" t="s">
        <v>80</v>
      </c>
      <c r="AW683" s="13" t="s">
        <v>33</v>
      </c>
      <c r="AX683" s="13" t="s">
        <v>72</v>
      </c>
      <c r="AY683" s="235" t="s">
        <v>129</v>
      </c>
    </row>
    <row r="684" s="14" customFormat="1">
      <c r="A684" s="14"/>
      <c r="B684" s="236"/>
      <c r="C684" s="237"/>
      <c r="D684" s="219" t="s">
        <v>142</v>
      </c>
      <c r="E684" s="238" t="s">
        <v>19</v>
      </c>
      <c r="F684" s="239" t="s">
        <v>740</v>
      </c>
      <c r="G684" s="237"/>
      <c r="H684" s="240">
        <v>189.69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6" t="s">
        <v>142</v>
      </c>
      <c r="AU684" s="246" t="s">
        <v>82</v>
      </c>
      <c r="AV684" s="14" t="s">
        <v>82</v>
      </c>
      <c r="AW684" s="14" t="s">
        <v>33</v>
      </c>
      <c r="AX684" s="14" t="s">
        <v>72</v>
      </c>
      <c r="AY684" s="246" t="s">
        <v>129</v>
      </c>
    </row>
    <row r="685" s="2" customFormat="1" ht="16.5" customHeight="1">
      <c r="A685" s="40"/>
      <c r="B685" s="41"/>
      <c r="C685" s="206" t="s">
        <v>771</v>
      </c>
      <c r="D685" s="206" t="s">
        <v>131</v>
      </c>
      <c r="E685" s="207" t="s">
        <v>772</v>
      </c>
      <c r="F685" s="208" t="s">
        <v>773</v>
      </c>
      <c r="G685" s="209" t="s">
        <v>266</v>
      </c>
      <c r="H685" s="210">
        <v>288.72000000000003</v>
      </c>
      <c r="I685" s="211"/>
      <c r="J685" s="212">
        <f>ROUND(I685*H685,2)</f>
        <v>0</v>
      </c>
      <c r="K685" s="208" t="s">
        <v>135</v>
      </c>
      <c r="L685" s="46"/>
      <c r="M685" s="213" t="s">
        <v>19</v>
      </c>
      <c r="N685" s="214" t="s">
        <v>43</v>
      </c>
      <c r="O685" s="86"/>
      <c r="P685" s="215">
        <f>O685*H685</f>
        <v>0</v>
      </c>
      <c r="Q685" s="215">
        <v>0</v>
      </c>
      <c r="R685" s="215">
        <f>Q685*H685</f>
        <v>0</v>
      </c>
      <c r="S685" s="215">
        <v>0</v>
      </c>
      <c r="T685" s="216">
        <f>S685*H685</f>
        <v>0</v>
      </c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R685" s="217" t="s">
        <v>136</v>
      </c>
      <c r="AT685" s="217" t="s">
        <v>131</v>
      </c>
      <c r="AU685" s="217" t="s">
        <v>82</v>
      </c>
      <c r="AY685" s="19" t="s">
        <v>129</v>
      </c>
      <c r="BE685" s="218">
        <f>IF(N685="základní",J685,0)</f>
        <v>0</v>
      </c>
      <c r="BF685" s="218">
        <f>IF(N685="snížená",J685,0)</f>
        <v>0</v>
      </c>
      <c r="BG685" s="218">
        <f>IF(N685="zákl. přenesená",J685,0)</f>
        <v>0</v>
      </c>
      <c r="BH685" s="218">
        <f>IF(N685="sníž. přenesená",J685,0)</f>
        <v>0</v>
      </c>
      <c r="BI685" s="218">
        <f>IF(N685="nulová",J685,0)</f>
        <v>0</v>
      </c>
      <c r="BJ685" s="19" t="s">
        <v>80</v>
      </c>
      <c r="BK685" s="218">
        <f>ROUND(I685*H685,2)</f>
        <v>0</v>
      </c>
      <c r="BL685" s="19" t="s">
        <v>136</v>
      </c>
      <c r="BM685" s="217" t="s">
        <v>774</v>
      </c>
    </row>
    <row r="686" s="2" customFormat="1">
      <c r="A686" s="40"/>
      <c r="B686" s="41"/>
      <c r="C686" s="42"/>
      <c r="D686" s="219" t="s">
        <v>138</v>
      </c>
      <c r="E686" s="42"/>
      <c r="F686" s="220" t="s">
        <v>775</v>
      </c>
      <c r="G686" s="42"/>
      <c r="H686" s="42"/>
      <c r="I686" s="221"/>
      <c r="J686" s="42"/>
      <c r="K686" s="42"/>
      <c r="L686" s="46"/>
      <c r="M686" s="222"/>
      <c r="N686" s="223"/>
      <c r="O686" s="86"/>
      <c r="P686" s="86"/>
      <c r="Q686" s="86"/>
      <c r="R686" s="86"/>
      <c r="S686" s="86"/>
      <c r="T686" s="87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T686" s="19" t="s">
        <v>138</v>
      </c>
      <c r="AU686" s="19" t="s">
        <v>82</v>
      </c>
    </row>
    <row r="687" s="2" customFormat="1">
      <c r="A687" s="40"/>
      <c r="B687" s="41"/>
      <c r="C687" s="42"/>
      <c r="D687" s="224" t="s">
        <v>140</v>
      </c>
      <c r="E687" s="42"/>
      <c r="F687" s="225" t="s">
        <v>776</v>
      </c>
      <c r="G687" s="42"/>
      <c r="H687" s="42"/>
      <c r="I687" s="221"/>
      <c r="J687" s="42"/>
      <c r="K687" s="42"/>
      <c r="L687" s="46"/>
      <c r="M687" s="222"/>
      <c r="N687" s="223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140</v>
      </c>
      <c r="AU687" s="19" t="s">
        <v>82</v>
      </c>
    </row>
    <row r="688" s="13" customFormat="1">
      <c r="A688" s="13"/>
      <c r="B688" s="226"/>
      <c r="C688" s="227"/>
      <c r="D688" s="219" t="s">
        <v>142</v>
      </c>
      <c r="E688" s="228" t="s">
        <v>19</v>
      </c>
      <c r="F688" s="229" t="s">
        <v>763</v>
      </c>
      <c r="G688" s="227"/>
      <c r="H688" s="228" t="s">
        <v>19</v>
      </c>
      <c r="I688" s="230"/>
      <c r="J688" s="227"/>
      <c r="K688" s="227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142</v>
      </c>
      <c r="AU688" s="235" t="s">
        <v>82</v>
      </c>
      <c r="AV688" s="13" t="s">
        <v>80</v>
      </c>
      <c r="AW688" s="13" t="s">
        <v>33</v>
      </c>
      <c r="AX688" s="13" t="s">
        <v>72</v>
      </c>
      <c r="AY688" s="235" t="s">
        <v>129</v>
      </c>
    </row>
    <row r="689" s="14" customFormat="1">
      <c r="A689" s="14"/>
      <c r="B689" s="236"/>
      <c r="C689" s="237"/>
      <c r="D689" s="219" t="s">
        <v>142</v>
      </c>
      <c r="E689" s="238" t="s">
        <v>19</v>
      </c>
      <c r="F689" s="239" t="s">
        <v>777</v>
      </c>
      <c r="G689" s="237"/>
      <c r="H689" s="240">
        <v>0.17000000000000001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6" t="s">
        <v>142</v>
      </c>
      <c r="AU689" s="246" t="s">
        <v>82</v>
      </c>
      <c r="AV689" s="14" t="s">
        <v>82</v>
      </c>
      <c r="AW689" s="14" t="s">
        <v>33</v>
      </c>
      <c r="AX689" s="14" t="s">
        <v>72</v>
      </c>
      <c r="AY689" s="246" t="s">
        <v>129</v>
      </c>
    </row>
    <row r="690" s="13" customFormat="1">
      <c r="A690" s="13"/>
      <c r="B690" s="226"/>
      <c r="C690" s="227"/>
      <c r="D690" s="219" t="s">
        <v>142</v>
      </c>
      <c r="E690" s="228" t="s">
        <v>19</v>
      </c>
      <c r="F690" s="229" t="s">
        <v>613</v>
      </c>
      <c r="G690" s="227"/>
      <c r="H690" s="228" t="s">
        <v>19</v>
      </c>
      <c r="I690" s="230"/>
      <c r="J690" s="227"/>
      <c r="K690" s="227"/>
      <c r="L690" s="231"/>
      <c r="M690" s="232"/>
      <c r="N690" s="233"/>
      <c r="O690" s="233"/>
      <c r="P690" s="233"/>
      <c r="Q690" s="233"/>
      <c r="R690" s="233"/>
      <c r="S690" s="233"/>
      <c r="T690" s="23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5" t="s">
        <v>142</v>
      </c>
      <c r="AU690" s="235" t="s">
        <v>82</v>
      </c>
      <c r="AV690" s="13" t="s">
        <v>80</v>
      </c>
      <c r="AW690" s="13" t="s">
        <v>33</v>
      </c>
      <c r="AX690" s="13" t="s">
        <v>72</v>
      </c>
      <c r="AY690" s="235" t="s">
        <v>129</v>
      </c>
    </row>
    <row r="691" s="14" customFormat="1">
      <c r="A691" s="14"/>
      <c r="B691" s="236"/>
      <c r="C691" s="237"/>
      <c r="D691" s="219" t="s">
        <v>142</v>
      </c>
      <c r="E691" s="238" t="s">
        <v>19</v>
      </c>
      <c r="F691" s="239" t="s">
        <v>760</v>
      </c>
      <c r="G691" s="237"/>
      <c r="H691" s="240">
        <v>27.300000000000001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6" t="s">
        <v>142</v>
      </c>
      <c r="AU691" s="246" t="s">
        <v>82</v>
      </c>
      <c r="AV691" s="14" t="s">
        <v>82</v>
      </c>
      <c r="AW691" s="14" t="s">
        <v>33</v>
      </c>
      <c r="AX691" s="14" t="s">
        <v>72</v>
      </c>
      <c r="AY691" s="246" t="s">
        <v>129</v>
      </c>
    </row>
    <row r="692" s="13" customFormat="1">
      <c r="A692" s="13"/>
      <c r="B692" s="226"/>
      <c r="C692" s="227"/>
      <c r="D692" s="219" t="s">
        <v>142</v>
      </c>
      <c r="E692" s="228" t="s">
        <v>19</v>
      </c>
      <c r="F692" s="229" t="s">
        <v>184</v>
      </c>
      <c r="G692" s="227"/>
      <c r="H692" s="228" t="s">
        <v>19</v>
      </c>
      <c r="I692" s="230"/>
      <c r="J692" s="227"/>
      <c r="K692" s="227"/>
      <c r="L692" s="231"/>
      <c r="M692" s="232"/>
      <c r="N692" s="233"/>
      <c r="O692" s="233"/>
      <c r="P692" s="233"/>
      <c r="Q692" s="233"/>
      <c r="R692" s="233"/>
      <c r="S692" s="233"/>
      <c r="T692" s="234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5" t="s">
        <v>142</v>
      </c>
      <c r="AU692" s="235" t="s">
        <v>82</v>
      </c>
      <c r="AV692" s="13" t="s">
        <v>80</v>
      </c>
      <c r="AW692" s="13" t="s">
        <v>33</v>
      </c>
      <c r="AX692" s="13" t="s">
        <v>72</v>
      </c>
      <c r="AY692" s="235" t="s">
        <v>129</v>
      </c>
    </row>
    <row r="693" s="13" customFormat="1">
      <c r="A693" s="13"/>
      <c r="B693" s="226"/>
      <c r="C693" s="227"/>
      <c r="D693" s="219" t="s">
        <v>142</v>
      </c>
      <c r="E693" s="228" t="s">
        <v>19</v>
      </c>
      <c r="F693" s="229" t="s">
        <v>185</v>
      </c>
      <c r="G693" s="227"/>
      <c r="H693" s="228" t="s">
        <v>19</v>
      </c>
      <c r="I693" s="230"/>
      <c r="J693" s="227"/>
      <c r="K693" s="227"/>
      <c r="L693" s="231"/>
      <c r="M693" s="232"/>
      <c r="N693" s="233"/>
      <c r="O693" s="233"/>
      <c r="P693" s="233"/>
      <c r="Q693" s="233"/>
      <c r="R693" s="233"/>
      <c r="S693" s="233"/>
      <c r="T693" s="23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5" t="s">
        <v>142</v>
      </c>
      <c r="AU693" s="235" t="s">
        <v>82</v>
      </c>
      <c r="AV693" s="13" t="s">
        <v>80</v>
      </c>
      <c r="AW693" s="13" t="s">
        <v>33</v>
      </c>
      <c r="AX693" s="13" t="s">
        <v>72</v>
      </c>
      <c r="AY693" s="235" t="s">
        <v>129</v>
      </c>
    </row>
    <row r="694" s="13" customFormat="1">
      <c r="A694" s="13"/>
      <c r="B694" s="226"/>
      <c r="C694" s="227"/>
      <c r="D694" s="219" t="s">
        <v>142</v>
      </c>
      <c r="E694" s="228" t="s">
        <v>19</v>
      </c>
      <c r="F694" s="229" t="s">
        <v>186</v>
      </c>
      <c r="G694" s="227"/>
      <c r="H694" s="228" t="s">
        <v>19</v>
      </c>
      <c r="I694" s="230"/>
      <c r="J694" s="227"/>
      <c r="K694" s="227"/>
      <c r="L694" s="231"/>
      <c r="M694" s="232"/>
      <c r="N694" s="233"/>
      <c r="O694" s="233"/>
      <c r="P694" s="233"/>
      <c r="Q694" s="233"/>
      <c r="R694" s="233"/>
      <c r="S694" s="233"/>
      <c r="T694" s="23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5" t="s">
        <v>142</v>
      </c>
      <c r="AU694" s="235" t="s">
        <v>82</v>
      </c>
      <c r="AV694" s="13" t="s">
        <v>80</v>
      </c>
      <c r="AW694" s="13" t="s">
        <v>33</v>
      </c>
      <c r="AX694" s="13" t="s">
        <v>72</v>
      </c>
      <c r="AY694" s="235" t="s">
        <v>129</v>
      </c>
    </row>
    <row r="695" s="13" customFormat="1">
      <c r="A695" s="13"/>
      <c r="B695" s="226"/>
      <c r="C695" s="227"/>
      <c r="D695" s="219" t="s">
        <v>142</v>
      </c>
      <c r="E695" s="228" t="s">
        <v>19</v>
      </c>
      <c r="F695" s="229" t="s">
        <v>187</v>
      </c>
      <c r="G695" s="227"/>
      <c r="H695" s="228" t="s">
        <v>19</v>
      </c>
      <c r="I695" s="230"/>
      <c r="J695" s="227"/>
      <c r="K695" s="227"/>
      <c r="L695" s="231"/>
      <c r="M695" s="232"/>
      <c r="N695" s="233"/>
      <c r="O695" s="233"/>
      <c r="P695" s="233"/>
      <c r="Q695" s="233"/>
      <c r="R695" s="233"/>
      <c r="S695" s="233"/>
      <c r="T695" s="234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5" t="s">
        <v>142</v>
      </c>
      <c r="AU695" s="235" t="s">
        <v>82</v>
      </c>
      <c r="AV695" s="13" t="s">
        <v>80</v>
      </c>
      <c r="AW695" s="13" t="s">
        <v>33</v>
      </c>
      <c r="AX695" s="13" t="s">
        <v>72</v>
      </c>
      <c r="AY695" s="235" t="s">
        <v>129</v>
      </c>
    </row>
    <row r="696" s="14" customFormat="1">
      <c r="A696" s="14"/>
      <c r="B696" s="236"/>
      <c r="C696" s="237"/>
      <c r="D696" s="219" t="s">
        <v>142</v>
      </c>
      <c r="E696" s="238" t="s">
        <v>19</v>
      </c>
      <c r="F696" s="239" t="s">
        <v>761</v>
      </c>
      <c r="G696" s="237"/>
      <c r="H696" s="240">
        <v>253.75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46" t="s">
        <v>142</v>
      </c>
      <c r="AU696" s="246" t="s">
        <v>82</v>
      </c>
      <c r="AV696" s="14" t="s">
        <v>82</v>
      </c>
      <c r="AW696" s="14" t="s">
        <v>33</v>
      </c>
      <c r="AX696" s="14" t="s">
        <v>72</v>
      </c>
      <c r="AY696" s="246" t="s">
        <v>129</v>
      </c>
    </row>
    <row r="697" s="13" customFormat="1">
      <c r="A697" s="13"/>
      <c r="B697" s="226"/>
      <c r="C697" s="227"/>
      <c r="D697" s="219" t="s">
        <v>142</v>
      </c>
      <c r="E697" s="228" t="s">
        <v>19</v>
      </c>
      <c r="F697" s="229" t="s">
        <v>596</v>
      </c>
      <c r="G697" s="227"/>
      <c r="H697" s="228" t="s">
        <v>19</v>
      </c>
      <c r="I697" s="230"/>
      <c r="J697" s="227"/>
      <c r="K697" s="227"/>
      <c r="L697" s="231"/>
      <c r="M697" s="232"/>
      <c r="N697" s="233"/>
      <c r="O697" s="233"/>
      <c r="P697" s="233"/>
      <c r="Q697" s="233"/>
      <c r="R697" s="233"/>
      <c r="S697" s="233"/>
      <c r="T697" s="23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5" t="s">
        <v>142</v>
      </c>
      <c r="AU697" s="235" t="s">
        <v>82</v>
      </c>
      <c r="AV697" s="13" t="s">
        <v>80</v>
      </c>
      <c r="AW697" s="13" t="s">
        <v>33</v>
      </c>
      <c r="AX697" s="13" t="s">
        <v>72</v>
      </c>
      <c r="AY697" s="235" t="s">
        <v>129</v>
      </c>
    </row>
    <row r="698" s="14" customFormat="1">
      <c r="A698" s="14"/>
      <c r="B698" s="236"/>
      <c r="C698" s="237"/>
      <c r="D698" s="219" t="s">
        <v>142</v>
      </c>
      <c r="E698" s="238" t="s">
        <v>19</v>
      </c>
      <c r="F698" s="239" t="s">
        <v>762</v>
      </c>
      <c r="G698" s="237"/>
      <c r="H698" s="240">
        <v>7.5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6" t="s">
        <v>142</v>
      </c>
      <c r="AU698" s="246" t="s">
        <v>82</v>
      </c>
      <c r="AV698" s="14" t="s">
        <v>82</v>
      </c>
      <c r="AW698" s="14" t="s">
        <v>33</v>
      </c>
      <c r="AX698" s="14" t="s">
        <v>72</v>
      </c>
      <c r="AY698" s="246" t="s">
        <v>129</v>
      </c>
    </row>
    <row r="699" s="2" customFormat="1" ht="24.15" customHeight="1">
      <c r="A699" s="40"/>
      <c r="B699" s="41"/>
      <c r="C699" s="206" t="s">
        <v>778</v>
      </c>
      <c r="D699" s="206" t="s">
        <v>131</v>
      </c>
      <c r="E699" s="207" t="s">
        <v>779</v>
      </c>
      <c r="F699" s="208" t="s">
        <v>780</v>
      </c>
      <c r="G699" s="209" t="s">
        <v>266</v>
      </c>
      <c r="H699" s="210">
        <v>702.54999999999995</v>
      </c>
      <c r="I699" s="211"/>
      <c r="J699" s="212">
        <f>ROUND(I699*H699,2)</f>
        <v>0</v>
      </c>
      <c r="K699" s="208" t="s">
        <v>135</v>
      </c>
      <c r="L699" s="46"/>
      <c r="M699" s="213" t="s">
        <v>19</v>
      </c>
      <c r="N699" s="214" t="s">
        <v>43</v>
      </c>
      <c r="O699" s="86"/>
      <c r="P699" s="215">
        <f>O699*H699</f>
        <v>0</v>
      </c>
      <c r="Q699" s="215">
        <v>0</v>
      </c>
      <c r="R699" s="215">
        <f>Q699*H699</f>
        <v>0</v>
      </c>
      <c r="S699" s="215">
        <v>0</v>
      </c>
      <c r="T699" s="216">
        <f>S699*H699</f>
        <v>0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17" t="s">
        <v>136</v>
      </c>
      <c r="AT699" s="217" t="s">
        <v>131</v>
      </c>
      <c r="AU699" s="217" t="s">
        <v>82</v>
      </c>
      <c r="AY699" s="19" t="s">
        <v>129</v>
      </c>
      <c r="BE699" s="218">
        <f>IF(N699="základní",J699,0)</f>
        <v>0</v>
      </c>
      <c r="BF699" s="218">
        <f>IF(N699="snížená",J699,0)</f>
        <v>0</v>
      </c>
      <c r="BG699" s="218">
        <f>IF(N699="zákl. přenesená",J699,0)</f>
        <v>0</v>
      </c>
      <c r="BH699" s="218">
        <f>IF(N699="sníž. přenesená",J699,0)</f>
        <v>0</v>
      </c>
      <c r="BI699" s="218">
        <f>IF(N699="nulová",J699,0)</f>
        <v>0</v>
      </c>
      <c r="BJ699" s="19" t="s">
        <v>80</v>
      </c>
      <c r="BK699" s="218">
        <f>ROUND(I699*H699,2)</f>
        <v>0</v>
      </c>
      <c r="BL699" s="19" t="s">
        <v>136</v>
      </c>
      <c r="BM699" s="217" t="s">
        <v>781</v>
      </c>
    </row>
    <row r="700" s="2" customFormat="1">
      <c r="A700" s="40"/>
      <c r="B700" s="41"/>
      <c r="C700" s="42"/>
      <c r="D700" s="219" t="s">
        <v>138</v>
      </c>
      <c r="E700" s="42"/>
      <c r="F700" s="220" t="s">
        <v>782</v>
      </c>
      <c r="G700" s="42"/>
      <c r="H700" s="42"/>
      <c r="I700" s="221"/>
      <c r="J700" s="42"/>
      <c r="K700" s="42"/>
      <c r="L700" s="46"/>
      <c r="M700" s="222"/>
      <c r="N700" s="223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138</v>
      </c>
      <c r="AU700" s="19" t="s">
        <v>82</v>
      </c>
    </row>
    <row r="701" s="2" customFormat="1">
      <c r="A701" s="40"/>
      <c r="B701" s="41"/>
      <c r="C701" s="42"/>
      <c r="D701" s="224" t="s">
        <v>140</v>
      </c>
      <c r="E701" s="42"/>
      <c r="F701" s="225" t="s">
        <v>783</v>
      </c>
      <c r="G701" s="42"/>
      <c r="H701" s="42"/>
      <c r="I701" s="221"/>
      <c r="J701" s="42"/>
      <c r="K701" s="42"/>
      <c r="L701" s="46"/>
      <c r="M701" s="222"/>
      <c r="N701" s="223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140</v>
      </c>
      <c r="AU701" s="19" t="s">
        <v>82</v>
      </c>
    </row>
    <row r="702" s="13" customFormat="1">
      <c r="A702" s="13"/>
      <c r="B702" s="226"/>
      <c r="C702" s="227"/>
      <c r="D702" s="219" t="s">
        <v>142</v>
      </c>
      <c r="E702" s="228" t="s">
        <v>19</v>
      </c>
      <c r="F702" s="229" t="s">
        <v>184</v>
      </c>
      <c r="G702" s="227"/>
      <c r="H702" s="228" t="s">
        <v>19</v>
      </c>
      <c r="I702" s="230"/>
      <c r="J702" s="227"/>
      <c r="K702" s="227"/>
      <c r="L702" s="231"/>
      <c r="M702" s="232"/>
      <c r="N702" s="233"/>
      <c r="O702" s="233"/>
      <c r="P702" s="233"/>
      <c r="Q702" s="233"/>
      <c r="R702" s="233"/>
      <c r="S702" s="233"/>
      <c r="T702" s="23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5" t="s">
        <v>142</v>
      </c>
      <c r="AU702" s="235" t="s">
        <v>82</v>
      </c>
      <c r="AV702" s="13" t="s">
        <v>80</v>
      </c>
      <c r="AW702" s="13" t="s">
        <v>33</v>
      </c>
      <c r="AX702" s="13" t="s">
        <v>72</v>
      </c>
      <c r="AY702" s="235" t="s">
        <v>129</v>
      </c>
    </row>
    <row r="703" s="13" customFormat="1">
      <c r="A703" s="13"/>
      <c r="B703" s="226"/>
      <c r="C703" s="227"/>
      <c r="D703" s="219" t="s">
        <v>142</v>
      </c>
      <c r="E703" s="228" t="s">
        <v>19</v>
      </c>
      <c r="F703" s="229" t="s">
        <v>185</v>
      </c>
      <c r="G703" s="227"/>
      <c r="H703" s="228" t="s">
        <v>19</v>
      </c>
      <c r="I703" s="230"/>
      <c r="J703" s="227"/>
      <c r="K703" s="227"/>
      <c r="L703" s="231"/>
      <c r="M703" s="232"/>
      <c r="N703" s="233"/>
      <c r="O703" s="233"/>
      <c r="P703" s="233"/>
      <c r="Q703" s="233"/>
      <c r="R703" s="233"/>
      <c r="S703" s="233"/>
      <c r="T703" s="23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5" t="s">
        <v>142</v>
      </c>
      <c r="AU703" s="235" t="s">
        <v>82</v>
      </c>
      <c r="AV703" s="13" t="s">
        <v>80</v>
      </c>
      <c r="AW703" s="13" t="s">
        <v>33</v>
      </c>
      <c r="AX703" s="13" t="s">
        <v>72</v>
      </c>
      <c r="AY703" s="235" t="s">
        <v>129</v>
      </c>
    </row>
    <row r="704" s="13" customFormat="1">
      <c r="A704" s="13"/>
      <c r="B704" s="226"/>
      <c r="C704" s="227"/>
      <c r="D704" s="219" t="s">
        <v>142</v>
      </c>
      <c r="E704" s="228" t="s">
        <v>19</v>
      </c>
      <c r="F704" s="229" t="s">
        <v>186</v>
      </c>
      <c r="G704" s="227"/>
      <c r="H704" s="228" t="s">
        <v>19</v>
      </c>
      <c r="I704" s="230"/>
      <c r="J704" s="227"/>
      <c r="K704" s="227"/>
      <c r="L704" s="231"/>
      <c r="M704" s="232"/>
      <c r="N704" s="233"/>
      <c r="O704" s="233"/>
      <c r="P704" s="233"/>
      <c r="Q704" s="233"/>
      <c r="R704" s="233"/>
      <c r="S704" s="233"/>
      <c r="T704" s="23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5" t="s">
        <v>142</v>
      </c>
      <c r="AU704" s="235" t="s">
        <v>82</v>
      </c>
      <c r="AV704" s="13" t="s">
        <v>80</v>
      </c>
      <c r="AW704" s="13" t="s">
        <v>33</v>
      </c>
      <c r="AX704" s="13" t="s">
        <v>72</v>
      </c>
      <c r="AY704" s="235" t="s">
        <v>129</v>
      </c>
    </row>
    <row r="705" s="13" customFormat="1">
      <c r="A705" s="13"/>
      <c r="B705" s="226"/>
      <c r="C705" s="227"/>
      <c r="D705" s="219" t="s">
        <v>142</v>
      </c>
      <c r="E705" s="228" t="s">
        <v>19</v>
      </c>
      <c r="F705" s="229" t="s">
        <v>187</v>
      </c>
      <c r="G705" s="227"/>
      <c r="H705" s="228" t="s">
        <v>19</v>
      </c>
      <c r="I705" s="230"/>
      <c r="J705" s="227"/>
      <c r="K705" s="227"/>
      <c r="L705" s="231"/>
      <c r="M705" s="232"/>
      <c r="N705" s="233"/>
      <c r="O705" s="233"/>
      <c r="P705" s="233"/>
      <c r="Q705" s="233"/>
      <c r="R705" s="233"/>
      <c r="S705" s="233"/>
      <c r="T705" s="234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5" t="s">
        <v>142</v>
      </c>
      <c r="AU705" s="235" t="s">
        <v>82</v>
      </c>
      <c r="AV705" s="13" t="s">
        <v>80</v>
      </c>
      <c r="AW705" s="13" t="s">
        <v>33</v>
      </c>
      <c r="AX705" s="13" t="s">
        <v>72</v>
      </c>
      <c r="AY705" s="235" t="s">
        <v>129</v>
      </c>
    </row>
    <row r="706" s="14" customFormat="1">
      <c r="A706" s="14"/>
      <c r="B706" s="236"/>
      <c r="C706" s="237"/>
      <c r="D706" s="219" t="s">
        <v>142</v>
      </c>
      <c r="E706" s="238" t="s">
        <v>19</v>
      </c>
      <c r="F706" s="239" t="s">
        <v>761</v>
      </c>
      <c r="G706" s="237"/>
      <c r="H706" s="240">
        <v>253.75</v>
      </c>
      <c r="I706" s="241"/>
      <c r="J706" s="237"/>
      <c r="K706" s="237"/>
      <c r="L706" s="242"/>
      <c r="M706" s="243"/>
      <c r="N706" s="244"/>
      <c r="O706" s="244"/>
      <c r="P706" s="244"/>
      <c r="Q706" s="244"/>
      <c r="R706" s="244"/>
      <c r="S706" s="244"/>
      <c r="T706" s="24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6" t="s">
        <v>142</v>
      </c>
      <c r="AU706" s="246" t="s">
        <v>82</v>
      </c>
      <c r="AV706" s="14" t="s">
        <v>82</v>
      </c>
      <c r="AW706" s="14" t="s">
        <v>33</v>
      </c>
      <c r="AX706" s="14" t="s">
        <v>72</v>
      </c>
      <c r="AY706" s="246" t="s">
        <v>129</v>
      </c>
    </row>
    <row r="707" s="13" customFormat="1">
      <c r="A707" s="13"/>
      <c r="B707" s="226"/>
      <c r="C707" s="227"/>
      <c r="D707" s="219" t="s">
        <v>142</v>
      </c>
      <c r="E707" s="228" t="s">
        <v>19</v>
      </c>
      <c r="F707" s="229" t="s">
        <v>184</v>
      </c>
      <c r="G707" s="227"/>
      <c r="H707" s="228" t="s">
        <v>19</v>
      </c>
      <c r="I707" s="230"/>
      <c r="J707" s="227"/>
      <c r="K707" s="227"/>
      <c r="L707" s="231"/>
      <c r="M707" s="232"/>
      <c r="N707" s="233"/>
      <c r="O707" s="233"/>
      <c r="P707" s="233"/>
      <c r="Q707" s="233"/>
      <c r="R707" s="233"/>
      <c r="S707" s="233"/>
      <c r="T707" s="23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5" t="s">
        <v>142</v>
      </c>
      <c r="AU707" s="235" t="s">
        <v>82</v>
      </c>
      <c r="AV707" s="13" t="s">
        <v>80</v>
      </c>
      <c r="AW707" s="13" t="s">
        <v>33</v>
      </c>
      <c r="AX707" s="13" t="s">
        <v>72</v>
      </c>
      <c r="AY707" s="235" t="s">
        <v>129</v>
      </c>
    </row>
    <row r="708" s="13" customFormat="1">
      <c r="A708" s="13"/>
      <c r="B708" s="226"/>
      <c r="C708" s="227"/>
      <c r="D708" s="219" t="s">
        <v>142</v>
      </c>
      <c r="E708" s="228" t="s">
        <v>19</v>
      </c>
      <c r="F708" s="229" t="s">
        <v>185</v>
      </c>
      <c r="G708" s="227"/>
      <c r="H708" s="228" t="s">
        <v>19</v>
      </c>
      <c r="I708" s="230"/>
      <c r="J708" s="227"/>
      <c r="K708" s="227"/>
      <c r="L708" s="231"/>
      <c r="M708" s="232"/>
      <c r="N708" s="233"/>
      <c r="O708" s="233"/>
      <c r="P708" s="233"/>
      <c r="Q708" s="233"/>
      <c r="R708" s="233"/>
      <c r="S708" s="233"/>
      <c r="T708" s="23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5" t="s">
        <v>142</v>
      </c>
      <c r="AU708" s="235" t="s">
        <v>82</v>
      </c>
      <c r="AV708" s="13" t="s">
        <v>80</v>
      </c>
      <c r="AW708" s="13" t="s">
        <v>33</v>
      </c>
      <c r="AX708" s="13" t="s">
        <v>72</v>
      </c>
      <c r="AY708" s="235" t="s">
        <v>129</v>
      </c>
    </row>
    <row r="709" s="13" customFormat="1">
      <c r="A709" s="13"/>
      <c r="B709" s="226"/>
      <c r="C709" s="227"/>
      <c r="D709" s="219" t="s">
        <v>142</v>
      </c>
      <c r="E709" s="228" t="s">
        <v>19</v>
      </c>
      <c r="F709" s="229" t="s">
        <v>186</v>
      </c>
      <c r="G709" s="227"/>
      <c r="H709" s="228" t="s">
        <v>19</v>
      </c>
      <c r="I709" s="230"/>
      <c r="J709" s="227"/>
      <c r="K709" s="227"/>
      <c r="L709" s="231"/>
      <c r="M709" s="232"/>
      <c r="N709" s="233"/>
      <c r="O709" s="233"/>
      <c r="P709" s="233"/>
      <c r="Q709" s="233"/>
      <c r="R709" s="233"/>
      <c r="S709" s="233"/>
      <c r="T709" s="23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5" t="s">
        <v>142</v>
      </c>
      <c r="AU709" s="235" t="s">
        <v>82</v>
      </c>
      <c r="AV709" s="13" t="s">
        <v>80</v>
      </c>
      <c r="AW709" s="13" t="s">
        <v>33</v>
      </c>
      <c r="AX709" s="13" t="s">
        <v>72</v>
      </c>
      <c r="AY709" s="235" t="s">
        <v>129</v>
      </c>
    </row>
    <row r="710" s="13" customFormat="1">
      <c r="A710" s="13"/>
      <c r="B710" s="226"/>
      <c r="C710" s="227"/>
      <c r="D710" s="219" t="s">
        <v>142</v>
      </c>
      <c r="E710" s="228" t="s">
        <v>19</v>
      </c>
      <c r="F710" s="229" t="s">
        <v>187</v>
      </c>
      <c r="G710" s="227"/>
      <c r="H710" s="228" t="s">
        <v>19</v>
      </c>
      <c r="I710" s="230"/>
      <c r="J710" s="227"/>
      <c r="K710" s="227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142</v>
      </c>
      <c r="AU710" s="235" t="s">
        <v>82</v>
      </c>
      <c r="AV710" s="13" t="s">
        <v>80</v>
      </c>
      <c r="AW710" s="13" t="s">
        <v>33</v>
      </c>
      <c r="AX710" s="13" t="s">
        <v>72</v>
      </c>
      <c r="AY710" s="235" t="s">
        <v>129</v>
      </c>
    </row>
    <row r="711" s="14" customFormat="1">
      <c r="A711" s="14"/>
      <c r="B711" s="236"/>
      <c r="C711" s="237"/>
      <c r="D711" s="219" t="s">
        <v>142</v>
      </c>
      <c r="E711" s="238" t="s">
        <v>19</v>
      </c>
      <c r="F711" s="239" t="s">
        <v>746</v>
      </c>
      <c r="G711" s="237"/>
      <c r="H711" s="240">
        <v>208.80000000000001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6" t="s">
        <v>142</v>
      </c>
      <c r="AU711" s="246" t="s">
        <v>82</v>
      </c>
      <c r="AV711" s="14" t="s">
        <v>82</v>
      </c>
      <c r="AW711" s="14" t="s">
        <v>33</v>
      </c>
      <c r="AX711" s="14" t="s">
        <v>72</v>
      </c>
      <c r="AY711" s="246" t="s">
        <v>129</v>
      </c>
    </row>
    <row r="712" s="13" customFormat="1">
      <c r="A712" s="13"/>
      <c r="B712" s="226"/>
      <c r="C712" s="227"/>
      <c r="D712" s="219" t="s">
        <v>142</v>
      </c>
      <c r="E712" s="228" t="s">
        <v>19</v>
      </c>
      <c r="F712" s="229" t="s">
        <v>143</v>
      </c>
      <c r="G712" s="227"/>
      <c r="H712" s="228" t="s">
        <v>19</v>
      </c>
      <c r="I712" s="230"/>
      <c r="J712" s="227"/>
      <c r="K712" s="227"/>
      <c r="L712" s="231"/>
      <c r="M712" s="232"/>
      <c r="N712" s="233"/>
      <c r="O712" s="233"/>
      <c r="P712" s="233"/>
      <c r="Q712" s="233"/>
      <c r="R712" s="233"/>
      <c r="S712" s="233"/>
      <c r="T712" s="23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5" t="s">
        <v>142</v>
      </c>
      <c r="AU712" s="235" t="s">
        <v>82</v>
      </c>
      <c r="AV712" s="13" t="s">
        <v>80</v>
      </c>
      <c r="AW712" s="13" t="s">
        <v>33</v>
      </c>
      <c r="AX712" s="13" t="s">
        <v>72</v>
      </c>
      <c r="AY712" s="235" t="s">
        <v>129</v>
      </c>
    </row>
    <row r="713" s="13" customFormat="1">
      <c r="A713" s="13"/>
      <c r="B713" s="226"/>
      <c r="C713" s="227"/>
      <c r="D713" s="219" t="s">
        <v>142</v>
      </c>
      <c r="E713" s="228" t="s">
        <v>19</v>
      </c>
      <c r="F713" s="229" t="s">
        <v>144</v>
      </c>
      <c r="G713" s="227"/>
      <c r="H713" s="228" t="s">
        <v>19</v>
      </c>
      <c r="I713" s="230"/>
      <c r="J713" s="227"/>
      <c r="K713" s="227"/>
      <c r="L713" s="231"/>
      <c r="M713" s="232"/>
      <c r="N713" s="233"/>
      <c r="O713" s="233"/>
      <c r="P713" s="233"/>
      <c r="Q713" s="233"/>
      <c r="R713" s="233"/>
      <c r="S713" s="233"/>
      <c r="T713" s="23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5" t="s">
        <v>142</v>
      </c>
      <c r="AU713" s="235" t="s">
        <v>82</v>
      </c>
      <c r="AV713" s="13" t="s">
        <v>80</v>
      </c>
      <c r="AW713" s="13" t="s">
        <v>33</v>
      </c>
      <c r="AX713" s="13" t="s">
        <v>72</v>
      </c>
      <c r="AY713" s="235" t="s">
        <v>129</v>
      </c>
    </row>
    <row r="714" s="13" customFormat="1">
      <c r="A714" s="13"/>
      <c r="B714" s="226"/>
      <c r="C714" s="227"/>
      <c r="D714" s="219" t="s">
        <v>142</v>
      </c>
      <c r="E714" s="228" t="s">
        <v>19</v>
      </c>
      <c r="F714" s="229" t="s">
        <v>145</v>
      </c>
      <c r="G714" s="227"/>
      <c r="H714" s="228" t="s">
        <v>19</v>
      </c>
      <c r="I714" s="230"/>
      <c r="J714" s="227"/>
      <c r="K714" s="227"/>
      <c r="L714" s="231"/>
      <c r="M714" s="232"/>
      <c r="N714" s="233"/>
      <c r="O714" s="233"/>
      <c r="P714" s="233"/>
      <c r="Q714" s="233"/>
      <c r="R714" s="233"/>
      <c r="S714" s="233"/>
      <c r="T714" s="23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5" t="s">
        <v>142</v>
      </c>
      <c r="AU714" s="235" t="s">
        <v>82</v>
      </c>
      <c r="AV714" s="13" t="s">
        <v>80</v>
      </c>
      <c r="AW714" s="13" t="s">
        <v>33</v>
      </c>
      <c r="AX714" s="13" t="s">
        <v>72</v>
      </c>
      <c r="AY714" s="235" t="s">
        <v>129</v>
      </c>
    </row>
    <row r="715" s="14" customFormat="1">
      <c r="A715" s="14"/>
      <c r="B715" s="236"/>
      <c r="C715" s="237"/>
      <c r="D715" s="219" t="s">
        <v>142</v>
      </c>
      <c r="E715" s="238" t="s">
        <v>19</v>
      </c>
      <c r="F715" s="239" t="s">
        <v>747</v>
      </c>
      <c r="G715" s="237"/>
      <c r="H715" s="240">
        <v>146.25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6" t="s">
        <v>142</v>
      </c>
      <c r="AU715" s="246" t="s">
        <v>82</v>
      </c>
      <c r="AV715" s="14" t="s">
        <v>82</v>
      </c>
      <c r="AW715" s="14" t="s">
        <v>33</v>
      </c>
      <c r="AX715" s="14" t="s">
        <v>72</v>
      </c>
      <c r="AY715" s="246" t="s">
        <v>129</v>
      </c>
    </row>
    <row r="716" s="13" customFormat="1">
      <c r="A716" s="13"/>
      <c r="B716" s="226"/>
      <c r="C716" s="227"/>
      <c r="D716" s="219" t="s">
        <v>142</v>
      </c>
      <c r="E716" s="228" t="s">
        <v>19</v>
      </c>
      <c r="F716" s="229" t="s">
        <v>749</v>
      </c>
      <c r="G716" s="227"/>
      <c r="H716" s="228" t="s">
        <v>19</v>
      </c>
      <c r="I716" s="230"/>
      <c r="J716" s="227"/>
      <c r="K716" s="227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142</v>
      </c>
      <c r="AU716" s="235" t="s">
        <v>82</v>
      </c>
      <c r="AV716" s="13" t="s">
        <v>80</v>
      </c>
      <c r="AW716" s="13" t="s">
        <v>33</v>
      </c>
      <c r="AX716" s="13" t="s">
        <v>72</v>
      </c>
      <c r="AY716" s="235" t="s">
        <v>129</v>
      </c>
    </row>
    <row r="717" s="14" customFormat="1">
      <c r="A717" s="14"/>
      <c r="B717" s="236"/>
      <c r="C717" s="237"/>
      <c r="D717" s="219" t="s">
        <v>142</v>
      </c>
      <c r="E717" s="238" t="s">
        <v>19</v>
      </c>
      <c r="F717" s="239" t="s">
        <v>784</v>
      </c>
      <c r="G717" s="237"/>
      <c r="H717" s="240">
        <v>93.75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6" t="s">
        <v>142</v>
      </c>
      <c r="AU717" s="246" t="s">
        <v>82</v>
      </c>
      <c r="AV717" s="14" t="s">
        <v>82</v>
      </c>
      <c r="AW717" s="14" t="s">
        <v>33</v>
      </c>
      <c r="AX717" s="14" t="s">
        <v>72</v>
      </c>
      <c r="AY717" s="246" t="s">
        <v>129</v>
      </c>
    </row>
    <row r="718" s="2" customFormat="1" ht="24.15" customHeight="1">
      <c r="A718" s="40"/>
      <c r="B718" s="41"/>
      <c r="C718" s="206" t="s">
        <v>785</v>
      </c>
      <c r="D718" s="206" t="s">
        <v>131</v>
      </c>
      <c r="E718" s="207" t="s">
        <v>786</v>
      </c>
      <c r="F718" s="208" t="s">
        <v>787</v>
      </c>
      <c r="G718" s="209" t="s">
        <v>266</v>
      </c>
      <c r="H718" s="210">
        <v>72</v>
      </c>
      <c r="I718" s="211"/>
      <c r="J718" s="212">
        <f>ROUND(I718*H718,2)</f>
        <v>0</v>
      </c>
      <c r="K718" s="208" t="s">
        <v>135</v>
      </c>
      <c r="L718" s="46"/>
      <c r="M718" s="213" t="s">
        <v>19</v>
      </c>
      <c r="N718" s="214" t="s">
        <v>43</v>
      </c>
      <c r="O718" s="86"/>
      <c r="P718" s="215">
        <f>O718*H718</f>
        <v>0</v>
      </c>
      <c r="Q718" s="215">
        <v>0</v>
      </c>
      <c r="R718" s="215">
        <f>Q718*H718</f>
        <v>0</v>
      </c>
      <c r="S718" s="215">
        <v>0</v>
      </c>
      <c r="T718" s="216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7" t="s">
        <v>136</v>
      </c>
      <c r="AT718" s="217" t="s">
        <v>131</v>
      </c>
      <c r="AU718" s="217" t="s">
        <v>82</v>
      </c>
      <c r="AY718" s="19" t="s">
        <v>129</v>
      </c>
      <c r="BE718" s="218">
        <f>IF(N718="základní",J718,0)</f>
        <v>0</v>
      </c>
      <c r="BF718" s="218">
        <f>IF(N718="snížená",J718,0)</f>
        <v>0</v>
      </c>
      <c r="BG718" s="218">
        <f>IF(N718="zákl. přenesená",J718,0)</f>
        <v>0</v>
      </c>
      <c r="BH718" s="218">
        <f>IF(N718="sníž. přenesená",J718,0)</f>
        <v>0</v>
      </c>
      <c r="BI718" s="218">
        <f>IF(N718="nulová",J718,0)</f>
        <v>0</v>
      </c>
      <c r="BJ718" s="19" t="s">
        <v>80</v>
      </c>
      <c r="BK718" s="218">
        <f>ROUND(I718*H718,2)</f>
        <v>0</v>
      </c>
      <c r="BL718" s="19" t="s">
        <v>136</v>
      </c>
      <c r="BM718" s="217" t="s">
        <v>788</v>
      </c>
    </row>
    <row r="719" s="2" customFormat="1">
      <c r="A719" s="40"/>
      <c r="B719" s="41"/>
      <c r="C719" s="42"/>
      <c r="D719" s="219" t="s">
        <v>138</v>
      </c>
      <c r="E719" s="42"/>
      <c r="F719" s="220" t="s">
        <v>789</v>
      </c>
      <c r="G719" s="42"/>
      <c r="H719" s="42"/>
      <c r="I719" s="221"/>
      <c r="J719" s="42"/>
      <c r="K719" s="42"/>
      <c r="L719" s="46"/>
      <c r="M719" s="222"/>
      <c r="N719" s="223"/>
      <c r="O719" s="86"/>
      <c r="P719" s="86"/>
      <c r="Q719" s="86"/>
      <c r="R719" s="86"/>
      <c r="S719" s="86"/>
      <c r="T719" s="87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T719" s="19" t="s">
        <v>138</v>
      </c>
      <c r="AU719" s="19" t="s">
        <v>82</v>
      </c>
    </row>
    <row r="720" s="2" customFormat="1">
      <c r="A720" s="40"/>
      <c r="B720" s="41"/>
      <c r="C720" s="42"/>
      <c r="D720" s="224" t="s">
        <v>140</v>
      </c>
      <c r="E720" s="42"/>
      <c r="F720" s="225" t="s">
        <v>790</v>
      </c>
      <c r="G720" s="42"/>
      <c r="H720" s="42"/>
      <c r="I720" s="221"/>
      <c r="J720" s="42"/>
      <c r="K720" s="42"/>
      <c r="L720" s="46"/>
      <c r="M720" s="222"/>
      <c r="N720" s="223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140</v>
      </c>
      <c r="AU720" s="19" t="s">
        <v>82</v>
      </c>
    </row>
    <row r="721" s="13" customFormat="1">
      <c r="A721" s="13"/>
      <c r="B721" s="226"/>
      <c r="C721" s="227"/>
      <c r="D721" s="219" t="s">
        <v>142</v>
      </c>
      <c r="E721" s="228" t="s">
        <v>19</v>
      </c>
      <c r="F721" s="229" t="s">
        <v>751</v>
      </c>
      <c r="G721" s="227"/>
      <c r="H721" s="228" t="s">
        <v>19</v>
      </c>
      <c r="I721" s="230"/>
      <c r="J721" s="227"/>
      <c r="K721" s="227"/>
      <c r="L721" s="231"/>
      <c r="M721" s="232"/>
      <c r="N721" s="233"/>
      <c r="O721" s="233"/>
      <c r="P721" s="233"/>
      <c r="Q721" s="233"/>
      <c r="R721" s="233"/>
      <c r="S721" s="233"/>
      <c r="T721" s="23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5" t="s">
        <v>142</v>
      </c>
      <c r="AU721" s="235" t="s">
        <v>82</v>
      </c>
      <c r="AV721" s="13" t="s">
        <v>80</v>
      </c>
      <c r="AW721" s="13" t="s">
        <v>33</v>
      </c>
      <c r="AX721" s="13" t="s">
        <v>72</v>
      </c>
      <c r="AY721" s="235" t="s">
        <v>129</v>
      </c>
    </row>
    <row r="722" s="14" customFormat="1">
      <c r="A722" s="14"/>
      <c r="B722" s="236"/>
      <c r="C722" s="237"/>
      <c r="D722" s="219" t="s">
        <v>142</v>
      </c>
      <c r="E722" s="238" t="s">
        <v>19</v>
      </c>
      <c r="F722" s="239" t="s">
        <v>648</v>
      </c>
      <c r="G722" s="237"/>
      <c r="H722" s="240">
        <v>72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46" t="s">
        <v>142</v>
      </c>
      <c r="AU722" s="246" t="s">
        <v>82</v>
      </c>
      <c r="AV722" s="14" t="s">
        <v>82</v>
      </c>
      <c r="AW722" s="14" t="s">
        <v>33</v>
      </c>
      <c r="AX722" s="14" t="s">
        <v>72</v>
      </c>
      <c r="AY722" s="246" t="s">
        <v>129</v>
      </c>
    </row>
    <row r="723" s="15" customFormat="1">
      <c r="A723" s="15"/>
      <c r="B723" s="247"/>
      <c r="C723" s="248"/>
      <c r="D723" s="219" t="s">
        <v>142</v>
      </c>
      <c r="E723" s="249" t="s">
        <v>19</v>
      </c>
      <c r="F723" s="250" t="s">
        <v>147</v>
      </c>
      <c r="G723" s="248"/>
      <c r="H723" s="251">
        <v>72</v>
      </c>
      <c r="I723" s="252"/>
      <c r="J723" s="248"/>
      <c r="K723" s="248"/>
      <c r="L723" s="253"/>
      <c r="M723" s="254"/>
      <c r="N723" s="255"/>
      <c r="O723" s="255"/>
      <c r="P723" s="255"/>
      <c r="Q723" s="255"/>
      <c r="R723" s="255"/>
      <c r="S723" s="255"/>
      <c r="T723" s="256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57" t="s">
        <v>142</v>
      </c>
      <c r="AU723" s="257" t="s">
        <v>82</v>
      </c>
      <c r="AV723" s="15" t="s">
        <v>136</v>
      </c>
      <c r="AW723" s="15" t="s">
        <v>4</v>
      </c>
      <c r="AX723" s="15" t="s">
        <v>80</v>
      </c>
      <c r="AY723" s="257" t="s">
        <v>129</v>
      </c>
    </row>
    <row r="724" s="2" customFormat="1" ht="24.15" customHeight="1">
      <c r="A724" s="40"/>
      <c r="B724" s="41"/>
      <c r="C724" s="206" t="s">
        <v>791</v>
      </c>
      <c r="D724" s="206" t="s">
        <v>131</v>
      </c>
      <c r="E724" s="207" t="s">
        <v>792</v>
      </c>
      <c r="F724" s="208" t="s">
        <v>274</v>
      </c>
      <c r="G724" s="209" t="s">
        <v>266</v>
      </c>
      <c r="H724" s="210">
        <v>924.70000000000005</v>
      </c>
      <c r="I724" s="211"/>
      <c r="J724" s="212">
        <f>ROUND(I724*H724,2)</f>
        <v>0</v>
      </c>
      <c r="K724" s="208" t="s">
        <v>135</v>
      </c>
      <c r="L724" s="46"/>
      <c r="M724" s="213" t="s">
        <v>19</v>
      </c>
      <c r="N724" s="214" t="s">
        <v>43</v>
      </c>
      <c r="O724" s="86"/>
      <c r="P724" s="215">
        <f>O724*H724</f>
        <v>0</v>
      </c>
      <c r="Q724" s="215">
        <v>0</v>
      </c>
      <c r="R724" s="215">
        <f>Q724*H724</f>
        <v>0</v>
      </c>
      <c r="S724" s="215">
        <v>0</v>
      </c>
      <c r="T724" s="216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7" t="s">
        <v>136</v>
      </c>
      <c r="AT724" s="217" t="s">
        <v>131</v>
      </c>
      <c r="AU724" s="217" t="s">
        <v>82</v>
      </c>
      <c r="AY724" s="19" t="s">
        <v>129</v>
      </c>
      <c r="BE724" s="218">
        <f>IF(N724="základní",J724,0)</f>
        <v>0</v>
      </c>
      <c r="BF724" s="218">
        <f>IF(N724="snížená",J724,0)</f>
        <v>0</v>
      </c>
      <c r="BG724" s="218">
        <f>IF(N724="zákl. přenesená",J724,0)</f>
        <v>0</v>
      </c>
      <c r="BH724" s="218">
        <f>IF(N724="sníž. přenesená",J724,0)</f>
        <v>0</v>
      </c>
      <c r="BI724" s="218">
        <f>IF(N724="nulová",J724,0)</f>
        <v>0</v>
      </c>
      <c r="BJ724" s="19" t="s">
        <v>80</v>
      </c>
      <c r="BK724" s="218">
        <f>ROUND(I724*H724,2)</f>
        <v>0</v>
      </c>
      <c r="BL724" s="19" t="s">
        <v>136</v>
      </c>
      <c r="BM724" s="217" t="s">
        <v>793</v>
      </c>
    </row>
    <row r="725" s="2" customFormat="1">
      <c r="A725" s="40"/>
      <c r="B725" s="41"/>
      <c r="C725" s="42"/>
      <c r="D725" s="219" t="s">
        <v>138</v>
      </c>
      <c r="E725" s="42"/>
      <c r="F725" s="220" t="s">
        <v>274</v>
      </c>
      <c r="G725" s="42"/>
      <c r="H725" s="42"/>
      <c r="I725" s="221"/>
      <c r="J725" s="42"/>
      <c r="K725" s="42"/>
      <c r="L725" s="46"/>
      <c r="M725" s="222"/>
      <c r="N725" s="223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138</v>
      </c>
      <c r="AU725" s="19" t="s">
        <v>82</v>
      </c>
    </row>
    <row r="726" s="2" customFormat="1">
      <c r="A726" s="40"/>
      <c r="B726" s="41"/>
      <c r="C726" s="42"/>
      <c r="D726" s="224" t="s">
        <v>140</v>
      </c>
      <c r="E726" s="42"/>
      <c r="F726" s="225" t="s">
        <v>794</v>
      </c>
      <c r="G726" s="42"/>
      <c r="H726" s="42"/>
      <c r="I726" s="221"/>
      <c r="J726" s="42"/>
      <c r="K726" s="42"/>
      <c r="L726" s="46"/>
      <c r="M726" s="222"/>
      <c r="N726" s="223"/>
      <c r="O726" s="86"/>
      <c r="P726" s="86"/>
      <c r="Q726" s="86"/>
      <c r="R726" s="86"/>
      <c r="S726" s="86"/>
      <c r="T726" s="87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T726" s="19" t="s">
        <v>140</v>
      </c>
      <c r="AU726" s="19" t="s">
        <v>82</v>
      </c>
    </row>
    <row r="727" s="13" customFormat="1">
      <c r="A727" s="13"/>
      <c r="B727" s="226"/>
      <c r="C727" s="227"/>
      <c r="D727" s="219" t="s">
        <v>142</v>
      </c>
      <c r="E727" s="228" t="s">
        <v>19</v>
      </c>
      <c r="F727" s="229" t="s">
        <v>143</v>
      </c>
      <c r="G727" s="227"/>
      <c r="H727" s="228" t="s">
        <v>19</v>
      </c>
      <c r="I727" s="230"/>
      <c r="J727" s="227"/>
      <c r="K727" s="227"/>
      <c r="L727" s="231"/>
      <c r="M727" s="232"/>
      <c r="N727" s="233"/>
      <c r="O727" s="233"/>
      <c r="P727" s="233"/>
      <c r="Q727" s="233"/>
      <c r="R727" s="233"/>
      <c r="S727" s="233"/>
      <c r="T727" s="23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5" t="s">
        <v>142</v>
      </c>
      <c r="AU727" s="235" t="s">
        <v>82</v>
      </c>
      <c r="AV727" s="13" t="s">
        <v>80</v>
      </c>
      <c r="AW727" s="13" t="s">
        <v>33</v>
      </c>
      <c r="AX727" s="13" t="s">
        <v>72</v>
      </c>
      <c r="AY727" s="235" t="s">
        <v>129</v>
      </c>
    </row>
    <row r="728" s="13" customFormat="1">
      <c r="A728" s="13"/>
      <c r="B728" s="226"/>
      <c r="C728" s="227"/>
      <c r="D728" s="219" t="s">
        <v>142</v>
      </c>
      <c r="E728" s="228" t="s">
        <v>19</v>
      </c>
      <c r="F728" s="229" t="s">
        <v>144</v>
      </c>
      <c r="G728" s="227"/>
      <c r="H728" s="228" t="s">
        <v>19</v>
      </c>
      <c r="I728" s="230"/>
      <c r="J728" s="227"/>
      <c r="K728" s="227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142</v>
      </c>
      <c r="AU728" s="235" t="s">
        <v>82</v>
      </c>
      <c r="AV728" s="13" t="s">
        <v>80</v>
      </c>
      <c r="AW728" s="13" t="s">
        <v>33</v>
      </c>
      <c r="AX728" s="13" t="s">
        <v>72</v>
      </c>
      <c r="AY728" s="235" t="s">
        <v>129</v>
      </c>
    </row>
    <row r="729" s="13" customFormat="1">
      <c r="A729" s="13"/>
      <c r="B729" s="226"/>
      <c r="C729" s="227"/>
      <c r="D729" s="219" t="s">
        <v>142</v>
      </c>
      <c r="E729" s="228" t="s">
        <v>19</v>
      </c>
      <c r="F729" s="229" t="s">
        <v>145</v>
      </c>
      <c r="G729" s="227"/>
      <c r="H729" s="228" t="s">
        <v>19</v>
      </c>
      <c r="I729" s="230"/>
      <c r="J729" s="227"/>
      <c r="K729" s="227"/>
      <c r="L729" s="231"/>
      <c r="M729" s="232"/>
      <c r="N729" s="233"/>
      <c r="O729" s="233"/>
      <c r="P729" s="233"/>
      <c r="Q729" s="233"/>
      <c r="R729" s="233"/>
      <c r="S729" s="233"/>
      <c r="T729" s="23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5" t="s">
        <v>142</v>
      </c>
      <c r="AU729" s="235" t="s">
        <v>82</v>
      </c>
      <c r="AV729" s="13" t="s">
        <v>80</v>
      </c>
      <c r="AW729" s="13" t="s">
        <v>33</v>
      </c>
      <c r="AX729" s="13" t="s">
        <v>72</v>
      </c>
      <c r="AY729" s="235" t="s">
        <v>129</v>
      </c>
    </row>
    <row r="730" s="14" customFormat="1">
      <c r="A730" s="14"/>
      <c r="B730" s="236"/>
      <c r="C730" s="237"/>
      <c r="D730" s="219" t="s">
        <v>142</v>
      </c>
      <c r="E730" s="238" t="s">
        <v>19</v>
      </c>
      <c r="F730" s="239" t="s">
        <v>770</v>
      </c>
      <c r="G730" s="237"/>
      <c r="H730" s="240">
        <v>263.69999999999999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46" t="s">
        <v>142</v>
      </c>
      <c r="AU730" s="246" t="s">
        <v>82</v>
      </c>
      <c r="AV730" s="14" t="s">
        <v>82</v>
      </c>
      <c r="AW730" s="14" t="s">
        <v>33</v>
      </c>
      <c r="AX730" s="14" t="s">
        <v>72</v>
      </c>
      <c r="AY730" s="246" t="s">
        <v>129</v>
      </c>
    </row>
    <row r="731" s="13" customFormat="1">
      <c r="A731" s="13"/>
      <c r="B731" s="226"/>
      <c r="C731" s="227"/>
      <c r="D731" s="219" t="s">
        <v>142</v>
      </c>
      <c r="E731" s="228" t="s">
        <v>19</v>
      </c>
      <c r="F731" s="229" t="s">
        <v>174</v>
      </c>
      <c r="G731" s="227"/>
      <c r="H731" s="228" t="s">
        <v>19</v>
      </c>
      <c r="I731" s="230"/>
      <c r="J731" s="227"/>
      <c r="K731" s="227"/>
      <c r="L731" s="231"/>
      <c r="M731" s="232"/>
      <c r="N731" s="233"/>
      <c r="O731" s="233"/>
      <c r="P731" s="233"/>
      <c r="Q731" s="233"/>
      <c r="R731" s="233"/>
      <c r="S731" s="233"/>
      <c r="T731" s="23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5" t="s">
        <v>142</v>
      </c>
      <c r="AU731" s="235" t="s">
        <v>82</v>
      </c>
      <c r="AV731" s="13" t="s">
        <v>80</v>
      </c>
      <c r="AW731" s="13" t="s">
        <v>33</v>
      </c>
      <c r="AX731" s="13" t="s">
        <v>72</v>
      </c>
      <c r="AY731" s="235" t="s">
        <v>129</v>
      </c>
    </row>
    <row r="732" s="13" customFormat="1">
      <c r="A732" s="13"/>
      <c r="B732" s="226"/>
      <c r="C732" s="227"/>
      <c r="D732" s="219" t="s">
        <v>142</v>
      </c>
      <c r="E732" s="228" t="s">
        <v>19</v>
      </c>
      <c r="F732" s="229" t="s">
        <v>175</v>
      </c>
      <c r="G732" s="227"/>
      <c r="H732" s="228" t="s">
        <v>19</v>
      </c>
      <c r="I732" s="230"/>
      <c r="J732" s="227"/>
      <c r="K732" s="227"/>
      <c r="L732" s="231"/>
      <c r="M732" s="232"/>
      <c r="N732" s="233"/>
      <c r="O732" s="233"/>
      <c r="P732" s="233"/>
      <c r="Q732" s="233"/>
      <c r="R732" s="233"/>
      <c r="S732" s="233"/>
      <c r="T732" s="23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5" t="s">
        <v>142</v>
      </c>
      <c r="AU732" s="235" t="s">
        <v>82</v>
      </c>
      <c r="AV732" s="13" t="s">
        <v>80</v>
      </c>
      <c r="AW732" s="13" t="s">
        <v>33</v>
      </c>
      <c r="AX732" s="13" t="s">
        <v>72</v>
      </c>
      <c r="AY732" s="235" t="s">
        <v>129</v>
      </c>
    </row>
    <row r="733" s="13" customFormat="1">
      <c r="A733" s="13"/>
      <c r="B733" s="226"/>
      <c r="C733" s="227"/>
      <c r="D733" s="219" t="s">
        <v>142</v>
      </c>
      <c r="E733" s="228" t="s">
        <v>19</v>
      </c>
      <c r="F733" s="229" t="s">
        <v>176</v>
      </c>
      <c r="G733" s="227"/>
      <c r="H733" s="228" t="s">
        <v>19</v>
      </c>
      <c r="I733" s="230"/>
      <c r="J733" s="227"/>
      <c r="K733" s="227"/>
      <c r="L733" s="231"/>
      <c r="M733" s="232"/>
      <c r="N733" s="233"/>
      <c r="O733" s="233"/>
      <c r="P733" s="233"/>
      <c r="Q733" s="233"/>
      <c r="R733" s="233"/>
      <c r="S733" s="233"/>
      <c r="T733" s="23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5" t="s">
        <v>142</v>
      </c>
      <c r="AU733" s="235" t="s">
        <v>82</v>
      </c>
      <c r="AV733" s="13" t="s">
        <v>80</v>
      </c>
      <c r="AW733" s="13" t="s">
        <v>33</v>
      </c>
      <c r="AX733" s="13" t="s">
        <v>72</v>
      </c>
      <c r="AY733" s="235" t="s">
        <v>129</v>
      </c>
    </row>
    <row r="734" s="14" customFormat="1">
      <c r="A734" s="14"/>
      <c r="B734" s="236"/>
      <c r="C734" s="237"/>
      <c r="D734" s="219" t="s">
        <v>142</v>
      </c>
      <c r="E734" s="238" t="s">
        <v>19</v>
      </c>
      <c r="F734" s="239" t="s">
        <v>748</v>
      </c>
      <c r="G734" s="237"/>
      <c r="H734" s="240">
        <v>595</v>
      </c>
      <c r="I734" s="241"/>
      <c r="J734" s="237"/>
      <c r="K734" s="237"/>
      <c r="L734" s="242"/>
      <c r="M734" s="243"/>
      <c r="N734" s="244"/>
      <c r="O734" s="244"/>
      <c r="P734" s="244"/>
      <c r="Q734" s="244"/>
      <c r="R734" s="244"/>
      <c r="S734" s="244"/>
      <c r="T734" s="24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46" t="s">
        <v>142</v>
      </c>
      <c r="AU734" s="246" t="s">
        <v>82</v>
      </c>
      <c r="AV734" s="14" t="s">
        <v>82</v>
      </c>
      <c r="AW734" s="14" t="s">
        <v>33</v>
      </c>
      <c r="AX734" s="14" t="s">
        <v>72</v>
      </c>
      <c r="AY734" s="246" t="s">
        <v>129</v>
      </c>
    </row>
    <row r="735" s="13" customFormat="1">
      <c r="A735" s="13"/>
      <c r="B735" s="226"/>
      <c r="C735" s="227"/>
      <c r="D735" s="219" t="s">
        <v>142</v>
      </c>
      <c r="E735" s="228" t="s">
        <v>19</v>
      </c>
      <c r="F735" s="229" t="s">
        <v>749</v>
      </c>
      <c r="G735" s="227"/>
      <c r="H735" s="228" t="s">
        <v>19</v>
      </c>
      <c r="I735" s="230"/>
      <c r="J735" s="227"/>
      <c r="K735" s="227"/>
      <c r="L735" s="231"/>
      <c r="M735" s="232"/>
      <c r="N735" s="233"/>
      <c r="O735" s="233"/>
      <c r="P735" s="233"/>
      <c r="Q735" s="233"/>
      <c r="R735" s="233"/>
      <c r="S735" s="233"/>
      <c r="T735" s="23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5" t="s">
        <v>142</v>
      </c>
      <c r="AU735" s="235" t="s">
        <v>82</v>
      </c>
      <c r="AV735" s="13" t="s">
        <v>80</v>
      </c>
      <c r="AW735" s="13" t="s">
        <v>33</v>
      </c>
      <c r="AX735" s="13" t="s">
        <v>72</v>
      </c>
      <c r="AY735" s="235" t="s">
        <v>129</v>
      </c>
    </row>
    <row r="736" s="14" customFormat="1">
      <c r="A736" s="14"/>
      <c r="B736" s="236"/>
      <c r="C736" s="237"/>
      <c r="D736" s="219" t="s">
        <v>142</v>
      </c>
      <c r="E736" s="238" t="s">
        <v>19</v>
      </c>
      <c r="F736" s="239" t="s">
        <v>795</v>
      </c>
      <c r="G736" s="237"/>
      <c r="H736" s="240">
        <v>66</v>
      </c>
      <c r="I736" s="241"/>
      <c r="J736" s="237"/>
      <c r="K736" s="237"/>
      <c r="L736" s="242"/>
      <c r="M736" s="243"/>
      <c r="N736" s="244"/>
      <c r="O736" s="244"/>
      <c r="P736" s="244"/>
      <c r="Q736" s="244"/>
      <c r="R736" s="244"/>
      <c r="S736" s="244"/>
      <c r="T736" s="24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46" t="s">
        <v>142</v>
      </c>
      <c r="AU736" s="246" t="s">
        <v>82</v>
      </c>
      <c r="AV736" s="14" t="s">
        <v>82</v>
      </c>
      <c r="AW736" s="14" t="s">
        <v>33</v>
      </c>
      <c r="AX736" s="14" t="s">
        <v>72</v>
      </c>
      <c r="AY736" s="246" t="s">
        <v>129</v>
      </c>
    </row>
    <row r="737" s="2" customFormat="1" ht="24.15" customHeight="1">
      <c r="A737" s="40"/>
      <c r="B737" s="41"/>
      <c r="C737" s="206" t="s">
        <v>796</v>
      </c>
      <c r="D737" s="206" t="s">
        <v>131</v>
      </c>
      <c r="E737" s="207" t="s">
        <v>797</v>
      </c>
      <c r="F737" s="208" t="s">
        <v>798</v>
      </c>
      <c r="G737" s="209" t="s">
        <v>266</v>
      </c>
      <c r="H737" s="210">
        <v>47.399999999999999</v>
      </c>
      <c r="I737" s="211"/>
      <c r="J737" s="212">
        <f>ROUND(I737*H737,2)</f>
        <v>0</v>
      </c>
      <c r="K737" s="208" t="s">
        <v>135</v>
      </c>
      <c r="L737" s="46"/>
      <c r="M737" s="213" t="s">
        <v>19</v>
      </c>
      <c r="N737" s="214" t="s">
        <v>43</v>
      </c>
      <c r="O737" s="86"/>
      <c r="P737" s="215">
        <f>O737*H737</f>
        <v>0</v>
      </c>
      <c r="Q737" s="215">
        <v>0</v>
      </c>
      <c r="R737" s="215">
        <f>Q737*H737</f>
        <v>0</v>
      </c>
      <c r="S737" s="215">
        <v>0</v>
      </c>
      <c r="T737" s="216">
        <f>S737*H737</f>
        <v>0</v>
      </c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R737" s="217" t="s">
        <v>136</v>
      </c>
      <c r="AT737" s="217" t="s">
        <v>131</v>
      </c>
      <c r="AU737" s="217" t="s">
        <v>82</v>
      </c>
      <c r="AY737" s="19" t="s">
        <v>129</v>
      </c>
      <c r="BE737" s="218">
        <f>IF(N737="základní",J737,0)</f>
        <v>0</v>
      </c>
      <c r="BF737" s="218">
        <f>IF(N737="snížená",J737,0)</f>
        <v>0</v>
      </c>
      <c r="BG737" s="218">
        <f>IF(N737="zákl. přenesená",J737,0)</f>
        <v>0</v>
      </c>
      <c r="BH737" s="218">
        <f>IF(N737="sníž. přenesená",J737,0)</f>
        <v>0</v>
      </c>
      <c r="BI737" s="218">
        <f>IF(N737="nulová",J737,0)</f>
        <v>0</v>
      </c>
      <c r="BJ737" s="19" t="s">
        <v>80</v>
      </c>
      <c r="BK737" s="218">
        <f>ROUND(I737*H737,2)</f>
        <v>0</v>
      </c>
      <c r="BL737" s="19" t="s">
        <v>136</v>
      </c>
      <c r="BM737" s="217" t="s">
        <v>799</v>
      </c>
    </row>
    <row r="738" s="2" customFormat="1">
      <c r="A738" s="40"/>
      <c r="B738" s="41"/>
      <c r="C738" s="42"/>
      <c r="D738" s="219" t="s">
        <v>138</v>
      </c>
      <c r="E738" s="42"/>
      <c r="F738" s="220" t="s">
        <v>800</v>
      </c>
      <c r="G738" s="42"/>
      <c r="H738" s="42"/>
      <c r="I738" s="221"/>
      <c r="J738" s="42"/>
      <c r="K738" s="42"/>
      <c r="L738" s="46"/>
      <c r="M738" s="222"/>
      <c r="N738" s="223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138</v>
      </c>
      <c r="AU738" s="19" t="s">
        <v>82</v>
      </c>
    </row>
    <row r="739" s="2" customFormat="1">
      <c r="A739" s="40"/>
      <c r="B739" s="41"/>
      <c r="C739" s="42"/>
      <c r="D739" s="224" t="s">
        <v>140</v>
      </c>
      <c r="E739" s="42"/>
      <c r="F739" s="225" t="s">
        <v>801</v>
      </c>
      <c r="G739" s="42"/>
      <c r="H739" s="42"/>
      <c r="I739" s="221"/>
      <c r="J739" s="42"/>
      <c r="K739" s="42"/>
      <c r="L739" s="46"/>
      <c r="M739" s="222"/>
      <c r="N739" s="223"/>
      <c r="O739" s="86"/>
      <c r="P739" s="86"/>
      <c r="Q739" s="86"/>
      <c r="R739" s="86"/>
      <c r="S739" s="86"/>
      <c r="T739" s="87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T739" s="19" t="s">
        <v>140</v>
      </c>
      <c r="AU739" s="19" t="s">
        <v>82</v>
      </c>
    </row>
    <row r="740" s="13" customFormat="1">
      <c r="A740" s="13"/>
      <c r="B740" s="226"/>
      <c r="C740" s="227"/>
      <c r="D740" s="219" t="s">
        <v>142</v>
      </c>
      <c r="E740" s="228" t="s">
        <v>19</v>
      </c>
      <c r="F740" s="229" t="s">
        <v>749</v>
      </c>
      <c r="G740" s="227"/>
      <c r="H740" s="228" t="s">
        <v>19</v>
      </c>
      <c r="I740" s="230"/>
      <c r="J740" s="227"/>
      <c r="K740" s="227"/>
      <c r="L740" s="231"/>
      <c r="M740" s="232"/>
      <c r="N740" s="233"/>
      <c r="O740" s="233"/>
      <c r="P740" s="233"/>
      <c r="Q740" s="233"/>
      <c r="R740" s="233"/>
      <c r="S740" s="233"/>
      <c r="T740" s="23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5" t="s">
        <v>142</v>
      </c>
      <c r="AU740" s="235" t="s">
        <v>82</v>
      </c>
      <c r="AV740" s="13" t="s">
        <v>80</v>
      </c>
      <c r="AW740" s="13" t="s">
        <v>33</v>
      </c>
      <c r="AX740" s="13" t="s">
        <v>72</v>
      </c>
      <c r="AY740" s="235" t="s">
        <v>129</v>
      </c>
    </row>
    <row r="741" s="14" customFormat="1">
      <c r="A741" s="14"/>
      <c r="B741" s="236"/>
      <c r="C741" s="237"/>
      <c r="D741" s="219" t="s">
        <v>142</v>
      </c>
      <c r="E741" s="238" t="s">
        <v>19</v>
      </c>
      <c r="F741" s="239" t="s">
        <v>802</v>
      </c>
      <c r="G741" s="237"/>
      <c r="H741" s="240">
        <v>47.399999999999999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6" t="s">
        <v>142</v>
      </c>
      <c r="AU741" s="246" t="s">
        <v>82</v>
      </c>
      <c r="AV741" s="14" t="s">
        <v>82</v>
      </c>
      <c r="AW741" s="14" t="s">
        <v>33</v>
      </c>
      <c r="AX741" s="14" t="s">
        <v>72</v>
      </c>
      <c r="AY741" s="246" t="s">
        <v>129</v>
      </c>
    </row>
    <row r="742" s="15" customFormat="1">
      <c r="A742" s="15"/>
      <c r="B742" s="247"/>
      <c r="C742" s="248"/>
      <c r="D742" s="219" t="s">
        <v>142</v>
      </c>
      <c r="E742" s="249" t="s">
        <v>19</v>
      </c>
      <c r="F742" s="250" t="s">
        <v>147</v>
      </c>
      <c r="G742" s="248"/>
      <c r="H742" s="251">
        <v>47.399999999999999</v>
      </c>
      <c r="I742" s="252"/>
      <c r="J742" s="248"/>
      <c r="K742" s="248"/>
      <c r="L742" s="253"/>
      <c r="M742" s="254"/>
      <c r="N742" s="255"/>
      <c r="O742" s="255"/>
      <c r="P742" s="255"/>
      <c r="Q742" s="255"/>
      <c r="R742" s="255"/>
      <c r="S742" s="255"/>
      <c r="T742" s="25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7" t="s">
        <v>142</v>
      </c>
      <c r="AU742" s="257" t="s">
        <v>82</v>
      </c>
      <c r="AV742" s="15" t="s">
        <v>136</v>
      </c>
      <c r="AW742" s="15" t="s">
        <v>4</v>
      </c>
      <c r="AX742" s="15" t="s">
        <v>80</v>
      </c>
      <c r="AY742" s="257" t="s">
        <v>129</v>
      </c>
    </row>
    <row r="743" s="12" customFormat="1" ht="22.8" customHeight="1">
      <c r="A743" s="12"/>
      <c r="B743" s="190"/>
      <c r="C743" s="191"/>
      <c r="D743" s="192" t="s">
        <v>71</v>
      </c>
      <c r="E743" s="204" t="s">
        <v>803</v>
      </c>
      <c r="F743" s="204" t="s">
        <v>804</v>
      </c>
      <c r="G743" s="191"/>
      <c r="H743" s="191"/>
      <c r="I743" s="194"/>
      <c r="J743" s="205">
        <f>BK743</f>
        <v>0</v>
      </c>
      <c r="K743" s="191"/>
      <c r="L743" s="196"/>
      <c r="M743" s="197"/>
      <c r="N743" s="198"/>
      <c r="O743" s="198"/>
      <c r="P743" s="199">
        <f>SUM(P744:P749)</f>
        <v>0</v>
      </c>
      <c r="Q743" s="198"/>
      <c r="R743" s="199">
        <f>SUM(R744:R749)</f>
        <v>0</v>
      </c>
      <c r="S743" s="198"/>
      <c r="T743" s="200">
        <f>SUM(T744:T749)</f>
        <v>0</v>
      </c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R743" s="201" t="s">
        <v>80</v>
      </c>
      <c r="AT743" s="202" t="s">
        <v>71</v>
      </c>
      <c r="AU743" s="202" t="s">
        <v>80</v>
      </c>
      <c r="AY743" s="201" t="s">
        <v>129</v>
      </c>
      <c r="BK743" s="203">
        <f>SUM(BK744:BK749)</f>
        <v>0</v>
      </c>
    </row>
    <row r="744" s="2" customFormat="1" ht="21.75" customHeight="1">
      <c r="A744" s="40"/>
      <c r="B744" s="41"/>
      <c r="C744" s="206" t="s">
        <v>805</v>
      </c>
      <c r="D744" s="206" t="s">
        <v>131</v>
      </c>
      <c r="E744" s="207" t="s">
        <v>806</v>
      </c>
      <c r="F744" s="208" t="s">
        <v>807</v>
      </c>
      <c r="G744" s="209" t="s">
        <v>266</v>
      </c>
      <c r="H744" s="210">
        <v>2059.5050000000001</v>
      </c>
      <c r="I744" s="211"/>
      <c r="J744" s="212">
        <f>ROUND(I744*H744,2)</f>
        <v>0</v>
      </c>
      <c r="K744" s="208" t="s">
        <v>135</v>
      </c>
      <c r="L744" s="46"/>
      <c r="M744" s="213" t="s">
        <v>19</v>
      </c>
      <c r="N744" s="214" t="s">
        <v>43</v>
      </c>
      <c r="O744" s="86"/>
      <c r="P744" s="215">
        <f>O744*H744</f>
        <v>0</v>
      </c>
      <c r="Q744" s="215">
        <v>0</v>
      </c>
      <c r="R744" s="215">
        <f>Q744*H744</f>
        <v>0</v>
      </c>
      <c r="S744" s="215">
        <v>0</v>
      </c>
      <c r="T744" s="216">
        <f>S744*H744</f>
        <v>0</v>
      </c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R744" s="217" t="s">
        <v>136</v>
      </c>
      <c r="AT744" s="217" t="s">
        <v>131</v>
      </c>
      <c r="AU744" s="217" t="s">
        <v>82</v>
      </c>
      <c r="AY744" s="19" t="s">
        <v>129</v>
      </c>
      <c r="BE744" s="218">
        <f>IF(N744="základní",J744,0)</f>
        <v>0</v>
      </c>
      <c r="BF744" s="218">
        <f>IF(N744="snížená",J744,0)</f>
        <v>0</v>
      </c>
      <c r="BG744" s="218">
        <f>IF(N744="zákl. přenesená",J744,0)</f>
        <v>0</v>
      </c>
      <c r="BH744" s="218">
        <f>IF(N744="sníž. přenesená",J744,0)</f>
        <v>0</v>
      </c>
      <c r="BI744" s="218">
        <f>IF(N744="nulová",J744,0)</f>
        <v>0</v>
      </c>
      <c r="BJ744" s="19" t="s">
        <v>80</v>
      </c>
      <c r="BK744" s="218">
        <f>ROUND(I744*H744,2)</f>
        <v>0</v>
      </c>
      <c r="BL744" s="19" t="s">
        <v>136</v>
      </c>
      <c r="BM744" s="217" t="s">
        <v>808</v>
      </c>
    </row>
    <row r="745" s="2" customFormat="1">
      <c r="A745" s="40"/>
      <c r="B745" s="41"/>
      <c r="C745" s="42"/>
      <c r="D745" s="219" t="s">
        <v>138</v>
      </c>
      <c r="E745" s="42"/>
      <c r="F745" s="220" t="s">
        <v>809</v>
      </c>
      <c r="G745" s="42"/>
      <c r="H745" s="42"/>
      <c r="I745" s="221"/>
      <c r="J745" s="42"/>
      <c r="K745" s="42"/>
      <c r="L745" s="46"/>
      <c r="M745" s="222"/>
      <c r="N745" s="223"/>
      <c r="O745" s="86"/>
      <c r="P745" s="86"/>
      <c r="Q745" s="86"/>
      <c r="R745" s="86"/>
      <c r="S745" s="86"/>
      <c r="T745" s="87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T745" s="19" t="s">
        <v>138</v>
      </c>
      <c r="AU745" s="19" t="s">
        <v>82</v>
      </c>
    </row>
    <row r="746" s="2" customFormat="1">
      <c r="A746" s="40"/>
      <c r="B746" s="41"/>
      <c r="C746" s="42"/>
      <c r="D746" s="224" t="s">
        <v>140</v>
      </c>
      <c r="E746" s="42"/>
      <c r="F746" s="225" t="s">
        <v>810</v>
      </c>
      <c r="G746" s="42"/>
      <c r="H746" s="42"/>
      <c r="I746" s="221"/>
      <c r="J746" s="42"/>
      <c r="K746" s="42"/>
      <c r="L746" s="46"/>
      <c r="M746" s="222"/>
      <c r="N746" s="223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140</v>
      </c>
      <c r="AU746" s="19" t="s">
        <v>82</v>
      </c>
    </row>
    <row r="747" s="2" customFormat="1" ht="21.75" customHeight="1">
      <c r="A747" s="40"/>
      <c r="B747" s="41"/>
      <c r="C747" s="206" t="s">
        <v>811</v>
      </c>
      <c r="D747" s="206" t="s">
        <v>131</v>
      </c>
      <c r="E747" s="207" t="s">
        <v>812</v>
      </c>
      <c r="F747" s="208" t="s">
        <v>813</v>
      </c>
      <c r="G747" s="209" t="s">
        <v>266</v>
      </c>
      <c r="H747" s="210">
        <v>2059.5050000000001</v>
      </c>
      <c r="I747" s="211"/>
      <c r="J747" s="212">
        <f>ROUND(I747*H747,2)</f>
        <v>0</v>
      </c>
      <c r="K747" s="208" t="s">
        <v>135</v>
      </c>
      <c r="L747" s="46"/>
      <c r="M747" s="213" t="s">
        <v>19</v>
      </c>
      <c r="N747" s="214" t="s">
        <v>43</v>
      </c>
      <c r="O747" s="86"/>
      <c r="P747" s="215">
        <f>O747*H747</f>
        <v>0</v>
      </c>
      <c r="Q747" s="215">
        <v>0</v>
      </c>
      <c r="R747" s="215">
        <f>Q747*H747</f>
        <v>0</v>
      </c>
      <c r="S747" s="215">
        <v>0</v>
      </c>
      <c r="T747" s="216">
        <f>S747*H747</f>
        <v>0</v>
      </c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R747" s="217" t="s">
        <v>136</v>
      </c>
      <c r="AT747" s="217" t="s">
        <v>131</v>
      </c>
      <c r="AU747" s="217" t="s">
        <v>82</v>
      </c>
      <c r="AY747" s="19" t="s">
        <v>129</v>
      </c>
      <c r="BE747" s="218">
        <f>IF(N747="základní",J747,0)</f>
        <v>0</v>
      </c>
      <c r="BF747" s="218">
        <f>IF(N747="snížená",J747,0)</f>
        <v>0</v>
      </c>
      <c r="BG747" s="218">
        <f>IF(N747="zákl. přenesená",J747,0)</f>
        <v>0</v>
      </c>
      <c r="BH747" s="218">
        <f>IF(N747="sníž. přenesená",J747,0)</f>
        <v>0</v>
      </c>
      <c r="BI747" s="218">
        <f>IF(N747="nulová",J747,0)</f>
        <v>0</v>
      </c>
      <c r="BJ747" s="19" t="s">
        <v>80</v>
      </c>
      <c r="BK747" s="218">
        <f>ROUND(I747*H747,2)</f>
        <v>0</v>
      </c>
      <c r="BL747" s="19" t="s">
        <v>136</v>
      </c>
      <c r="BM747" s="217" t="s">
        <v>814</v>
      </c>
    </row>
    <row r="748" s="2" customFormat="1">
      <c r="A748" s="40"/>
      <c r="B748" s="41"/>
      <c r="C748" s="42"/>
      <c r="D748" s="219" t="s">
        <v>138</v>
      </c>
      <c r="E748" s="42"/>
      <c r="F748" s="220" t="s">
        <v>815</v>
      </c>
      <c r="G748" s="42"/>
      <c r="H748" s="42"/>
      <c r="I748" s="221"/>
      <c r="J748" s="42"/>
      <c r="K748" s="42"/>
      <c r="L748" s="46"/>
      <c r="M748" s="222"/>
      <c r="N748" s="223"/>
      <c r="O748" s="86"/>
      <c r="P748" s="86"/>
      <c r="Q748" s="86"/>
      <c r="R748" s="86"/>
      <c r="S748" s="86"/>
      <c r="T748" s="87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T748" s="19" t="s">
        <v>138</v>
      </c>
      <c r="AU748" s="19" t="s">
        <v>82</v>
      </c>
    </row>
    <row r="749" s="2" customFormat="1">
      <c r="A749" s="40"/>
      <c r="B749" s="41"/>
      <c r="C749" s="42"/>
      <c r="D749" s="224" t="s">
        <v>140</v>
      </c>
      <c r="E749" s="42"/>
      <c r="F749" s="225" t="s">
        <v>816</v>
      </c>
      <c r="G749" s="42"/>
      <c r="H749" s="42"/>
      <c r="I749" s="221"/>
      <c r="J749" s="42"/>
      <c r="K749" s="42"/>
      <c r="L749" s="46"/>
      <c r="M749" s="222"/>
      <c r="N749" s="223"/>
      <c r="O749" s="86"/>
      <c r="P749" s="86"/>
      <c r="Q749" s="86"/>
      <c r="R749" s="86"/>
      <c r="S749" s="86"/>
      <c r="T749" s="87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T749" s="19" t="s">
        <v>140</v>
      </c>
      <c r="AU749" s="19" t="s">
        <v>82</v>
      </c>
    </row>
    <row r="750" s="12" customFormat="1" ht="25.92" customHeight="1">
      <c r="A750" s="12"/>
      <c r="B750" s="190"/>
      <c r="C750" s="191"/>
      <c r="D750" s="192" t="s">
        <v>71</v>
      </c>
      <c r="E750" s="193" t="s">
        <v>817</v>
      </c>
      <c r="F750" s="193" t="s">
        <v>818</v>
      </c>
      <c r="G750" s="191"/>
      <c r="H750" s="191"/>
      <c r="I750" s="194"/>
      <c r="J750" s="195">
        <f>BK750</f>
        <v>0</v>
      </c>
      <c r="K750" s="191"/>
      <c r="L750" s="196"/>
      <c r="M750" s="197"/>
      <c r="N750" s="198"/>
      <c r="O750" s="198"/>
      <c r="P750" s="199">
        <f>P751</f>
        <v>0</v>
      </c>
      <c r="Q750" s="198"/>
      <c r="R750" s="199">
        <f>R751</f>
        <v>0.014999999999999999</v>
      </c>
      <c r="S750" s="198"/>
      <c r="T750" s="200">
        <f>T751</f>
        <v>0</v>
      </c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R750" s="201" t="s">
        <v>82</v>
      </c>
      <c r="AT750" s="202" t="s">
        <v>71</v>
      </c>
      <c r="AU750" s="202" t="s">
        <v>72</v>
      </c>
      <c r="AY750" s="201" t="s">
        <v>129</v>
      </c>
      <c r="BK750" s="203">
        <f>BK751</f>
        <v>0</v>
      </c>
    </row>
    <row r="751" s="12" customFormat="1" ht="22.8" customHeight="1">
      <c r="A751" s="12"/>
      <c r="B751" s="190"/>
      <c r="C751" s="191"/>
      <c r="D751" s="192" t="s">
        <v>71</v>
      </c>
      <c r="E751" s="204" t="s">
        <v>819</v>
      </c>
      <c r="F751" s="204" t="s">
        <v>820</v>
      </c>
      <c r="G751" s="191"/>
      <c r="H751" s="191"/>
      <c r="I751" s="194"/>
      <c r="J751" s="205">
        <f>BK751</f>
        <v>0</v>
      </c>
      <c r="K751" s="191"/>
      <c r="L751" s="196"/>
      <c r="M751" s="197"/>
      <c r="N751" s="198"/>
      <c r="O751" s="198"/>
      <c r="P751" s="199">
        <f>SUM(P752:P763)</f>
        <v>0</v>
      </c>
      <c r="Q751" s="198"/>
      <c r="R751" s="199">
        <f>SUM(R752:R763)</f>
        <v>0.014999999999999999</v>
      </c>
      <c r="S751" s="198"/>
      <c r="T751" s="200">
        <f>SUM(T752:T763)</f>
        <v>0</v>
      </c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R751" s="201" t="s">
        <v>82</v>
      </c>
      <c r="AT751" s="202" t="s">
        <v>71</v>
      </c>
      <c r="AU751" s="202" t="s">
        <v>80</v>
      </c>
      <c r="AY751" s="201" t="s">
        <v>129</v>
      </c>
      <c r="BK751" s="203">
        <f>SUM(BK752:BK763)</f>
        <v>0</v>
      </c>
    </row>
    <row r="752" s="2" customFormat="1" ht="16.5" customHeight="1">
      <c r="A752" s="40"/>
      <c r="B752" s="41"/>
      <c r="C752" s="206" t="s">
        <v>821</v>
      </c>
      <c r="D752" s="206" t="s">
        <v>131</v>
      </c>
      <c r="E752" s="207" t="s">
        <v>822</v>
      </c>
      <c r="F752" s="208" t="s">
        <v>823</v>
      </c>
      <c r="G752" s="209" t="s">
        <v>134</v>
      </c>
      <c r="H752" s="210">
        <v>42</v>
      </c>
      <c r="I752" s="211"/>
      <c r="J752" s="212">
        <f>ROUND(I752*H752,2)</f>
        <v>0</v>
      </c>
      <c r="K752" s="208" t="s">
        <v>135</v>
      </c>
      <c r="L752" s="46"/>
      <c r="M752" s="213" t="s">
        <v>19</v>
      </c>
      <c r="N752" s="214" t="s">
        <v>43</v>
      </c>
      <c r="O752" s="86"/>
      <c r="P752" s="215">
        <f>O752*H752</f>
        <v>0</v>
      </c>
      <c r="Q752" s="215">
        <v>0</v>
      </c>
      <c r="R752" s="215">
        <f>Q752*H752</f>
        <v>0</v>
      </c>
      <c r="S752" s="215">
        <v>0</v>
      </c>
      <c r="T752" s="216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7" t="s">
        <v>255</v>
      </c>
      <c r="AT752" s="217" t="s">
        <v>131</v>
      </c>
      <c r="AU752" s="217" t="s">
        <v>82</v>
      </c>
      <c r="AY752" s="19" t="s">
        <v>129</v>
      </c>
      <c r="BE752" s="218">
        <f>IF(N752="základní",J752,0)</f>
        <v>0</v>
      </c>
      <c r="BF752" s="218">
        <f>IF(N752="snížená",J752,0)</f>
        <v>0</v>
      </c>
      <c r="BG752" s="218">
        <f>IF(N752="zákl. přenesená",J752,0)</f>
        <v>0</v>
      </c>
      <c r="BH752" s="218">
        <f>IF(N752="sníž. přenesená",J752,0)</f>
        <v>0</v>
      </c>
      <c r="BI752" s="218">
        <f>IF(N752="nulová",J752,0)</f>
        <v>0</v>
      </c>
      <c r="BJ752" s="19" t="s">
        <v>80</v>
      </c>
      <c r="BK752" s="218">
        <f>ROUND(I752*H752,2)</f>
        <v>0</v>
      </c>
      <c r="BL752" s="19" t="s">
        <v>255</v>
      </c>
      <c r="BM752" s="217" t="s">
        <v>824</v>
      </c>
    </row>
    <row r="753" s="2" customFormat="1">
      <c r="A753" s="40"/>
      <c r="B753" s="41"/>
      <c r="C753" s="42"/>
      <c r="D753" s="219" t="s">
        <v>138</v>
      </c>
      <c r="E753" s="42"/>
      <c r="F753" s="220" t="s">
        <v>825</v>
      </c>
      <c r="G753" s="42"/>
      <c r="H753" s="42"/>
      <c r="I753" s="221"/>
      <c r="J753" s="42"/>
      <c r="K753" s="42"/>
      <c r="L753" s="46"/>
      <c r="M753" s="222"/>
      <c r="N753" s="223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138</v>
      </c>
      <c r="AU753" s="19" t="s">
        <v>82</v>
      </c>
    </row>
    <row r="754" s="2" customFormat="1">
      <c r="A754" s="40"/>
      <c r="B754" s="41"/>
      <c r="C754" s="42"/>
      <c r="D754" s="224" t="s">
        <v>140</v>
      </c>
      <c r="E754" s="42"/>
      <c r="F754" s="225" t="s">
        <v>826</v>
      </c>
      <c r="G754" s="42"/>
      <c r="H754" s="42"/>
      <c r="I754" s="221"/>
      <c r="J754" s="42"/>
      <c r="K754" s="42"/>
      <c r="L754" s="46"/>
      <c r="M754" s="222"/>
      <c r="N754" s="223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140</v>
      </c>
      <c r="AU754" s="19" t="s">
        <v>82</v>
      </c>
    </row>
    <row r="755" s="13" customFormat="1">
      <c r="A755" s="13"/>
      <c r="B755" s="226"/>
      <c r="C755" s="227"/>
      <c r="D755" s="219" t="s">
        <v>142</v>
      </c>
      <c r="E755" s="228" t="s">
        <v>19</v>
      </c>
      <c r="F755" s="229" t="s">
        <v>827</v>
      </c>
      <c r="G755" s="227"/>
      <c r="H755" s="228" t="s">
        <v>19</v>
      </c>
      <c r="I755" s="230"/>
      <c r="J755" s="227"/>
      <c r="K755" s="227"/>
      <c r="L755" s="231"/>
      <c r="M755" s="232"/>
      <c r="N755" s="233"/>
      <c r="O755" s="233"/>
      <c r="P755" s="233"/>
      <c r="Q755" s="233"/>
      <c r="R755" s="233"/>
      <c r="S755" s="233"/>
      <c r="T755" s="23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5" t="s">
        <v>142</v>
      </c>
      <c r="AU755" s="235" t="s">
        <v>82</v>
      </c>
      <c r="AV755" s="13" t="s">
        <v>80</v>
      </c>
      <c r="AW755" s="13" t="s">
        <v>33</v>
      </c>
      <c r="AX755" s="13" t="s">
        <v>72</v>
      </c>
      <c r="AY755" s="235" t="s">
        <v>129</v>
      </c>
    </row>
    <row r="756" s="14" customFormat="1">
      <c r="A756" s="14"/>
      <c r="B756" s="236"/>
      <c r="C756" s="237"/>
      <c r="D756" s="219" t="s">
        <v>142</v>
      </c>
      <c r="E756" s="238" t="s">
        <v>19</v>
      </c>
      <c r="F756" s="239" t="s">
        <v>828</v>
      </c>
      <c r="G756" s="237"/>
      <c r="H756" s="240">
        <v>42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6" t="s">
        <v>142</v>
      </c>
      <c r="AU756" s="246" t="s">
        <v>82</v>
      </c>
      <c r="AV756" s="14" t="s">
        <v>82</v>
      </c>
      <c r="AW756" s="14" t="s">
        <v>33</v>
      </c>
      <c r="AX756" s="14" t="s">
        <v>72</v>
      </c>
      <c r="AY756" s="246" t="s">
        <v>129</v>
      </c>
    </row>
    <row r="757" s="2" customFormat="1" ht="16.5" customHeight="1">
      <c r="A757" s="40"/>
      <c r="B757" s="41"/>
      <c r="C757" s="258" t="s">
        <v>829</v>
      </c>
      <c r="D757" s="258" t="s">
        <v>236</v>
      </c>
      <c r="E757" s="259" t="s">
        <v>830</v>
      </c>
      <c r="F757" s="260" t="s">
        <v>831</v>
      </c>
      <c r="G757" s="261" t="s">
        <v>266</v>
      </c>
      <c r="H757" s="262">
        <v>0.014999999999999999</v>
      </c>
      <c r="I757" s="263"/>
      <c r="J757" s="264">
        <f>ROUND(I757*H757,2)</f>
        <v>0</v>
      </c>
      <c r="K757" s="260" t="s">
        <v>135</v>
      </c>
      <c r="L757" s="265"/>
      <c r="M757" s="266" t="s">
        <v>19</v>
      </c>
      <c r="N757" s="267" t="s">
        <v>43</v>
      </c>
      <c r="O757" s="86"/>
      <c r="P757" s="215">
        <f>O757*H757</f>
        <v>0</v>
      </c>
      <c r="Q757" s="215">
        <v>1</v>
      </c>
      <c r="R757" s="215">
        <f>Q757*H757</f>
        <v>0.014999999999999999</v>
      </c>
      <c r="S757" s="215">
        <v>0</v>
      </c>
      <c r="T757" s="216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17" t="s">
        <v>366</v>
      </c>
      <c r="AT757" s="217" t="s">
        <v>236</v>
      </c>
      <c r="AU757" s="217" t="s">
        <v>82</v>
      </c>
      <c r="AY757" s="19" t="s">
        <v>129</v>
      </c>
      <c r="BE757" s="218">
        <f>IF(N757="základní",J757,0)</f>
        <v>0</v>
      </c>
      <c r="BF757" s="218">
        <f>IF(N757="snížená",J757,0)</f>
        <v>0</v>
      </c>
      <c r="BG757" s="218">
        <f>IF(N757="zákl. přenesená",J757,0)</f>
        <v>0</v>
      </c>
      <c r="BH757" s="218">
        <f>IF(N757="sníž. přenesená",J757,0)</f>
        <v>0</v>
      </c>
      <c r="BI757" s="218">
        <f>IF(N757="nulová",J757,0)</f>
        <v>0</v>
      </c>
      <c r="BJ757" s="19" t="s">
        <v>80</v>
      </c>
      <c r="BK757" s="218">
        <f>ROUND(I757*H757,2)</f>
        <v>0</v>
      </c>
      <c r="BL757" s="19" t="s">
        <v>255</v>
      </c>
      <c r="BM757" s="217" t="s">
        <v>832</v>
      </c>
    </row>
    <row r="758" s="2" customFormat="1">
      <c r="A758" s="40"/>
      <c r="B758" s="41"/>
      <c r="C758" s="42"/>
      <c r="D758" s="219" t="s">
        <v>138</v>
      </c>
      <c r="E758" s="42"/>
      <c r="F758" s="220" t="s">
        <v>831</v>
      </c>
      <c r="G758" s="42"/>
      <c r="H758" s="42"/>
      <c r="I758" s="221"/>
      <c r="J758" s="42"/>
      <c r="K758" s="42"/>
      <c r="L758" s="46"/>
      <c r="M758" s="222"/>
      <c r="N758" s="223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138</v>
      </c>
      <c r="AU758" s="19" t="s">
        <v>82</v>
      </c>
    </row>
    <row r="759" s="14" customFormat="1">
      <c r="A759" s="14"/>
      <c r="B759" s="236"/>
      <c r="C759" s="237"/>
      <c r="D759" s="219" t="s">
        <v>142</v>
      </c>
      <c r="E759" s="238" t="s">
        <v>19</v>
      </c>
      <c r="F759" s="239" t="s">
        <v>439</v>
      </c>
      <c r="G759" s="237"/>
      <c r="H759" s="240">
        <v>42</v>
      </c>
      <c r="I759" s="241"/>
      <c r="J759" s="237"/>
      <c r="K759" s="237"/>
      <c r="L759" s="242"/>
      <c r="M759" s="243"/>
      <c r="N759" s="244"/>
      <c r="O759" s="244"/>
      <c r="P759" s="244"/>
      <c r="Q759" s="244"/>
      <c r="R759" s="244"/>
      <c r="S759" s="244"/>
      <c r="T759" s="24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6" t="s">
        <v>142</v>
      </c>
      <c r="AU759" s="246" t="s">
        <v>82</v>
      </c>
      <c r="AV759" s="14" t="s">
        <v>82</v>
      </c>
      <c r="AW759" s="14" t="s">
        <v>33</v>
      </c>
      <c r="AX759" s="14" t="s">
        <v>72</v>
      </c>
      <c r="AY759" s="246" t="s">
        <v>129</v>
      </c>
    </row>
    <row r="760" s="14" customFormat="1">
      <c r="A760" s="14"/>
      <c r="B760" s="236"/>
      <c r="C760" s="237"/>
      <c r="D760" s="219" t="s">
        <v>142</v>
      </c>
      <c r="E760" s="237"/>
      <c r="F760" s="239" t="s">
        <v>833</v>
      </c>
      <c r="G760" s="237"/>
      <c r="H760" s="240">
        <v>0.014999999999999999</v>
      </c>
      <c r="I760" s="241"/>
      <c r="J760" s="237"/>
      <c r="K760" s="237"/>
      <c r="L760" s="242"/>
      <c r="M760" s="243"/>
      <c r="N760" s="244"/>
      <c r="O760" s="244"/>
      <c r="P760" s="244"/>
      <c r="Q760" s="244"/>
      <c r="R760" s="244"/>
      <c r="S760" s="244"/>
      <c r="T760" s="24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46" t="s">
        <v>142</v>
      </c>
      <c r="AU760" s="246" t="s">
        <v>82</v>
      </c>
      <c r="AV760" s="14" t="s">
        <v>82</v>
      </c>
      <c r="AW760" s="14" t="s">
        <v>4</v>
      </c>
      <c r="AX760" s="14" t="s">
        <v>80</v>
      </c>
      <c r="AY760" s="246" t="s">
        <v>129</v>
      </c>
    </row>
    <row r="761" s="2" customFormat="1" ht="16.5" customHeight="1">
      <c r="A761" s="40"/>
      <c r="B761" s="41"/>
      <c r="C761" s="206" t="s">
        <v>834</v>
      </c>
      <c r="D761" s="206" t="s">
        <v>131</v>
      </c>
      <c r="E761" s="207" t="s">
        <v>835</v>
      </c>
      <c r="F761" s="208" t="s">
        <v>836</v>
      </c>
      <c r="G761" s="209" t="s">
        <v>266</v>
      </c>
      <c r="H761" s="210">
        <v>0.014999999999999999</v>
      </c>
      <c r="I761" s="211"/>
      <c r="J761" s="212">
        <f>ROUND(I761*H761,2)</f>
        <v>0</v>
      </c>
      <c r="K761" s="208" t="s">
        <v>135</v>
      </c>
      <c r="L761" s="46"/>
      <c r="M761" s="213" t="s">
        <v>19</v>
      </c>
      <c r="N761" s="214" t="s">
        <v>43</v>
      </c>
      <c r="O761" s="86"/>
      <c r="P761" s="215">
        <f>O761*H761</f>
        <v>0</v>
      </c>
      <c r="Q761" s="215">
        <v>0</v>
      </c>
      <c r="R761" s="215">
        <f>Q761*H761</f>
        <v>0</v>
      </c>
      <c r="S761" s="215">
        <v>0</v>
      </c>
      <c r="T761" s="216">
        <f>S761*H761</f>
        <v>0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17" t="s">
        <v>255</v>
      </c>
      <c r="AT761" s="217" t="s">
        <v>131</v>
      </c>
      <c r="AU761" s="217" t="s">
        <v>82</v>
      </c>
      <c r="AY761" s="19" t="s">
        <v>129</v>
      </c>
      <c r="BE761" s="218">
        <f>IF(N761="základní",J761,0)</f>
        <v>0</v>
      </c>
      <c r="BF761" s="218">
        <f>IF(N761="snížená",J761,0)</f>
        <v>0</v>
      </c>
      <c r="BG761" s="218">
        <f>IF(N761="zákl. přenesená",J761,0)</f>
        <v>0</v>
      </c>
      <c r="BH761" s="218">
        <f>IF(N761="sníž. přenesená",J761,0)</f>
        <v>0</v>
      </c>
      <c r="BI761" s="218">
        <f>IF(N761="nulová",J761,0)</f>
        <v>0</v>
      </c>
      <c r="BJ761" s="19" t="s">
        <v>80</v>
      </c>
      <c r="BK761" s="218">
        <f>ROUND(I761*H761,2)</f>
        <v>0</v>
      </c>
      <c r="BL761" s="19" t="s">
        <v>255</v>
      </c>
      <c r="BM761" s="217" t="s">
        <v>837</v>
      </c>
    </row>
    <row r="762" s="2" customFormat="1">
      <c r="A762" s="40"/>
      <c r="B762" s="41"/>
      <c r="C762" s="42"/>
      <c r="D762" s="219" t="s">
        <v>138</v>
      </c>
      <c r="E762" s="42"/>
      <c r="F762" s="220" t="s">
        <v>838</v>
      </c>
      <c r="G762" s="42"/>
      <c r="H762" s="42"/>
      <c r="I762" s="221"/>
      <c r="J762" s="42"/>
      <c r="K762" s="42"/>
      <c r="L762" s="46"/>
      <c r="M762" s="222"/>
      <c r="N762" s="223"/>
      <c r="O762" s="86"/>
      <c r="P762" s="86"/>
      <c r="Q762" s="86"/>
      <c r="R762" s="86"/>
      <c r="S762" s="86"/>
      <c r="T762" s="87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T762" s="19" t="s">
        <v>138</v>
      </c>
      <c r="AU762" s="19" t="s">
        <v>82</v>
      </c>
    </row>
    <row r="763" s="2" customFormat="1">
      <c r="A763" s="40"/>
      <c r="B763" s="41"/>
      <c r="C763" s="42"/>
      <c r="D763" s="224" t="s">
        <v>140</v>
      </c>
      <c r="E763" s="42"/>
      <c r="F763" s="225" t="s">
        <v>839</v>
      </c>
      <c r="G763" s="42"/>
      <c r="H763" s="42"/>
      <c r="I763" s="221"/>
      <c r="J763" s="42"/>
      <c r="K763" s="42"/>
      <c r="L763" s="46"/>
      <c r="M763" s="269"/>
      <c r="N763" s="270"/>
      <c r="O763" s="271"/>
      <c r="P763" s="271"/>
      <c r="Q763" s="271"/>
      <c r="R763" s="271"/>
      <c r="S763" s="271"/>
      <c r="T763" s="272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140</v>
      </c>
      <c r="AU763" s="19" t="s">
        <v>82</v>
      </c>
    </row>
    <row r="764" s="2" customFormat="1" ht="6.96" customHeight="1">
      <c r="A764" s="40"/>
      <c r="B764" s="61"/>
      <c r="C764" s="62"/>
      <c r="D764" s="62"/>
      <c r="E764" s="62"/>
      <c r="F764" s="62"/>
      <c r="G764" s="62"/>
      <c r="H764" s="62"/>
      <c r="I764" s="62"/>
      <c r="J764" s="62"/>
      <c r="K764" s="62"/>
      <c r="L764" s="46"/>
      <c r="M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</row>
  </sheetData>
  <sheetProtection sheet="1" autoFilter="0" formatColumns="0" formatRows="0" objects="1" scenarios="1" spinCount="100000" saltValue="gmzaqpUqKzQ1uddsXA/fkmAv8n07ShpnM9hxyIxfJ4Er77A+ei+BBuGjxMKGdeayYOwvZjc/i1w1toEzmYlHrw==" hashValue="eUEXRSozDkNH0KglMscXjRMRVCdzaXp8N1FRyX0ObcgOtuSK5w5QZMFBypmyZ1r2qUPE1vLHTXXJgjJEqfoxTw==" algorithmName="SHA-512" password="98D8"/>
  <autoFilter ref="C89:K76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4_01/113105113"/>
    <hyperlink ref="F103" r:id="rId2" display="https://podminky.urs.cz/item/CS_URS_2024_01/113107163"/>
    <hyperlink ref="F108" r:id="rId3" display="https://podminky.urs.cz/item/CS_URS_2024_01/113107172"/>
    <hyperlink ref="F113" r:id="rId4" display="https://podminky.urs.cz/item/CS_URS_2024_01/113107183"/>
    <hyperlink ref="F118" r:id="rId5" display="https://podminky.urs.cz/item/CS_URS_2024_01/113107221"/>
    <hyperlink ref="F126" r:id="rId6" display="https://podminky.urs.cz/item/CS_URS_2024_01/113107230"/>
    <hyperlink ref="F135" r:id="rId7" display="https://podminky.urs.cz/item/CS_URS_2024_01/113107236"/>
    <hyperlink ref="F142" r:id="rId8" display="https://podminky.urs.cz/item/CS_URS_2024_01/122251106"/>
    <hyperlink ref="F146" r:id="rId9" display="https://podminky.urs.cz/item/CS_URS_2024_01/122251106"/>
    <hyperlink ref="F156" r:id="rId10" display="https://podminky.urs.cz/item/CS_URS_2024_01/122351106"/>
    <hyperlink ref="F160" r:id="rId11" display="https://podminky.urs.cz/item/CS_URS_2024_01/132251104"/>
    <hyperlink ref="F166" r:id="rId12" display="https://podminky.urs.cz/item/CS_URS_2024_01/155131312"/>
    <hyperlink ref="F198" r:id="rId13" display="https://podminky.urs.cz/item/CS_URS_2024_01/171152121"/>
    <hyperlink ref="F223" r:id="rId14" display="https://podminky.urs.cz/item/CS_URS_2024_01/174151101"/>
    <hyperlink ref="F236" r:id="rId15" display="https://podminky.urs.cz/item/CS_URS_2024_01/181151311"/>
    <hyperlink ref="F241" r:id="rId16" display="https://podminky.urs.cz/item/CS_URS_2024_01/181151313"/>
    <hyperlink ref="F248" r:id="rId17" display="https://podminky.urs.cz/item/CS_URS_2024_01/181351113"/>
    <hyperlink ref="F271" r:id="rId18" display="https://podminky.urs.cz/item/CS_URS_2024_01/181951112"/>
    <hyperlink ref="F275" r:id="rId19" display="https://podminky.urs.cz/item/CS_URS_2024_01/182151111"/>
    <hyperlink ref="F282" r:id="rId20" display="https://podminky.urs.cz/item/CS_URS_2024_01/183102214"/>
    <hyperlink ref="F289" r:id="rId21" display="https://podminky.urs.cz/item/CS_URS_2024_01/183405211"/>
    <hyperlink ref="F312" r:id="rId22" display="https://podminky.urs.cz/item/CS_URS_2024_01/184102124"/>
    <hyperlink ref="F317" r:id="rId23" display="https://podminky.urs.cz/item/CS_URS_2024_01/184215132"/>
    <hyperlink ref="F325" r:id="rId24" display="https://podminky.urs.cz/item/CS_URS_2024_01/184401111"/>
    <hyperlink ref="F331" r:id="rId25" display="https://podminky.urs.cz/item/CS_URS_2024_01/184502113"/>
    <hyperlink ref="F347" r:id="rId26" display="https://podminky.urs.cz/item/CS_URS_2024_01/273311124"/>
    <hyperlink ref="F354" r:id="rId27" display="https://podminky.urs.cz/item/CS_URS_2024_01/274311124"/>
    <hyperlink ref="F360" r:id="rId28" display="https://podminky.urs.cz/item/CS_URS_2024_01/274311126"/>
    <hyperlink ref="F365" r:id="rId29" display="https://podminky.urs.cz/item/CS_URS_2024_01/274354111"/>
    <hyperlink ref="F370" r:id="rId30" display="https://podminky.urs.cz/item/CS_URS_2024_01/274354211"/>
    <hyperlink ref="F373" r:id="rId31" display="https://podminky.urs.cz/item/CS_URS_2024_01/275321118"/>
    <hyperlink ref="F378" r:id="rId32" display="https://podminky.urs.cz/item/CS_URS_2024_01/275354111"/>
    <hyperlink ref="F383" r:id="rId33" display="https://podminky.urs.cz/item/CS_URS_2024_01/275354211"/>
    <hyperlink ref="F386" r:id="rId34" display="https://podminky.urs.cz/item/CS_URS_2024_01/275361116"/>
    <hyperlink ref="F391" r:id="rId35" display="https://podminky.urs.cz/item/CS_URS_2024_01/451311111"/>
    <hyperlink ref="F401" r:id="rId36" display="https://podminky.urs.cz/item/CS_URS_2024_01/451576121"/>
    <hyperlink ref="F407" r:id="rId37" display="https://podminky.urs.cz/item/CS_URS_2024_01/465513157"/>
    <hyperlink ref="F413" r:id="rId38" display="https://podminky.urs.cz/item/CS_URS_2024_01/564871111"/>
    <hyperlink ref="F419" r:id="rId39" display="https://podminky.urs.cz/item/CS_URS_2024_01/565135121"/>
    <hyperlink ref="F424" r:id="rId40" display="https://podminky.urs.cz/item/CS_URS_2024_01/567132112"/>
    <hyperlink ref="F429" r:id="rId41" display="https://podminky.urs.cz/item/CS_URS_2024_01/569851111"/>
    <hyperlink ref="F434" r:id="rId42" display="https://podminky.urs.cz/item/CS_URS_2024_01/569903311"/>
    <hyperlink ref="F446" r:id="rId43" display="https://podminky.urs.cz/item/CS_URS_2024_01/573191111"/>
    <hyperlink ref="F456" r:id="rId44" display="https://podminky.urs.cz/item/CS_URS_2024_01/577134141"/>
    <hyperlink ref="F461" r:id="rId45" display="https://podminky.urs.cz/item/CS_URS_2024_01/577155142"/>
    <hyperlink ref="F466" r:id="rId46" display="https://podminky.urs.cz/item/CS_URS_2024_01/597161111"/>
    <hyperlink ref="F473" r:id="rId47" display="https://podminky.urs.cz/item/CS_URS_2024_01/599141111"/>
    <hyperlink ref="F479" r:id="rId48" display="https://podminky.urs.cz/item/CS_URS_2024_01/822422112"/>
    <hyperlink ref="F495" r:id="rId49" display="https://podminky.urs.cz/item/CS_URS_2024_01/919521100-1"/>
    <hyperlink ref="F508" r:id="rId50" display="https://podminky.urs.cz/item/CS_URS_2024_01/912211111"/>
    <hyperlink ref="F513" r:id="rId51" display="https://podminky.urs.cz/item/CS_URS_2024_01/919112222"/>
    <hyperlink ref="F523" r:id="rId52" display="https://podminky.urs.cz/item/CS_URS_2024_01/919735114"/>
    <hyperlink ref="F528" r:id="rId53" display="https://podminky.urs.cz/item/CS_URS_2024_01/935112211"/>
    <hyperlink ref="F543" r:id="rId54" display="https://podminky.urs.cz/item/CS_URS_2024_01/938902152"/>
    <hyperlink ref="F569" r:id="rId55" display="https://podminky.urs.cz/item/CS_URS_2024_01/966006255"/>
    <hyperlink ref="F576" r:id="rId56" display="https://podminky.urs.cz/item/CS_URS_2024_01/966008112"/>
    <hyperlink ref="F582" r:id="rId57" display="https://podminky.urs.cz/item/CS_URS_2024_01/966008113"/>
    <hyperlink ref="F588" r:id="rId58" display="https://podminky.urs.cz/item/CS_URS_2024_01/966008212"/>
    <hyperlink ref="F597" r:id="rId59" display="https://podminky.urs.cz/item/CS_URS_2024_01/966008311"/>
    <hyperlink ref="F604" r:id="rId60" display="https://podminky.urs.cz/item/CS_URS_2024_01/977211111"/>
    <hyperlink ref="F608" r:id="rId61" display="https://podminky.urs.cz/item/CS_URS_2024_01/985311112"/>
    <hyperlink ref="F613" r:id="rId62" display="https://podminky.urs.cz/item/CS_URS_2024_01/997013871"/>
    <hyperlink ref="F687" r:id="rId63" display="https://podminky.urs.cz/item/CS_URS_2024_01/997221612"/>
    <hyperlink ref="F701" r:id="rId64" display="https://podminky.urs.cz/item/CS_URS_2024_01/997221861"/>
    <hyperlink ref="F720" r:id="rId65" display="https://podminky.urs.cz/item/CS_URS_2024_01/997221862"/>
    <hyperlink ref="F726" r:id="rId66" display="https://podminky.urs.cz/item/CS_URS_2024_01/997221873"/>
    <hyperlink ref="F739" r:id="rId67" display="https://podminky.urs.cz/item/CS_URS_2024_01/997221875"/>
    <hyperlink ref="F746" r:id="rId68" display="https://podminky.urs.cz/item/CS_URS_2024_01/998225111"/>
    <hyperlink ref="F749" r:id="rId69" display="https://podminky.urs.cz/item/CS_URS_2024_01/998225194"/>
    <hyperlink ref="F754" r:id="rId70" display="https://podminky.urs.cz/item/CS_URS_2024_01/711511102"/>
    <hyperlink ref="F763" r:id="rId71" display="https://podminky.urs.cz/item/CS_URS_2024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Přeložka silnice II/187 – Číhaň - Kolinec Oprava komunikace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840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5. 6. 2024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55.25" customHeight="1">
      <c r="A27" s="140"/>
      <c r="B27" s="141"/>
      <c r="C27" s="140"/>
      <c r="D27" s="140"/>
      <c r="E27" s="142" t="s">
        <v>98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ROUND((SUM(BE81:BE110)),  2)</f>
        <v>0</v>
      </c>
      <c r="G33" s="40"/>
      <c r="H33" s="40"/>
      <c r="I33" s="150">
        <v>0.20999999999999999</v>
      </c>
      <c r="J33" s="149">
        <f>ROUND(((SUM(BE81:BE110))*I33),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ROUND((SUM(BF81:BF110)),  2)</f>
        <v>0</v>
      </c>
      <c r="G34" s="40"/>
      <c r="H34" s="40"/>
      <c r="I34" s="150">
        <v>0.12</v>
      </c>
      <c r="J34" s="149">
        <f>ROUND(((SUM(BF81:BF110))*I34),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ROUND((SUM(BG81:BG110)),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ROUND((SUM(BH81:BH110)),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ROUND((SUM(BI81:BI110)),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Přeložka silnice II/187 – Číhaň - Kolinec Oprava komunikace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Likvidace stávajících deponií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mezi obcemi Číhaň – Kolinec</v>
      </c>
      <c r="G52" s="42"/>
      <c r="H52" s="42"/>
      <c r="I52" s="34" t="s">
        <v>23</v>
      </c>
      <c r="J52" s="74" t="str">
        <f>IF(J12="","",J12)</f>
        <v>5. 6. 2024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</v>
      </c>
      <c r="G54" s="42"/>
      <c r="H54" s="42"/>
      <c r="I54" s="34" t="s">
        <v>31</v>
      </c>
      <c r="J54" s="38" t="str">
        <f>E21</f>
        <v>VIN Consult, s. r. 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114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Přeložka silnice II/187 – Číhaň - Kolinec Oprava komunikace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96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 102 - Likvidace stávajících deponií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mezi obcemi Číhaň – Kolinec</v>
      </c>
      <c r="G75" s="42"/>
      <c r="H75" s="42"/>
      <c r="I75" s="34" t="s">
        <v>23</v>
      </c>
      <c r="J75" s="74" t="str">
        <f>IF(J12="","",J12)</f>
        <v>5. 6. 2024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SÚS Plzeňského kraje</v>
      </c>
      <c r="G77" s="42"/>
      <c r="H77" s="42"/>
      <c r="I77" s="34" t="s">
        <v>31</v>
      </c>
      <c r="J77" s="38" t="str">
        <f>E21</f>
        <v>VIN Consult, s. r. 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115</v>
      </c>
      <c r="D80" s="182" t="s">
        <v>57</v>
      </c>
      <c r="E80" s="182" t="s">
        <v>53</v>
      </c>
      <c r="F80" s="182" t="s">
        <v>54</v>
      </c>
      <c r="G80" s="182" t="s">
        <v>116</v>
      </c>
      <c r="H80" s="182" t="s">
        <v>117</v>
      </c>
      <c r="I80" s="182" t="s">
        <v>118</v>
      </c>
      <c r="J80" s="182" t="s">
        <v>101</v>
      </c>
      <c r="K80" s="183" t="s">
        <v>119</v>
      </c>
      <c r="L80" s="184"/>
      <c r="M80" s="94" t="s">
        <v>19</v>
      </c>
      <c r="N80" s="95" t="s">
        <v>42</v>
      </c>
      <c r="O80" s="95" t="s">
        <v>120</v>
      </c>
      <c r="P80" s="95" t="s">
        <v>121</v>
      </c>
      <c r="Q80" s="95" t="s">
        <v>122</v>
      </c>
      <c r="R80" s="95" t="s">
        <v>123</v>
      </c>
      <c r="S80" s="95" t="s">
        <v>124</v>
      </c>
      <c r="T80" s="96" t="s">
        <v>125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126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71</v>
      </c>
      <c r="AU81" s="19" t="s">
        <v>102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71</v>
      </c>
      <c r="E82" s="193" t="s">
        <v>127</v>
      </c>
      <c r="F82" s="193" t="s">
        <v>128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80</v>
      </c>
      <c r="AT82" s="202" t="s">
        <v>71</v>
      </c>
      <c r="AU82" s="202" t="s">
        <v>72</v>
      </c>
      <c r="AY82" s="201" t="s">
        <v>129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71</v>
      </c>
      <c r="E83" s="204" t="s">
        <v>80</v>
      </c>
      <c r="F83" s="204" t="s">
        <v>130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SUM(P84:P110)</f>
        <v>0</v>
      </c>
      <c r="Q83" s="198"/>
      <c r="R83" s="199">
        <f>SUM(R84:R110)</f>
        <v>0</v>
      </c>
      <c r="S83" s="198"/>
      <c r="T83" s="200">
        <f>SUM(T84:T110)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80</v>
      </c>
      <c r="AT83" s="202" t="s">
        <v>71</v>
      </c>
      <c r="AU83" s="202" t="s">
        <v>80</v>
      </c>
      <c r="AY83" s="201" t="s">
        <v>129</v>
      </c>
      <c r="BK83" s="203">
        <f>SUM(BK84:BK110)</f>
        <v>0</v>
      </c>
    </row>
    <row r="84" s="2" customFormat="1" ht="21.75" customHeight="1">
      <c r="A84" s="40"/>
      <c r="B84" s="41"/>
      <c r="C84" s="206" t="s">
        <v>80</v>
      </c>
      <c r="D84" s="206" t="s">
        <v>131</v>
      </c>
      <c r="E84" s="207" t="s">
        <v>841</v>
      </c>
      <c r="F84" s="208" t="s">
        <v>842</v>
      </c>
      <c r="G84" s="209" t="s">
        <v>198</v>
      </c>
      <c r="H84" s="210">
        <v>11625</v>
      </c>
      <c r="I84" s="211"/>
      <c r="J84" s="212">
        <f>ROUND(I84*H84,2)</f>
        <v>0</v>
      </c>
      <c r="K84" s="208" t="s">
        <v>135</v>
      </c>
      <c r="L84" s="46"/>
      <c r="M84" s="213" t="s">
        <v>19</v>
      </c>
      <c r="N84" s="214" t="s">
        <v>43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136</v>
      </c>
      <c r="AT84" s="217" t="s">
        <v>131</v>
      </c>
      <c r="AU84" s="217" t="s">
        <v>82</v>
      </c>
      <c r="AY84" s="19" t="s">
        <v>129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80</v>
      </c>
      <c r="BK84" s="218">
        <f>ROUND(I84*H84,2)</f>
        <v>0</v>
      </c>
      <c r="BL84" s="19" t="s">
        <v>136</v>
      </c>
      <c r="BM84" s="217" t="s">
        <v>843</v>
      </c>
    </row>
    <row r="85" s="2" customFormat="1">
      <c r="A85" s="40"/>
      <c r="B85" s="41"/>
      <c r="C85" s="42"/>
      <c r="D85" s="219" t="s">
        <v>138</v>
      </c>
      <c r="E85" s="42"/>
      <c r="F85" s="220" t="s">
        <v>844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138</v>
      </c>
      <c r="AU85" s="19" t="s">
        <v>82</v>
      </c>
    </row>
    <row r="86" s="2" customFormat="1">
      <c r="A86" s="40"/>
      <c r="B86" s="41"/>
      <c r="C86" s="42"/>
      <c r="D86" s="224" t="s">
        <v>140</v>
      </c>
      <c r="E86" s="42"/>
      <c r="F86" s="225" t="s">
        <v>845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140</v>
      </c>
      <c r="AU86" s="19" t="s">
        <v>82</v>
      </c>
    </row>
    <row r="87" s="13" customFormat="1">
      <c r="A87" s="13"/>
      <c r="B87" s="226"/>
      <c r="C87" s="227"/>
      <c r="D87" s="219" t="s">
        <v>142</v>
      </c>
      <c r="E87" s="228" t="s">
        <v>19</v>
      </c>
      <c r="F87" s="229" t="s">
        <v>846</v>
      </c>
      <c r="G87" s="227"/>
      <c r="H87" s="228" t="s">
        <v>19</v>
      </c>
      <c r="I87" s="230"/>
      <c r="J87" s="227"/>
      <c r="K87" s="227"/>
      <c r="L87" s="231"/>
      <c r="M87" s="232"/>
      <c r="N87" s="233"/>
      <c r="O87" s="233"/>
      <c r="P87" s="233"/>
      <c r="Q87" s="233"/>
      <c r="R87" s="233"/>
      <c r="S87" s="233"/>
      <c r="T87" s="234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5" t="s">
        <v>142</v>
      </c>
      <c r="AU87" s="235" t="s">
        <v>82</v>
      </c>
      <c r="AV87" s="13" t="s">
        <v>80</v>
      </c>
      <c r="AW87" s="13" t="s">
        <v>33</v>
      </c>
      <c r="AX87" s="13" t="s">
        <v>72</v>
      </c>
      <c r="AY87" s="235" t="s">
        <v>129</v>
      </c>
    </row>
    <row r="88" s="13" customFormat="1">
      <c r="A88" s="13"/>
      <c r="B88" s="226"/>
      <c r="C88" s="227"/>
      <c r="D88" s="219" t="s">
        <v>142</v>
      </c>
      <c r="E88" s="228" t="s">
        <v>19</v>
      </c>
      <c r="F88" s="229" t="s">
        <v>847</v>
      </c>
      <c r="G88" s="227"/>
      <c r="H88" s="228" t="s">
        <v>19</v>
      </c>
      <c r="I88" s="230"/>
      <c r="J88" s="227"/>
      <c r="K88" s="227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142</v>
      </c>
      <c r="AU88" s="235" t="s">
        <v>82</v>
      </c>
      <c r="AV88" s="13" t="s">
        <v>80</v>
      </c>
      <c r="AW88" s="13" t="s">
        <v>33</v>
      </c>
      <c r="AX88" s="13" t="s">
        <v>72</v>
      </c>
      <c r="AY88" s="235" t="s">
        <v>129</v>
      </c>
    </row>
    <row r="89" s="14" customFormat="1">
      <c r="A89" s="14"/>
      <c r="B89" s="236"/>
      <c r="C89" s="237"/>
      <c r="D89" s="219" t="s">
        <v>142</v>
      </c>
      <c r="E89" s="238" t="s">
        <v>19</v>
      </c>
      <c r="F89" s="239" t="s">
        <v>848</v>
      </c>
      <c r="G89" s="237"/>
      <c r="H89" s="240">
        <v>11625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142</v>
      </c>
      <c r="AU89" s="246" t="s">
        <v>82</v>
      </c>
      <c r="AV89" s="14" t="s">
        <v>82</v>
      </c>
      <c r="AW89" s="14" t="s">
        <v>33</v>
      </c>
      <c r="AX89" s="14" t="s">
        <v>72</v>
      </c>
      <c r="AY89" s="246" t="s">
        <v>129</v>
      </c>
    </row>
    <row r="90" s="2" customFormat="1" ht="21.75" customHeight="1">
      <c r="A90" s="40"/>
      <c r="B90" s="41"/>
      <c r="C90" s="206" t="s">
        <v>82</v>
      </c>
      <c r="D90" s="206" t="s">
        <v>131</v>
      </c>
      <c r="E90" s="207" t="s">
        <v>849</v>
      </c>
      <c r="F90" s="208" t="s">
        <v>850</v>
      </c>
      <c r="G90" s="209" t="s">
        <v>198</v>
      </c>
      <c r="H90" s="210">
        <v>3875</v>
      </c>
      <c r="I90" s="211"/>
      <c r="J90" s="212">
        <f>ROUND(I90*H90,2)</f>
        <v>0</v>
      </c>
      <c r="K90" s="208" t="s">
        <v>135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136</v>
      </c>
      <c r="AT90" s="217" t="s">
        <v>131</v>
      </c>
      <c r="AU90" s="217" t="s">
        <v>82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136</v>
      </c>
      <c r="BM90" s="217" t="s">
        <v>851</v>
      </c>
    </row>
    <row r="91" s="2" customFormat="1">
      <c r="A91" s="40"/>
      <c r="B91" s="41"/>
      <c r="C91" s="42"/>
      <c r="D91" s="219" t="s">
        <v>138</v>
      </c>
      <c r="E91" s="42"/>
      <c r="F91" s="220" t="s">
        <v>852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138</v>
      </c>
      <c r="AU91" s="19" t="s">
        <v>82</v>
      </c>
    </row>
    <row r="92" s="2" customFormat="1">
      <c r="A92" s="40"/>
      <c r="B92" s="41"/>
      <c r="C92" s="42"/>
      <c r="D92" s="224" t="s">
        <v>140</v>
      </c>
      <c r="E92" s="42"/>
      <c r="F92" s="225" t="s">
        <v>853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82</v>
      </c>
    </row>
    <row r="93" s="13" customFormat="1">
      <c r="A93" s="13"/>
      <c r="B93" s="226"/>
      <c r="C93" s="227"/>
      <c r="D93" s="219" t="s">
        <v>142</v>
      </c>
      <c r="E93" s="228" t="s">
        <v>19</v>
      </c>
      <c r="F93" s="229" t="s">
        <v>854</v>
      </c>
      <c r="G93" s="227"/>
      <c r="H93" s="228" t="s">
        <v>19</v>
      </c>
      <c r="I93" s="230"/>
      <c r="J93" s="227"/>
      <c r="K93" s="227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142</v>
      </c>
      <c r="AU93" s="235" t="s">
        <v>82</v>
      </c>
      <c r="AV93" s="13" t="s">
        <v>80</v>
      </c>
      <c r="AW93" s="13" t="s">
        <v>33</v>
      </c>
      <c r="AX93" s="13" t="s">
        <v>72</v>
      </c>
      <c r="AY93" s="235" t="s">
        <v>129</v>
      </c>
    </row>
    <row r="94" s="13" customFormat="1">
      <c r="A94" s="13"/>
      <c r="B94" s="226"/>
      <c r="C94" s="227"/>
      <c r="D94" s="219" t="s">
        <v>142</v>
      </c>
      <c r="E94" s="228" t="s">
        <v>19</v>
      </c>
      <c r="F94" s="229" t="s">
        <v>847</v>
      </c>
      <c r="G94" s="227"/>
      <c r="H94" s="228" t="s">
        <v>19</v>
      </c>
      <c r="I94" s="230"/>
      <c r="J94" s="227"/>
      <c r="K94" s="227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142</v>
      </c>
      <c r="AU94" s="235" t="s">
        <v>82</v>
      </c>
      <c r="AV94" s="13" t="s">
        <v>80</v>
      </c>
      <c r="AW94" s="13" t="s">
        <v>33</v>
      </c>
      <c r="AX94" s="13" t="s">
        <v>72</v>
      </c>
      <c r="AY94" s="235" t="s">
        <v>129</v>
      </c>
    </row>
    <row r="95" s="14" customFormat="1">
      <c r="A95" s="14"/>
      <c r="B95" s="236"/>
      <c r="C95" s="237"/>
      <c r="D95" s="219" t="s">
        <v>142</v>
      </c>
      <c r="E95" s="238" t="s">
        <v>19</v>
      </c>
      <c r="F95" s="239" t="s">
        <v>855</v>
      </c>
      <c r="G95" s="237"/>
      <c r="H95" s="240">
        <v>3875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142</v>
      </c>
      <c r="AU95" s="246" t="s">
        <v>82</v>
      </c>
      <c r="AV95" s="14" t="s">
        <v>82</v>
      </c>
      <c r="AW95" s="14" t="s">
        <v>33</v>
      </c>
      <c r="AX95" s="14" t="s">
        <v>72</v>
      </c>
      <c r="AY95" s="246" t="s">
        <v>129</v>
      </c>
    </row>
    <row r="96" s="2" customFormat="1" ht="24.15" customHeight="1">
      <c r="A96" s="40"/>
      <c r="B96" s="41"/>
      <c r="C96" s="206" t="s">
        <v>155</v>
      </c>
      <c r="D96" s="206" t="s">
        <v>131</v>
      </c>
      <c r="E96" s="207" t="s">
        <v>246</v>
      </c>
      <c r="F96" s="208" t="s">
        <v>247</v>
      </c>
      <c r="G96" s="209" t="s">
        <v>198</v>
      </c>
      <c r="H96" s="210">
        <v>11625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43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82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80</v>
      </c>
      <c r="BK96" s="218">
        <f>ROUND(I96*H96,2)</f>
        <v>0</v>
      </c>
      <c r="BL96" s="19" t="s">
        <v>136</v>
      </c>
      <c r="BM96" s="217" t="s">
        <v>856</v>
      </c>
    </row>
    <row r="97" s="2" customFormat="1">
      <c r="A97" s="40"/>
      <c r="B97" s="41"/>
      <c r="C97" s="42"/>
      <c r="D97" s="219" t="s">
        <v>138</v>
      </c>
      <c r="E97" s="42"/>
      <c r="F97" s="220" t="s">
        <v>249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82</v>
      </c>
    </row>
    <row r="98" s="13" customFormat="1">
      <c r="A98" s="13"/>
      <c r="B98" s="226"/>
      <c r="C98" s="227"/>
      <c r="D98" s="219" t="s">
        <v>142</v>
      </c>
      <c r="E98" s="228" t="s">
        <v>19</v>
      </c>
      <c r="F98" s="229" t="s">
        <v>846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142</v>
      </c>
      <c r="AU98" s="235" t="s">
        <v>82</v>
      </c>
      <c r="AV98" s="13" t="s">
        <v>80</v>
      </c>
      <c r="AW98" s="13" t="s">
        <v>33</v>
      </c>
      <c r="AX98" s="13" t="s">
        <v>72</v>
      </c>
      <c r="AY98" s="235" t="s">
        <v>129</v>
      </c>
    </row>
    <row r="99" s="13" customFormat="1">
      <c r="A99" s="13"/>
      <c r="B99" s="226"/>
      <c r="C99" s="227"/>
      <c r="D99" s="219" t="s">
        <v>142</v>
      </c>
      <c r="E99" s="228" t="s">
        <v>19</v>
      </c>
      <c r="F99" s="229" t="s">
        <v>847</v>
      </c>
      <c r="G99" s="227"/>
      <c r="H99" s="228" t="s">
        <v>19</v>
      </c>
      <c r="I99" s="230"/>
      <c r="J99" s="227"/>
      <c r="K99" s="227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142</v>
      </c>
      <c r="AU99" s="235" t="s">
        <v>82</v>
      </c>
      <c r="AV99" s="13" t="s">
        <v>80</v>
      </c>
      <c r="AW99" s="13" t="s">
        <v>33</v>
      </c>
      <c r="AX99" s="13" t="s">
        <v>72</v>
      </c>
      <c r="AY99" s="235" t="s">
        <v>129</v>
      </c>
    </row>
    <row r="100" s="14" customFormat="1">
      <c r="A100" s="14"/>
      <c r="B100" s="236"/>
      <c r="C100" s="237"/>
      <c r="D100" s="219" t="s">
        <v>142</v>
      </c>
      <c r="E100" s="238" t="s">
        <v>19</v>
      </c>
      <c r="F100" s="239" t="s">
        <v>848</v>
      </c>
      <c r="G100" s="237"/>
      <c r="H100" s="240">
        <v>11625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142</v>
      </c>
      <c r="AU100" s="246" t="s">
        <v>82</v>
      </c>
      <c r="AV100" s="14" t="s">
        <v>82</v>
      </c>
      <c r="AW100" s="14" t="s">
        <v>33</v>
      </c>
      <c r="AX100" s="14" t="s">
        <v>72</v>
      </c>
      <c r="AY100" s="246" t="s">
        <v>129</v>
      </c>
    </row>
    <row r="101" s="2" customFormat="1" ht="24.15" customHeight="1">
      <c r="A101" s="40"/>
      <c r="B101" s="41"/>
      <c r="C101" s="206" t="s">
        <v>136</v>
      </c>
      <c r="D101" s="206" t="s">
        <v>131</v>
      </c>
      <c r="E101" s="207" t="s">
        <v>251</v>
      </c>
      <c r="F101" s="208" t="s">
        <v>252</v>
      </c>
      <c r="G101" s="209" t="s">
        <v>198</v>
      </c>
      <c r="H101" s="210">
        <v>3875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136</v>
      </c>
      <c r="AT101" s="217" t="s">
        <v>131</v>
      </c>
      <c r="AU101" s="217" t="s">
        <v>82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136</v>
      </c>
      <c r="BM101" s="217" t="s">
        <v>857</v>
      </c>
    </row>
    <row r="102" s="2" customFormat="1">
      <c r="A102" s="40"/>
      <c r="B102" s="41"/>
      <c r="C102" s="42"/>
      <c r="D102" s="219" t="s">
        <v>138</v>
      </c>
      <c r="E102" s="42"/>
      <c r="F102" s="220" t="s">
        <v>254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138</v>
      </c>
      <c r="AU102" s="19" t="s">
        <v>82</v>
      </c>
    </row>
    <row r="103" s="13" customFormat="1">
      <c r="A103" s="13"/>
      <c r="B103" s="226"/>
      <c r="C103" s="227"/>
      <c r="D103" s="219" t="s">
        <v>142</v>
      </c>
      <c r="E103" s="228" t="s">
        <v>19</v>
      </c>
      <c r="F103" s="229" t="s">
        <v>854</v>
      </c>
      <c r="G103" s="227"/>
      <c r="H103" s="228" t="s">
        <v>19</v>
      </c>
      <c r="I103" s="230"/>
      <c r="J103" s="227"/>
      <c r="K103" s="227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142</v>
      </c>
      <c r="AU103" s="235" t="s">
        <v>82</v>
      </c>
      <c r="AV103" s="13" t="s">
        <v>80</v>
      </c>
      <c r="AW103" s="13" t="s">
        <v>33</v>
      </c>
      <c r="AX103" s="13" t="s">
        <v>72</v>
      </c>
      <c r="AY103" s="235" t="s">
        <v>129</v>
      </c>
    </row>
    <row r="104" s="13" customFormat="1">
      <c r="A104" s="13"/>
      <c r="B104" s="226"/>
      <c r="C104" s="227"/>
      <c r="D104" s="219" t="s">
        <v>142</v>
      </c>
      <c r="E104" s="228" t="s">
        <v>19</v>
      </c>
      <c r="F104" s="229" t="s">
        <v>847</v>
      </c>
      <c r="G104" s="227"/>
      <c r="H104" s="228" t="s">
        <v>19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142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129</v>
      </c>
    </row>
    <row r="105" s="14" customFormat="1">
      <c r="A105" s="14"/>
      <c r="B105" s="236"/>
      <c r="C105" s="237"/>
      <c r="D105" s="219" t="s">
        <v>142</v>
      </c>
      <c r="E105" s="238" t="s">
        <v>19</v>
      </c>
      <c r="F105" s="239" t="s">
        <v>855</v>
      </c>
      <c r="G105" s="237"/>
      <c r="H105" s="240">
        <v>3875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142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129</v>
      </c>
    </row>
    <row r="106" s="2" customFormat="1" ht="16.5" customHeight="1">
      <c r="A106" s="40"/>
      <c r="B106" s="41"/>
      <c r="C106" s="206" t="s">
        <v>168</v>
      </c>
      <c r="D106" s="206" t="s">
        <v>131</v>
      </c>
      <c r="E106" s="207" t="s">
        <v>271</v>
      </c>
      <c r="F106" s="208" t="s">
        <v>272</v>
      </c>
      <c r="G106" s="209" t="s">
        <v>266</v>
      </c>
      <c r="H106" s="210">
        <v>27900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43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136</v>
      </c>
      <c r="AT106" s="217" t="s">
        <v>131</v>
      </c>
      <c r="AU106" s="217" t="s">
        <v>82</v>
      </c>
      <c r="AY106" s="19" t="s">
        <v>129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136</v>
      </c>
      <c r="BM106" s="217" t="s">
        <v>858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274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82</v>
      </c>
    </row>
    <row r="108" s="13" customFormat="1">
      <c r="A108" s="13"/>
      <c r="B108" s="226"/>
      <c r="C108" s="227"/>
      <c r="D108" s="219" t="s">
        <v>142</v>
      </c>
      <c r="E108" s="228" t="s">
        <v>19</v>
      </c>
      <c r="F108" s="229" t="s">
        <v>847</v>
      </c>
      <c r="G108" s="227"/>
      <c r="H108" s="228" t="s">
        <v>19</v>
      </c>
      <c r="I108" s="230"/>
      <c r="J108" s="227"/>
      <c r="K108" s="227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142</v>
      </c>
      <c r="AU108" s="235" t="s">
        <v>82</v>
      </c>
      <c r="AV108" s="13" t="s">
        <v>80</v>
      </c>
      <c r="AW108" s="13" t="s">
        <v>33</v>
      </c>
      <c r="AX108" s="13" t="s">
        <v>72</v>
      </c>
      <c r="AY108" s="235" t="s">
        <v>129</v>
      </c>
    </row>
    <row r="109" s="14" customFormat="1">
      <c r="A109" s="14"/>
      <c r="B109" s="236"/>
      <c r="C109" s="237"/>
      <c r="D109" s="219" t="s">
        <v>142</v>
      </c>
      <c r="E109" s="238" t="s">
        <v>19</v>
      </c>
      <c r="F109" s="239" t="s">
        <v>859</v>
      </c>
      <c r="G109" s="237"/>
      <c r="H109" s="240">
        <v>15500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142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129</v>
      </c>
    </row>
    <row r="110" s="14" customFormat="1">
      <c r="A110" s="14"/>
      <c r="B110" s="236"/>
      <c r="C110" s="237"/>
      <c r="D110" s="219" t="s">
        <v>142</v>
      </c>
      <c r="E110" s="237"/>
      <c r="F110" s="239" t="s">
        <v>860</v>
      </c>
      <c r="G110" s="237"/>
      <c r="H110" s="240">
        <v>27900</v>
      </c>
      <c r="I110" s="241"/>
      <c r="J110" s="237"/>
      <c r="K110" s="237"/>
      <c r="L110" s="242"/>
      <c r="M110" s="273"/>
      <c r="N110" s="274"/>
      <c r="O110" s="274"/>
      <c r="P110" s="274"/>
      <c r="Q110" s="274"/>
      <c r="R110" s="274"/>
      <c r="S110" s="274"/>
      <c r="T110" s="27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142</v>
      </c>
      <c r="AU110" s="246" t="s">
        <v>82</v>
      </c>
      <c r="AV110" s="14" t="s">
        <v>82</v>
      </c>
      <c r="AW110" s="14" t="s">
        <v>4</v>
      </c>
      <c r="AX110" s="14" t="s">
        <v>80</v>
      </c>
      <c r="AY110" s="246" t="s">
        <v>129</v>
      </c>
    </row>
    <row r="111" s="2" customFormat="1" ht="6.96" customHeight="1">
      <c r="A111" s="40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46"/>
      <c r="M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</sheetData>
  <sheetProtection sheet="1" autoFilter="0" formatColumns="0" formatRows="0" objects="1" scenarios="1" spinCount="100000" saltValue="QcqkEE9QT01zyvpAMIrbeDhTbjTNz8ouhg30ri8BSxiyILtYM/sxEKSQei3MVdXb5pwseAoY7ZvTRPrgNjZzRg==" hashValue="PO3EBhRACvUR6tWsM+MSLyjddgXhAamyaW1izrBlLJE2wTFu8aNpOMP4CVA+T3zCcLbUsMGirw45mMaERNCg+g==" algorithmName="SHA-512" password="98D8"/>
  <autoFilter ref="C80:K110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4_01/122251407"/>
    <hyperlink ref="F92" r:id="rId2" display="https://podminky.urs.cz/item/CS_URS_2024_01/122351406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Přeložka silnice II/187 – Číhaň - Kolinec Oprava komunikace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861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5. 6. 2024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55.25" customHeight="1">
      <c r="A27" s="140"/>
      <c r="B27" s="141"/>
      <c r="C27" s="140"/>
      <c r="D27" s="140"/>
      <c r="E27" s="142" t="s">
        <v>98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ROUND((SUM(BE84:BE167)),  2)</f>
        <v>0</v>
      </c>
      <c r="G33" s="40"/>
      <c r="H33" s="40"/>
      <c r="I33" s="150">
        <v>0.20999999999999999</v>
      </c>
      <c r="J33" s="149">
        <f>ROUND(((SUM(BE84:BE167))*I33),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ROUND((SUM(BF84:BF167)),  2)</f>
        <v>0</v>
      </c>
      <c r="G34" s="40"/>
      <c r="H34" s="40"/>
      <c r="I34" s="150">
        <v>0.12</v>
      </c>
      <c r="J34" s="149">
        <f>ROUND(((SUM(BF84:BF167))*I34),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ROUND((SUM(BG84:BG167)),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ROUND((SUM(BH84:BH167)),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ROUND((SUM(BI84:BI167)),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Přeložka silnice II/187 – Číhaň - Kolinec Oprava komunikace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150 - Obnova definitivního dopravního značení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mezi obcemi Číhaň – Kolinec</v>
      </c>
      <c r="G52" s="42"/>
      <c r="H52" s="42"/>
      <c r="I52" s="34" t="s">
        <v>23</v>
      </c>
      <c r="J52" s="74" t="str">
        <f>IF(J12="","",J12)</f>
        <v>5. 6. 2024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</v>
      </c>
      <c r="G54" s="42"/>
      <c r="H54" s="42"/>
      <c r="I54" s="34" t="s">
        <v>31</v>
      </c>
      <c r="J54" s="38" t="str">
        <f>E21</f>
        <v>VIN Consult, s. r. 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109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110</v>
      </c>
      <c r="E63" s="176"/>
      <c r="F63" s="176"/>
      <c r="G63" s="176"/>
      <c r="H63" s="176"/>
      <c r="I63" s="176"/>
      <c r="J63" s="177">
        <f>J139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111</v>
      </c>
      <c r="E64" s="176"/>
      <c r="F64" s="176"/>
      <c r="G64" s="176"/>
      <c r="H64" s="176"/>
      <c r="I64" s="176"/>
      <c r="J64" s="177">
        <f>J161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114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Přeložka silnice II/187 – Číhaň - Kolinec Oprava komunikace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150 - Obnova definitivního dopravního značení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mezi obcemi Číhaň – Kolinec</v>
      </c>
      <c r="G78" s="42"/>
      <c r="H78" s="42"/>
      <c r="I78" s="34" t="s">
        <v>23</v>
      </c>
      <c r="J78" s="74" t="str">
        <f>IF(J12="","",J12)</f>
        <v>5. 6. 2024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SÚS Plzeňského kraje</v>
      </c>
      <c r="G80" s="42"/>
      <c r="H80" s="42"/>
      <c r="I80" s="34" t="s">
        <v>31</v>
      </c>
      <c r="J80" s="38" t="str">
        <f>E21</f>
        <v>VIN Consult, s. r. o.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115</v>
      </c>
      <c r="D83" s="182" t="s">
        <v>57</v>
      </c>
      <c r="E83" s="182" t="s">
        <v>53</v>
      </c>
      <c r="F83" s="182" t="s">
        <v>54</v>
      </c>
      <c r="G83" s="182" t="s">
        <v>116</v>
      </c>
      <c r="H83" s="182" t="s">
        <v>117</v>
      </c>
      <c r="I83" s="182" t="s">
        <v>118</v>
      </c>
      <c r="J83" s="182" t="s">
        <v>101</v>
      </c>
      <c r="K83" s="183" t="s">
        <v>119</v>
      </c>
      <c r="L83" s="184"/>
      <c r="M83" s="94" t="s">
        <v>19</v>
      </c>
      <c r="N83" s="95" t="s">
        <v>42</v>
      </c>
      <c r="O83" s="95" t="s">
        <v>120</v>
      </c>
      <c r="P83" s="95" t="s">
        <v>121</v>
      </c>
      <c r="Q83" s="95" t="s">
        <v>122</v>
      </c>
      <c r="R83" s="95" t="s">
        <v>123</v>
      </c>
      <c r="S83" s="95" t="s">
        <v>124</v>
      </c>
      <c r="T83" s="96" t="s">
        <v>125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126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1.9445600000000001</v>
      </c>
      <c r="S84" s="98"/>
      <c r="T84" s="188">
        <f>T85</f>
        <v>1.3760000000000001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102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127</v>
      </c>
      <c r="F85" s="193" t="s">
        <v>128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P86+P97+P139+P161</f>
        <v>0</v>
      </c>
      <c r="Q85" s="198"/>
      <c r="R85" s="199">
        <f>R86+R97+R139+R161</f>
        <v>1.9445600000000001</v>
      </c>
      <c r="S85" s="198"/>
      <c r="T85" s="200">
        <f>T86+T97+T139+T161</f>
        <v>1.3760000000000001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80</v>
      </c>
      <c r="AT85" s="202" t="s">
        <v>71</v>
      </c>
      <c r="AU85" s="202" t="s">
        <v>72</v>
      </c>
      <c r="AY85" s="201" t="s">
        <v>129</v>
      </c>
      <c r="BK85" s="203">
        <f>BK86+BK97+BK139+BK161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80</v>
      </c>
      <c r="F86" s="204" t="s">
        <v>130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SUM(P87:P96)</f>
        <v>0</v>
      </c>
      <c r="Q86" s="198"/>
      <c r="R86" s="199">
        <f>SUM(R87:R96)</f>
        <v>0</v>
      </c>
      <c r="S86" s="198"/>
      <c r="T86" s="200">
        <f>SUM(T87:T96)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80</v>
      </c>
      <c r="AT86" s="202" t="s">
        <v>71</v>
      </c>
      <c r="AU86" s="202" t="s">
        <v>80</v>
      </c>
      <c r="AY86" s="201" t="s">
        <v>129</v>
      </c>
      <c r="BK86" s="203">
        <f>SUM(BK87:BK96)</f>
        <v>0</v>
      </c>
    </row>
    <row r="87" s="2" customFormat="1" ht="24.15" customHeight="1">
      <c r="A87" s="40"/>
      <c r="B87" s="41"/>
      <c r="C87" s="206" t="s">
        <v>80</v>
      </c>
      <c r="D87" s="206" t="s">
        <v>131</v>
      </c>
      <c r="E87" s="207" t="s">
        <v>862</v>
      </c>
      <c r="F87" s="208" t="s">
        <v>863</v>
      </c>
      <c r="G87" s="209" t="s">
        <v>198</v>
      </c>
      <c r="H87" s="210">
        <v>6.4000000000000004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136</v>
      </c>
      <c r="AT87" s="217" t="s">
        <v>131</v>
      </c>
      <c r="AU87" s="217" t="s">
        <v>82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136</v>
      </c>
      <c r="BM87" s="217" t="s">
        <v>864</v>
      </c>
    </row>
    <row r="88" s="2" customFormat="1">
      <c r="A88" s="40"/>
      <c r="B88" s="41"/>
      <c r="C88" s="42"/>
      <c r="D88" s="219" t="s">
        <v>138</v>
      </c>
      <c r="E88" s="42"/>
      <c r="F88" s="220" t="s">
        <v>865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138</v>
      </c>
      <c r="AU88" s="19" t="s">
        <v>82</v>
      </c>
    </row>
    <row r="89" s="13" customFormat="1">
      <c r="A89" s="13"/>
      <c r="B89" s="226"/>
      <c r="C89" s="227"/>
      <c r="D89" s="219" t="s">
        <v>142</v>
      </c>
      <c r="E89" s="228" t="s">
        <v>19</v>
      </c>
      <c r="F89" s="229" t="s">
        <v>758</v>
      </c>
      <c r="G89" s="227"/>
      <c r="H89" s="228" t="s">
        <v>19</v>
      </c>
      <c r="I89" s="230"/>
      <c r="J89" s="227"/>
      <c r="K89" s="227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142</v>
      </c>
      <c r="AU89" s="235" t="s">
        <v>82</v>
      </c>
      <c r="AV89" s="13" t="s">
        <v>80</v>
      </c>
      <c r="AW89" s="13" t="s">
        <v>33</v>
      </c>
      <c r="AX89" s="13" t="s">
        <v>72</v>
      </c>
      <c r="AY89" s="235" t="s">
        <v>129</v>
      </c>
    </row>
    <row r="90" s="14" customFormat="1">
      <c r="A90" s="14"/>
      <c r="B90" s="236"/>
      <c r="C90" s="237"/>
      <c r="D90" s="219" t="s">
        <v>142</v>
      </c>
      <c r="E90" s="238" t="s">
        <v>19</v>
      </c>
      <c r="F90" s="239" t="s">
        <v>866</v>
      </c>
      <c r="G90" s="237"/>
      <c r="H90" s="240">
        <v>3.2000000000000002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142</v>
      </c>
      <c r="AU90" s="246" t="s">
        <v>82</v>
      </c>
      <c r="AV90" s="14" t="s">
        <v>82</v>
      </c>
      <c r="AW90" s="14" t="s">
        <v>33</v>
      </c>
      <c r="AX90" s="14" t="s">
        <v>72</v>
      </c>
      <c r="AY90" s="246" t="s">
        <v>129</v>
      </c>
    </row>
    <row r="91" s="13" customFormat="1">
      <c r="A91" s="13"/>
      <c r="B91" s="226"/>
      <c r="C91" s="227"/>
      <c r="D91" s="219" t="s">
        <v>142</v>
      </c>
      <c r="E91" s="228" t="s">
        <v>19</v>
      </c>
      <c r="F91" s="229" t="s">
        <v>763</v>
      </c>
      <c r="G91" s="227"/>
      <c r="H91" s="228" t="s">
        <v>19</v>
      </c>
      <c r="I91" s="230"/>
      <c r="J91" s="227"/>
      <c r="K91" s="227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142</v>
      </c>
      <c r="AU91" s="235" t="s">
        <v>82</v>
      </c>
      <c r="AV91" s="13" t="s">
        <v>80</v>
      </c>
      <c r="AW91" s="13" t="s">
        <v>33</v>
      </c>
      <c r="AX91" s="13" t="s">
        <v>72</v>
      </c>
      <c r="AY91" s="235" t="s">
        <v>129</v>
      </c>
    </row>
    <row r="92" s="14" customFormat="1">
      <c r="A92" s="14"/>
      <c r="B92" s="236"/>
      <c r="C92" s="237"/>
      <c r="D92" s="219" t="s">
        <v>142</v>
      </c>
      <c r="E92" s="238" t="s">
        <v>19</v>
      </c>
      <c r="F92" s="239" t="s">
        <v>867</v>
      </c>
      <c r="G92" s="237"/>
      <c r="H92" s="240">
        <v>3.2000000000000002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142</v>
      </c>
      <c r="AU92" s="246" t="s">
        <v>82</v>
      </c>
      <c r="AV92" s="14" t="s">
        <v>82</v>
      </c>
      <c r="AW92" s="14" t="s">
        <v>33</v>
      </c>
      <c r="AX92" s="14" t="s">
        <v>72</v>
      </c>
      <c r="AY92" s="246" t="s">
        <v>129</v>
      </c>
    </row>
    <row r="93" s="2" customFormat="1" ht="16.5" customHeight="1">
      <c r="A93" s="40"/>
      <c r="B93" s="41"/>
      <c r="C93" s="206" t="s">
        <v>82</v>
      </c>
      <c r="D93" s="206" t="s">
        <v>131</v>
      </c>
      <c r="E93" s="207" t="s">
        <v>278</v>
      </c>
      <c r="F93" s="208" t="s">
        <v>279</v>
      </c>
      <c r="G93" s="209" t="s">
        <v>198</v>
      </c>
      <c r="H93" s="210">
        <v>3.2000000000000002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82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136</v>
      </c>
      <c r="BM93" s="217" t="s">
        <v>868</v>
      </c>
    </row>
    <row r="94" s="2" customFormat="1">
      <c r="A94" s="40"/>
      <c r="B94" s="41"/>
      <c r="C94" s="42"/>
      <c r="D94" s="219" t="s">
        <v>138</v>
      </c>
      <c r="E94" s="42"/>
      <c r="F94" s="220" t="s">
        <v>281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82</v>
      </c>
    </row>
    <row r="95" s="2" customFormat="1">
      <c r="A95" s="40"/>
      <c r="B95" s="41"/>
      <c r="C95" s="42"/>
      <c r="D95" s="224" t="s">
        <v>140</v>
      </c>
      <c r="E95" s="42"/>
      <c r="F95" s="225" t="s">
        <v>282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140</v>
      </c>
      <c r="AU95" s="19" t="s">
        <v>82</v>
      </c>
    </row>
    <row r="96" s="14" customFormat="1">
      <c r="A96" s="14"/>
      <c r="B96" s="236"/>
      <c r="C96" s="237"/>
      <c r="D96" s="219" t="s">
        <v>142</v>
      </c>
      <c r="E96" s="238" t="s">
        <v>19</v>
      </c>
      <c r="F96" s="239" t="s">
        <v>866</v>
      </c>
      <c r="G96" s="237"/>
      <c r="H96" s="240">
        <v>3.2000000000000002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142</v>
      </c>
      <c r="AU96" s="246" t="s">
        <v>82</v>
      </c>
      <c r="AV96" s="14" t="s">
        <v>82</v>
      </c>
      <c r="AW96" s="14" t="s">
        <v>33</v>
      </c>
      <c r="AX96" s="14" t="s">
        <v>72</v>
      </c>
      <c r="AY96" s="246" t="s">
        <v>129</v>
      </c>
    </row>
    <row r="97" s="12" customFormat="1" ht="22.8" customHeight="1">
      <c r="A97" s="12"/>
      <c r="B97" s="190"/>
      <c r="C97" s="191"/>
      <c r="D97" s="192" t="s">
        <v>71</v>
      </c>
      <c r="E97" s="204" t="s">
        <v>203</v>
      </c>
      <c r="F97" s="204" t="s">
        <v>591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SUM(P98:P138)</f>
        <v>0</v>
      </c>
      <c r="Q97" s="198"/>
      <c r="R97" s="199">
        <f>SUM(R98:R138)</f>
        <v>1.9445600000000001</v>
      </c>
      <c r="S97" s="198"/>
      <c r="T97" s="200">
        <f>SUM(T98:T138)</f>
        <v>1.3760000000000001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80</v>
      </c>
      <c r="AT97" s="202" t="s">
        <v>71</v>
      </c>
      <c r="AU97" s="202" t="s">
        <v>80</v>
      </c>
      <c r="AY97" s="201" t="s">
        <v>129</v>
      </c>
      <c r="BK97" s="203">
        <f>SUM(BK98:BK138)</f>
        <v>0</v>
      </c>
    </row>
    <row r="98" s="2" customFormat="1" ht="16.5" customHeight="1">
      <c r="A98" s="40"/>
      <c r="B98" s="41"/>
      <c r="C98" s="206" t="s">
        <v>155</v>
      </c>
      <c r="D98" s="206" t="s">
        <v>131</v>
      </c>
      <c r="E98" s="207" t="s">
        <v>869</v>
      </c>
      <c r="F98" s="208" t="s">
        <v>870</v>
      </c>
      <c r="G98" s="209" t="s">
        <v>334</v>
      </c>
      <c r="H98" s="210">
        <v>16</v>
      </c>
      <c r="I98" s="211"/>
      <c r="J98" s="212">
        <f>ROUND(I98*H98,2)</f>
        <v>0</v>
      </c>
      <c r="K98" s="208" t="s">
        <v>135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0.00069999999999999999</v>
      </c>
      <c r="R98" s="215">
        <f>Q98*H98</f>
        <v>0.0112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136</v>
      </c>
      <c r="AT98" s="217" t="s">
        <v>131</v>
      </c>
      <c r="AU98" s="217" t="s">
        <v>82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136</v>
      </c>
      <c r="BM98" s="217" t="s">
        <v>871</v>
      </c>
    </row>
    <row r="99" s="2" customFormat="1">
      <c r="A99" s="40"/>
      <c r="B99" s="41"/>
      <c r="C99" s="42"/>
      <c r="D99" s="219" t="s">
        <v>138</v>
      </c>
      <c r="E99" s="42"/>
      <c r="F99" s="220" t="s">
        <v>872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138</v>
      </c>
      <c r="AU99" s="19" t="s">
        <v>82</v>
      </c>
    </row>
    <row r="100" s="2" customFormat="1">
      <c r="A100" s="40"/>
      <c r="B100" s="41"/>
      <c r="C100" s="42"/>
      <c r="D100" s="224" t="s">
        <v>140</v>
      </c>
      <c r="E100" s="42"/>
      <c r="F100" s="225" t="s">
        <v>873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140</v>
      </c>
      <c r="AU100" s="19" t="s">
        <v>82</v>
      </c>
    </row>
    <row r="101" s="13" customFormat="1">
      <c r="A101" s="13"/>
      <c r="B101" s="226"/>
      <c r="C101" s="227"/>
      <c r="D101" s="219" t="s">
        <v>142</v>
      </c>
      <c r="E101" s="228" t="s">
        <v>19</v>
      </c>
      <c r="F101" s="229" t="s">
        <v>874</v>
      </c>
      <c r="G101" s="227"/>
      <c r="H101" s="228" t="s">
        <v>19</v>
      </c>
      <c r="I101" s="230"/>
      <c r="J101" s="227"/>
      <c r="K101" s="227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142</v>
      </c>
      <c r="AU101" s="235" t="s">
        <v>82</v>
      </c>
      <c r="AV101" s="13" t="s">
        <v>80</v>
      </c>
      <c r="AW101" s="13" t="s">
        <v>33</v>
      </c>
      <c r="AX101" s="13" t="s">
        <v>72</v>
      </c>
      <c r="AY101" s="235" t="s">
        <v>129</v>
      </c>
    </row>
    <row r="102" s="14" customFormat="1">
      <c r="A102" s="14"/>
      <c r="B102" s="236"/>
      <c r="C102" s="237"/>
      <c r="D102" s="219" t="s">
        <v>142</v>
      </c>
      <c r="E102" s="238" t="s">
        <v>19</v>
      </c>
      <c r="F102" s="239" t="s">
        <v>875</v>
      </c>
      <c r="G102" s="237"/>
      <c r="H102" s="240">
        <v>2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142</v>
      </c>
      <c r="AU102" s="246" t="s">
        <v>82</v>
      </c>
      <c r="AV102" s="14" t="s">
        <v>82</v>
      </c>
      <c r="AW102" s="14" t="s">
        <v>33</v>
      </c>
      <c r="AX102" s="14" t="s">
        <v>72</v>
      </c>
      <c r="AY102" s="246" t="s">
        <v>129</v>
      </c>
    </row>
    <row r="103" s="14" customFormat="1">
      <c r="A103" s="14"/>
      <c r="B103" s="236"/>
      <c r="C103" s="237"/>
      <c r="D103" s="219" t="s">
        <v>142</v>
      </c>
      <c r="E103" s="238" t="s">
        <v>19</v>
      </c>
      <c r="F103" s="239" t="s">
        <v>876</v>
      </c>
      <c r="G103" s="237"/>
      <c r="H103" s="240">
        <v>2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142</v>
      </c>
      <c r="AU103" s="246" t="s">
        <v>82</v>
      </c>
      <c r="AV103" s="14" t="s">
        <v>82</v>
      </c>
      <c r="AW103" s="14" t="s">
        <v>33</v>
      </c>
      <c r="AX103" s="14" t="s">
        <v>72</v>
      </c>
      <c r="AY103" s="246" t="s">
        <v>129</v>
      </c>
    </row>
    <row r="104" s="14" customFormat="1">
      <c r="A104" s="14"/>
      <c r="B104" s="236"/>
      <c r="C104" s="237"/>
      <c r="D104" s="219" t="s">
        <v>142</v>
      </c>
      <c r="E104" s="238" t="s">
        <v>19</v>
      </c>
      <c r="F104" s="239" t="s">
        <v>877</v>
      </c>
      <c r="G104" s="237"/>
      <c r="H104" s="240">
        <v>8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142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129</v>
      </c>
    </row>
    <row r="105" s="14" customFormat="1">
      <c r="A105" s="14"/>
      <c r="B105" s="236"/>
      <c r="C105" s="237"/>
      <c r="D105" s="219" t="s">
        <v>142</v>
      </c>
      <c r="E105" s="238" t="s">
        <v>19</v>
      </c>
      <c r="F105" s="239" t="s">
        <v>878</v>
      </c>
      <c r="G105" s="237"/>
      <c r="H105" s="240">
        <v>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142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129</v>
      </c>
    </row>
    <row r="106" s="2" customFormat="1" ht="16.5" customHeight="1">
      <c r="A106" s="40"/>
      <c r="B106" s="41"/>
      <c r="C106" s="258" t="s">
        <v>136</v>
      </c>
      <c r="D106" s="258" t="s">
        <v>236</v>
      </c>
      <c r="E106" s="259" t="s">
        <v>879</v>
      </c>
      <c r="F106" s="260" t="s">
        <v>880</v>
      </c>
      <c r="G106" s="261" t="s">
        <v>334</v>
      </c>
      <c r="H106" s="262">
        <v>12</v>
      </c>
      <c r="I106" s="263"/>
      <c r="J106" s="264">
        <f>ROUND(I106*H106,2)</f>
        <v>0</v>
      </c>
      <c r="K106" s="260" t="s">
        <v>135</v>
      </c>
      <c r="L106" s="265"/>
      <c r="M106" s="266" t="s">
        <v>19</v>
      </c>
      <c r="N106" s="267" t="s">
        <v>43</v>
      </c>
      <c r="O106" s="86"/>
      <c r="P106" s="215">
        <f>O106*H106</f>
        <v>0</v>
      </c>
      <c r="Q106" s="215">
        <v>0.0050000000000000001</v>
      </c>
      <c r="R106" s="215">
        <f>Q106*H106</f>
        <v>0.059999999999999998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195</v>
      </c>
      <c r="AT106" s="217" t="s">
        <v>236</v>
      </c>
      <c r="AU106" s="217" t="s">
        <v>82</v>
      </c>
      <c r="AY106" s="19" t="s">
        <v>129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80</v>
      </c>
      <c r="BK106" s="218">
        <f>ROUND(I106*H106,2)</f>
        <v>0</v>
      </c>
      <c r="BL106" s="19" t="s">
        <v>136</v>
      </c>
      <c r="BM106" s="217" t="s">
        <v>881</v>
      </c>
    </row>
    <row r="107" s="2" customFormat="1">
      <c r="A107" s="40"/>
      <c r="B107" s="41"/>
      <c r="C107" s="42"/>
      <c r="D107" s="219" t="s">
        <v>138</v>
      </c>
      <c r="E107" s="42"/>
      <c r="F107" s="220" t="s">
        <v>880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138</v>
      </c>
      <c r="AU107" s="19" t="s">
        <v>82</v>
      </c>
    </row>
    <row r="108" s="14" customFormat="1">
      <c r="A108" s="14"/>
      <c r="B108" s="236"/>
      <c r="C108" s="237"/>
      <c r="D108" s="219" t="s">
        <v>142</v>
      </c>
      <c r="E108" s="238" t="s">
        <v>19</v>
      </c>
      <c r="F108" s="239" t="s">
        <v>877</v>
      </c>
      <c r="G108" s="237"/>
      <c r="H108" s="240">
        <v>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142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129</v>
      </c>
    </row>
    <row r="109" s="14" customFormat="1">
      <c r="A109" s="14"/>
      <c r="B109" s="236"/>
      <c r="C109" s="237"/>
      <c r="D109" s="219" t="s">
        <v>142</v>
      </c>
      <c r="E109" s="238" t="s">
        <v>19</v>
      </c>
      <c r="F109" s="239" t="s">
        <v>878</v>
      </c>
      <c r="G109" s="237"/>
      <c r="H109" s="240">
        <v>4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142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129</v>
      </c>
    </row>
    <row r="110" s="2" customFormat="1" ht="16.5" customHeight="1">
      <c r="A110" s="40"/>
      <c r="B110" s="41"/>
      <c r="C110" s="258" t="s">
        <v>168</v>
      </c>
      <c r="D110" s="258" t="s">
        <v>236</v>
      </c>
      <c r="E110" s="259" t="s">
        <v>882</v>
      </c>
      <c r="F110" s="260" t="s">
        <v>883</v>
      </c>
      <c r="G110" s="261" t="s">
        <v>334</v>
      </c>
      <c r="H110" s="262">
        <v>4</v>
      </c>
      <c r="I110" s="263"/>
      <c r="J110" s="264">
        <f>ROUND(I110*H110,2)</f>
        <v>0</v>
      </c>
      <c r="K110" s="260" t="s">
        <v>135</v>
      </c>
      <c r="L110" s="265"/>
      <c r="M110" s="266" t="s">
        <v>19</v>
      </c>
      <c r="N110" s="267" t="s">
        <v>43</v>
      </c>
      <c r="O110" s="86"/>
      <c r="P110" s="215">
        <f>O110*H110</f>
        <v>0</v>
      </c>
      <c r="Q110" s="215">
        <v>0.0025000000000000001</v>
      </c>
      <c r="R110" s="215">
        <f>Q110*H110</f>
        <v>0.01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195</v>
      </c>
      <c r="AT110" s="217" t="s">
        <v>236</v>
      </c>
      <c r="AU110" s="217" t="s">
        <v>82</v>
      </c>
      <c r="AY110" s="19" t="s">
        <v>129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136</v>
      </c>
      <c r="BM110" s="217" t="s">
        <v>884</v>
      </c>
    </row>
    <row r="111" s="2" customFormat="1">
      <c r="A111" s="40"/>
      <c r="B111" s="41"/>
      <c r="C111" s="42"/>
      <c r="D111" s="219" t="s">
        <v>138</v>
      </c>
      <c r="E111" s="42"/>
      <c r="F111" s="220" t="s">
        <v>883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138</v>
      </c>
      <c r="AU111" s="19" t="s">
        <v>82</v>
      </c>
    </row>
    <row r="112" s="14" customFormat="1">
      <c r="A112" s="14"/>
      <c r="B112" s="236"/>
      <c r="C112" s="237"/>
      <c r="D112" s="219" t="s">
        <v>142</v>
      </c>
      <c r="E112" s="238" t="s">
        <v>19</v>
      </c>
      <c r="F112" s="239" t="s">
        <v>875</v>
      </c>
      <c r="G112" s="237"/>
      <c r="H112" s="240">
        <v>2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142</v>
      </c>
      <c r="AU112" s="246" t="s">
        <v>82</v>
      </c>
      <c r="AV112" s="14" t="s">
        <v>82</v>
      </c>
      <c r="AW112" s="14" t="s">
        <v>33</v>
      </c>
      <c r="AX112" s="14" t="s">
        <v>72</v>
      </c>
      <c r="AY112" s="246" t="s">
        <v>129</v>
      </c>
    </row>
    <row r="113" s="14" customFormat="1">
      <c r="A113" s="14"/>
      <c r="B113" s="236"/>
      <c r="C113" s="237"/>
      <c r="D113" s="219" t="s">
        <v>142</v>
      </c>
      <c r="E113" s="238" t="s">
        <v>19</v>
      </c>
      <c r="F113" s="239" t="s">
        <v>876</v>
      </c>
      <c r="G113" s="237"/>
      <c r="H113" s="240">
        <v>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142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129</v>
      </c>
    </row>
    <row r="114" s="2" customFormat="1" ht="16.5" customHeight="1">
      <c r="A114" s="40"/>
      <c r="B114" s="41"/>
      <c r="C114" s="206" t="s">
        <v>178</v>
      </c>
      <c r="D114" s="206" t="s">
        <v>131</v>
      </c>
      <c r="E114" s="207" t="s">
        <v>885</v>
      </c>
      <c r="F114" s="208" t="s">
        <v>886</v>
      </c>
      <c r="G114" s="209" t="s">
        <v>334</v>
      </c>
      <c r="H114" s="210">
        <v>16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43</v>
      </c>
      <c r="O114" s="86"/>
      <c r="P114" s="215">
        <f>O114*H114</f>
        <v>0</v>
      </c>
      <c r="Q114" s="215">
        <v>0.10940999999999999</v>
      </c>
      <c r="R114" s="215">
        <f>Q114*H114</f>
        <v>1.7505599999999999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136</v>
      </c>
      <c r="AT114" s="217" t="s">
        <v>131</v>
      </c>
      <c r="AU114" s="217" t="s">
        <v>82</v>
      </c>
      <c r="AY114" s="19" t="s">
        <v>129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80</v>
      </c>
      <c r="BK114" s="218">
        <f>ROUND(I114*H114,2)</f>
        <v>0</v>
      </c>
      <c r="BL114" s="19" t="s">
        <v>136</v>
      </c>
      <c r="BM114" s="217" t="s">
        <v>887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888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82</v>
      </c>
    </row>
    <row r="116" s="2" customFormat="1">
      <c r="A116" s="40"/>
      <c r="B116" s="41"/>
      <c r="C116" s="42"/>
      <c r="D116" s="224" t="s">
        <v>140</v>
      </c>
      <c r="E116" s="42"/>
      <c r="F116" s="225" t="s">
        <v>889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140</v>
      </c>
      <c r="AU116" s="19" t="s">
        <v>82</v>
      </c>
    </row>
    <row r="117" s="13" customFormat="1">
      <c r="A117" s="13"/>
      <c r="B117" s="226"/>
      <c r="C117" s="227"/>
      <c r="D117" s="219" t="s">
        <v>142</v>
      </c>
      <c r="E117" s="228" t="s">
        <v>19</v>
      </c>
      <c r="F117" s="229" t="s">
        <v>874</v>
      </c>
      <c r="G117" s="227"/>
      <c r="H117" s="228" t="s">
        <v>19</v>
      </c>
      <c r="I117" s="230"/>
      <c r="J117" s="227"/>
      <c r="K117" s="227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142</v>
      </c>
      <c r="AU117" s="235" t="s">
        <v>82</v>
      </c>
      <c r="AV117" s="13" t="s">
        <v>80</v>
      </c>
      <c r="AW117" s="13" t="s">
        <v>33</v>
      </c>
      <c r="AX117" s="13" t="s">
        <v>72</v>
      </c>
      <c r="AY117" s="235" t="s">
        <v>129</v>
      </c>
    </row>
    <row r="118" s="13" customFormat="1">
      <c r="A118" s="13"/>
      <c r="B118" s="226"/>
      <c r="C118" s="227"/>
      <c r="D118" s="219" t="s">
        <v>142</v>
      </c>
      <c r="E118" s="228" t="s">
        <v>19</v>
      </c>
      <c r="F118" s="229" t="s">
        <v>890</v>
      </c>
      <c r="G118" s="227"/>
      <c r="H118" s="228" t="s">
        <v>19</v>
      </c>
      <c r="I118" s="230"/>
      <c r="J118" s="227"/>
      <c r="K118" s="227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142</v>
      </c>
      <c r="AU118" s="235" t="s">
        <v>82</v>
      </c>
      <c r="AV118" s="13" t="s">
        <v>80</v>
      </c>
      <c r="AW118" s="13" t="s">
        <v>33</v>
      </c>
      <c r="AX118" s="13" t="s">
        <v>72</v>
      </c>
      <c r="AY118" s="235" t="s">
        <v>129</v>
      </c>
    </row>
    <row r="119" s="13" customFormat="1">
      <c r="A119" s="13"/>
      <c r="B119" s="226"/>
      <c r="C119" s="227"/>
      <c r="D119" s="219" t="s">
        <v>142</v>
      </c>
      <c r="E119" s="228" t="s">
        <v>19</v>
      </c>
      <c r="F119" s="229" t="s">
        <v>891</v>
      </c>
      <c r="G119" s="227"/>
      <c r="H119" s="228" t="s">
        <v>19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142</v>
      </c>
      <c r="AU119" s="235" t="s">
        <v>82</v>
      </c>
      <c r="AV119" s="13" t="s">
        <v>80</v>
      </c>
      <c r="AW119" s="13" t="s">
        <v>33</v>
      </c>
      <c r="AX119" s="13" t="s">
        <v>72</v>
      </c>
      <c r="AY119" s="235" t="s">
        <v>129</v>
      </c>
    </row>
    <row r="120" s="14" customFormat="1">
      <c r="A120" s="14"/>
      <c r="B120" s="236"/>
      <c r="C120" s="237"/>
      <c r="D120" s="219" t="s">
        <v>142</v>
      </c>
      <c r="E120" s="238" t="s">
        <v>19</v>
      </c>
      <c r="F120" s="239" t="s">
        <v>875</v>
      </c>
      <c r="G120" s="237"/>
      <c r="H120" s="240">
        <v>2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142</v>
      </c>
      <c r="AU120" s="246" t="s">
        <v>82</v>
      </c>
      <c r="AV120" s="14" t="s">
        <v>82</v>
      </c>
      <c r="AW120" s="14" t="s">
        <v>33</v>
      </c>
      <c r="AX120" s="14" t="s">
        <v>72</v>
      </c>
      <c r="AY120" s="246" t="s">
        <v>129</v>
      </c>
    </row>
    <row r="121" s="14" customFormat="1">
      <c r="A121" s="14"/>
      <c r="B121" s="236"/>
      <c r="C121" s="237"/>
      <c r="D121" s="219" t="s">
        <v>142</v>
      </c>
      <c r="E121" s="238" t="s">
        <v>19</v>
      </c>
      <c r="F121" s="239" t="s">
        <v>876</v>
      </c>
      <c r="G121" s="237"/>
      <c r="H121" s="240">
        <v>2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142</v>
      </c>
      <c r="AU121" s="246" t="s">
        <v>82</v>
      </c>
      <c r="AV121" s="14" t="s">
        <v>82</v>
      </c>
      <c r="AW121" s="14" t="s">
        <v>33</v>
      </c>
      <c r="AX121" s="14" t="s">
        <v>72</v>
      </c>
      <c r="AY121" s="246" t="s">
        <v>129</v>
      </c>
    </row>
    <row r="122" s="14" customFormat="1">
      <c r="A122" s="14"/>
      <c r="B122" s="236"/>
      <c r="C122" s="237"/>
      <c r="D122" s="219" t="s">
        <v>142</v>
      </c>
      <c r="E122" s="238" t="s">
        <v>19</v>
      </c>
      <c r="F122" s="239" t="s">
        <v>877</v>
      </c>
      <c r="G122" s="237"/>
      <c r="H122" s="240">
        <v>8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142</v>
      </c>
      <c r="AU122" s="246" t="s">
        <v>82</v>
      </c>
      <c r="AV122" s="14" t="s">
        <v>82</v>
      </c>
      <c r="AW122" s="14" t="s">
        <v>33</v>
      </c>
      <c r="AX122" s="14" t="s">
        <v>72</v>
      </c>
      <c r="AY122" s="246" t="s">
        <v>129</v>
      </c>
    </row>
    <row r="123" s="14" customFormat="1">
      <c r="A123" s="14"/>
      <c r="B123" s="236"/>
      <c r="C123" s="237"/>
      <c r="D123" s="219" t="s">
        <v>142</v>
      </c>
      <c r="E123" s="238" t="s">
        <v>19</v>
      </c>
      <c r="F123" s="239" t="s">
        <v>878</v>
      </c>
      <c r="G123" s="237"/>
      <c r="H123" s="240">
        <v>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142</v>
      </c>
      <c r="AU123" s="246" t="s">
        <v>82</v>
      </c>
      <c r="AV123" s="14" t="s">
        <v>82</v>
      </c>
      <c r="AW123" s="14" t="s">
        <v>33</v>
      </c>
      <c r="AX123" s="14" t="s">
        <v>72</v>
      </c>
      <c r="AY123" s="246" t="s">
        <v>129</v>
      </c>
    </row>
    <row r="124" s="2" customFormat="1" ht="16.5" customHeight="1">
      <c r="A124" s="40"/>
      <c r="B124" s="41"/>
      <c r="C124" s="258" t="s">
        <v>189</v>
      </c>
      <c r="D124" s="258" t="s">
        <v>236</v>
      </c>
      <c r="E124" s="259" t="s">
        <v>892</v>
      </c>
      <c r="F124" s="260" t="s">
        <v>893</v>
      </c>
      <c r="G124" s="261" t="s">
        <v>334</v>
      </c>
      <c r="H124" s="262">
        <v>16</v>
      </c>
      <c r="I124" s="263"/>
      <c r="J124" s="264">
        <f>ROUND(I124*H124,2)</f>
        <v>0</v>
      </c>
      <c r="K124" s="260" t="s">
        <v>135</v>
      </c>
      <c r="L124" s="265"/>
      <c r="M124" s="266" t="s">
        <v>19</v>
      </c>
      <c r="N124" s="267" t="s">
        <v>43</v>
      </c>
      <c r="O124" s="86"/>
      <c r="P124" s="215">
        <f>O124*H124</f>
        <v>0</v>
      </c>
      <c r="Q124" s="215">
        <v>0.0064999999999999997</v>
      </c>
      <c r="R124" s="215">
        <f>Q124*H124</f>
        <v>0.104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195</v>
      </c>
      <c r="AT124" s="217" t="s">
        <v>236</v>
      </c>
      <c r="AU124" s="217" t="s">
        <v>82</v>
      </c>
      <c r="AY124" s="19" t="s">
        <v>129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80</v>
      </c>
      <c r="BK124" s="218">
        <f>ROUND(I124*H124,2)</f>
        <v>0</v>
      </c>
      <c r="BL124" s="19" t="s">
        <v>136</v>
      </c>
      <c r="BM124" s="217" t="s">
        <v>894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893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82</v>
      </c>
    </row>
    <row r="126" s="2" customFormat="1" ht="16.5" customHeight="1">
      <c r="A126" s="40"/>
      <c r="B126" s="41"/>
      <c r="C126" s="258" t="s">
        <v>195</v>
      </c>
      <c r="D126" s="258" t="s">
        <v>236</v>
      </c>
      <c r="E126" s="259" t="s">
        <v>895</v>
      </c>
      <c r="F126" s="260" t="s">
        <v>896</v>
      </c>
      <c r="G126" s="261" t="s">
        <v>334</v>
      </c>
      <c r="H126" s="262">
        <v>16</v>
      </c>
      <c r="I126" s="263"/>
      <c r="J126" s="264">
        <f>ROUND(I126*H126,2)</f>
        <v>0</v>
      </c>
      <c r="K126" s="260" t="s">
        <v>135</v>
      </c>
      <c r="L126" s="265"/>
      <c r="M126" s="266" t="s">
        <v>19</v>
      </c>
      <c r="N126" s="267" t="s">
        <v>43</v>
      </c>
      <c r="O126" s="86"/>
      <c r="P126" s="215">
        <f>O126*H126</f>
        <v>0</v>
      </c>
      <c r="Q126" s="215">
        <v>0.00040000000000000002</v>
      </c>
      <c r="R126" s="215">
        <f>Q126*H126</f>
        <v>0.0064000000000000003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195</v>
      </c>
      <c r="AT126" s="217" t="s">
        <v>236</v>
      </c>
      <c r="AU126" s="217" t="s">
        <v>82</v>
      </c>
      <c r="AY126" s="19" t="s">
        <v>129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136</v>
      </c>
      <c r="BM126" s="217" t="s">
        <v>897</v>
      </c>
    </row>
    <row r="127" s="2" customFormat="1">
      <c r="A127" s="40"/>
      <c r="B127" s="41"/>
      <c r="C127" s="42"/>
      <c r="D127" s="219" t="s">
        <v>138</v>
      </c>
      <c r="E127" s="42"/>
      <c r="F127" s="220" t="s">
        <v>896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138</v>
      </c>
      <c r="AU127" s="19" t="s">
        <v>82</v>
      </c>
    </row>
    <row r="128" s="2" customFormat="1" ht="16.5" customHeight="1">
      <c r="A128" s="40"/>
      <c r="B128" s="41"/>
      <c r="C128" s="258" t="s">
        <v>203</v>
      </c>
      <c r="D128" s="258" t="s">
        <v>236</v>
      </c>
      <c r="E128" s="259" t="s">
        <v>898</v>
      </c>
      <c r="F128" s="260" t="s">
        <v>899</v>
      </c>
      <c r="G128" s="261" t="s">
        <v>334</v>
      </c>
      <c r="H128" s="262">
        <v>16</v>
      </c>
      <c r="I128" s="263"/>
      <c r="J128" s="264">
        <f>ROUND(I128*H128,2)</f>
        <v>0</v>
      </c>
      <c r="K128" s="260" t="s">
        <v>135</v>
      </c>
      <c r="L128" s="265"/>
      <c r="M128" s="266" t="s">
        <v>19</v>
      </c>
      <c r="N128" s="267" t="s">
        <v>43</v>
      </c>
      <c r="O128" s="86"/>
      <c r="P128" s="215">
        <f>O128*H128</f>
        <v>0</v>
      </c>
      <c r="Q128" s="215">
        <v>0.00014999999999999999</v>
      </c>
      <c r="R128" s="215">
        <f>Q128*H128</f>
        <v>0.0023999999999999998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195</v>
      </c>
      <c r="AT128" s="217" t="s">
        <v>236</v>
      </c>
      <c r="AU128" s="217" t="s">
        <v>82</v>
      </c>
      <c r="AY128" s="19" t="s">
        <v>129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80</v>
      </c>
      <c r="BK128" s="218">
        <f>ROUND(I128*H128,2)</f>
        <v>0</v>
      </c>
      <c r="BL128" s="19" t="s">
        <v>136</v>
      </c>
      <c r="BM128" s="217" t="s">
        <v>900</v>
      </c>
    </row>
    <row r="129" s="2" customFormat="1">
      <c r="A129" s="40"/>
      <c r="B129" s="41"/>
      <c r="C129" s="42"/>
      <c r="D129" s="219" t="s">
        <v>138</v>
      </c>
      <c r="E129" s="42"/>
      <c r="F129" s="220" t="s">
        <v>899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82</v>
      </c>
    </row>
    <row r="130" s="2" customFormat="1" ht="16.5" customHeight="1">
      <c r="A130" s="40"/>
      <c r="B130" s="41"/>
      <c r="C130" s="206" t="s">
        <v>211</v>
      </c>
      <c r="D130" s="206" t="s">
        <v>131</v>
      </c>
      <c r="E130" s="207" t="s">
        <v>901</v>
      </c>
      <c r="F130" s="208" t="s">
        <v>902</v>
      </c>
      <c r="G130" s="209" t="s">
        <v>334</v>
      </c>
      <c r="H130" s="210">
        <v>16</v>
      </c>
      <c r="I130" s="211"/>
      <c r="J130" s="212">
        <f>ROUND(I130*H130,2)</f>
        <v>0</v>
      </c>
      <c r="K130" s="208" t="s">
        <v>135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0.082000000000000003</v>
      </c>
      <c r="T130" s="216">
        <f>S130*H130</f>
        <v>1.3120000000000001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136</v>
      </c>
      <c r="AT130" s="217" t="s">
        <v>131</v>
      </c>
      <c r="AU130" s="217" t="s">
        <v>82</v>
      </c>
      <c r="AY130" s="19" t="s">
        <v>129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136</v>
      </c>
      <c r="BM130" s="217" t="s">
        <v>903</v>
      </c>
    </row>
    <row r="131" s="2" customFormat="1">
      <c r="A131" s="40"/>
      <c r="B131" s="41"/>
      <c r="C131" s="42"/>
      <c r="D131" s="219" t="s">
        <v>138</v>
      </c>
      <c r="E131" s="42"/>
      <c r="F131" s="220" t="s">
        <v>904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138</v>
      </c>
      <c r="AU131" s="19" t="s">
        <v>82</v>
      </c>
    </row>
    <row r="132" s="2" customFormat="1">
      <c r="A132" s="40"/>
      <c r="B132" s="41"/>
      <c r="C132" s="42"/>
      <c r="D132" s="224" t="s">
        <v>140</v>
      </c>
      <c r="E132" s="42"/>
      <c r="F132" s="225" t="s">
        <v>905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140</v>
      </c>
      <c r="AU132" s="19" t="s">
        <v>82</v>
      </c>
    </row>
    <row r="133" s="13" customFormat="1">
      <c r="A133" s="13"/>
      <c r="B133" s="226"/>
      <c r="C133" s="227"/>
      <c r="D133" s="219" t="s">
        <v>142</v>
      </c>
      <c r="E133" s="228" t="s">
        <v>19</v>
      </c>
      <c r="F133" s="229" t="s">
        <v>906</v>
      </c>
      <c r="G133" s="227"/>
      <c r="H133" s="228" t="s">
        <v>19</v>
      </c>
      <c r="I133" s="230"/>
      <c r="J133" s="227"/>
      <c r="K133" s="227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142</v>
      </c>
      <c r="AU133" s="235" t="s">
        <v>82</v>
      </c>
      <c r="AV133" s="13" t="s">
        <v>80</v>
      </c>
      <c r="AW133" s="13" t="s">
        <v>33</v>
      </c>
      <c r="AX133" s="13" t="s">
        <v>72</v>
      </c>
      <c r="AY133" s="235" t="s">
        <v>129</v>
      </c>
    </row>
    <row r="134" s="14" customFormat="1">
      <c r="A134" s="14"/>
      <c r="B134" s="236"/>
      <c r="C134" s="237"/>
      <c r="D134" s="219" t="s">
        <v>142</v>
      </c>
      <c r="E134" s="238" t="s">
        <v>19</v>
      </c>
      <c r="F134" s="239" t="s">
        <v>8</v>
      </c>
      <c r="G134" s="237"/>
      <c r="H134" s="240">
        <v>12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142</v>
      </c>
      <c r="AU134" s="246" t="s">
        <v>82</v>
      </c>
      <c r="AV134" s="14" t="s">
        <v>82</v>
      </c>
      <c r="AW134" s="14" t="s">
        <v>33</v>
      </c>
      <c r="AX134" s="14" t="s">
        <v>72</v>
      </c>
      <c r="AY134" s="246" t="s">
        <v>129</v>
      </c>
    </row>
    <row r="135" s="14" customFormat="1">
      <c r="A135" s="14"/>
      <c r="B135" s="236"/>
      <c r="C135" s="237"/>
      <c r="D135" s="219" t="s">
        <v>142</v>
      </c>
      <c r="E135" s="238" t="s">
        <v>19</v>
      </c>
      <c r="F135" s="239" t="s">
        <v>136</v>
      </c>
      <c r="G135" s="237"/>
      <c r="H135" s="240">
        <v>4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142</v>
      </c>
      <c r="AU135" s="246" t="s">
        <v>82</v>
      </c>
      <c r="AV135" s="14" t="s">
        <v>82</v>
      </c>
      <c r="AW135" s="14" t="s">
        <v>33</v>
      </c>
      <c r="AX135" s="14" t="s">
        <v>72</v>
      </c>
      <c r="AY135" s="246" t="s">
        <v>129</v>
      </c>
    </row>
    <row r="136" s="2" customFormat="1" ht="16.5" customHeight="1">
      <c r="A136" s="40"/>
      <c r="B136" s="41"/>
      <c r="C136" s="206" t="s">
        <v>218</v>
      </c>
      <c r="D136" s="206" t="s">
        <v>131</v>
      </c>
      <c r="E136" s="207" t="s">
        <v>907</v>
      </c>
      <c r="F136" s="208" t="s">
        <v>908</v>
      </c>
      <c r="G136" s="209" t="s">
        <v>334</v>
      </c>
      <c r="H136" s="210">
        <v>16</v>
      </c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0.0040000000000000001</v>
      </c>
      <c r="T136" s="216">
        <f>S136*H136</f>
        <v>0.064000000000000001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136</v>
      </c>
      <c r="AT136" s="217" t="s">
        <v>131</v>
      </c>
      <c r="AU136" s="217" t="s">
        <v>82</v>
      </c>
      <c r="AY136" s="19" t="s">
        <v>129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136</v>
      </c>
      <c r="BM136" s="217" t="s">
        <v>909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910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82</v>
      </c>
    </row>
    <row r="138" s="2" customFormat="1">
      <c r="A138" s="40"/>
      <c r="B138" s="41"/>
      <c r="C138" s="42"/>
      <c r="D138" s="224" t="s">
        <v>140</v>
      </c>
      <c r="E138" s="42"/>
      <c r="F138" s="225" t="s">
        <v>911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140</v>
      </c>
      <c r="AU138" s="19" t="s">
        <v>82</v>
      </c>
    </row>
    <row r="139" s="12" customFormat="1" ht="22.8" customHeight="1">
      <c r="A139" s="12"/>
      <c r="B139" s="190"/>
      <c r="C139" s="191"/>
      <c r="D139" s="192" t="s">
        <v>71</v>
      </c>
      <c r="E139" s="204" t="s">
        <v>730</v>
      </c>
      <c r="F139" s="204" t="s">
        <v>731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SUM(P140:P160)</f>
        <v>0</v>
      </c>
      <c r="Q139" s="198"/>
      <c r="R139" s="199">
        <f>SUM(R140:R160)</f>
        <v>0</v>
      </c>
      <c r="S139" s="198"/>
      <c r="T139" s="200">
        <f>SUM(T140:T160)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80</v>
      </c>
      <c r="AT139" s="202" t="s">
        <v>71</v>
      </c>
      <c r="AU139" s="202" t="s">
        <v>80</v>
      </c>
      <c r="AY139" s="201" t="s">
        <v>129</v>
      </c>
      <c r="BK139" s="203">
        <f>SUM(BK140:BK160)</f>
        <v>0</v>
      </c>
    </row>
    <row r="140" s="2" customFormat="1" ht="24.15" customHeight="1">
      <c r="A140" s="40"/>
      <c r="B140" s="41"/>
      <c r="C140" s="206" t="s">
        <v>8</v>
      </c>
      <c r="D140" s="206" t="s">
        <v>131</v>
      </c>
      <c r="E140" s="207" t="s">
        <v>742</v>
      </c>
      <c r="F140" s="208" t="s">
        <v>912</v>
      </c>
      <c r="G140" s="209" t="s">
        <v>266</v>
      </c>
      <c r="H140" s="210">
        <v>6.7199999999999998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43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136</v>
      </c>
      <c r="AT140" s="217" t="s">
        <v>131</v>
      </c>
      <c r="AU140" s="217" t="s">
        <v>82</v>
      </c>
      <c r="AY140" s="19" t="s">
        <v>129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80</v>
      </c>
      <c r="BK140" s="218">
        <f>ROUND(I140*H140,2)</f>
        <v>0</v>
      </c>
      <c r="BL140" s="19" t="s">
        <v>136</v>
      </c>
      <c r="BM140" s="217" t="s">
        <v>913</v>
      </c>
    </row>
    <row r="141" s="2" customFormat="1">
      <c r="A141" s="40"/>
      <c r="B141" s="41"/>
      <c r="C141" s="42"/>
      <c r="D141" s="219" t="s">
        <v>138</v>
      </c>
      <c r="E141" s="42"/>
      <c r="F141" s="220" t="s">
        <v>745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82</v>
      </c>
    </row>
    <row r="142" s="13" customFormat="1">
      <c r="A142" s="13"/>
      <c r="B142" s="226"/>
      <c r="C142" s="227"/>
      <c r="D142" s="219" t="s">
        <v>142</v>
      </c>
      <c r="E142" s="228" t="s">
        <v>19</v>
      </c>
      <c r="F142" s="229" t="s">
        <v>914</v>
      </c>
      <c r="G142" s="227"/>
      <c r="H142" s="228" t="s">
        <v>19</v>
      </c>
      <c r="I142" s="230"/>
      <c r="J142" s="227"/>
      <c r="K142" s="227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142</v>
      </c>
      <c r="AU142" s="235" t="s">
        <v>82</v>
      </c>
      <c r="AV142" s="13" t="s">
        <v>80</v>
      </c>
      <c r="AW142" s="13" t="s">
        <v>33</v>
      </c>
      <c r="AX142" s="13" t="s">
        <v>72</v>
      </c>
      <c r="AY142" s="235" t="s">
        <v>129</v>
      </c>
    </row>
    <row r="143" s="14" customFormat="1">
      <c r="A143" s="14"/>
      <c r="B143" s="236"/>
      <c r="C143" s="237"/>
      <c r="D143" s="219" t="s">
        <v>142</v>
      </c>
      <c r="E143" s="238" t="s">
        <v>19</v>
      </c>
      <c r="F143" s="239" t="s">
        <v>915</v>
      </c>
      <c r="G143" s="237"/>
      <c r="H143" s="240">
        <v>6.7199999999999998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142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129</v>
      </c>
    </row>
    <row r="144" s="2" customFormat="1" ht="24.15" customHeight="1">
      <c r="A144" s="40"/>
      <c r="B144" s="41"/>
      <c r="C144" s="206" t="s">
        <v>235</v>
      </c>
      <c r="D144" s="206" t="s">
        <v>131</v>
      </c>
      <c r="E144" s="207" t="s">
        <v>754</v>
      </c>
      <c r="F144" s="208" t="s">
        <v>755</v>
      </c>
      <c r="G144" s="209" t="s">
        <v>266</v>
      </c>
      <c r="H144" s="210">
        <v>2.7519999999999998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136</v>
      </c>
      <c r="AT144" s="217" t="s">
        <v>131</v>
      </c>
      <c r="AU144" s="217" t="s">
        <v>82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136</v>
      </c>
      <c r="BM144" s="217" t="s">
        <v>916</v>
      </c>
    </row>
    <row r="145" s="2" customFormat="1">
      <c r="A145" s="40"/>
      <c r="B145" s="41"/>
      <c r="C145" s="42"/>
      <c r="D145" s="219" t="s">
        <v>138</v>
      </c>
      <c r="E145" s="42"/>
      <c r="F145" s="220" t="s">
        <v>757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138</v>
      </c>
      <c r="AU145" s="19" t="s">
        <v>82</v>
      </c>
    </row>
    <row r="146" s="13" customFormat="1">
      <c r="A146" s="13"/>
      <c r="B146" s="226"/>
      <c r="C146" s="227"/>
      <c r="D146" s="219" t="s">
        <v>142</v>
      </c>
      <c r="E146" s="228" t="s">
        <v>19</v>
      </c>
      <c r="F146" s="229" t="s">
        <v>758</v>
      </c>
      <c r="G146" s="227"/>
      <c r="H146" s="228" t="s">
        <v>19</v>
      </c>
      <c r="I146" s="230"/>
      <c r="J146" s="227"/>
      <c r="K146" s="227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142</v>
      </c>
      <c r="AU146" s="235" t="s">
        <v>82</v>
      </c>
      <c r="AV146" s="13" t="s">
        <v>80</v>
      </c>
      <c r="AW146" s="13" t="s">
        <v>33</v>
      </c>
      <c r="AX146" s="13" t="s">
        <v>72</v>
      </c>
      <c r="AY146" s="235" t="s">
        <v>129</v>
      </c>
    </row>
    <row r="147" s="13" customFormat="1">
      <c r="A147" s="13"/>
      <c r="B147" s="226"/>
      <c r="C147" s="227"/>
      <c r="D147" s="219" t="s">
        <v>142</v>
      </c>
      <c r="E147" s="228" t="s">
        <v>19</v>
      </c>
      <c r="F147" s="229" t="s">
        <v>917</v>
      </c>
      <c r="G147" s="227"/>
      <c r="H147" s="228" t="s">
        <v>19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142</v>
      </c>
      <c r="AU147" s="235" t="s">
        <v>82</v>
      </c>
      <c r="AV147" s="13" t="s">
        <v>80</v>
      </c>
      <c r="AW147" s="13" t="s">
        <v>33</v>
      </c>
      <c r="AX147" s="13" t="s">
        <v>72</v>
      </c>
      <c r="AY147" s="235" t="s">
        <v>129</v>
      </c>
    </row>
    <row r="148" s="14" customFormat="1">
      <c r="A148" s="14"/>
      <c r="B148" s="236"/>
      <c r="C148" s="237"/>
      <c r="D148" s="219" t="s">
        <v>142</v>
      </c>
      <c r="E148" s="238" t="s">
        <v>19</v>
      </c>
      <c r="F148" s="239" t="s">
        <v>918</v>
      </c>
      <c r="G148" s="237"/>
      <c r="H148" s="240">
        <v>1.3759999999999999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142</v>
      </c>
      <c r="AU148" s="246" t="s">
        <v>82</v>
      </c>
      <c r="AV148" s="14" t="s">
        <v>82</v>
      </c>
      <c r="AW148" s="14" t="s">
        <v>33</v>
      </c>
      <c r="AX148" s="14" t="s">
        <v>72</v>
      </c>
      <c r="AY148" s="246" t="s">
        <v>129</v>
      </c>
    </row>
    <row r="149" s="13" customFormat="1">
      <c r="A149" s="13"/>
      <c r="B149" s="226"/>
      <c r="C149" s="227"/>
      <c r="D149" s="219" t="s">
        <v>142</v>
      </c>
      <c r="E149" s="228" t="s">
        <v>19</v>
      </c>
      <c r="F149" s="229" t="s">
        <v>763</v>
      </c>
      <c r="G149" s="227"/>
      <c r="H149" s="228" t="s">
        <v>19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142</v>
      </c>
      <c r="AU149" s="235" t="s">
        <v>82</v>
      </c>
      <c r="AV149" s="13" t="s">
        <v>80</v>
      </c>
      <c r="AW149" s="13" t="s">
        <v>33</v>
      </c>
      <c r="AX149" s="13" t="s">
        <v>72</v>
      </c>
      <c r="AY149" s="235" t="s">
        <v>129</v>
      </c>
    </row>
    <row r="150" s="14" customFormat="1">
      <c r="A150" s="14"/>
      <c r="B150" s="236"/>
      <c r="C150" s="237"/>
      <c r="D150" s="219" t="s">
        <v>142</v>
      </c>
      <c r="E150" s="238" t="s">
        <v>19</v>
      </c>
      <c r="F150" s="239" t="s">
        <v>918</v>
      </c>
      <c r="G150" s="237"/>
      <c r="H150" s="240">
        <v>1.3759999999999999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142</v>
      </c>
      <c r="AU150" s="246" t="s">
        <v>82</v>
      </c>
      <c r="AV150" s="14" t="s">
        <v>82</v>
      </c>
      <c r="AW150" s="14" t="s">
        <v>33</v>
      </c>
      <c r="AX150" s="14" t="s">
        <v>72</v>
      </c>
      <c r="AY150" s="246" t="s">
        <v>129</v>
      </c>
    </row>
    <row r="151" s="2" customFormat="1" ht="16.5" customHeight="1">
      <c r="A151" s="40"/>
      <c r="B151" s="41"/>
      <c r="C151" s="206" t="s">
        <v>245</v>
      </c>
      <c r="D151" s="206" t="s">
        <v>131</v>
      </c>
      <c r="E151" s="207" t="s">
        <v>772</v>
      </c>
      <c r="F151" s="208" t="s">
        <v>773</v>
      </c>
      <c r="G151" s="209" t="s">
        <v>266</v>
      </c>
      <c r="H151" s="210">
        <v>1.3759999999999999</v>
      </c>
      <c r="I151" s="211"/>
      <c r="J151" s="212">
        <f>ROUND(I151*H151,2)</f>
        <v>0</v>
      </c>
      <c r="K151" s="208" t="s">
        <v>135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136</v>
      </c>
      <c r="AT151" s="217" t="s">
        <v>131</v>
      </c>
      <c r="AU151" s="217" t="s">
        <v>82</v>
      </c>
      <c r="AY151" s="19" t="s">
        <v>129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136</v>
      </c>
      <c r="BM151" s="217" t="s">
        <v>919</v>
      </c>
    </row>
    <row r="152" s="2" customFormat="1">
      <c r="A152" s="40"/>
      <c r="B152" s="41"/>
      <c r="C152" s="42"/>
      <c r="D152" s="219" t="s">
        <v>138</v>
      </c>
      <c r="E152" s="42"/>
      <c r="F152" s="220" t="s">
        <v>775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138</v>
      </c>
      <c r="AU152" s="19" t="s">
        <v>82</v>
      </c>
    </row>
    <row r="153" s="2" customFormat="1">
      <c r="A153" s="40"/>
      <c r="B153" s="41"/>
      <c r="C153" s="42"/>
      <c r="D153" s="224" t="s">
        <v>140</v>
      </c>
      <c r="E153" s="42"/>
      <c r="F153" s="225" t="s">
        <v>776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140</v>
      </c>
      <c r="AU153" s="19" t="s">
        <v>82</v>
      </c>
    </row>
    <row r="154" s="13" customFormat="1">
      <c r="A154" s="13"/>
      <c r="B154" s="226"/>
      <c r="C154" s="227"/>
      <c r="D154" s="219" t="s">
        <v>142</v>
      </c>
      <c r="E154" s="228" t="s">
        <v>19</v>
      </c>
      <c r="F154" s="229" t="s">
        <v>763</v>
      </c>
      <c r="G154" s="227"/>
      <c r="H154" s="228" t="s">
        <v>19</v>
      </c>
      <c r="I154" s="230"/>
      <c r="J154" s="227"/>
      <c r="K154" s="227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142</v>
      </c>
      <c r="AU154" s="235" t="s">
        <v>82</v>
      </c>
      <c r="AV154" s="13" t="s">
        <v>80</v>
      </c>
      <c r="AW154" s="13" t="s">
        <v>33</v>
      </c>
      <c r="AX154" s="13" t="s">
        <v>72</v>
      </c>
      <c r="AY154" s="235" t="s">
        <v>129</v>
      </c>
    </row>
    <row r="155" s="14" customFormat="1">
      <c r="A155" s="14"/>
      <c r="B155" s="236"/>
      <c r="C155" s="237"/>
      <c r="D155" s="219" t="s">
        <v>142</v>
      </c>
      <c r="E155" s="238" t="s">
        <v>19</v>
      </c>
      <c r="F155" s="239" t="s">
        <v>918</v>
      </c>
      <c r="G155" s="237"/>
      <c r="H155" s="240">
        <v>1.3759999999999999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142</v>
      </c>
      <c r="AU155" s="246" t="s">
        <v>82</v>
      </c>
      <c r="AV155" s="14" t="s">
        <v>82</v>
      </c>
      <c r="AW155" s="14" t="s">
        <v>33</v>
      </c>
      <c r="AX155" s="14" t="s">
        <v>72</v>
      </c>
      <c r="AY155" s="246" t="s">
        <v>129</v>
      </c>
    </row>
    <row r="156" s="2" customFormat="1" ht="24.15" customHeight="1">
      <c r="A156" s="40"/>
      <c r="B156" s="41"/>
      <c r="C156" s="206" t="s">
        <v>250</v>
      </c>
      <c r="D156" s="206" t="s">
        <v>131</v>
      </c>
      <c r="E156" s="207" t="s">
        <v>779</v>
      </c>
      <c r="F156" s="208" t="s">
        <v>920</v>
      </c>
      <c r="G156" s="209" t="s">
        <v>266</v>
      </c>
      <c r="H156" s="210">
        <v>6.7199999999999998</v>
      </c>
      <c r="I156" s="211"/>
      <c r="J156" s="212">
        <f>ROUND(I156*H156,2)</f>
        <v>0</v>
      </c>
      <c r="K156" s="208" t="s">
        <v>135</v>
      </c>
      <c r="L156" s="46"/>
      <c r="M156" s="213" t="s">
        <v>19</v>
      </c>
      <c r="N156" s="214" t="s">
        <v>43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136</v>
      </c>
      <c r="AT156" s="217" t="s">
        <v>131</v>
      </c>
      <c r="AU156" s="217" t="s">
        <v>82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80</v>
      </c>
      <c r="BK156" s="218">
        <f>ROUND(I156*H156,2)</f>
        <v>0</v>
      </c>
      <c r="BL156" s="19" t="s">
        <v>136</v>
      </c>
      <c r="BM156" s="217" t="s">
        <v>921</v>
      </c>
    </row>
    <row r="157" s="2" customFormat="1">
      <c r="A157" s="40"/>
      <c r="B157" s="41"/>
      <c r="C157" s="42"/>
      <c r="D157" s="219" t="s">
        <v>138</v>
      </c>
      <c r="E157" s="42"/>
      <c r="F157" s="220" t="s">
        <v>782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138</v>
      </c>
      <c r="AU157" s="19" t="s">
        <v>82</v>
      </c>
    </row>
    <row r="158" s="2" customFormat="1">
      <c r="A158" s="40"/>
      <c r="B158" s="41"/>
      <c r="C158" s="42"/>
      <c r="D158" s="224" t="s">
        <v>140</v>
      </c>
      <c r="E158" s="42"/>
      <c r="F158" s="225" t="s">
        <v>783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140</v>
      </c>
      <c r="AU158" s="19" t="s">
        <v>82</v>
      </c>
    </row>
    <row r="159" s="13" customFormat="1">
      <c r="A159" s="13"/>
      <c r="B159" s="226"/>
      <c r="C159" s="227"/>
      <c r="D159" s="219" t="s">
        <v>142</v>
      </c>
      <c r="E159" s="228" t="s">
        <v>19</v>
      </c>
      <c r="F159" s="229" t="s">
        <v>914</v>
      </c>
      <c r="G159" s="227"/>
      <c r="H159" s="228" t="s">
        <v>19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142</v>
      </c>
      <c r="AU159" s="235" t="s">
        <v>82</v>
      </c>
      <c r="AV159" s="13" t="s">
        <v>80</v>
      </c>
      <c r="AW159" s="13" t="s">
        <v>33</v>
      </c>
      <c r="AX159" s="13" t="s">
        <v>72</v>
      </c>
      <c r="AY159" s="235" t="s">
        <v>129</v>
      </c>
    </row>
    <row r="160" s="14" customFormat="1">
      <c r="A160" s="14"/>
      <c r="B160" s="236"/>
      <c r="C160" s="237"/>
      <c r="D160" s="219" t="s">
        <v>142</v>
      </c>
      <c r="E160" s="238" t="s">
        <v>19</v>
      </c>
      <c r="F160" s="239" t="s">
        <v>915</v>
      </c>
      <c r="G160" s="237"/>
      <c r="H160" s="240">
        <v>6.7199999999999998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142</v>
      </c>
      <c r="AU160" s="246" t="s">
        <v>82</v>
      </c>
      <c r="AV160" s="14" t="s">
        <v>82</v>
      </c>
      <c r="AW160" s="14" t="s">
        <v>33</v>
      </c>
      <c r="AX160" s="14" t="s">
        <v>72</v>
      </c>
      <c r="AY160" s="246" t="s">
        <v>129</v>
      </c>
    </row>
    <row r="161" s="12" customFormat="1" ht="22.8" customHeight="1">
      <c r="A161" s="12"/>
      <c r="B161" s="190"/>
      <c r="C161" s="191"/>
      <c r="D161" s="192" t="s">
        <v>71</v>
      </c>
      <c r="E161" s="204" t="s">
        <v>803</v>
      </c>
      <c r="F161" s="204" t="s">
        <v>804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SUM(P162:P167)</f>
        <v>0</v>
      </c>
      <c r="Q161" s="198"/>
      <c r="R161" s="199">
        <f>SUM(R162:R167)</f>
        <v>0</v>
      </c>
      <c r="S161" s="198"/>
      <c r="T161" s="200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80</v>
      </c>
      <c r="AT161" s="202" t="s">
        <v>71</v>
      </c>
      <c r="AU161" s="202" t="s">
        <v>80</v>
      </c>
      <c r="AY161" s="201" t="s">
        <v>129</v>
      </c>
      <c r="BK161" s="203">
        <f>SUM(BK162:BK167)</f>
        <v>0</v>
      </c>
    </row>
    <row r="162" s="2" customFormat="1" ht="21.75" customHeight="1">
      <c r="A162" s="40"/>
      <c r="B162" s="41"/>
      <c r="C162" s="206" t="s">
        <v>255</v>
      </c>
      <c r="D162" s="206" t="s">
        <v>131</v>
      </c>
      <c r="E162" s="207" t="s">
        <v>806</v>
      </c>
      <c r="F162" s="208" t="s">
        <v>807</v>
      </c>
      <c r="G162" s="209" t="s">
        <v>266</v>
      </c>
      <c r="H162" s="210">
        <v>1.9450000000000001</v>
      </c>
      <c r="I162" s="211"/>
      <c r="J162" s="212">
        <f>ROUND(I162*H162,2)</f>
        <v>0</v>
      </c>
      <c r="K162" s="208" t="s">
        <v>135</v>
      </c>
      <c r="L162" s="46"/>
      <c r="M162" s="213" t="s">
        <v>19</v>
      </c>
      <c r="N162" s="214" t="s">
        <v>43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136</v>
      </c>
      <c r="AT162" s="217" t="s">
        <v>131</v>
      </c>
      <c r="AU162" s="217" t="s">
        <v>82</v>
      </c>
      <c r="AY162" s="19" t="s">
        <v>129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136</v>
      </c>
      <c r="BM162" s="217" t="s">
        <v>922</v>
      </c>
    </row>
    <row r="163" s="2" customFormat="1">
      <c r="A163" s="40"/>
      <c r="B163" s="41"/>
      <c r="C163" s="42"/>
      <c r="D163" s="219" t="s">
        <v>138</v>
      </c>
      <c r="E163" s="42"/>
      <c r="F163" s="220" t="s">
        <v>923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138</v>
      </c>
      <c r="AU163" s="19" t="s">
        <v>82</v>
      </c>
    </row>
    <row r="164" s="2" customFormat="1">
      <c r="A164" s="40"/>
      <c r="B164" s="41"/>
      <c r="C164" s="42"/>
      <c r="D164" s="224" t="s">
        <v>140</v>
      </c>
      <c r="E164" s="42"/>
      <c r="F164" s="225" t="s">
        <v>810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140</v>
      </c>
      <c r="AU164" s="19" t="s">
        <v>82</v>
      </c>
    </row>
    <row r="165" s="2" customFormat="1" ht="21.75" customHeight="1">
      <c r="A165" s="40"/>
      <c r="B165" s="41"/>
      <c r="C165" s="206" t="s">
        <v>263</v>
      </c>
      <c r="D165" s="206" t="s">
        <v>131</v>
      </c>
      <c r="E165" s="207" t="s">
        <v>812</v>
      </c>
      <c r="F165" s="208" t="s">
        <v>813</v>
      </c>
      <c r="G165" s="209" t="s">
        <v>266</v>
      </c>
      <c r="H165" s="210">
        <v>1.9450000000000001</v>
      </c>
      <c r="I165" s="211"/>
      <c r="J165" s="212">
        <f>ROUND(I165*H165,2)</f>
        <v>0</v>
      </c>
      <c r="K165" s="208" t="s">
        <v>135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136</v>
      </c>
      <c r="AT165" s="217" t="s">
        <v>131</v>
      </c>
      <c r="AU165" s="217" t="s">
        <v>82</v>
      </c>
      <c r="AY165" s="19" t="s">
        <v>129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136</v>
      </c>
      <c r="BM165" s="217" t="s">
        <v>924</v>
      </c>
    </row>
    <row r="166" s="2" customFormat="1">
      <c r="A166" s="40"/>
      <c r="B166" s="41"/>
      <c r="C166" s="42"/>
      <c r="D166" s="219" t="s">
        <v>138</v>
      </c>
      <c r="E166" s="42"/>
      <c r="F166" s="220" t="s">
        <v>925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138</v>
      </c>
      <c r="AU166" s="19" t="s">
        <v>82</v>
      </c>
    </row>
    <row r="167" s="2" customFormat="1">
      <c r="A167" s="40"/>
      <c r="B167" s="41"/>
      <c r="C167" s="42"/>
      <c r="D167" s="224" t="s">
        <v>140</v>
      </c>
      <c r="E167" s="42"/>
      <c r="F167" s="225" t="s">
        <v>816</v>
      </c>
      <c r="G167" s="42"/>
      <c r="H167" s="42"/>
      <c r="I167" s="221"/>
      <c r="J167" s="42"/>
      <c r="K167" s="42"/>
      <c r="L167" s="46"/>
      <c r="M167" s="269"/>
      <c r="N167" s="270"/>
      <c r="O167" s="271"/>
      <c r="P167" s="271"/>
      <c r="Q167" s="271"/>
      <c r="R167" s="271"/>
      <c r="S167" s="271"/>
      <c r="T167" s="272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140</v>
      </c>
      <c r="AU167" s="19" t="s">
        <v>82</v>
      </c>
    </row>
    <row r="168" s="2" customFormat="1" ht="6.96" customHeight="1">
      <c r="A168" s="40"/>
      <c r="B168" s="61"/>
      <c r="C168" s="62"/>
      <c r="D168" s="62"/>
      <c r="E168" s="62"/>
      <c r="F168" s="62"/>
      <c r="G168" s="62"/>
      <c r="H168" s="62"/>
      <c r="I168" s="62"/>
      <c r="J168" s="62"/>
      <c r="K168" s="62"/>
      <c r="L168" s="46"/>
      <c r="M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</row>
  </sheetData>
  <sheetProtection sheet="1" autoFilter="0" formatColumns="0" formatRows="0" objects="1" scenarios="1" spinCount="100000" saltValue="HyCR0jujRuE8SsJqPnReTJl0OLW9s+klCR7JX/L6ogHwLjoB1OMUS51HpVn2YlhAgZ426EyXvcyOIcGItjUQwg==" hashValue="sfvWVITWh1Ognys/xAC2eOuEFyLJaMNYtO33XTSkgFNPdJrNMQvD5XmzstE5UqpHR9BtDesQvdpKBYzI5VgpvQ==" algorithmName="SHA-512" password="98D8"/>
  <autoFilter ref="C83:K16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5" r:id="rId1" display="https://podminky.urs.cz/item/CS_URS_2024_01/174151101"/>
    <hyperlink ref="F100" r:id="rId2" display="https://podminky.urs.cz/item/CS_URS_2024_01/914111111"/>
    <hyperlink ref="F116" r:id="rId3" display="https://podminky.urs.cz/item/CS_URS_2024_01/914511111.1"/>
    <hyperlink ref="F132" r:id="rId4" display="https://podminky.urs.cz/item/CS_URS_2024_01/966006132"/>
    <hyperlink ref="F138" r:id="rId5" display="https://podminky.urs.cz/item/CS_URS_2024_01/966006211"/>
    <hyperlink ref="F153" r:id="rId6" display="https://podminky.urs.cz/item/CS_URS_2024_01/997221612"/>
    <hyperlink ref="F158" r:id="rId7" display="https://podminky.urs.cz/item/CS_URS_2024_01/997221861"/>
    <hyperlink ref="F164" r:id="rId8" display="https://podminky.urs.cz/item/CS_URS_2024_01/998225111"/>
    <hyperlink ref="F167" r:id="rId9" display="https://podminky.urs.cz/item/CS_URS_2024_01/99822519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Přeložka silnice II/187 – Číhaň - Kolinec Oprava komunikace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5. 6. 2024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55.25" customHeight="1">
      <c r="A27" s="140"/>
      <c r="B27" s="141"/>
      <c r="C27" s="140"/>
      <c r="D27" s="140"/>
      <c r="E27" s="142" t="s">
        <v>98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ROUND((SUM(BE81:BE86)),  2)</f>
        <v>0</v>
      </c>
      <c r="G33" s="40"/>
      <c r="H33" s="40"/>
      <c r="I33" s="150">
        <v>0.20999999999999999</v>
      </c>
      <c r="J33" s="149">
        <f>ROUND(((SUM(BE81:BE86))*I33),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ROUND((SUM(BF81:BF86)),  2)</f>
        <v>0</v>
      </c>
      <c r="G34" s="40"/>
      <c r="H34" s="40"/>
      <c r="I34" s="150">
        <v>0.12</v>
      </c>
      <c r="J34" s="149">
        <f>ROUND(((SUM(BF81:BF86))*I34),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ROUND((SUM(BG81:BG86)),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ROUND((SUM(BH81:BH86)),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ROUND((SUM(BI81:BI86)),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Přeložka silnice II/187 – Číhaň - Kolinec Oprava komunikace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151 - Provizorní dopravní značení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mezi obcemi Číhaň – Kolinec</v>
      </c>
      <c r="G52" s="42"/>
      <c r="H52" s="42"/>
      <c r="I52" s="34" t="s">
        <v>23</v>
      </c>
      <c r="J52" s="74" t="str">
        <f>IF(J12="","",J12)</f>
        <v>5. 6. 2024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</v>
      </c>
      <c r="G54" s="42"/>
      <c r="H54" s="42"/>
      <c r="I54" s="34" t="s">
        <v>31</v>
      </c>
      <c r="J54" s="38" t="str">
        <f>E21</f>
        <v>VIN Consult, s. r. 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927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928</v>
      </c>
      <c r="E61" s="176"/>
      <c r="F61" s="176"/>
      <c r="G61" s="176"/>
      <c r="H61" s="176"/>
      <c r="I61" s="176"/>
      <c r="J61" s="177">
        <f>J83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114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Přeložka silnice II/187 – Číhaň - Kolinec Oprava komunikace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96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1" t="str">
        <f>E9</f>
        <v>SO 151 - Provizorní dopravní značení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>mezi obcemi Číhaň – Kolinec</v>
      </c>
      <c r="G75" s="42"/>
      <c r="H75" s="42"/>
      <c r="I75" s="34" t="s">
        <v>23</v>
      </c>
      <c r="J75" s="74" t="str">
        <f>IF(J12="","",J12)</f>
        <v>5. 6. 2024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>SÚS Plzeňského kraje</v>
      </c>
      <c r="G77" s="42"/>
      <c r="H77" s="42"/>
      <c r="I77" s="34" t="s">
        <v>31</v>
      </c>
      <c r="J77" s="38" t="str">
        <f>E21</f>
        <v>VIN Consult, s. r. o.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29</v>
      </c>
      <c r="D78" s="42"/>
      <c r="E78" s="42"/>
      <c r="F78" s="29" t="str">
        <f>IF(E18="","",E18)</f>
        <v>Vyplň údaj</v>
      </c>
      <c r="G78" s="42"/>
      <c r="H78" s="42"/>
      <c r="I78" s="34" t="s">
        <v>34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9"/>
      <c r="B80" s="180"/>
      <c r="C80" s="181" t="s">
        <v>115</v>
      </c>
      <c r="D80" s="182" t="s">
        <v>57</v>
      </c>
      <c r="E80" s="182" t="s">
        <v>53</v>
      </c>
      <c r="F80" s="182" t="s">
        <v>54</v>
      </c>
      <c r="G80" s="182" t="s">
        <v>116</v>
      </c>
      <c r="H80" s="182" t="s">
        <v>117</v>
      </c>
      <c r="I80" s="182" t="s">
        <v>118</v>
      </c>
      <c r="J80" s="182" t="s">
        <v>101</v>
      </c>
      <c r="K80" s="183" t="s">
        <v>119</v>
      </c>
      <c r="L80" s="184"/>
      <c r="M80" s="94" t="s">
        <v>19</v>
      </c>
      <c r="N80" s="95" t="s">
        <v>42</v>
      </c>
      <c r="O80" s="95" t="s">
        <v>120</v>
      </c>
      <c r="P80" s="95" t="s">
        <v>121</v>
      </c>
      <c r="Q80" s="95" t="s">
        <v>122</v>
      </c>
      <c r="R80" s="95" t="s">
        <v>123</v>
      </c>
      <c r="S80" s="95" t="s">
        <v>124</v>
      </c>
      <c r="T80" s="96" t="s">
        <v>125</v>
      </c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</row>
    <row r="81" s="2" customFormat="1" ht="22.8" customHeight="1">
      <c r="A81" s="40"/>
      <c r="B81" s="41"/>
      <c r="C81" s="101" t="s">
        <v>126</v>
      </c>
      <c r="D81" s="42"/>
      <c r="E81" s="42"/>
      <c r="F81" s="42"/>
      <c r="G81" s="42"/>
      <c r="H81" s="42"/>
      <c r="I81" s="42"/>
      <c r="J81" s="185">
        <f>BK81</f>
        <v>0</v>
      </c>
      <c r="K81" s="42"/>
      <c r="L81" s="46"/>
      <c r="M81" s="97"/>
      <c r="N81" s="186"/>
      <c r="O81" s="98"/>
      <c r="P81" s="187">
        <f>P82</f>
        <v>0</v>
      </c>
      <c r="Q81" s="98"/>
      <c r="R81" s="187">
        <f>R82</f>
        <v>0</v>
      </c>
      <c r="S81" s="98"/>
      <c r="T81" s="188">
        <f>T82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71</v>
      </c>
      <c r="AU81" s="19" t="s">
        <v>102</v>
      </c>
      <c r="BK81" s="189">
        <f>BK82</f>
        <v>0</v>
      </c>
    </row>
    <row r="82" s="12" customFormat="1" ht="25.92" customHeight="1">
      <c r="A82" s="12"/>
      <c r="B82" s="190"/>
      <c r="C82" s="191"/>
      <c r="D82" s="192" t="s">
        <v>71</v>
      </c>
      <c r="E82" s="193" t="s">
        <v>929</v>
      </c>
      <c r="F82" s="193" t="s">
        <v>929</v>
      </c>
      <c r="G82" s="191"/>
      <c r="H82" s="191"/>
      <c r="I82" s="194"/>
      <c r="J82" s="195">
        <f>BK82</f>
        <v>0</v>
      </c>
      <c r="K82" s="191"/>
      <c r="L82" s="196"/>
      <c r="M82" s="197"/>
      <c r="N82" s="198"/>
      <c r="O82" s="198"/>
      <c r="P82" s="199">
        <f>P83</f>
        <v>0</v>
      </c>
      <c r="Q82" s="198"/>
      <c r="R82" s="199">
        <f>R83</f>
        <v>0</v>
      </c>
      <c r="S82" s="198"/>
      <c r="T82" s="20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1" t="s">
        <v>168</v>
      </c>
      <c r="AT82" s="202" t="s">
        <v>71</v>
      </c>
      <c r="AU82" s="202" t="s">
        <v>72</v>
      </c>
      <c r="AY82" s="201" t="s">
        <v>129</v>
      </c>
      <c r="BK82" s="203">
        <f>BK83</f>
        <v>0</v>
      </c>
    </row>
    <row r="83" s="12" customFormat="1" ht="22.8" customHeight="1">
      <c r="A83" s="12"/>
      <c r="B83" s="190"/>
      <c r="C83" s="191"/>
      <c r="D83" s="192" t="s">
        <v>71</v>
      </c>
      <c r="E83" s="204" t="s">
        <v>930</v>
      </c>
      <c r="F83" s="204" t="s">
        <v>931</v>
      </c>
      <c r="G83" s="191"/>
      <c r="H83" s="191"/>
      <c r="I83" s="194"/>
      <c r="J83" s="205">
        <f>BK83</f>
        <v>0</v>
      </c>
      <c r="K83" s="191"/>
      <c r="L83" s="196"/>
      <c r="M83" s="197"/>
      <c r="N83" s="198"/>
      <c r="O83" s="198"/>
      <c r="P83" s="199">
        <f>SUM(P84:P86)</f>
        <v>0</v>
      </c>
      <c r="Q83" s="198"/>
      <c r="R83" s="199">
        <f>SUM(R84:R86)</f>
        <v>0</v>
      </c>
      <c r="S83" s="198"/>
      <c r="T83" s="200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168</v>
      </c>
      <c r="AT83" s="202" t="s">
        <v>71</v>
      </c>
      <c r="AU83" s="202" t="s">
        <v>80</v>
      </c>
      <c r="AY83" s="201" t="s">
        <v>129</v>
      </c>
      <c r="BK83" s="203">
        <f>SUM(BK84:BK86)</f>
        <v>0</v>
      </c>
    </row>
    <row r="84" s="2" customFormat="1" ht="16.5" customHeight="1">
      <c r="A84" s="40"/>
      <c r="B84" s="41"/>
      <c r="C84" s="206" t="s">
        <v>80</v>
      </c>
      <c r="D84" s="206" t="s">
        <v>131</v>
      </c>
      <c r="E84" s="207" t="s">
        <v>932</v>
      </c>
      <c r="F84" s="208" t="s">
        <v>933</v>
      </c>
      <c r="G84" s="209" t="s">
        <v>934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43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935</v>
      </c>
      <c r="AT84" s="217" t="s">
        <v>131</v>
      </c>
      <c r="AU84" s="217" t="s">
        <v>82</v>
      </c>
      <c r="AY84" s="19" t="s">
        <v>129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80</v>
      </c>
      <c r="BK84" s="218">
        <f>ROUND(I84*H84,2)</f>
        <v>0</v>
      </c>
      <c r="BL84" s="19" t="s">
        <v>935</v>
      </c>
      <c r="BM84" s="217" t="s">
        <v>936</v>
      </c>
    </row>
    <row r="85" s="2" customFormat="1">
      <c r="A85" s="40"/>
      <c r="B85" s="41"/>
      <c r="C85" s="42"/>
      <c r="D85" s="219" t="s">
        <v>138</v>
      </c>
      <c r="E85" s="42"/>
      <c r="F85" s="220" t="s">
        <v>933</v>
      </c>
      <c r="G85" s="42"/>
      <c r="H85" s="42"/>
      <c r="I85" s="221"/>
      <c r="J85" s="42"/>
      <c r="K85" s="42"/>
      <c r="L85" s="46"/>
      <c r="M85" s="222"/>
      <c r="N85" s="223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138</v>
      </c>
      <c r="AU85" s="19" t="s">
        <v>82</v>
      </c>
    </row>
    <row r="86" s="2" customFormat="1">
      <c r="A86" s="40"/>
      <c r="B86" s="41"/>
      <c r="C86" s="42"/>
      <c r="D86" s="219" t="s">
        <v>240</v>
      </c>
      <c r="E86" s="42"/>
      <c r="F86" s="268" t="s">
        <v>937</v>
      </c>
      <c r="G86" s="42"/>
      <c r="H86" s="42"/>
      <c r="I86" s="221"/>
      <c r="J86" s="42"/>
      <c r="K86" s="42"/>
      <c r="L86" s="46"/>
      <c r="M86" s="269"/>
      <c r="N86" s="270"/>
      <c r="O86" s="271"/>
      <c r="P86" s="271"/>
      <c r="Q86" s="271"/>
      <c r="R86" s="271"/>
      <c r="S86" s="271"/>
      <c r="T86" s="272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240</v>
      </c>
      <c r="AU86" s="19" t="s">
        <v>82</v>
      </c>
    </row>
    <row r="87" s="2" customFormat="1" ht="6.96" customHeight="1">
      <c r="A87" s="40"/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46"/>
      <c r="M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</sheetData>
  <sheetProtection sheet="1" autoFilter="0" formatColumns="0" formatRows="0" objects="1" scenarios="1" spinCount="100000" saltValue="e9xTGQdb33/SNUdjGEFMAcX/vWEunGNOjdzgQmFzlnHIBwU0Jg9McTnxuaSZTAU8SnKRGhm6UXsrnLk5GNis6g==" hashValue="jGV8oQJrT4wFkMpe4vzfk+fkeTdeK+UdDiKyndmPYzwlVY0vz/FjISTtEnCRzhjVMk3WgGW0LEc7v8M68hE5sw==" algorithmName="SHA-512" password="98D8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95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Přeložka silnice II/187 – Číhaň - Kolinec Oprava komunikace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96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938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5. 6. 2024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55.25" customHeight="1">
      <c r="A27" s="140"/>
      <c r="B27" s="141"/>
      <c r="C27" s="140"/>
      <c r="D27" s="140"/>
      <c r="E27" s="142" t="s">
        <v>98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ROUND((SUM(BE82:BE100)),  2)</f>
        <v>0</v>
      </c>
      <c r="G33" s="40"/>
      <c r="H33" s="40"/>
      <c r="I33" s="150">
        <v>0.20999999999999999</v>
      </c>
      <c r="J33" s="149">
        <f>ROUND(((SUM(BE82:BE100))*I33),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ROUND((SUM(BF82:BF100)),  2)</f>
        <v>0</v>
      </c>
      <c r="G34" s="40"/>
      <c r="H34" s="40"/>
      <c r="I34" s="150">
        <v>0.12</v>
      </c>
      <c r="J34" s="149">
        <f>ROUND(((SUM(BF82:BF100))*I34),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ROUND((SUM(BG82:BG100)),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ROUND((SUM(BH82:BH100)),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ROUND((SUM(BI82:BI100)),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Přeložka silnice II/187 – Číhaň - Kolinec Oprava komunikace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96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VON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mezi obcemi Číhaň – Kolinec</v>
      </c>
      <c r="G52" s="42"/>
      <c r="H52" s="42"/>
      <c r="I52" s="34" t="s">
        <v>23</v>
      </c>
      <c r="J52" s="74" t="str">
        <f>IF(J12="","",J12)</f>
        <v>5. 6. 2024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SÚS Plzeňského kraje</v>
      </c>
      <c r="G54" s="42"/>
      <c r="H54" s="42"/>
      <c r="I54" s="34" t="s">
        <v>31</v>
      </c>
      <c r="J54" s="38" t="str">
        <f>E21</f>
        <v>VIN Consult, s. r. 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939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928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940</v>
      </c>
      <c r="E62" s="176"/>
      <c r="F62" s="176"/>
      <c r="G62" s="176"/>
      <c r="H62" s="176"/>
      <c r="I62" s="176"/>
      <c r="J62" s="177">
        <f>J93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114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Přeložka silnice II/187 – Číhaň - Kolinec Oprava komunikace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VON - Vedlejší a ostatní náklady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mezi obcemi Číhaň – Kolinec</v>
      </c>
      <c r="G76" s="42"/>
      <c r="H76" s="42"/>
      <c r="I76" s="34" t="s">
        <v>23</v>
      </c>
      <c r="J76" s="74" t="str">
        <f>IF(J12="","",J12)</f>
        <v>5. 6. 2024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>SÚS Plzeňského kraje</v>
      </c>
      <c r="G78" s="42"/>
      <c r="H78" s="42"/>
      <c r="I78" s="34" t="s">
        <v>31</v>
      </c>
      <c r="J78" s="38" t="str">
        <f>E21</f>
        <v>VIN Consult, s. r. o.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115</v>
      </c>
      <c r="D81" s="182" t="s">
        <v>57</v>
      </c>
      <c r="E81" s="182" t="s">
        <v>53</v>
      </c>
      <c r="F81" s="182" t="s">
        <v>54</v>
      </c>
      <c r="G81" s="182" t="s">
        <v>116</v>
      </c>
      <c r="H81" s="182" t="s">
        <v>117</v>
      </c>
      <c r="I81" s="182" t="s">
        <v>118</v>
      </c>
      <c r="J81" s="182" t="s">
        <v>101</v>
      </c>
      <c r="K81" s="183" t="s">
        <v>119</v>
      </c>
      <c r="L81" s="184"/>
      <c r="M81" s="94" t="s">
        <v>19</v>
      </c>
      <c r="N81" s="95" t="s">
        <v>42</v>
      </c>
      <c r="O81" s="95" t="s">
        <v>120</v>
      </c>
      <c r="P81" s="95" t="s">
        <v>121</v>
      </c>
      <c r="Q81" s="95" t="s">
        <v>122</v>
      </c>
      <c r="R81" s="95" t="s">
        <v>123</v>
      </c>
      <c r="S81" s="95" t="s">
        <v>124</v>
      </c>
      <c r="T81" s="96" t="s">
        <v>125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126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102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71</v>
      </c>
      <c r="E83" s="193" t="s">
        <v>929</v>
      </c>
      <c r="F83" s="193" t="s">
        <v>941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P84+P93</f>
        <v>0</v>
      </c>
      <c r="Q83" s="198"/>
      <c r="R83" s="199">
        <f>R84+R93</f>
        <v>0</v>
      </c>
      <c r="S83" s="198"/>
      <c r="T83" s="200">
        <f>T84+T93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168</v>
      </c>
      <c r="AT83" s="202" t="s">
        <v>71</v>
      </c>
      <c r="AU83" s="202" t="s">
        <v>72</v>
      </c>
      <c r="AY83" s="201" t="s">
        <v>129</v>
      </c>
      <c r="BK83" s="203">
        <f>BK84+BK93</f>
        <v>0</v>
      </c>
    </row>
    <row r="84" s="12" customFormat="1" ht="22.8" customHeight="1">
      <c r="A84" s="12"/>
      <c r="B84" s="190"/>
      <c r="C84" s="191"/>
      <c r="D84" s="192" t="s">
        <v>71</v>
      </c>
      <c r="E84" s="204" t="s">
        <v>930</v>
      </c>
      <c r="F84" s="204" t="s">
        <v>931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SUM(P85:P92)</f>
        <v>0</v>
      </c>
      <c r="Q84" s="198"/>
      <c r="R84" s="199">
        <f>SUM(R85:R92)</f>
        <v>0</v>
      </c>
      <c r="S84" s="198"/>
      <c r="T84" s="200">
        <f>SUM(T85:T92)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168</v>
      </c>
      <c r="AT84" s="202" t="s">
        <v>71</v>
      </c>
      <c r="AU84" s="202" t="s">
        <v>80</v>
      </c>
      <c r="AY84" s="201" t="s">
        <v>129</v>
      </c>
      <c r="BK84" s="203">
        <f>SUM(BK85:BK92)</f>
        <v>0</v>
      </c>
    </row>
    <row r="85" s="2" customFormat="1" ht="16.5" customHeight="1">
      <c r="A85" s="40"/>
      <c r="B85" s="41"/>
      <c r="C85" s="206" t="s">
        <v>80</v>
      </c>
      <c r="D85" s="206" t="s">
        <v>131</v>
      </c>
      <c r="E85" s="207" t="s">
        <v>942</v>
      </c>
      <c r="F85" s="208" t="s">
        <v>943</v>
      </c>
      <c r="G85" s="209" t="s">
        <v>944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43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945</v>
      </c>
      <c r="AT85" s="217" t="s">
        <v>131</v>
      </c>
      <c r="AU85" s="217" t="s">
        <v>82</v>
      </c>
      <c r="AY85" s="19" t="s">
        <v>129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80</v>
      </c>
      <c r="BK85" s="218">
        <f>ROUND(I85*H85,2)</f>
        <v>0</v>
      </c>
      <c r="BL85" s="19" t="s">
        <v>945</v>
      </c>
      <c r="BM85" s="217" t="s">
        <v>946</v>
      </c>
    </row>
    <row r="86" s="2" customFormat="1">
      <c r="A86" s="40"/>
      <c r="B86" s="41"/>
      <c r="C86" s="42"/>
      <c r="D86" s="219" t="s">
        <v>138</v>
      </c>
      <c r="E86" s="42"/>
      <c r="F86" s="220" t="s">
        <v>943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138</v>
      </c>
      <c r="AU86" s="19" t="s">
        <v>82</v>
      </c>
    </row>
    <row r="87" s="2" customFormat="1" ht="16.5" customHeight="1">
      <c r="A87" s="40"/>
      <c r="B87" s="41"/>
      <c r="C87" s="206" t="s">
        <v>82</v>
      </c>
      <c r="D87" s="206" t="s">
        <v>131</v>
      </c>
      <c r="E87" s="207" t="s">
        <v>947</v>
      </c>
      <c r="F87" s="208" t="s">
        <v>948</v>
      </c>
      <c r="G87" s="209" t="s">
        <v>944</v>
      </c>
      <c r="H87" s="210">
        <v>1</v>
      </c>
      <c r="I87" s="211"/>
      <c r="J87" s="212">
        <f>ROUND(I87*H87,2)</f>
        <v>0</v>
      </c>
      <c r="K87" s="208" t="s">
        <v>135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945</v>
      </c>
      <c r="AT87" s="217" t="s">
        <v>131</v>
      </c>
      <c r="AU87" s="217" t="s">
        <v>82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945</v>
      </c>
      <c r="BM87" s="217" t="s">
        <v>949</v>
      </c>
    </row>
    <row r="88" s="2" customFormat="1">
      <c r="A88" s="40"/>
      <c r="B88" s="41"/>
      <c r="C88" s="42"/>
      <c r="D88" s="219" t="s">
        <v>138</v>
      </c>
      <c r="E88" s="42"/>
      <c r="F88" s="220" t="s">
        <v>948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138</v>
      </c>
      <c r="AU88" s="19" t="s">
        <v>82</v>
      </c>
    </row>
    <row r="89" s="2" customFormat="1">
      <c r="A89" s="40"/>
      <c r="B89" s="41"/>
      <c r="C89" s="42"/>
      <c r="D89" s="224" t="s">
        <v>140</v>
      </c>
      <c r="E89" s="42"/>
      <c r="F89" s="225" t="s">
        <v>950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140</v>
      </c>
      <c r="AU89" s="19" t="s">
        <v>82</v>
      </c>
    </row>
    <row r="90" s="2" customFormat="1" ht="16.5" customHeight="1">
      <c r="A90" s="40"/>
      <c r="B90" s="41"/>
      <c r="C90" s="206" t="s">
        <v>155</v>
      </c>
      <c r="D90" s="206" t="s">
        <v>131</v>
      </c>
      <c r="E90" s="207" t="s">
        <v>951</v>
      </c>
      <c r="F90" s="208" t="s">
        <v>952</v>
      </c>
      <c r="G90" s="209" t="s">
        <v>944</v>
      </c>
      <c r="H90" s="210">
        <v>1</v>
      </c>
      <c r="I90" s="211"/>
      <c r="J90" s="212">
        <f>ROUND(I90*H90,2)</f>
        <v>0</v>
      </c>
      <c r="K90" s="208" t="s">
        <v>135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945</v>
      </c>
      <c r="AT90" s="217" t="s">
        <v>131</v>
      </c>
      <c r="AU90" s="217" t="s">
        <v>82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945</v>
      </c>
      <c r="BM90" s="217" t="s">
        <v>953</v>
      </c>
    </row>
    <row r="91" s="2" customFormat="1">
      <c r="A91" s="40"/>
      <c r="B91" s="41"/>
      <c r="C91" s="42"/>
      <c r="D91" s="219" t="s">
        <v>138</v>
      </c>
      <c r="E91" s="42"/>
      <c r="F91" s="220" t="s">
        <v>954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138</v>
      </c>
      <c r="AU91" s="19" t="s">
        <v>82</v>
      </c>
    </row>
    <row r="92" s="2" customFormat="1">
      <c r="A92" s="40"/>
      <c r="B92" s="41"/>
      <c r="C92" s="42"/>
      <c r="D92" s="224" t="s">
        <v>140</v>
      </c>
      <c r="E92" s="42"/>
      <c r="F92" s="225" t="s">
        <v>955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140</v>
      </c>
      <c r="AU92" s="19" t="s">
        <v>82</v>
      </c>
    </row>
    <row r="93" s="12" customFormat="1" ht="22.8" customHeight="1">
      <c r="A93" s="12"/>
      <c r="B93" s="190"/>
      <c r="C93" s="191"/>
      <c r="D93" s="192" t="s">
        <v>71</v>
      </c>
      <c r="E93" s="204" t="s">
        <v>956</v>
      </c>
      <c r="F93" s="204" t="s">
        <v>957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SUM(P94:P100)</f>
        <v>0</v>
      </c>
      <c r="Q93" s="198"/>
      <c r="R93" s="199">
        <f>SUM(R94:R100)</f>
        <v>0</v>
      </c>
      <c r="S93" s="198"/>
      <c r="T93" s="200">
        <f>SUM(T94:T100)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168</v>
      </c>
      <c r="AT93" s="202" t="s">
        <v>71</v>
      </c>
      <c r="AU93" s="202" t="s">
        <v>80</v>
      </c>
      <c r="AY93" s="201" t="s">
        <v>129</v>
      </c>
      <c r="BK93" s="203">
        <f>SUM(BK94:BK100)</f>
        <v>0</v>
      </c>
    </row>
    <row r="94" s="2" customFormat="1" ht="16.5" customHeight="1">
      <c r="A94" s="40"/>
      <c r="B94" s="41"/>
      <c r="C94" s="206" t="s">
        <v>136</v>
      </c>
      <c r="D94" s="206" t="s">
        <v>131</v>
      </c>
      <c r="E94" s="207" t="s">
        <v>958</v>
      </c>
      <c r="F94" s="208" t="s">
        <v>957</v>
      </c>
      <c r="G94" s="209" t="s">
        <v>944</v>
      </c>
      <c r="H94" s="210">
        <v>1</v>
      </c>
      <c r="I94" s="211"/>
      <c r="J94" s="212">
        <f>ROUND(I94*H94,2)</f>
        <v>0</v>
      </c>
      <c r="K94" s="208" t="s">
        <v>135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945</v>
      </c>
      <c r="AT94" s="217" t="s">
        <v>131</v>
      </c>
      <c r="AU94" s="217" t="s">
        <v>82</v>
      </c>
      <c r="AY94" s="19" t="s">
        <v>129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945</v>
      </c>
      <c r="BM94" s="217" t="s">
        <v>959</v>
      </c>
    </row>
    <row r="95" s="2" customFormat="1">
      <c r="A95" s="40"/>
      <c r="B95" s="41"/>
      <c r="C95" s="42"/>
      <c r="D95" s="219" t="s">
        <v>138</v>
      </c>
      <c r="E95" s="42"/>
      <c r="F95" s="220" t="s">
        <v>960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138</v>
      </c>
      <c r="AU95" s="19" t="s">
        <v>82</v>
      </c>
    </row>
    <row r="96" s="2" customFormat="1">
      <c r="A96" s="40"/>
      <c r="B96" s="41"/>
      <c r="C96" s="42"/>
      <c r="D96" s="224" t="s">
        <v>140</v>
      </c>
      <c r="E96" s="42"/>
      <c r="F96" s="225" t="s">
        <v>961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140</v>
      </c>
      <c r="AU96" s="19" t="s">
        <v>82</v>
      </c>
    </row>
    <row r="97" s="2" customFormat="1" ht="16.5" customHeight="1">
      <c r="A97" s="40"/>
      <c r="B97" s="41"/>
      <c r="C97" s="206" t="s">
        <v>168</v>
      </c>
      <c r="D97" s="206" t="s">
        <v>131</v>
      </c>
      <c r="E97" s="207" t="s">
        <v>962</v>
      </c>
      <c r="F97" s="208" t="s">
        <v>963</v>
      </c>
      <c r="G97" s="209" t="s">
        <v>944</v>
      </c>
      <c r="H97" s="210">
        <v>1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945</v>
      </c>
      <c r="AT97" s="217" t="s">
        <v>131</v>
      </c>
      <c r="AU97" s="217" t="s">
        <v>82</v>
      </c>
      <c r="AY97" s="19" t="s">
        <v>129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945</v>
      </c>
      <c r="BM97" s="217" t="s">
        <v>964</v>
      </c>
    </row>
    <row r="98" s="2" customFormat="1">
      <c r="A98" s="40"/>
      <c r="B98" s="41"/>
      <c r="C98" s="42"/>
      <c r="D98" s="219" t="s">
        <v>138</v>
      </c>
      <c r="E98" s="42"/>
      <c r="F98" s="220" t="s">
        <v>963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138</v>
      </c>
      <c r="AU98" s="19" t="s">
        <v>82</v>
      </c>
    </row>
    <row r="99" s="2" customFormat="1" ht="16.5" customHeight="1">
      <c r="A99" s="40"/>
      <c r="B99" s="41"/>
      <c r="C99" s="206" t="s">
        <v>178</v>
      </c>
      <c r="D99" s="206" t="s">
        <v>131</v>
      </c>
      <c r="E99" s="207" t="s">
        <v>965</v>
      </c>
      <c r="F99" s="208" t="s">
        <v>966</v>
      </c>
      <c r="G99" s="209" t="s">
        <v>944</v>
      </c>
      <c r="H99" s="210">
        <v>1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43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945</v>
      </c>
      <c r="AT99" s="217" t="s">
        <v>131</v>
      </c>
      <c r="AU99" s="217" t="s">
        <v>82</v>
      </c>
      <c r="AY99" s="19" t="s">
        <v>129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80</v>
      </c>
      <c r="BK99" s="218">
        <f>ROUND(I99*H99,2)</f>
        <v>0</v>
      </c>
      <c r="BL99" s="19" t="s">
        <v>945</v>
      </c>
      <c r="BM99" s="217" t="s">
        <v>967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966</v>
      </c>
      <c r="G100" s="42"/>
      <c r="H100" s="42"/>
      <c r="I100" s="221"/>
      <c r="J100" s="42"/>
      <c r="K100" s="42"/>
      <c r="L100" s="46"/>
      <c r="M100" s="269"/>
      <c r="N100" s="270"/>
      <c r="O100" s="271"/>
      <c r="P100" s="271"/>
      <c r="Q100" s="271"/>
      <c r="R100" s="271"/>
      <c r="S100" s="271"/>
      <c r="T100" s="272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82</v>
      </c>
    </row>
    <row r="101" s="2" customFormat="1" ht="6.96" customHeight="1">
      <c r="A101" s="40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46"/>
      <c r="M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</sheetData>
  <sheetProtection sheet="1" autoFilter="0" formatColumns="0" formatRows="0" objects="1" scenarios="1" spinCount="100000" saltValue="pHoS1rXKMFf0fb5fvHlQwWfimleE0kj1LO66j6hsu/Loao4jeK1CfBb3O8ZIJn14+q5dzqq+/p7r9P8aFfmMnA==" hashValue="oPE0so6u4mdl2YSlWNHkRGPV8sjnBolDNyFlYeq2ZbALQ36BTW1gFfoO2yY0pgUsL4Xw2cpc4HIxBtAyatKNMw==" algorithmName="SHA-512" password="98D8"/>
  <autoFilter ref="C81:K10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4_01/013244000"/>
    <hyperlink ref="F92" r:id="rId2" display="https://podminky.urs.cz/item/CS_URS_2024_01/013254000"/>
    <hyperlink ref="F96" r:id="rId3" display="https://podminky.urs.cz/item/CS_URS_2024_01/03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6" customWidth="1"/>
    <col min="2" max="2" width="1.667969" style="276" customWidth="1"/>
    <col min="3" max="4" width="5" style="276" customWidth="1"/>
    <col min="5" max="5" width="11.66016" style="276" customWidth="1"/>
    <col min="6" max="6" width="9.160156" style="276" customWidth="1"/>
    <col min="7" max="7" width="5" style="276" customWidth="1"/>
    <col min="8" max="8" width="77.83203" style="276" customWidth="1"/>
    <col min="9" max="10" width="20" style="276" customWidth="1"/>
    <col min="11" max="11" width="1.667969" style="276" customWidth="1"/>
  </cols>
  <sheetData>
    <row r="1" s="1" customFormat="1" ht="37.5" customHeight="1"/>
    <row r="2" s="1" customFormat="1" ht="7.5" customHeight="1">
      <c r="B2" s="277"/>
      <c r="C2" s="278"/>
      <c r="D2" s="278"/>
      <c r="E2" s="278"/>
      <c r="F2" s="278"/>
      <c r="G2" s="278"/>
      <c r="H2" s="278"/>
      <c r="I2" s="278"/>
      <c r="J2" s="278"/>
      <c r="K2" s="279"/>
    </row>
    <row r="3" s="16" customFormat="1" ht="45" customHeight="1">
      <c r="B3" s="280"/>
      <c r="C3" s="281" t="s">
        <v>968</v>
      </c>
      <c r="D3" s="281"/>
      <c r="E3" s="281"/>
      <c r="F3" s="281"/>
      <c r="G3" s="281"/>
      <c r="H3" s="281"/>
      <c r="I3" s="281"/>
      <c r="J3" s="281"/>
      <c r="K3" s="282"/>
    </row>
    <row r="4" s="1" customFormat="1" ht="25.5" customHeight="1">
      <c r="B4" s="283"/>
      <c r="C4" s="284" t="s">
        <v>969</v>
      </c>
      <c r="D4" s="284"/>
      <c r="E4" s="284"/>
      <c r="F4" s="284"/>
      <c r="G4" s="284"/>
      <c r="H4" s="284"/>
      <c r="I4" s="284"/>
      <c r="J4" s="284"/>
      <c r="K4" s="285"/>
    </row>
    <row r="5" s="1" customFormat="1" ht="5.25" customHeight="1">
      <c r="B5" s="283"/>
      <c r="C5" s="286"/>
      <c r="D5" s="286"/>
      <c r="E5" s="286"/>
      <c r="F5" s="286"/>
      <c r="G5" s="286"/>
      <c r="H5" s="286"/>
      <c r="I5" s="286"/>
      <c r="J5" s="286"/>
      <c r="K5" s="285"/>
    </row>
    <row r="6" s="1" customFormat="1" ht="15" customHeight="1">
      <c r="B6" s="283"/>
      <c r="C6" s="287" t="s">
        <v>970</v>
      </c>
      <c r="D6" s="287"/>
      <c r="E6" s="287"/>
      <c r="F6" s="287"/>
      <c r="G6" s="287"/>
      <c r="H6" s="287"/>
      <c r="I6" s="287"/>
      <c r="J6" s="287"/>
      <c r="K6" s="285"/>
    </row>
    <row r="7" s="1" customFormat="1" ht="15" customHeight="1">
      <c r="B7" s="288"/>
      <c r="C7" s="287" t="s">
        <v>971</v>
      </c>
      <c r="D7" s="287"/>
      <c r="E7" s="287"/>
      <c r="F7" s="287"/>
      <c r="G7" s="287"/>
      <c r="H7" s="287"/>
      <c r="I7" s="287"/>
      <c r="J7" s="287"/>
      <c r="K7" s="285"/>
    </row>
    <row r="8" s="1" customFormat="1" ht="12.75" customHeight="1">
      <c r="B8" s="288"/>
      <c r="C8" s="287"/>
      <c r="D8" s="287"/>
      <c r="E8" s="287"/>
      <c r="F8" s="287"/>
      <c r="G8" s="287"/>
      <c r="H8" s="287"/>
      <c r="I8" s="287"/>
      <c r="J8" s="287"/>
      <c r="K8" s="285"/>
    </row>
    <row r="9" s="1" customFormat="1" ht="15" customHeight="1">
      <c r="B9" s="288"/>
      <c r="C9" s="287" t="s">
        <v>972</v>
      </c>
      <c r="D9" s="287"/>
      <c r="E9" s="287"/>
      <c r="F9" s="287"/>
      <c r="G9" s="287"/>
      <c r="H9" s="287"/>
      <c r="I9" s="287"/>
      <c r="J9" s="287"/>
      <c r="K9" s="285"/>
    </row>
    <row r="10" s="1" customFormat="1" ht="15" customHeight="1">
      <c r="B10" s="288"/>
      <c r="C10" s="287"/>
      <c r="D10" s="287" t="s">
        <v>973</v>
      </c>
      <c r="E10" s="287"/>
      <c r="F10" s="287"/>
      <c r="G10" s="287"/>
      <c r="H10" s="287"/>
      <c r="I10" s="287"/>
      <c r="J10" s="287"/>
      <c r="K10" s="285"/>
    </row>
    <row r="11" s="1" customFormat="1" ht="15" customHeight="1">
      <c r="B11" s="288"/>
      <c r="C11" s="289"/>
      <c r="D11" s="287" t="s">
        <v>974</v>
      </c>
      <c r="E11" s="287"/>
      <c r="F11" s="287"/>
      <c r="G11" s="287"/>
      <c r="H11" s="287"/>
      <c r="I11" s="287"/>
      <c r="J11" s="287"/>
      <c r="K11" s="285"/>
    </row>
    <row r="12" s="1" customFormat="1" ht="15" customHeight="1">
      <c r="B12" s="288"/>
      <c r="C12" s="289"/>
      <c r="D12" s="287"/>
      <c r="E12" s="287"/>
      <c r="F12" s="287"/>
      <c r="G12" s="287"/>
      <c r="H12" s="287"/>
      <c r="I12" s="287"/>
      <c r="J12" s="287"/>
      <c r="K12" s="285"/>
    </row>
    <row r="13" s="1" customFormat="1" ht="15" customHeight="1">
      <c r="B13" s="288"/>
      <c r="C13" s="289"/>
      <c r="D13" s="290" t="s">
        <v>975</v>
      </c>
      <c r="E13" s="287"/>
      <c r="F13" s="287"/>
      <c r="G13" s="287"/>
      <c r="H13" s="287"/>
      <c r="I13" s="287"/>
      <c r="J13" s="287"/>
      <c r="K13" s="285"/>
    </row>
    <row r="14" s="1" customFormat="1" ht="12.75" customHeight="1">
      <c r="B14" s="288"/>
      <c r="C14" s="289"/>
      <c r="D14" s="289"/>
      <c r="E14" s="289"/>
      <c r="F14" s="289"/>
      <c r="G14" s="289"/>
      <c r="H14" s="289"/>
      <c r="I14" s="289"/>
      <c r="J14" s="289"/>
      <c r="K14" s="285"/>
    </row>
    <row r="15" s="1" customFormat="1" ht="15" customHeight="1">
      <c r="B15" s="288"/>
      <c r="C15" s="289"/>
      <c r="D15" s="287" t="s">
        <v>976</v>
      </c>
      <c r="E15" s="287"/>
      <c r="F15" s="287"/>
      <c r="G15" s="287"/>
      <c r="H15" s="287"/>
      <c r="I15" s="287"/>
      <c r="J15" s="287"/>
      <c r="K15" s="285"/>
    </row>
    <row r="16" s="1" customFormat="1" ht="15" customHeight="1">
      <c r="B16" s="288"/>
      <c r="C16" s="289"/>
      <c r="D16" s="287" t="s">
        <v>977</v>
      </c>
      <c r="E16" s="287"/>
      <c r="F16" s="287"/>
      <c r="G16" s="287"/>
      <c r="H16" s="287"/>
      <c r="I16" s="287"/>
      <c r="J16" s="287"/>
      <c r="K16" s="285"/>
    </row>
    <row r="17" s="1" customFormat="1" ht="15" customHeight="1">
      <c r="B17" s="288"/>
      <c r="C17" s="289"/>
      <c r="D17" s="287" t="s">
        <v>978</v>
      </c>
      <c r="E17" s="287"/>
      <c r="F17" s="287"/>
      <c r="G17" s="287"/>
      <c r="H17" s="287"/>
      <c r="I17" s="287"/>
      <c r="J17" s="287"/>
      <c r="K17" s="285"/>
    </row>
    <row r="18" s="1" customFormat="1" ht="15" customHeight="1">
      <c r="B18" s="288"/>
      <c r="C18" s="289"/>
      <c r="D18" s="289"/>
      <c r="E18" s="291" t="s">
        <v>79</v>
      </c>
      <c r="F18" s="287" t="s">
        <v>979</v>
      </c>
      <c r="G18" s="287"/>
      <c r="H18" s="287"/>
      <c r="I18" s="287"/>
      <c r="J18" s="287"/>
      <c r="K18" s="285"/>
    </row>
    <row r="19" s="1" customFormat="1" ht="15" customHeight="1">
      <c r="B19" s="288"/>
      <c r="C19" s="289"/>
      <c r="D19" s="289"/>
      <c r="E19" s="291" t="s">
        <v>980</v>
      </c>
      <c r="F19" s="287" t="s">
        <v>981</v>
      </c>
      <c r="G19" s="287"/>
      <c r="H19" s="287"/>
      <c r="I19" s="287"/>
      <c r="J19" s="287"/>
      <c r="K19" s="285"/>
    </row>
    <row r="20" s="1" customFormat="1" ht="15" customHeight="1">
      <c r="B20" s="288"/>
      <c r="C20" s="289"/>
      <c r="D20" s="289"/>
      <c r="E20" s="291" t="s">
        <v>982</v>
      </c>
      <c r="F20" s="287" t="s">
        <v>983</v>
      </c>
      <c r="G20" s="287"/>
      <c r="H20" s="287"/>
      <c r="I20" s="287"/>
      <c r="J20" s="287"/>
      <c r="K20" s="285"/>
    </row>
    <row r="21" s="1" customFormat="1" ht="15" customHeight="1">
      <c r="B21" s="288"/>
      <c r="C21" s="289"/>
      <c r="D21" s="289"/>
      <c r="E21" s="291" t="s">
        <v>92</v>
      </c>
      <c r="F21" s="287" t="s">
        <v>93</v>
      </c>
      <c r="G21" s="287"/>
      <c r="H21" s="287"/>
      <c r="I21" s="287"/>
      <c r="J21" s="287"/>
      <c r="K21" s="285"/>
    </row>
    <row r="22" s="1" customFormat="1" ht="15" customHeight="1">
      <c r="B22" s="288"/>
      <c r="C22" s="289"/>
      <c r="D22" s="289"/>
      <c r="E22" s="291" t="s">
        <v>984</v>
      </c>
      <c r="F22" s="287" t="s">
        <v>985</v>
      </c>
      <c r="G22" s="287"/>
      <c r="H22" s="287"/>
      <c r="I22" s="287"/>
      <c r="J22" s="287"/>
      <c r="K22" s="285"/>
    </row>
    <row r="23" s="1" customFormat="1" ht="15" customHeight="1">
      <c r="B23" s="288"/>
      <c r="C23" s="289"/>
      <c r="D23" s="289"/>
      <c r="E23" s="291" t="s">
        <v>986</v>
      </c>
      <c r="F23" s="287" t="s">
        <v>987</v>
      </c>
      <c r="G23" s="287"/>
      <c r="H23" s="287"/>
      <c r="I23" s="287"/>
      <c r="J23" s="287"/>
      <c r="K23" s="285"/>
    </row>
    <row r="24" s="1" customFormat="1" ht="12.75" customHeight="1">
      <c r="B24" s="288"/>
      <c r="C24" s="289"/>
      <c r="D24" s="289"/>
      <c r="E24" s="289"/>
      <c r="F24" s="289"/>
      <c r="G24" s="289"/>
      <c r="H24" s="289"/>
      <c r="I24" s="289"/>
      <c r="J24" s="289"/>
      <c r="K24" s="285"/>
    </row>
    <row r="25" s="1" customFormat="1" ht="15" customHeight="1">
      <c r="B25" s="288"/>
      <c r="C25" s="287" t="s">
        <v>988</v>
      </c>
      <c r="D25" s="287"/>
      <c r="E25" s="287"/>
      <c r="F25" s="287"/>
      <c r="G25" s="287"/>
      <c r="H25" s="287"/>
      <c r="I25" s="287"/>
      <c r="J25" s="287"/>
      <c r="K25" s="285"/>
    </row>
    <row r="26" s="1" customFormat="1" ht="15" customHeight="1">
      <c r="B26" s="288"/>
      <c r="C26" s="287" t="s">
        <v>989</v>
      </c>
      <c r="D26" s="287"/>
      <c r="E26" s="287"/>
      <c r="F26" s="287"/>
      <c r="G26" s="287"/>
      <c r="H26" s="287"/>
      <c r="I26" s="287"/>
      <c r="J26" s="287"/>
      <c r="K26" s="285"/>
    </row>
    <row r="27" s="1" customFormat="1" ht="15" customHeight="1">
      <c r="B27" s="288"/>
      <c r="C27" s="287"/>
      <c r="D27" s="287" t="s">
        <v>990</v>
      </c>
      <c r="E27" s="287"/>
      <c r="F27" s="287"/>
      <c r="G27" s="287"/>
      <c r="H27" s="287"/>
      <c r="I27" s="287"/>
      <c r="J27" s="287"/>
      <c r="K27" s="285"/>
    </row>
    <row r="28" s="1" customFormat="1" ht="15" customHeight="1">
      <c r="B28" s="288"/>
      <c r="C28" s="289"/>
      <c r="D28" s="287" t="s">
        <v>991</v>
      </c>
      <c r="E28" s="287"/>
      <c r="F28" s="287"/>
      <c r="G28" s="287"/>
      <c r="H28" s="287"/>
      <c r="I28" s="287"/>
      <c r="J28" s="287"/>
      <c r="K28" s="285"/>
    </row>
    <row r="29" s="1" customFormat="1" ht="12.75" customHeight="1">
      <c r="B29" s="288"/>
      <c r="C29" s="289"/>
      <c r="D29" s="289"/>
      <c r="E29" s="289"/>
      <c r="F29" s="289"/>
      <c r="G29" s="289"/>
      <c r="H29" s="289"/>
      <c r="I29" s="289"/>
      <c r="J29" s="289"/>
      <c r="K29" s="285"/>
    </row>
    <row r="30" s="1" customFormat="1" ht="15" customHeight="1">
      <c r="B30" s="288"/>
      <c r="C30" s="289"/>
      <c r="D30" s="287" t="s">
        <v>992</v>
      </c>
      <c r="E30" s="287"/>
      <c r="F30" s="287"/>
      <c r="G30" s="287"/>
      <c r="H30" s="287"/>
      <c r="I30" s="287"/>
      <c r="J30" s="287"/>
      <c r="K30" s="285"/>
    </row>
    <row r="31" s="1" customFormat="1" ht="15" customHeight="1">
      <c r="B31" s="288"/>
      <c r="C31" s="289"/>
      <c r="D31" s="287" t="s">
        <v>993</v>
      </c>
      <c r="E31" s="287"/>
      <c r="F31" s="287"/>
      <c r="G31" s="287"/>
      <c r="H31" s="287"/>
      <c r="I31" s="287"/>
      <c r="J31" s="287"/>
      <c r="K31" s="285"/>
    </row>
    <row r="32" s="1" customFormat="1" ht="12.75" customHeight="1">
      <c r="B32" s="288"/>
      <c r="C32" s="289"/>
      <c r="D32" s="289"/>
      <c r="E32" s="289"/>
      <c r="F32" s="289"/>
      <c r="G32" s="289"/>
      <c r="H32" s="289"/>
      <c r="I32" s="289"/>
      <c r="J32" s="289"/>
      <c r="K32" s="285"/>
    </row>
    <row r="33" s="1" customFormat="1" ht="15" customHeight="1">
      <c r="B33" s="288"/>
      <c r="C33" s="289"/>
      <c r="D33" s="287" t="s">
        <v>994</v>
      </c>
      <c r="E33" s="287"/>
      <c r="F33" s="287"/>
      <c r="G33" s="287"/>
      <c r="H33" s="287"/>
      <c r="I33" s="287"/>
      <c r="J33" s="287"/>
      <c r="K33" s="285"/>
    </row>
    <row r="34" s="1" customFormat="1" ht="15" customHeight="1">
      <c r="B34" s="288"/>
      <c r="C34" s="289"/>
      <c r="D34" s="287" t="s">
        <v>995</v>
      </c>
      <c r="E34" s="287"/>
      <c r="F34" s="287"/>
      <c r="G34" s="287"/>
      <c r="H34" s="287"/>
      <c r="I34" s="287"/>
      <c r="J34" s="287"/>
      <c r="K34" s="285"/>
    </row>
    <row r="35" s="1" customFormat="1" ht="15" customHeight="1">
      <c r="B35" s="288"/>
      <c r="C35" s="289"/>
      <c r="D35" s="287" t="s">
        <v>996</v>
      </c>
      <c r="E35" s="287"/>
      <c r="F35" s="287"/>
      <c r="G35" s="287"/>
      <c r="H35" s="287"/>
      <c r="I35" s="287"/>
      <c r="J35" s="287"/>
      <c r="K35" s="285"/>
    </row>
    <row r="36" s="1" customFormat="1" ht="15" customHeight="1">
      <c r="B36" s="288"/>
      <c r="C36" s="289"/>
      <c r="D36" s="287"/>
      <c r="E36" s="290" t="s">
        <v>115</v>
      </c>
      <c r="F36" s="287"/>
      <c r="G36" s="287" t="s">
        <v>997</v>
      </c>
      <c r="H36" s="287"/>
      <c r="I36" s="287"/>
      <c r="J36" s="287"/>
      <c r="K36" s="285"/>
    </row>
    <row r="37" s="1" customFormat="1" ht="30.75" customHeight="1">
      <c r="B37" s="288"/>
      <c r="C37" s="289"/>
      <c r="D37" s="287"/>
      <c r="E37" s="290" t="s">
        <v>998</v>
      </c>
      <c r="F37" s="287"/>
      <c r="G37" s="287" t="s">
        <v>999</v>
      </c>
      <c r="H37" s="287"/>
      <c r="I37" s="287"/>
      <c r="J37" s="287"/>
      <c r="K37" s="285"/>
    </row>
    <row r="38" s="1" customFormat="1" ht="15" customHeight="1">
      <c r="B38" s="288"/>
      <c r="C38" s="289"/>
      <c r="D38" s="287"/>
      <c r="E38" s="290" t="s">
        <v>53</v>
      </c>
      <c r="F38" s="287"/>
      <c r="G38" s="287" t="s">
        <v>1000</v>
      </c>
      <c r="H38" s="287"/>
      <c r="I38" s="287"/>
      <c r="J38" s="287"/>
      <c r="K38" s="285"/>
    </row>
    <row r="39" s="1" customFormat="1" ht="15" customHeight="1">
      <c r="B39" s="288"/>
      <c r="C39" s="289"/>
      <c r="D39" s="287"/>
      <c r="E39" s="290" t="s">
        <v>54</v>
      </c>
      <c r="F39" s="287"/>
      <c r="G39" s="287" t="s">
        <v>1001</v>
      </c>
      <c r="H39" s="287"/>
      <c r="I39" s="287"/>
      <c r="J39" s="287"/>
      <c r="K39" s="285"/>
    </row>
    <row r="40" s="1" customFormat="1" ht="15" customHeight="1">
      <c r="B40" s="288"/>
      <c r="C40" s="289"/>
      <c r="D40" s="287"/>
      <c r="E40" s="290" t="s">
        <v>116</v>
      </c>
      <c r="F40" s="287"/>
      <c r="G40" s="287" t="s">
        <v>1002</v>
      </c>
      <c r="H40" s="287"/>
      <c r="I40" s="287"/>
      <c r="J40" s="287"/>
      <c r="K40" s="285"/>
    </row>
    <row r="41" s="1" customFormat="1" ht="15" customHeight="1">
      <c r="B41" s="288"/>
      <c r="C41" s="289"/>
      <c r="D41" s="287"/>
      <c r="E41" s="290" t="s">
        <v>117</v>
      </c>
      <c r="F41" s="287"/>
      <c r="G41" s="287" t="s">
        <v>1003</v>
      </c>
      <c r="H41" s="287"/>
      <c r="I41" s="287"/>
      <c r="J41" s="287"/>
      <c r="K41" s="285"/>
    </row>
    <row r="42" s="1" customFormat="1" ht="15" customHeight="1">
      <c r="B42" s="288"/>
      <c r="C42" s="289"/>
      <c r="D42" s="287"/>
      <c r="E42" s="290" t="s">
        <v>1004</v>
      </c>
      <c r="F42" s="287"/>
      <c r="G42" s="287" t="s">
        <v>1005</v>
      </c>
      <c r="H42" s="287"/>
      <c r="I42" s="287"/>
      <c r="J42" s="287"/>
      <c r="K42" s="285"/>
    </row>
    <row r="43" s="1" customFormat="1" ht="15" customHeight="1">
      <c r="B43" s="288"/>
      <c r="C43" s="289"/>
      <c r="D43" s="287"/>
      <c r="E43" s="290"/>
      <c r="F43" s="287"/>
      <c r="G43" s="287" t="s">
        <v>1006</v>
      </c>
      <c r="H43" s="287"/>
      <c r="I43" s="287"/>
      <c r="J43" s="287"/>
      <c r="K43" s="285"/>
    </row>
    <row r="44" s="1" customFormat="1" ht="15" customHeight="1">
      <c r="B44" s="288"/>
      <c r="C44" s="289"/>
      <c r="D44" s="287"/>
      <c r="E44" s="290" t="s">
        <v>1007</v>
      </c>
      <c r="F44" s="287"/>
      <c r="G44" s="287" t="s">
        <v>1008</v>
      </c>
      <c r="H44" s="287"/>
      <c r="I44" s="287"/>
      <c r="J44" s="287"/>
      <c r="K44" s="285"/>
    </row>
    <row r="45" s="1" customFormat="1" ht="15" customHeight="1">
      <c r="B45" s="288"/>
      <c r="C45" s="289"/>
      <c r="D45" s="287"/>
      <c r="E45" s="290" t="s">
        <v>119</v>
      </c>
      <c r="F45" s="287"/>
      <c r="G45" s="287" t="s">
        <v>1009</v>
      </c>
      <c r="H45" s="287"/>
      <c r="I45" s="287"/>
      <c r="J45" s="287"/>
      <c r="K45" s="285"/>
    </row>
    <row r="46" s="1" customFormat="1" ht="12.75" customHeight="1">
      <c r="B46" s="288"/>
      <c r="C46" s="289"/>
      <c r="D46" s="287"/>
      <c r="E46" s="287"/>
      <c r="F46" s="287"/>
      <c r="G46" s="287"/>
      <c r="H46" s="287"/>
      <c r="I46" s="287"/>
      <c r="J46" s="287"/>
      <c r="K46" s="285"/>
    </row>
    <row r="47" s="1" customFormat="1" ht="15" customHeight="1">
      <c r="B47" s="288"/>
      <c r="C47" s="289"/>
      <c r="D47" s="287" t="s">
        <v>1010</v>
      </c>
      <c r="E47" s="287"/>
      <c r="F47" s="287"/>
      <c r="G47" s="287"/>
      <c r="H47" s="287"/>
      <c r="I47" s="287"/>
      <c r="J47" s="287"/>
      <c r="K47" s="285"/>
    </row>
    <row r="48" s="1" customFormat="1" ht="15" customHeight="1">
      <c r="B48" s="288"/>
      <c r="C48" s="289"/>
      <c r="D48" s="289"/>
      <c r="E48" s="287" t="s">
        <v>1011</v>
      </c>
      <c r="F48" s="287"/>
      <c r="G48" s="287"/>
      <c r="H48" s="287"/>
      <c r="I48" s="287"/>
      <c r="J48" s="287"/>
      <c r="K48" s="285"/>
    </row>
    <row r="49" s="1" customFormat="1" ht="15" customHeight="1">
      <c r="B49" s="288"/>
      <c r="C49" s="289"/>
      <c r="D49" s="289"/>
      <c r="E49" s="287" t="s">
        <v>1012</v>
      </c>
      <c r="F49" s="287"/>
      <c r="G49" s="287"/>
      <c r="H49" s="287"/>
      <c r="I49" s="287"/>
      <c r="J49" s="287"/>
      <c r="K49" s="285"/>
    </row>
    <row r="50" s="1" customFormat="1" ht="15" customHeight="1">
      <c r="B50" s="288"/>
      <c r="C50" s="289"/>
      <c r="D50" s="289"/>
      <c r="E50" s="287" t="s">
        <v>1013</v>
      </c>
      <c r="F50" s="287"/>
      <c r="G50" s="287"/>
      <c r="H50" s="287"/>
      <c r="I50" s="287"/>
      <c r="J50" s="287"/>
      <c r="K50" s="285"/>
    </row>
    <row r="51" s="1" customFormat="1" ht="15" customHeight="1">
      <c r="B51" s="288"/>
      <c r="C51" s="289"/>
      <c r="D51" s="287" t="s">
        <v>1014</v>
      </c>
      <c r="E51" s="287"/>
      <c r="F51" s="287"/>
      <c r="G51" s="287"/>
      <c r="H51" s="287"/>
      <c r="I51" s="287"/>
      <c r="J51" s="287"/>
      <c r="K51" s="285"/>
    </row>
    <row r="52" s="1" customFormat="1" ht="25.5" customHeight="1">
      <c r="B52" s="283"/>
      <c r="C52" s="284" t="s">
        <v>1015</v>
      </c>
      <c r="D52" s="284"/>
      <c r="E52" s="284"/>
      <c r="F52" s="284"/>
      <c r="G52" s="284"/>
      <c r="H52" s="284"/>
      <c r="I52" s="284"/>
      <c r="J52" s="284"/>
      <c r="K52" s="285"/>
    </row>
    <row r="53" s="1" customFormat="1" ht="5.25" customHeight="1">
      <c r="B53" s="283"/>
      <c r="C53" s="286"/>
      <c r="D53" s="286"/>
      <c r="E53" s="286"/>
      <c r="F53" s="286"/>
      <c r="G53" s="286"/>
      <c r="H53" s="286"/>
      <c r="I53" s="286"/>
      <c r="J53" s="286"/>
      <c r="K53" s="285"/>
    </row>
    <row r="54" s="1" customFormat="1" ht="15" customHeight="1">
      <c r="B54" s="283"/>
      <c r="C54" s="287" t="s">
        <v>1016</v>
      </c>
      <c r="D54" s="287"/>
      <c r="E54" s="287"/>
      <c r="F54" s="287"/>
      <c r="G54" s="287"/>
      <c r="H54" s="287"/>
      <c r="I54" s="287"/>
      <c r="J54" s="287"/>
      <c r="K54" s="285"/>
    </row>
    <row r="55" s="1" customFormat="1" ht="15" customHeight="1">
      <c r="B55" s="283"/>
      <c r="C55" s="287" t="s">
        <v>1017</v>
      </c>
      <c r="D55" s="287"/>
      <c r="E55" s="287"/>
      <c r="F55" s="287"/>
      <c r="G55" s="287"/>
      <c r="H55" s="287"/>
      <c r="I55" s="287"/>
      <c r="J55" s="287"/>
      <c r="K55" s="285"/>
    </row>
    <row r="56" s="1" customFormat="1" ht="12.75" customHeight="1">
      <c r="B56" s="283"/>
      <c r="C56" s="287"/>
      <c r="D56" s="287"/>
      <c r="E56" s="287"/>
      <c r="F56" s="287"/>
      <c r="G56" s="287"/>
      <c r="H56" s="287"/>
      <c r="I56" s="287"/>
      <c r="J56" s="287"/>
      <c r="K56" s="285"/>
    </row>
    <row r="57" s="1" customFormat="1" ht="15" customHeight="1">
      <c r="B57" s="283"/>
      <c r="C57" s="287" t="s">
        <v>1018</v>
      </c>
      <c r="D57" s="287"/>
      <c r="E57" s="287"/>
      <c r="F57" s="287"/>
      <c r="G57" s="287"/>
      <c r="H57" s="287"/>
      <c r="I57" s="287"/>
      <c r="J57" s="287"/>
      <c r="K57" s="285"/>
    </row>
    <row r="58" s="1" customFormat="1" ht="15" customHeight="1">
      <c r="B58" s="283"/>
      <c r="C58" s="289"/>
      <c r="D58" s="287" t="s">
        <v>1019</v>
      </c>
      <c r="E58" s="287"/>
      <c r="F58" s="287"/>
      <c r="G58" s="287"/>
      <c r="H58" s="287"/>
      <c r="I58" s="287"/>
      <c r="J58" s="287"/>
      <c r="K58" s="285"/>
    </row>
    <row r="59" s="1" customFormat="1" ht="15" customHeight="1">
      <c r="B59" s="283"/>
      <c r="C59" s="289"/>
      <c r="D59" s="287" t="s">
        <v>1020</v>
      </c>
      <c r="E59" s="287"/>
      <c r="F59" s="287"/>
      <c r="G59" s="287"/>
      <c r="H59" s="287"/>
      <c r="I59" s="287"/>
      <c r="J59" s="287"/>
      <c r="K59" s="285"/>
    </row>
    <row r="60" s="1" customFormat="1" ht="15" customHeight="1">
      <c r="B60" s="283"/>
      <c r="C60" s="289"/>
      <c r="D60" s="287" t="s">
        <v>1021</v>
      </c>
      <c r="E60" s="287"/>
      <c r="F60" s="287"/>
      <c r="G60" s="287"/>
      <c r="H60" s="287"/>
      <c r="I60" s="287"/>
      <c r="J60" s="287"/>
      <c r="K60" s="285"/>
    </row>
    <row r="61" s="1" customFormat="1" ht="15" customHeight="1">
      <c r="B61" s="283"/>
      <c r="C61" s="289"/>
      <c r="D61" s="287" t="s">
        <v>1022</v>
      </c>
      <c r="E61" s="287"/>
      <c r="F61" s="287"/>
      <c r="G61" s="287"/>
      <c r="H61" s="287"/>
      <c r="I61" s="287"/>
      <c r="J61" s="287"/>
      <c r="K61" s="285"/>
    </row>
    <row r="62" s="1" customFormat="1" ht="15" customHeight="1">
      <c r="B62" s="283"/>
      <c r="C62" s="289"/>
      <c r="D62" s="292" t="s">
        <v>1023</v>
      </c>
      <c r="E62" s="292"/>
      <c r="F62" s="292"/>
      <c r="G62" s="292"/>
      <c r="H62" s="292"/>
      <c r="I62" s="292"/>
      <c r="J62" s="292"/>
      <c r="K62" s="285"/>
    </row>
    <row r="63" s="1" customFormat="1" ht="15" customHeight="1">
      <c r="B63" s="283"/>
      <c r="C63" s="289"/>
      <c r="D63" s="287" t="s">
        <v>1024</v>
      </c>
      <c r="E63" s="287"/>
      <c r="F63" s="287"/>
      <c r="G63" s="287"/>
      <c r="H63" s="287"/>
      <c r="I63" s="287"/>
      <c r="J63" s="287"/>
      <c r="K63" s="285"/>
    </row>
    <row r="64" s="1" customFormat="1" ht="12.75" customHeight="1">
      <c r="B64" s="283"/>
      <c r="C64" s="289"/>
      <c r="D64" s="289"/>
      <c r="E64" s="293"/>
      <c r="F64" s="289"/>
      <c r="G64" s="289"/>
      <c r="H64" s="289"/>
      <c r="I64" s="289"/>
      <c r="J64" s="289"/>
      <c r="K64" s="285"/>
    </row>
    <row r="65" s="1" customFormat="1" ht="15" customHeight="1">
      <c r="B65" s="283"/>
      <c r="C65" s="289"/>
      <c r="D65" s="287" t="s">
        <v>1025</v>
      </c>
      <c r="E65" s="287"/>
      <c r="F65" s="287"/>
      <c r="G65" s="287"/>
      <c r="H65" s="287"/>
      <c r="I65" s="287"/>
      <c r="J65" s="287"/>
      <c r="K65" s="285"/>
    </row>
    <row r="66" s="1" customFormat="1" ht="15" customHeight="1">
      <c r="B66" s="283"/>
      <c r="C66" s="289"/>
      <c r="D66" s="292" t="s">
        <v>1026</v>
      </c>
      <c r="E66" s="292"/>
      <c r="F66" s="292"/>
      <c r="G66" s="292"/>
      <c r="H66" s="292"/>
      <c r="I66" s="292"/>
      <c r="J66" s="292"/>
      <c r="K66" s="285"/>
    </row>
    <row r="67" s="1" customFormat="1" ht="15" customHeight="1">
      <c r="B67" s="283"/>
      <c r="C67" s="289"/>
      <c r="D67" s="287" t="s">
        <v>1027</v>
      </c>
      <c r="E67" s="287"/>
      <c r="F67" s="287"/>
      <c r="G67" s="287"/>
      <c r="H67" s="287"/>
      <c r="I67" s="287"/>
      <c r="J67" s="287"/>
      <c r="K67" s="285"/>
    </row>
    <row r="68" s="1" customFormat="1" ht="15" customHeight="1">
      <c r="B68" s="283"/>
      <c r="C68" s="289"/>
      <c r="D68" s="287" t="s">
        <v>1028</v>
      </c>
      <c r="E68" s="287"/>
      <c r="F68" s="287"/>
      <c r="G68" s="287"/>
      <c r="H68" s="287"/>
      <c r="I68" s="287"/>
      <c r="J68" s="287"/>
      <c r="K68" s="285"/>
    </row>
    <row r="69" s="1" customFormat="1" ht="15" customHeight="1">
      <c r="B69" s="283"/>
      <c r="C69" s="289"/>
      <c r="D69" s="287" t="s">
        <v>1029</v>
      </c>
      <c r="E69" s="287"/>
      <c r="F69" s="287"/>
      <c r="G69" s="287"/>
      <c r="H69" s="287"/>
      <c r="I69" s="287"/>
      <c r="J69" s="287"/>
      <c r="K69" s="285"/>
    </row>
    <row r="70" s="1" customFormat="1" ht="15" customHeight="1">
      <c r="B70" s="283"/>
      <c r="C70" s="289"/>
      <c r="D70" s="287" t="s">
        <v>1030</v>
      </c>
      <c r="E70" s="287"/>
      <c r="F70" s="287"/>
      <c r="G70" s="287"/>
      <c r="H70" s="287"/>
      <c r="I70" s="287"/>
      <c r="J70" s="287"/>
      <c r="K70" s="285"/>
    </row>
    <row r="71" s="1" customFormat="1" ht="12.75" customHeight="1">
      <c r="B71" s="294"/>
      <c r="C71" s="295"/>
      <c r="D71" s="295"/>
      <c r="E71" s="295"/>
      <c r="F71" s="295"/>
      <c r="G71" s="295"/>
      <c r="H71" s="295"/>
      <c r="I71" s="295"/>
      <c r="J71" s="295"/>
      <c r="K71" s="296"/>
    </row>
    <row r="72" s="1" customFormat="1" ht="18.75" customHeight="1">
      <c r="B72" s="297"/>
      <c r="C72" s="297"/>
      <c r="D72" s="297"/>
      <c r="E72" s="297"/>
      <c r="F72" s="297"/>
      <c r="G72" s="297"/>
      <c r="H72" s="297"/>
      <c r="I72" s="297"/>
      <c r="J72" s="297"/>
      <c r="K72" s="298"/>
    </row>
    <row r="73" s="1" customFormat="1" ht="18.75" customHeight="1">
      <c r="B73" s="298"/>
      <c r="C73" s="298"/>
      <c r="D73" s="298"/>
      <c r="E73" s="298"/>
      <c r="F73" s="298"/>
      <c r="G73" s="298"/>
      <c r="H73" s="298"/>
      <c r="I73" s="298"/>
      <c r="J73" s="298"/>
      <c r="K73" s="298"/>
    </row>
    <row r="74" s="1" customFormat="1" ht="7.5" customHeight="1">
      <c r="B74" s="299"/>
      <c r="C74" s="300"/>
      <c r="D74" s="300"/>
      <c r="E74" s="300"/>
      <c r="F74" s="300"/>
      <c r="G74" s="300"/>
      <c r="H74" s="300"/>
      <c r="I74" s="300"/>
      <c r="J74" s="300"/>
      <c r="K74" s="301"/>
    </row>
    <row r="75" s="1" customFormat="1" ht="45" customHeight="1">
      <c r="B75" s="302"/>
      <c r="C75" s="303" t="s">
        <v>1031</v>
      </c>
      <c r="D75" s="303"/>
      <c r="E75" s="303"/>
      <c r="F75" s="303"/>
      <c r="G75" s="303"/>
      <c r="H75" s="303"/>
      <c r="I75" s="303"/>
      <c r="J75" s="303"/>
      <c r="K75" s="304"/>
    </row>
    <row r="76" s="1" customFormat="1" ht="17.25" customHeight="1">
      <c r="B76" s="302"/>
      <c r="C76" s="305" t="s">
        <v>1032</v>
      </c>
      <c r="D76" s="305"/>
      <c r="E76" s="305"/>
      <c r="F76" s="305" t="s">
        <v>1033</v>
      </c>
      <c r="G76" s="306"/>
      <c r="H76" s="305" t="s">
        <v>54</v>
      </c>
      <c r="I76" s="305" t="s">
        <v>57</v>
      </c>
      <c r="J76" s="305" t="s">
        <v>1034</v>
      </c>
      <c r="K76" s="304"/>
    </row>
    <row r="77" s="1" customFormat="1" ht="17.25" customHeight="1">
      <c r="B77" s="302"/>
      <c r="C77" s="307" t="s">
        <v>1035</v>
      </c>
      <c r="D77" s="307"/>
      <c r="E77" s="307"/>
      <c r="F77" s="308" t="s">
        <v>1036</v>
      </c>
      <c r="G77" s="309"/>
      <c r="H77" s="307"/>
      <c r="I77" s="307"/>
      <c r="J77" s="307" t="s">
        <v>1037</v>
      </c>
      <c r="K77" s="304"/>
    </row>
    <row r="78" s="1" customFormat="1" ht="5.25" customHeight="1">
      <c r="B78" s="302"/>
      <c r="C78" s="310"/>
      <c r="D78" s="310"/>
      <c r="E78" s="310"/>
      <c r="F78" s="310"/>
      <c r="G78" s="311"/>
      <c r="H78" s="310"/>
      <c r="I78" s="310"/>
      <c r="J78" s="310"/>
      <c r="K78" s="304"/>
    </row>
    <row r="79" s="1" customFormat="1" ht="15" customHeight="1">
      <c r="B79" s="302"/>
      <c r="C79" s="290" t="s">
        <v>53</v>
      </c>
      <c r="D79" s="312"/>
      <c r="E79" s="312"/>
      <c r="F79" s="313" t="s">
        <v>1038</v>
      </c>
      <c r="G79" s="314"/>
      <c r="H79" s="290" t="s">
        <v>1039</v>
      </c>
      <c r="I79" s="290" t="s">
        <v>1040</v>
      </c>
      <c r="J79" s="290">
        <v>20</v>
      </c>
      <c r="K79" s="304"/>
    </row>
    <row r="80" s="1" customFormat="1" ht="15" customHeight="1">
      <c r="B80" s="302"/>
      <c r="C80" s="290" t="s">
        <v>1041</v>
      </c>
      <c r="D80" s="290"/>
      <c r="E80" s="290"/>
      <c r="F80" s="313" t="s">
        <v>1038</v>
      </c>
      <c r="G80" s="314"/>
      <c r="H80" s="290" t="s">
        <v>1042</v>
      </c>
      <c r="I80" s="290" t="s">
        <v>1040</v>
      </c>
      <c r="J80" s="290">
        <v>120</v>
      </c>
      <c r="K80" s="304"/>
    </row>
    <row r="81" s="1" customFormat="1" ht="15" customHeight="1">
      <c r="B81" s="315"/>
      <c r="C81" s="290" t="s">
        <v>1043</v>
      </c>
      <c r="D81" s="290"/>
      <c r="E81" s="290"/>
      <c r="F81" s="313" t="s">
        <v>1044</v>
      </c>
      <c r="G81" s="314"/>
      <c r="H81" s="290" t="s">
        <v>1045</v>
      </c>
      <c r="I81" s="290" t="s">
        <v>1040</v>
      </c>
      <c r="J81" s="290">
        <v>50</v>
      </c>
      <c r="K81" s="304"/>
    </row>
    <row r="82" s="1" customFormat="1" ht="15" customHeight="1">
      <c r="B82" s="315"/>
      <c r="C82" s="290" t="s">
        <v>1046</v>
      </c>
      <c r="D82" s="290"/>
      <c r="E82" s="290"/>
      <c r="F82" s="313" t="s">
        <v>1038</v>
      </c>
      <c r="G82" s="314"/>
      <c r="H82" s="290" t="s">
        <v>1047</v>
      </c>
      <c r="I82" s="290" t="s">
        <v>1048</v>
      </c>
      <c r="J82" s="290"/>
      <c r="K82" s="304"/>
    </row>
    <row r="83" s="1" customFormat="1" ht="15" customHeight="1">
      <c r="B83" s="315"/>
      <c r="C83" s="316" t="s">
        <v>1049</v>
      </c>
      <c r="D83" s="316"/>
      <c r="E83" s="316"/>
      <c r="F83" s="317" t="s">
        <v>1044</v>
      </c>
      <c r="G83" s="316"/>
      <c r="H83" s="316" t="s">
        <v>1050</v>
      </c>
      <c r="I83" s="316" t="s">
        <v>1040</v>
      </c>
      <c r="J83" s="316">
        <v>15</v>
      </c>
      <c r="K83" s="304"/>
    </row>
    <row r="84" s="1" customFormat="1" ht="15" customHeight="1">
      <c r="B84" s="315"/>
      <c r="C84" s="316" t="s">
        <v>1051</v>
      </c>
      <c r="D84" s="316"/>
      <c r="E84" s="316"/>
      <c r="F84" s="317" t="s">
        <v>1044</v>
      </c>
      <c r="G84" s="316"/>
      <c r="H84" s="316" t="s">
        <v>1052</v>
      </c>
      <c r="I84" s="316" t="s">
        <v>1040</v>
      </c>
      <c r="J84" s="316">
        <v>15</v>
      </c>
      <c r="K84" s="304"/>
    </row>
    <row r="85" s="1" customFormat="1" ht="15" customHeight="1">
      <c r="B85" s="315"/>
      <c r="C85" s="316" t="s">
        <v>1053</v>
      </c>
      <c r="D85" s="316"/>
      <c r="E85" s="316"/>
      <c r="F85" s="317" t="s">
        <v>1044</v>
      </c>
      <c r="G85" s="316"/>
      <c r="H85" s="316" t="s">
        <v>1054</v>
      </c>
      <c r="I85" s="316" t="s">
        <v>1040</v>
      </c>
      <c r="J85" s="316">
        <v>20</v>
      </c>
      <c r="K85" s="304"/>
    </row>
    <row r="86" s="1" customFormat="1" ht="15" customHeight="1">
      <c r="B86" s="315"/>
      <c r="C86" s="316" t="s">
        <v>1055</v>
      </c>
      <c r="D86" s="316"/>
      <c r="E86" s="316"/>
      <c r="F86" s="317" t="s">
        <v>1044</v>
      </c>
      <c r="G86" s="316"/>
      <c r="H86" s="316" t="s">
        <v>1056</v>
      </c>
      <c r="I86" s="316" t="s">
        <v>1040</v>
      </c>
      <c r="J86" s="316">
        <v>20</v>
      </c>
      <c r="K86" s="304"/>
    </row>
    <row r="87" s="1" customFormat="1" ht="15" customHeight="1">
      <c r="B87" s="315"/>
      <c r="C87" s="290" t="s">
        <v>1057</v>
      </c>
      <c r="D87" s="290"/>
      <c r="E87" s="290"/>
      <c r="F87" s="313" t="s">
        <v>1044</v>
      </c>
      <c r="G87" s="314"/>
      <c r="H87" s="290" t="s">
        <v>1058</v>
      </c>
      <c r="I87" s="290" t="s">
        <v>1040</v>
      </c>
      <c r="J87" s="290">
        <v>50</v>
      </c>
      <c r="K87" s="304"/>
    </row>
    <row r="88" s="1" customFormat="1" ht="15" customHeight="1">
      <c r="B88" s="315"/>
      <c r="C88" s="290" t="s">
        <v>1059</v>
      </c>
      <c r="D88" s="290"/>
      <c r="E88" s="290"/>
      <c r="F88" s="313" t="s">
        <v>1044</v>
      </c>
      <c r="G88" s="314"/>
      <c r="H88" s="290" t="s">
        <v>1060</v>
      </c>
      <c r="I88" s="290" t="s">
        <v>1040</v>
      </c>
      <c r="J88" s="290">
        <v>20</v>
      </c>
      <c r="K88" s="304"/>
    </row>
    <row r="89" s="1" customFormat="1" ht="15" customHeight="1">
      <c r="B89" s="315"/>
      <c r="C89" s="290" t="s">
        <v>1061</v>
      </c>
      <c r="D89" s="290"/>
      <c r="E89" s="290"/>
      <c r="F89" s="313" t="s">
        <v>1044</v>
      </c>
      <c r="G89" s="314"/>
      <c r="H89" s="290" t="s">
        <v>1062</v>
      </c>
      <c r="I89" s="290" t="s">
        <v>1040</v>
      </c>
      <c r="J89" s="290">
        <v>20</v>
      </c>
      <c r="K89" s="304"/>
    </row>
    <row r="90" s="1" customFormat="1" ht="15" customHeight="1">
      <c r="B90" s="315"/>
      <c r="C90" s="290" t="s">
        <v>1063</v>
      </c>
      <c r="D90" s="290"/>
      <c r="E90" s="290"/>
      <c r="F90" s="313" t="s">
        <v>1044</v>
      </c>
      <c r="G90" s="314"/>
      <c r="H90" s="290" t="s">
        <v>1064</v>
      </c>
      <c r="I90" s="290" t="s">
        <v>1040</v>
      </c>
      <c r="J90" s="290">
        <v>50</v>
      </c>
      <c r="K90" s="304"/>
    </row>
    <row r="91" s="1" customFormat="1" ht="15" customHeight="1">
      <c r="B91" s="315"/>
      <c r="C91" s="290" t="s">
        <v>1065</v>
      </c>
      <c r="D91" s="290"/>
      <c r="E91" s="290"/>
      <c r="F91" s="313" t="s">
        <v>1044</v>
      </c>
      <c r="G91" s="314"/>
      <c r="H91" s="290" t="s">
        <v>1065</v>
      </c>
      <c r="I91" s="290" t="s">
        <v>1040</v>
      </c>
      <c r="J91" s="290">
        <v>50</v>
      </c>
      <c r="K91" s="304"/>
    </row>
    <row r="92" s="1" customFormat="1" ht="15" customHeight="1">
      <c r="B92" s="315"/>
      <c r="C92" s="290" t="s">
        <v>1066</v>
      </c>
      <c r="D92" s="290"/>
      <c r="E92" s="290"/>
      <c r="F92" s="313" t="s">
        <v>1044</v>
      </c>
      <c r="G92" s="314"/>
      <c r="H92" s="290" t="s">
        <v>1067</v>
      </c>
      <c r="I92" s="290" t="s">
        <v>1040</v>
      </c>
      <c r="J92" s="290">
        <v>255</v>
      </c>
      <c r="K92" s="304"/>
    </row>
    <row r="93" s="1" customFormat="1" ht="15" customHeight="1">
      <c r="B93" s="315"/>
      <c r="C93" s="290" t="s">
        <v>1068</v>
      </c>
      <c r="D93" s="290"/>
      <c r="E93" s="290"/>
      <c r="F93" s="313" t="s">
        <v>1038</v>
      </c>
      <c r="G93" s="314"/>
      <c r="H93" s="290" t="s">
        <v>1069</v>
      </c>
      <c r="I93" s="290" t="s">
        <v>1070</v>
      </c>
      <c r="J93" s="290"/>
      <c r="K93" s="304"/>
    </row>
    <row r="94" s="1" customFormat="1" ht="15" customHeight="1">
      <c r="B94" s="315"/>
      <c r="C94" s="290" t="s">
        <v>1071</v>
      </c>
      <c r="D94" s="290"/>
      <c r="E94" s="290"/>
      <c r="F94" s="313" t="s">
        <v>1038</v>
      </c>
      <c r="G94" s="314"/>
      <c r="H94" s="290" t="s">
        <v>1072</v>
      </c>
      <c r="I94" s="290" t="s">
        <v>1073</v>
      </c>
      <c r="J94" s="290"/>
      <c r="K94" s="304"/>
    </row>
    <row r="95" s="1" customFormat="1" ht="15" customHeight="1">
      <c r="B95" s="315"/>
      <c r="C95" s="290" t="s">
        <v>1074</v>
      </c>
      <c r="D95" s="290"/>
      <c r="E95" s="290"/>
      <c r="F95" s="313" t="s">
        <v>1038</v>
      </c>
      <c r="G95" s="314"/>
      <c r="H95" s="290" t="s">
        <v>1074</v>
      </c>
      <c r="I95" s="290" t="s">
        <v>1073</v>
      </c>
      <c r="J95" s="290"/>
      <c r="K95" s="304"/>
    </row>
    <row r="96" s="1" customFormat="1" ht="15" customHeight="1">
      <c r="B96" s="315"/>
      <c r="C96" s="290" t="s">
        <v>38</v>
      </c>
      <c r="D96" s="290"/>
      <c r="E96" s="290"/>
      <c r="F96" s="313" t="s">
        <v>1038</v>
      </c>
      <c r="G96" s="314"/>
      <c r="H96" s="290" t="s">
        <v>1075</v>
      </c>
      <c r="I96" s="290" t="s">
        <v>1073</v>
      </c>
      <c r="J96" s="290"/>
      <c r="K96" s="304"/>
    </row>
    <row r="97" s="1" customFormat="1" ht="15" customHeight="1">
      <c r="B97" s="315"/>
      <c r="C97" s="290" t="s">
        <v>48</v>
      </c>
      <c r="D97" s="290"/>
      <c r="E97" s="290"/>
      <c r="F97" s="313" t="s">
        <v>1038</v>
      </c>
      <c r="G97" s="314"/>
      <c r="H97" s="290" t="s">
        <v>1076</v>
      </c>
      <c r="I97" s="290" t="s">
        <v>1073</v>
      </c>
      <c r="J97" s="290"/>
      <c r="K97" s="304"/>
    </row>
    <row r="98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="1" customFormat="1" ht="18.75" customHeight="1"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</row>
    <row r="101" s="1" customFormat="1" ht="7.5" customHeight="1">
      <c r="B101" s="299"/>
      <c r="C101" s="300"/>
      <c r="D101" s="300"/>
      <c r="E101" s="300"/>
      <c r="F101" s="300"/>
      <c r="G101" s="300"/>
      <c r="H101" s="300"/>
      <c r="I101" s="300"/>
      <c r="J101" s="300"/>
      <c r="K101" s="301"/>
    </row>
    <row r="102" s="1" customFormat="1" ht="45" customHeight="1">
      <c r="B102" s="302"/>
      <c r="C102" s="303" t="s">
        <v>1077</v>
      </c>
      <c r="D102" s="303"/>
      <c r="E102" s="303"/>
      <c r="F102" s="303"/>
      <c r="G102" s="303"/>
      <c r="H102" s="303"/>
      <c r="I102" s="303"/>
      <c r="J102" s="303"/>
      <c r="K102" s="304"/>
    </row>
    <row r="103" s="1" customFormat="1" ht="17.25" customHeight="1">
      <c r="B103" s="302"/>
      <c r="C103" s="305" t="s">
        <v>1032</v>
      </c>
      <c r="D103" s="305"/>
      <c r="E103" s="305"/>
      <c r="F103" s="305" t="s">
        <v>1033</v>
      </c>
      <c r="G103" s="306"/>
      <c r="H103" s="305" t="s">
        <v>54</v>
      </c>
      <c r="I103" s="305" t="s">
        <v>57</v>
      </c>
      <c r="J103" s="305" t="s">
        <v>1034</v>
      </c>
      <c r="K103" s="304"/>
    </row>
    <row r="104" s="1" customFormat="1" ht="17.25" customHeight="1">
      <c r="B104" s="302"/>
      <c r="C104" s="307" t="s">
        <v>1035</v>
      </c>
      <c r="D104" s="307"/>
      <c r="E104" s="307"/>
      <c r="F104" s="308" t="s">
        <v>1036</v>
      </c>
      <c r="G104" s="309"/>
      <c r="H104" s="307"/>
      <c r="I104" s="307"/>
      <c r="J104" s="307" t="s">
        <v>1037</v>
      </c>
      <c r="K104" s="304"/>
    </row>
    <row r="105" s="1" customFormat="1" ht="5.25" customHeight="1">
      <c r="B105" s="302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="1" customFormat="1" ht="15" customHeight="1">
      <c r="B106" s="302"/>
      <c r="C106" s="290" t="s">
        <v>53</v>
      </c>
      <c r="D106" s="312"/>
      <c r="E106" s="312"/>
      <c r="F106" s="313" t="s">
        <v>1038</v>
      </c>
      <c r="G106" s="290"/>
      <c r="H106" s="290" t="s">
        <v>1078</v>
      </c>
      <c r="I106" s="290" t="s">
        <v>1040</v>
      </c>
      <c r="J106" s="290">
        <v>20</v>
      </c>
      <c r="K106" s="304"/>
    </row>
    <row r="107" s="1" customFormat="1" ht="15" customHeight="1">
      <c r="B107" s="302"/>
      <c r="C107" s="290" t="s">
        <v>1041</v>
      </c>
      <c r="D107" s="290"/>
      <c r="E107" s="290"/>
      <c r="F107" s="313" t="s">
        <v>1038</v>
      </c>
      <c r="G107" s="290"/>
      <c r="H107" s="290" t="s">
        <v>1078</v>
      </c>
      <c r="I107" s="290" t="s">
        <v>1040</v>
      </c>
      <c r="J107" s="290">
        <v>120</v>
      </c>
      <c r="K107" s="304"/>
    </row>
    <row r="108" s="1" customFormat="1" ht="15" customHeight="1">
      <c r="B108" s="315"/>
      <c r="C108" s="290" t="s">
        <v>1043</v>
      </c>
      <c r="D108" s="290"/>
      <c r="E108" s="290"/>
      <c r="F108" s="313" t="s">
        <v>1044</v>
      </c>
      <c r="G108" s="290"/>
      <c r="H108" s="290" t="s">
        <v>1078</v>
      </c>
      <c r="I108" s="290" t="s">
        <v>1040</v>
      </c>
      <c r="J108" s="290">
        <v>50</v>
      </c>
      <c r="K108" s="304"/>
    </row>
    <row r="109" s="1" customFormat="1" ht="15" customHeight="1">
      <c r="B109" s="315"/>
      <c r="C109" s="290" t="s">
        <v>1046</v>
      </c>
      <c r="D109" s="290"/>
      <c r="E109" s="290"/>
      <c r="F109" s="313" t="s">
        <v>1038</v>
      </c>
      <c r="G109" s="290"/>
      <c r="H109" s="290" t="s">
        <v>1078</v>
      </c>
      <c r="I109" s="290" t="s">
        <v>1048</v>
      </c>
      <c r="J109" s="290"/>
      <c r="K109" s="304"/>
    </row>
    <row r="110" s="1" customFormat="1" ht="15" customHeight="1">
      <c r="B110" s="315"/>
      <c r="C110" s="290" t="s">
        <v>1057</v>
      </c>
      <c r="D110" s="290"/>
      <c r="E110" s="290"/>
      <c r="F110" s="313" t="s">
        <v>1044</v>
      </c>
      <c r="G110" s="290"/>
      <c r="H110" s="290" t="s">
        <v>1078</v>
      </c>
      <c r="I110" s="290" t="s">
        <v>1040</v>
      </c>
      <c r="J110" s="290">
        <v>50</v>
      </c>
      <c r="K110" s="304"/>
    </row>
    <row r="111" s="1" customFormat="1" ht="15" customHeight="1">
      <c r="B111" s="315"/>
      <c r="C111" s="290" t="s">
        <v>1065</v>
      </c>
      <c r="D111" s="290"/>
      <c r="E111" s="290"/>
      <c r="F111" s="313" t="s">
        <v>1044</v>
      </c>
      <c r="G111" s="290"/>
      <c r="H111" s="290" t="s">
        <v>1078</v>
      </c>
      <c r="I111" s="290" t="s">
        <v>1040</v>
      </c>
      <c r="J111" s="290">
        <v>50</v>
      </c>
      <c r="K111" s="304"/>
    </row>
    <row r="112" s="1" customFormat="1" ht="15" customHeight="1">
      <c r="B112" s="315"/>
      <c r="C112" s="290" t="s">
        <v>1063</v>
      </c>
      <c r="D112" s="290"/>
      <c r="E112" s="290"/>
      <c r="F112" s="313" t="s">
        <v>1044</v>
      </c>
      <c r="G112" s="290"/>
      <c r="H112" s="290" t="s">
        <v>1078</v>
      </c>
      <c r="I112" s="290" t="s">
        <v>1040</v>
      </c>
      <c r="J112" s="290">
        <v>50</v>
      </c>
      <c r="K112" s="304"/>
    </row>
    <row r="113" s="1" customFormat="1" ht="15" customHeight="1">
      <c r="B113" s="315"/>
      <c r="C113" s="290" t="s">
        <v>53</v>
      </c>
      <c r="D113" s="290"/>
      <c r="E113" s="290"/>
      <c r="F113" s="313" t="s">
        <v>1038</v>
      </c>
      <c r="G113" s="290"/>
      <c r="H113" s="290" t="s">
        <v>1079</v>
      </c>
      <c r="I113" s="290" t="s">
        <v>1040</v>
      </c>
      <c r="J113" s="290">
        <v>20</v>
      </c>
      <c r="K113" s="304"/>
    </row>
    <row r="114" s="1" customFormat="1" ht="15" customHeight="1">
      <c r="B114" s="315"/>
      <c r="C114" s="290" t="s">
        <v>1080</v>
      </c>
      <c r="D114" s="290"/>
      <c r="E114" s="290"/>
      <c r="F114" s="313" t="s">
        <v>1038</v>
      </c>
      <c r="G114" s="290"/>
      <c r="H114" s="290" t="s">
        <v>1081</v>
      </c>
      <c r="I114" s="290" t="s">
        <v>1040</v>
      </c>
      <c r="J114" s="290">
        <v>120</v>
      </c>
      <c r="K114" s="304"/>
    </row>
    <row r="115" s="1" customFormat="1" ht="15" customHeight="1">
      <c r="B115" s="315"/>
      <c r="C115" s="290" t="s">
        <v>38</v>
      </c>
      <c r="D115" s="290"/>
      <c r="E115" s="290"/>
      <c r="F115" s="313" t="s">
        <v>1038</v>
      </c>
      <c r="G115" s="290"/>
      <c r="H115" s="290" t="s">
        <v>1082</v>
      </c>
      <c r="I115" s="290" t="s">
        <v>1073</v>
      </c>
      <c r="J115" s="290"/>
      <c r="K115" s="304"/>
    </row>
    <row r="116" s="1" customFormat="1" ht="15" customHeight="1">
      <c r="B116" s="315"/>
      <c r="C116" s="290" t="s">
        <v>48</v>
      </c>
      <c r="D116" s="290"/>
      <c r="E116" s="290"/>
      <c r="F116" s="313" t="s">
        <v>1038</v>
      </c>
      <c r="G116" s="290"/>
      <c r="H116" s="290" t="s">
        <v>1083</v>
      </c>
      <c r="I116" s="290" t="s">
        <v>1073</v>
      </c>
      <c r="J116" s="290"/>
      <c r="K116" s="304"/>
    </row>
    <row r="117" s="1" customFormat="1" ht="15" customHeight="1">
      <c r="B117" s="315"/>
      <c r="C117" s="290" t="s">
        <v>57</v>
      </c>
      <c r="D117" s="290"/>
      <c r="E117" s="290"/>
      <c r="F117" s="313" t="s">
        <v>1038</v>
      </c>
      <c r="G117" s="290"/>
      <c r="H117" s="290" t="s">
        <v>1084</v>
      </c>
      <c r="I117" s="290" t="s">
        <v>1085</v>
      </c>
      <c r="J117" s="290"/>
      <c r="K117" s="304"/>
    </row>
    <row r="118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="1" customFormat="1" ht="18.75" customHeight="1">
      <c r="B120" s="298"/>
      <c r="C120" s="298"/>
      <c r="D120" s="298"/>
      <c r="E120" s="298"/>
      <c r="F120" s="298"/>
      <c r="G120" s="298"/>
      <c r="H120" s="298"/>
      <c r="I120" s="298"/>
      <c r="J120" s="298"/>
      <c r="K120" s="298"/>
    </row>
    <row r="12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="1" customFormat="1" ht="45" customHeight="1">
      <c r="B122" s="331"/>
      <c r="C122" s="281" t="s">
        <v>1086</v>
      </c>
      <c r="D122" s="281"/>
      <c r="E122" s="281"/>
      <c r="F122" s="281"/>
      <c r="G122" s="281"/>
      <c r="H122" s="281"/>
      <c r="I122" s="281"/>
      <c r="J122" s="281"/>
      <c r="K122" s="332"/>
    </row>
    <row r="123" s="1" customFormat="1" ht="17.25" customHeight="1">
      <c r="B123" s="333"/>
      <c r="C123" s="305" t="s">
        <v>1032</v>
      </c>
      <c r="D123" s="305"/>
      <c r="E123" s="305"/>
      <c r="F123" s="305" t="s">
        <v>1033</v>
      </c>
      <c r="G123" s="306"/>
      <c r="H123" s="305" t="s">
        <v>54</v>
      </c>
      <c r="I123" s="305" t="s">
        <v>57</v>
      </c>
      <c r="J123" s="305" t="s">
        <v>1034</v>
      </c>
      <c r="K123" s="334"/>
    </row>
    <row r="124" s="1" customFormat="1" ht="17.25" customHeight="1">
      <c r="B124" s="333"/>
      <c r="C124" s="307" t="s">
        <v>1035</v>
      </c>
      <c r="D124" s="307"/>
      <c r="E124" s="307"/>
      <c r="F124" s="308" t="s">
        <v>1036</v>
      </c>
      <c r="G124" s="309"/>
      <c r="H124" s="307"/>
      <c r="I124" s="307"/>
      <c r="J124" s="307" t="s">
        <v>1037</v>
      </c>
      <c r="K124" s="334"/>
    </row>
    <row r="125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="1" customFormat="1" ht="15" customHeight="1">
      <c r="B126" s="335"/>
      <c r="C126" s="290" t="s">
        <v>1041</v>
      </c>
      <c r="D126" s="312"/>
      <c r="E126" s="312"/>
      <c r="F126" s="313" t="s">
        <v>1038</v>
      </c>
      <c r="G126" s="290"/>
      <c r="H126" s="290" t="s">
        <v>1078</v>
      </c>
      <c r="I126" s="290" t="s">
        <v>1040</v>
      </c>
      <c r="J126" s="290">
        <v>120</v>
      </c>
      <c r="K126" s="338"/>
    </row>
    <row r="127" s="1" customFormat="1" ht="15" customHeight="1">
      <c r="B127" s="335"/>
      <c r="C127" s="290" t="s">
        <v>1087</v>
      </c>
      <c r="D127" s="290"/>
      <c r="E127" s="290"/>
      <c r="F127" s="313" t="s">
        <v>1038</v>
      </c>
      <c r="G127" s="290"/>
      <c r="H127" s="290" t="s">
        <v>1088</v>
      </c>
      <c r="I127" s="290" t="s">
        <v>1040</v>
      </c>
      <c r="J127" s="290" t="s">
        <v>1089</v>
      </c>
      <c r="K127" s="338"/>
    </row>
    <row r="128" s="1" customFormat="1" ht="15" customHeight="1">
      <c r="B128" s="335"/>
      <c r="C128" s="290" t="s">
        <v>986</v>
      </c>
      <c r="D128" s="290"/>
      <c r="E128" s="290"/>
      <c r="F128" s="313" t="s">
        <v>1038</v>
      </c>
      <c r="G128" s="290"/>
      <c r="H128" s="290" t="s">
        <v>1090</v>
      </c>
      <c r="I128" s="290" t="s">
        <v>1040</v>
      </c>
      <c r="J128" s="290" t="s">
        <v>1089</v>
      </c>
      <c r="K128" s="338"/>
    </row>
    <row r="129" s="1" customFormat="1" ht="15" customHeight="1">
      <c r="B129" s="335"/>
      <c r="C129" s="290" t="s">
        <v>1049</v>
      </c>
      <c r="D129" s="290"/>
      <c r="E129" s="290"/>
      <c r="F129" s="313" t="s">
        <v>1044</v>
      </c>
      <c r="G129" s="290"/>
      <c r="H129" s="290" t="s">
        <v>1050</v>
      </c>
      <c r="I129" s="290" t="s">
        <v>1040</v>
      </c>
      <c r="J129" s="290">
        <v>15</v>
      </c>
      <c r="K129" s="338"/>
    </row>
    <row r="130" s="1" customFormat="1" ht="15" customHeight="1">
      <c r="B130" s="335"/>
      <c r="C130" s="316" t="s">
        <v>1051</v>
      </c>
      <c r="D130" s="316"/>
      <c r="E130" s="316"/>
      <c r="F130" s="317" t="s">
        <v>1044</v>
      </c>
      <c r="G130" s="316"/>
      <c r="H130" s="316" t="s">
        <v>1052</v>
      </c>
      <c r="I130" s="316" t="s">
        <v>1040</v>
      </c>
      <c r="J130" s="316">
        <v>15</v>
      </c>
      <c r="K130" s="338"/>
    </row>
    <row r="131" s="1" customFormat="1" ht="15" customHeight="1">
      <c r="B131" s="335"/>
      <c r="C131" s="316" t="s">
        <v>1053</v>
      </c>
      <c r="D131" s="316"/>
      <c r="E131" s="316"/>
      <c r="F131" s="317" t="s">
        <v>1044</v>
      </c>
      <c r="G131" s="316"/>
      <c r="H131" s="316" t="s">
        <v>1054</v>
      </c>
      <c r="I131" s="316" t="s">
        <v>1040</v>
      </c>
      <c r="J131" s="316">
        <v>20</v>
      </c>
      <c r="K131" s="338"/>
    </row>
    <row r="132" s="1" customFormat="1" ht="15" customHeight="1">
      <c r="B132" s="335"/>
      <c r="C132" s="316" t="s">
        <v>1055</v>
      </c>
      <c r="D132" s="316"/>
      <c r="E132" s="316"/>
      <c r="F132" s="317" t="s">
        <v>1044</v>
      </c>
      <c r="G132" s="316"/>
      <c r="H132" s="316" t="s">
        <v>1056</v>
      </c>
      <c r="I132" s="316" t="s">
        <v>1040</v>
      </c>
      <c r="J132" s="316">
        <v>20</v>
      </c>
      <c r="K132" s="338"/>
    </row>
    <row r="133" s="1" customFormat="1" ht="15" customHeight="1">
      <c r="B133" s="335"/>
      <c r="C133" s="290" t="s">
        <v>1043</v>
      </c>
      <c r="D133" s="290"/>
      <c r="E133" s="290"/>
      <c r="F133" s="313" t="s">
        <v>1044</v>
      </c>
      <c r="G133" s="290"/>
      <c r="H133" s="290" t="s">
        <v>1078</v>
      </c>
      <c r="I133" s="290" t="s">
        <v>1040</v>
      </c>
      <c r="J133" s="290">
        <v>50</v>
      </c>
      <c r="K133" s="338"/>
    </row>
    <row r="134" s="1" customFormat="1" ht="15" customHeight="1">
      <c r="B134" s="335"/>
      <c r="C134" s="290" t="s">
        <v>1057</v>
      </c>
      <c r="D134" s="290"/>
      <c r="E134" s="290"/>
      <c r="F134" s="313" t="s">
        <v>1044</v>
      </c>
      <c r="G134" s="290"/>
      <c r="H134" s="290" t="s">
        <v>1078</v>
      </c>
      <c r="I134" s="290" t="s">
        <v>1040</v>
      </c>
      <c r="J134" s="290">
        <v>50</v>
      </c>
      <c r="K134" s="338"/>
    </row>
    <row r="135" s="1" customFormat="1" ht="15" customHeight="1">
      <c r="B135" s="335"/>
      <c r="C135" s="290" t="s">
        <v>1063</v>
      </c>
      <c r="D135" s="290"/>
      <c r="E135" s="290"/>
      <c r="F135" s="313" t="s">
        <v>1044</v>
      </c>
      <c r="G135" s="290"/>
      <c r="H135" s="290" t="s">
        <v>1078</v>
      </c>
      <c r="I135" s="290" t="s">
        <v>1040</v>
      </c>
      <c r="J135" s="290">
        <v>50</v>
      </c>
      <c r="K135" s="338"/>
    </row>
    <row r="136" s="1" customFormat="1" ht="15" customHeight="1">
      <c r="B136" s="335"/>
      <c r="C136" s="290" t="s">
        <v>1065</v>
      </c>
      <c r="D136" s="290"/>
      <c r="E136" s="290"/>
      <c r="F136" s="313" t="s">
        <v>1044</v>
      </c>
      <c r="G136" s="290"/>
      <c r="H136" s="290" t="s">
        <v>1078</v>
      </c>
      <c r="I136" s="290" t="s">
        <v>1040</v>
      </c>
      <c r="J136" s="290">
        <v>50</v>
      </c>
      <c r="K136" s="338"/>
    </row>
    <row r="137" s="1" customFormat="1" ht="15" customHeight="1">
      <c r="B137" s="335"/>
      <c r="C137" s="290" t="s">
        <v>1066</v>
      </c>
      <c r="D137" s="290"/>
      <c r="E137" s="290"/>
      <c r="F137" s="313" t="s">
        <v>1044</v>
      </c>
      <c r="G137" s="290"/>
      <c r="H137" s="290" t="s">
        <v>1091</v>
      </c>
      <c r="I137" s="290" t="s">
        <v>1040</v>
      </c>
      <c r="J137" s="290">
        <v>255</v>
      </c>
      <c r="K137" s="338"/>
    </row>
    <row r="138" s="1" customFormat="1" ht="15" customHeight="1">
      <c r="B138" s="335"/>
      <c r="C138" s="290" t="s">
        <v>1068</v>
      </c>
      <c r="D138" s="290"/>
      <c r="E138" s="290"/>
      <c r="F138" s="313" t="s">
        <v>1038</v>
      </c>
      <c r="G138" s="290"/>
      <c r="H138" s="290" t="s">
        <v>1092</v>
      </c>
      <c r="I138" s="290" t="s">
        <v>1070</v>
      </c>
      <c r="J138" s="290"/>
      <c r="K138" s="338"/>
    </row>
    <row r="139" s="1" customFormat="1" ht="15" customHeight="1">
      <c r="B139" s="335"/>
      <c r="C139" s="290" t="s">
        <v>1071</v>
      </c>
      <c r="D139" s="290"/>
      <c r="E139" s="290"/>
      <c r="F139" s="313" t="s">
        <v>1038</v>
      </c>
      <c r="G139" s="290"/>
      <c r="H139" s="290" t="s">
        <v>1093</v>
      </c>
      <c r="I139" s="290" t="s">
        <v>1073</v>
      </c>
      <c r="J139" s="290"/>
      <c r="K139" s="338"/>
    </row>
    <row r="140" s="1" customFormat="1" ht="15" customHeight="1">
      <c r="B140" s="335"/>
      <c r="C140" s="290" t="s">
        <v>1074</v>
      </c>
      <c r="D140" s="290"/>
      <c r="E140" s="290"/>
      <c r="F140" s="313" t="s">
        <v>1038</v>
      </c>
      <c r="G140" s="290"/>
      <c r="H140" s="290" t="s">
        <v>1074</v>
      </c>
      <c r="I140" s="290" t="s">
        <v>1073</v>
      </c>
      <c r="J140" s="290"/>
      <c r="K140" s="338"/>
    </row>
    <row r="141" s="1" customFormat="1" ht="15" customHeight="1">
      <c r="B141" s="335"/>
      <c r="C141" s="290" t="s">
        <v>38</v>
      </c>
      <c r="D141" s="290"/>
      <c r="E141" s="290"/>
      <c r="F141" s="313" t="s">
        <v>1038</v>
      </c>
      <c r="G141" s="290"/>
      <c r="H141" s="290" t="s">
        <v>1094</v>
      </c>
      <c r="I141" s="290" t="s">
        <v>1073</v>
      </c>
      <c r="J141" s="290"/>
      <c r="K141" s="338"/>
    </row>
    <row r="142" s="1" customFormat="1" ht="15" customHeight="1">
      <c r="B142" s="335"/>
      <c r="C142" s="290" t="s">
        <v>1095</v>
      </c>
      <c r="D142" s="290"/>
      <c r="E142" s="290"/>
      <c r="F142" s="313" t="s">
        <v>1038</v>
      </c>
      <c r="G142" s="290"/>
      <c r="H142" s="290" t="s">
        <v>1096</v>
      </c>
      <c r="I142" s="290" t="s">
        <v>1073</v>
      </c>
      <c r="J142" s="290"/>
      <c r="K142" s="338"/>
    </row>
    <row r="143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="1" customFormat="1" ht="18.75" customHeight="1">
      <c r="B145" s="298"/>
      <c r="C145" s="298"/>
      <c r="D145" s="298"/>
      <c r="E145" s="298"/>
      <c r="F145" s="298"/>
      <c r="G145" s="298"/>
      <c r="H145" s="298"/>
      <c r="I145" s="298"/>
      <c r="J145" s="298"/>
      <c r="K145" s="298"/>
    </row>
    <row r="146" s="1" customFormat="1" ht="7.5" customHeight="1">
      <c r="B146" s="299"/>
      <c r="C146" s="300"/>
      <c r="D146" s="300"/>
      <c r="E146" s="300"/>
      <c r="F146" s="300"/>
      <c r="G146" s="300"/>
      <c r="H146" s="300"/>
      <c r="I146" s="300"/>
      <c r="J146" s="300"/>
      <c r="K146" s="301"/>
    </row>
    <row r="147" s="1" customFormat="1" ht="45" customHeight="1">
      <c r="B147" s="302"/>
      <c r="C147" s="303" t="s">
        <v>1097</v>
      </c>
      <c r="D147" s="303"/>
      <c r="E147" s="303"/>
      <c r="F147" s="303"/>
      <c r="G147" s="303"/>
      <c r="H147" s="303"/>
      <c r="I147" s="303"/>
      <c r="J147" s="303"/>
      <c r="K147" s="304"/>
    </row>
    <row r="148" s="1" customFormat="1" ht="17.25" customHeight="1">
      <c r="B148" s="302"/>
      <c r="C148" s="305" t="s">
        <v>1032</v>
      </c>
      <c r="D148" s="305"/>
      <c r="E148" s="305"/>
      <c r="F148" s="305" t="s">
        <v>1033</v>
      </c>
      <c r="G148" s="306"/>
      <c r="H148" s="305" t="s">
        <v>54</v>
      </c>
      <c r="I148" s="305" t="s">
        <v>57</v>
      </c>
      <c r="J148" s="305" t="s">
        <v>1034</v>
      </c>
      <c r="K148" s="304"/>
    </row>
    <row r="149" s="1" customFormat="1" ht="17.25" customHeight="1">
      <c r="B149" s="302"/>
      <c r="C149" s="307" t="s">
        <v>1035</v>
      </c>
      <c r="D149" s="307"/>
      <c r="E149" s="307"/>
      <c r="F149" s="308" t="s">
        <v>1036</v>
      </c>
      <c r="G149" s="309"/>
      <c r="H149" s="307"/>
      <c r="I149" s="307"/>
      <c r="J149" s="307" t="s">
        <v>1037</v>
      </c>
      <c r="K149" s="304"/>
    </row>
    <row r="150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="1" customFormat="1" ht="15" customHeight="1">
      <c r="B151" s="315"/>
      <c r="C151" s="342" t="s">
        <v>1041</v>
      </c>
      <c r="D151" s="290"/>
      <c r="E151" s="290"/>
      <c r="F151" s="343" t="s">
        <v>1038</v>
      </c>
      <c r="G151" s="290"/>
      <c r="H151" s="342" t="s">
        <v>1078</v>
      </c>
      <c r="I151" s="342" t="s">
        <v>1040</v>
      </c>
      <c r="J151" s="342">
        <v>120</v>
      </c>
      <c r="K151" s="338"/>
    </row>
    <row r="152" s="1" customFormat="1" ht="15" customHeight="1">
      <c r="B152" s="315"/>
      <c r="C152" s="342" t="s">
        <v>1087</v>
      </c>
      <c r="D152" s="290"/>
      <c r="E152" s="290"/>
      <c r="F152" s="343" t="s">
        <v>1038</v>
      </c>
      <c r="G152" s="290"/>
      <c r="H152" s="342" t="s">
        <v>1098</v>
      </c>
      <c r="I152" s="342" t="s">
        <v>1040</v>
      </c>
      <c r="J152" s="342" t="s">
        <v>1089</v>
      </c>
      <c r="K152" s="338"/>
    </row>
    <row r="153" s="1" customFormat="1" ht="15" customHeight="1">
      <c r="B153" s="315"/>
      <c r="C153" s="342" t="s">
        <v>986</v>
      </c>
      <c r="D153" s="290"/>
      <c r="E153" s="290"/>
      <c r="F153" s="343" t="s">
        <v>1038</v>
      </c>
      <c r="G153" s="290"/>
      <c r="H153" s="342" t="s">
        <v>1099</v>
      </c>
      <c r="I153" s="342" t="s">
        <v>1040</v>
      </c>
      <c r="J153" s="342" t="s">
        <v>1089</v>
      </c>
      <c r="K153" s="338"/>
    </row>
    <row r="154" s="1" customFormat="1" ht="15" customHeight="1">
      <c r="B154" s="315"/>
      <c r="C154" s="342" t="s">
        <v>1043</v>
      </c>
      <c r="D154" s="290"/>
      <c r="E154" s="290"/>
      <c r="F154" s="343" t="s">
        <v>1044</v>
      </c>
      <c r="G154" s="290"/>
      <c r="H154" s="342" t="s">
        <v>1078</v>
      </c>
      <c r="I154" s="342" t="s">
        <v>1040</v>
      </c>
      <c r="J154" s="342">
        <v>50</v>
      </c>
      <c r="K154" s="338"/>
    </row>
    <row r="155" s="1" customFormat="1" ht="15" customHeight="1">
      <c r="B155" s="315"/>
      <c r="C155" s="342" t="s">
        <v>1046</v>
      </c>
      <c r="D155" s="290"/>
      <c r="E155" s="290"/>
      <c r="F155" s="343" t="s">
        <v>1038</v>
      </c>
      <c r="G155" s="290"/>
      <c r="H155" s="342" t="s">
        <v>1078</v>
      </c>
      <c r="I155" s="342" t="s">
        <v>1048</v>
      </c>
      <c r="J155" s="342"/>
      <c r="K155" s="338"/>
    </row>
    <row r="156" s="1" customFormat="1" ht="15" customHeight="1">
      <c r="B156" s="315"/>
      <c r="C156" s="342" t="s">
        <v>1057</v>
      </c>
      <c r="D156" s="290"/>
      <c r="E156" s="290"/>
      <c r="F156" s="343" t="s">
        <v>1044</v>
      </c>
      <c r="G156" s="290"/>
      <c r="H156" s="342" t="s">
        <v>1078</v>
      </c>
      <c r="I156" s="342" t="s">
        <v>1040</v>
      </c>
      <c r="J156" s="342">
        <v>50</v>
      </c>
      <c r="K156" s="338"/>
    </row>
    <row r="157" s="1" customFormat="1" ht="15" customHeight="1">
      <c r="B157" s="315"/>
      <c r="C157" s="342" t="s">
        <v>1065</v>
      </c>
      <c r="D157" s="290"/>
      <c r="E157" s="290"/>
      <c r="F157" s="343" t="s">
        <v>1044</v>
      </c>
      <c r="G157" s="290"/>
      <c r="H157" s="342" t="s">
        <v>1078</v>
      </c>
      <c r="I157" s="342" t="s">
        <v>1040</v>
      </c>
      <c r="J157" s="342">
        <v>50</v>
      </c>
      <c r="K157" s="338"/>
    </row>
    <row r="158" s="1" customFormat="1" ht="15" customHeight="1">
      <c r="B158" s="315"/>
      <c r="C158" s="342" t="s">
        <v>1063</v>
      </c>
      <c r="D158" s="290"/>
      <c r="E158" s="290"/>
      <c r="F158" s="343" t="s">
        <v>1044</v>
      </c>
      <c r="G158" s="290"/>
      <c r="H158" s="342" t="s">
        <v>1078</v>
      </c>
      <c r="I158" s="342" t="s">
        <v>1040</v>
      </c>
      <c r="J158" s="342">
        <v>50</v>
      </c>
      <c r="K158" s="338"/>
    </row>
    <row r="159" s="1" customFormat="1" ht="15" customHeight="1">
      <c r="B159" s="315"/>
      <c r="C159" s="342" t="s">
        <v>100</v>
      </c>
      <c r="D159" s="290"/>
      <c r="E159" s="290"/>
      <c r="F159" s="343" t="s">
        <v>1038</v>
      </c>
      <c r="G159" s="290"/>
      <c r="H159" s="342" t="s">
        <v>1100</v>
      </c>
      <c r="I159" s="342" t="s">
        <v>1040</v>
      </c>
      <c r="J159" s="342" t="s">
        <v>1101</v>
      </c>
      <c r="K159" s="338"/>
    </row>
    <row r="160" s="1" customFormat="1" ht="15" customHeight="1">
      <c r="B160" s="315"/>
      <c r="C160" s="342" t="s">
        <v>1102</v>
      </c>
      <c r="D160" s="290"/>
      <c r="E160" s="290"/>
      <c r="F160" s="343" t="s">
        <v>1038</v>
      </c>
      <c r="G160" s="290"/>
      <c r="H160" s="342" t="s">
        <v>1103</v>
      </c>
      <c r="I160" s="342" t="s">
        <v>1073</v>
      </c>
      <c r="J160" s="342"/>
      <c r="K160" s="338"/>
    </row>
    <row r="16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="1" customFormat="1" ht="18.75" customHeight="1">
      <c r="B163" s="298"/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="1" customFormat="1" ht="7.5" customHeight="1">
      <c r="B164" s="277"/>
      <c r="C164" s="278"/>
      <c r="D164" s="278"/>
      <c r="E164" s="278"/>
      <c r="F164" s="278"/>
      <c r="G164" s="278"/>
      <c r="H164" s="278"/>
      <c r="I164" s="278"/>
      <c r="J164" s="278"/>
      <c r="K164" s="279"/>
    </row>
    <row r="165" s="1" customFormat="1" ht="45" customHeight="1">
      <c r="B165" s="280"/>
      <c r="C165" s="281" t="s">
        <v>1104</v>
      </c>
      <c r="D165" s="281"/>
      <c r="E165" s="281"/>
      <c r="F165" s="281"/>
      <c r="G165" s="281"/>
      <c r="H165" s="281"/>
      <c r="I165" s="281"/>
      <c r="J165" s="281"/>
      <c r="K165" s="282"/>
    </row>
    <row r="166" s="1" customFormat="1" ht="17.25" customHeight="1">
      <c r="B166" s="280"/>
      <c r="C166" s="305" t="s">
        <v>1032</v>
      </c>
      <c r="D166" s="305"/>
      <c r="E166" s="305"/>
      <c r="F166" s="305" t="s">
        <v>1033</v>
      </c>
      <c r="G166" s="347"/>
      <c r="H166" s="348" t="s">
        <v>54</v>
      </c>
      <c r="I166" s="348" t="s">
        <v>57</v>
      </c>
      <c r="J166" s="305" t="s">
        <v>1034</v>
      </c>
      <c r="K166" s="282"/>
    </row>
    <row r="167" s="1" customFormat="1" ht="17.25" customHeight="1">
      <c r="B167" s="283"/>
      <c r="C167" s="307" t="s">
        <v>1035</v>
      </c>
      <c r="D167" s="307"/>
      <c r="E167" s="307"/>
      <c r="F167" s="308" t="s">
        <v>1036</v>
      </c>
      <c r="G167" s="349"/>
      <c r="H167" s="350"/>
      <c r="I167" s="350"/>
      <c r="J167" s="307" t="s">
        <v>1037</v>
      </c>
      <c r="K167" s="285"/>
    </row>
    <row r="168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="1" customFormat="1" ht="15" customHeight="1">
      <c r="B169" s="315"/>
      <c r="C169" s="290" t="s">
        <v>1041</v>
      </c>
      <c r="D169" s="290"/>
      <c r="E169" s="290"/>
      <c r="F169" s="313" t="s">
        <v>1038</v>
      </c>
      <c r="G169" s="290"/>
      <c r="H169" s="290" t="s">
        <v>1078</v>
      </c>
      <c r="I169" s="290" t="s">
        <v>1040</v>
      </c>
      <c r="J169" s="290">
        <v>120</v>
      </c>
      <c r="K169" s="338"/>
    </row>
    <row r="170" s="1" customFormat="1" ht="15" customHeight="1">
      <c r="B170" s="315"/>
      <c r="C170" s="290" t="s">
        <v>1087</v>
      </c>
      <c r="D170" s="290"/>
      <c r="E170" s="290"/>
      <c r="F170" s="313" t="s">
        <v>1038</v>
      </c>
      <c r="G170" s="290"/>
      <c r="H170" s="290" t="s">
        <v>1088</v>
      </c>
      <c r="I170" s="290" t="s">
        <v>1040</v>
      </c>
      <c r="J170" s="290" t="s">
        <v>1089</v>
      </c>
      <c r="K170" s="338"/>
    </row>
    <row r="171" s="1" customFormat="1" ht="15" customHeight="1">
      <c r="B171" s="315"/>
      <c r="C171" s="290" t="s">
        <v>986</v>
      </c>
      <c r="D171" s="290"/>
      <c r="E171" s="290"/>
      <c r="F171" s="313" t="s">
        <v>1038</v>
      </c>
      <c r="G171" s="290"/>
      <c r="H171" s="290" t="s">
        <v>1105</v>
      </c>
      <c r="I171" s="290" t="s">
        <v>1040</v>
      </c>
      <c r="J171" s="290" t="s">
        <v>1089</v>
      </c>
      <c r="K171" s="338"/>
    </row>
    <row r="172" s="1" customFormat="1" ht="15" customHeight="1">
      <c r="B172" s="315"/>
      <c r="C172" s="290" t="s">
        <v>1043</v>
      </c>
      <c r="D172" s="290"/>
      <c r="E172" s="290"/>
      <c r="F172" s="313" t="s">
        <v>1044</v>
      </c>
      <c r="G172" s="290"/>
      <c r="H172" s="290" t="s">
        <v>1105</v>
      </c>
      <c r="I172" s="290" t="s">
        <v>1040</v>
      </c>
      <c r="J172" s="290">
        <v>50</v>
      </c>
      <c r="K172" s="338"/>
    </row>
    <row r="173" s="1" customFormat="1" ht="15" customHeight="1">
      <c r="B173" s="315"/>
      <c r="C173" s="290" t="s">
        <v>1046</v>
      </c>
      <c r="D173" s="290"/>
      <c r="E173" s="290"/>
      <c r="F173" s="313" t="s">
        <v>1038</v>
      </c>
      <c r="G173" s="290"/>
      <c r="H173" s="290" t="s">
        <v>1105</v>
      </c>
      <c r="I173" s="290" t="s">
        <v>1048</v>
      </c>
      <c r="J173" s="290"/>
      <c r="K173" s="338"/>
    </row>
    <row r="174" s="1" customFormat="1" ht="15" customHeight="1">
      <c r="B174" s="315"/>
      <c r="C174" s="290" t="s">
        <v>1057</v>
      </c>
      <c r="D174" s="290"/>
      <c r="E174" s="290"/>
      <c r="F174" s="313" t="s">
        <v>1044</v>
      </c>
      <c r="G174" s="290"/>
      <c r="H174" s="290" t="s">
        <v>1105</v>
      </c>
      <c r="I174" s="290" t="s">
        <v>1040</v>
      </c>
      <c r="J174" s="290">
        <v>50</v>
      </c>
      <c r="K174" s="338"/>
    </row>
    <row r="175" s="1" customFormat="1" ht="15" customHeight="1">
      <c r="B175" s="315"/>
      <c r="C175" s="290" t="s">
        <v>1065</v>
      </c>
      <c r="D175" s="290"/>
      <c r="E175" s="290"/>
      <c r="F175" s="313" t="s">
        <v>1044</v>
      </c>
      <c r="G175" s="290"/>
      <c r="H175" s="290" t="s">
        <v>1105</v>
      </c>
      <c r="I175" s="290" t="s">
        <v>1040</v>
      </c>
      <c r="J175" s="290">
        <v>50</v>
      </c>
      <c r="K175" s="338"/>
    </row>
    <row r="176" s="1" customFormat="1" ht="15" customHeight="1">
      <c r="B176" s="315"/>
      <c r="C176" s="290" t="s">
        <v>1063</v>
      </c>
      <c r="D176" s="290"/>
      <c r="E176" s="290"/>
      <c r="F176" s="313" t="s">
        <v>1044</v>
      </c>
      <c r="G176" s="290"/>
      <c r="H176" s="290" t="s">
        <v>1105</v>
      </c>
      <c r="I176" s="290" t="s">
        <v>1040</v>
      </c>
      <c r="J176" s="290">
        <v>50</v>
      </c>
      <c r="K176" s="338"/>
    </row>
    <row r="177" s="1" customFormat="1" ht="15" customHeight="1">
      <c r="B177" s="315"/>
      <c r="C177" s="290" t="s">
        <v>115</v>
      </c>
      <c r="D177" s="290"/>
      <c r="E177" s="290"/>
      <c r="F177" s="313" t="s">
        <v>1038</v>
      </c>
      <c r="G177" s="290"/>
      <c r="H177" s="290" t="s">
        <v>1106</v>
      </c>
      <c r="I177" s="290" t="s">
        <v>1107</v>
      </c>
      <c r="J177" s="290"/>
      <c r="K177" s="338"/>
    </row>
    <row r="178" s="1" customFormat="1" ht="15" customHeight="1">
      <c r="B178" s="315"/>
      <c r="C178" s="290" t="s">
        <v>57</v>
      </c>
      <c r="D178" s="290"/>
      <c r="E178" s="290"/>
      <c r="F178" s="313" t="s">
        <v>1038</v>
      </c>
      <c r="G178" s="290"/>
      <c r="H178" s="290" t="s">
        <v>1108</v>
      </c>
      <c r="I178" s="290" t="s">
        <v>1109</v>
      </c>
      <c r="J178" s="290">
        <v>1</v>
      </c>
      <c r="K178" s="338"/>
    </row>
    <row r="179" s="1" customFormat="1" ht="15" customHeight="1">
      <c r="B179" s="315"/>
      <c r="C179" s="290" t="s">
        <v>53</v>
      </c>
      <c r="D179" s="290"/>
      <c r="E179" s="290"/>
      <c r="F179" s="313" t="s">
        <v>1038</v>
      </c>
      <c r="G179" s="290"/>
      <c r="H179" s="290" t="s">
        <v>1110</v>
      </c>
      <c r="I179" s="290" t="s">
        <v>1040</v>
      </c>
      <c r="J179" s="290">
        <v>20</v>
      </c>
      <c r="K179" s="338"/>
    </row>
    <row r="180" s="1" customFormat="1" ht="15" customHeight="1">
      <c r="B180" s="315"/>
      <c r="C180" s="290" t="s">
        <v>54</v>
      </c>
      <c r="D180" s="290"/>
      <c r="E180" s="290"/>
      <c r="F180" s="313" t="s">
        <v>1038</v>
      </c>
      <c r="G180" s="290"/>
      <c r="H180" s="290" t="s">
        <v>1111</v>
      </c>
      <c r="I180" s="290" t="s">
        <v>1040</v>
      </c>
      <c r="J180" s="290">
        <v>255</v>
      </c>
      <c r="K180" s="338"/>
    </row>
    <row r="181" s="1" customFormat="1" ht="15" customHeight="1">
      <c r="B181" s="315"/>
      <c r="C181" s="290" t="s">
        <v>116</v>
      </c>
      <c r="D181" s="290"/>
      <c r="E181" s="290"/>
      <c r="F181" s="313" t="s">
        <v>1038</v>
      </c>
      <c r="G181" s="290"/>
      <c r="H181" s="290" t="s">
        <v>1002</v>
      </c>
      <c r="I181" s="290" t="s">
        <v>1040</v>
      </c>
      <c r="J181" s="290">
        <v>10</v>
      </c>
      <c r="K181" s="338"/>
    </row>
    <row r="182" s="1" customFormat="1" ht="15" customHeight="1">
      <c r="B182" s="315"/>
      <c r="C182" s="290" t="s">
        <v>117</v>
      </c>
      <c r="D182" s="290"/>
      <c r="E182" s="290"/>
      <c r="F182" s="313" t="s">
        <v>1038</v>
      </c>
      <c r="G182" s="290"/>
      <c r="H182" s="290" t="s">
        <v>1112</v>
      </c>
      <c r="I182" s="290" t="s">
        <v>1073</v>
      </c>
      <c r="J182" s="290"/>
      <c r="K182" s="338"/>
    </row>
    <row r="183" s="1" customFormat="1" ht="15" customHeight="1">
      <c r="B183" s="315"/>
      <c r="C183" s="290" t="s">
        <v>1113</v>
      </c>
      <c r="D183" s="290"/>
      <c r="E183" s="290"/>
      <c r="F183" s="313" t="s">
        <v>1038</v>
      </c>
      <c r="G183" s="290"/>
      <c r="H183" s="290" t="s">
        <v>1114</v>
      </c>
      <c r="I183" s="290" t="s">
        <v>1073</v>
      </c>
      <c r="J183" s="290"/>
      <c r="K183" s="338"/>
    </row>
    <row r="184" s="1" customFormat="1" ht="15" customHeight="1">
      <c r="B184" s="315"/>
      <c r="C184" s="290" t="s">
        <v>1102</v>
      </c>
      <c r="D184" s="290"/>
      <c r="E184" s="290"/>
      <c r="F184" s="313" t="s">
        <v>1038</v>
      </c>
      <c r="G184" s="290"/>
      <c r="H184" s="290" t="s">
        <v>1115</v>
      </c>
      <c r="I184" s="290" t="s">
        <v>1073</v>
      </c>
      <c r="J184" s="290"/>
      <c r="K184" s="338"/>
    </row>
    <row r="185" s="1" customFormat="1" ht="15" customHeight="1">
      <c r="B185" s="315"/>
      <c r="C185" s="290" t="s">
        <v>119</v>
      </c>
      <c r="D185" s="290"/>
      <c r="E185" s="290"/>
      <c r="F185" s="313" t="s">
        <v>1044</v>
      </c>
      <c r="G185" s="290"/>
      <c r="H185" s="290" t="s">
        <v>1116</v>
      </c>
      <c r="I185" s="290" t="s">
        <v>1040</v>
      </c>
      <c r="J185" s="290">
        <v>50</v>
      </c>
      <c r="K185" s="338"/>
    </row>
    <row r="186" s="1" customFormat="1" ht="15" customHeight="1">
      <c r="B186" s="315"/>
      <c r="C186" s="290" t="s">
        <v>1117</v>
      </c>
      <c r="D186" s="290"/>
      <c r="E186" s="290"/>
      <c r="F186" s="313" t="s">
        <v>1044</v>
      </c>
      <c r="G186" s="290"/>
      <c r="H186" s="290" t="s">
        <v>1118</v>
      </c>
      <c r="I186" s="290" t="s">
        <v>1119</v>
      </c>
      <c r="J186" s="290"/>
      <c r="K186" s="338"/>
    </row>
    <row r="187" s="1" customFormat="1" ht="15" customHeight="1">
      <c r="B187" s="315"/>
      <c r="C187" s="290" t="s">
        <v>1120</v>
      </c>
      <c r="D187" s="290"/>
      <c r="E187" s="290"/>
      <c r="F187" s="313" t="s">
        <v>1044</v>
      </c>
      <c r="G187" s="290"/>
      <c r="H187" s="290" t="s">
        <v>1121</v>
      </c>
      <c r="I187" s="290" t="s">
        <v>1119</v>
      </c>
      <c r="J187" s="290"/>
      <c r="K187" s="338"/>
    </row>
    <row r="188" s="1" customFormat="1" ht="15" customHeight="1">
      <c r="B188" s="315"/>
      <c r="C188" s="290" t="s">
        <v>1122</v>
      </c>
      <c r="D188" s="290"/>
      <c r="E188" s="290"/>
      <c r="F188" s="313" t="s">
        <v>1044</v>
      </c>
      <c r="G188" s="290"/>
      <c r="H188" s="290" t="s">
        <v>1123</v>
      </c>
      <c r="I188" s="290" t="s">
        <v>1119</v>
      </c>
      <c r="J188" s="290"/>
      <c r="K188" s="338"/>
    </row>
    <row r="189" s="1" customFormat="1" ht="15" customHeight="1">
      <c r="B189" s="315"/>
      <c r="C189" s="351" t="s">
        <v>1124</v>
      </c>
      <c r="D189" s="290"/>
      <c r="E189" s="290"/>
      <c r="F189" s="313" t="s">
        <v>1044</v>
      </c>
      <c r="G189" s="290"/>
      <c r="H189" s="290" t="s">
        <v>1125</v>
      </c>
      <c r="I189" s="290" t="s">
        <v>1126</v>
      </c>
      <c r="J189" s="352" t="s">
        <v>1127</v>
      </c>
      <c r="K189" s="338"/>
    </row>
    <row r="190" s="17" customFormat="1" ht="15" customHeight="1">
      <c r="B190" s="353"/>
      <c r="C190" s="354" t="s">
        <v>1128</v>
      </c>
      <c r="D190" s="355"/>
      <c r="E190" s="355"/>
      <c r="F190" s="356" t="s">
        <v>1044</v>
      </c>
      <c r="G190" s="355"/>
      <c r="H190" s="355" t="s">
        <v>1129</v>
      </c>
      <c r="I190" s="355" t="s">
        <v>1126</v>
      </c>
      <c r="J190" s="357" t="s">
        <v>1127</v>
      </c>
      <c r="K190" s="358"/>
    </row>
    <row r="191" s="1" customFormat="1" ht="15" customHeight="1">
      <c r="B191" s="315"/>
      <c r="C191" s="351" t="s">
        <v>42</v>
      </c>
      <c r="D191" s="290"/>
      <c r="E191" s="290"/>
      <c r="F191" s="313" t="s">
        <v>1038</v>
      </c>
      <c r="G191" s="290"/>
      <c r="H191" s="287" t="s">
        <v>1130</v>
      </c>
      <c r="I191" s="290" t="s">
        <v>1131</v>
      </c>
      <c r="J191" s="290"/>
      <c r="K191" s="338"/>
    </row>
    <row r="192" s="1" customFormat="1" ht="15" customHeight="1">
      <c r="B192" s="315"/>
      <c r="C192" s="351" t="s">
        <v>1132</v>
      </c>
      <c r="D192" s="290"/>
      <c r="E192" s="290"/>
      <c r="F192" s="313" t="s">
        <v>1038</v>
      </c>
      <c r="G192" s="290"/>
      <c r="H192" s="290" t="s">
        <v>1133</v>
      </c>
      <c r="I192" s="290" t="s">
        <v>1073</v>
      </c>
      <c r="J192" s="290"/>
      <c r="K192" s="338"/>
    </row>
    <row r="193" s="1" customFormat="1" ht="15" customHeight="1">
      <c r="B193" s="315"/>
      <c r="C193" s="351" t="s">
        <v>1134</v>
      </c>
      <c r="D193" s="290"/>
      <c r="E193" s="290"/>
      <c r="F193" s="313" t="s">
        <v>1038</v>
      </c>
      <c r="G193" s="290"/>
      <c r="H193" s="290" t="s">
        <v>1135</v>
      </c>
      <c r="I193" s="290" t="s">
        <v>1073</v>
      </c>
      <c r="J193" s="290"/>
      <c r="K193" s="338"/>
    </row>
    <row r="194" s="1" customFormat="1" ht="15" customHeight="1">
      <c r="B194" s="315"/>
      <c r="C194" s="351" t="s">
        <v>1136</v>
      </c>
      <c r="D194" s="290"/>
      <c r="E194" s="290"/>
      <c r="F194" s="313" t="s">
        <v>1044</v>
      </c>
      <c r="G194" s="290"/>
      <c r="H194" s="290" t="s">
        <v>1137</v>
      </c>
      <c r="I194" s="290" t="s">
        <v>1073</v>
      </c>
      <c r="J194" s="290"/>
      <c r="K194" s="338"/>
    </row>
    <row r="195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="1" customFormat="1" ht="18.75" customHeight="1">
      <c r="B198" s="298"/>
      <c r="C198" s="298"/>
      <c r="D198" s="298"/>
      <c r="E198" s="298"/>
      <c r="F198" s="298"/>
      <c r="G198" s="298"/>
      <c r="H198" s="298"/>
      <c r="I198" s="298"/>
      <c r="J198" s="298"/>
      <c r="K198" s="298"/>
    </row>
    <row r="199" s="1" customFormat="1" ht="13.5">
      <c r="B199" s="277"/>
      <c r="C199" s="278"/>
      <c r="D199" s="278"/>
      <c r="E199" s="278"/>
      <c r="F199" s="278"/>
      <c r="G199" s="278"/>
      <c r="H199" s="278"/>
      <c r="I199" s="278"/>
      <c r="J199" s="278"/>
      <c r="K199" s="279"/>
    </row>
    <row r="200" s="1" customFormat="1" ht="21">
      <c r="B200" s="280"/>
      <c r="C200" s="281" t="s">
        <v>1138</v>
      </c>
      <c r="D200" s="281"/>
      <c r="E200" s="281"/>
      <c r="F200" s="281"/>
      <c r="G200" s="281"/>
      <c r="H200" s="281"/>
      <c r="I200" s="281"/>
      <c r="J200" s="281"/>
      <c r="K200" s="282"/>
    </row>
    <row r="201" s="1" customFormat="1" ht="25.5" customHeight="1">
      <c r="B201" s="280"/>
      <c r="C201" s="360" t="s">
        <v>1139</v>
      </c>
      <c r="D201" s="360"/>
      <c r="E201" s="360"/>
      <c r="F201" s="360" t="s">
        <v>1140</v>
      </c>
      <c r="G201" s="361"/>
      <c r="H201" s="360" t="s">
        <v>1141</v>
      </c>
      <c r="I201" s="360"/>
      <c r="J201" s="360"/>
      <c r="K201" s="282"/>
    </row>
    <row r="202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="1" customFormat="1" ht="15" customHeight="1">
      <c r="B203" s="315"/>
      <c r="C203" s="290" t="s">
        <v>1131</v>
      </c>
      <c r="D203" s="290"/>
      <c r="E203" s="290"/>
      <c r="F203" s="313" t="s">
        <v>43</v>
      </c>
      <c r="G203" s="290"/>
      <c r="H203" s="290" t="s">
        <v>1142</v>
      </c>
      <c r="I203" s="290"/>
      <c r="J203" s="290"/>
      <c r="K203" s="338"/>
    </row>
    <row r="204" s="1" customFormat="1" ht="15" customHeight="1">
      <c r="B204" s="315"/>
      <c r="C204" s="290"/>
      <c r="D204" s="290"/>
      <c r="E204" s="290"/>
      <c r="F204" s="313" t="s">
        <v>44</v>
      </c>
      <c r="G204" s="290"/>
      <c r="H204" s="290" t="s">
        <v>1143</v>
      </c>
      <c r="I204" s="290"/>
      <c r="J204" s="290"/>
      <c r="K204" s="338"/>
    </row>
    <row r="205" s="1" customFormat="1" ht="15" customHeight="1">
      <c r="B205" s="315"/>
      <c r="C205" s="290"/>
      <c r="D205" s="290"/>
      <c r="E205" s="290"/>
      <c r="F205" s="313" t="s">
        <v>47</v>
      </c>
      <c r="G205" s="290"/>
      <c r="H205" s="290" t="s">
        <v>1144</v>
      </c>
      <c r="I205" s="290"/>
      <c r="J205" s="290"/>
      <c r="K205" s="338"/>
    </row>
    <row r="206" s="1" customFormat="1" ht="15" customHeight="1">
      <c r="B206" s="315"/>
      <c r="C206" s="290"/>
      <c r="D206" s="290"/>
      <c r="E206" s="290"/>
      <c r="F206" s="313" t="s">
        <v>45</v>
      </c>
      <c r="G206" s="290"/>
      <c r="H206" s="290" t="s">
        <v>1145</v>
      </c>
      <c r="I206" s="290"/>
      <c r="J206" s="290"/>
      <c r="K206" s="338"/>
    </row>
    <row r="207" s="1" customFormat="1" ht="15" customHeight="1">
      <c r="B207" s="315"/>
      <c r="C207" s="290"/>
      <c r="D207" s="290"/>
      <c r="E207" s="290"/>
      <c r="F207" s="313" t="s">
        <v>46</v>
      </c>
      <c r="G207" s="290"/>
      <c r="H207" s="290" t="s">
        <v>1146</v>
      </c>
      <c r="I207" s="290"/>
      <c r="J207" s="290"/>
      <c r="K207" s="338"/>
    </row>
    <row r="208" s="1" customFormat="1" ht="15" customHeight="1">
      <c r="B208" s="315"/>
      <c r="C208" s="290"/>
      <c r="D208" s="290"/>
      <c r="E208" s="290"/>
      <c r="F208" s="313"/>
      <c r="G208" s="290"/>
      <c r="H208" s="290"/>
      <c r="I208" s="290"/>
      <c r="J208" s="290"/>
      <c r="K208" s="338"/>
    </row>
    <row r="209" s="1" customFormat="1" ht="15" customHeight="1">
      <c r="B209" s="315"/>
      <c r="C209" s="290" t="s">
        <v>1085</v>
      </c>
      <c r="D209" s="290"/>
      <c r="E209" s="290"/>
      <c r="F209" s="313" t="s">
        <v>79</v>
      </c>
      <c r="G209" s="290"/>
      <c r="H209" s="290" t="s">
        <v>1147</v>
      </c>
      <c r="I209" s="290"/>
      <c r="J209" s="290"/>
      <c r="K209" s="338"/>
    </row>
    <row r="210" s="1" customFormat="1" ht="15" customHeight="1">
      <c r="B210" s="315"/>
      <c r="C210" s="290"/>
      <c r="D210" s="290"/>
      <c r="E210" s="290"/>
      <c r="F210" s="313" t="s">
        <v>982</v>
      </c>
      <c r="G210" s="290"/>
      <c r="H210" s="290" t="s">
        <v>983</v>
      </c>
      <c r="I210" s="290"/>
      <c r="J210" s="290"/>
      <c r="K210" s="338"/>
    </row>
    <row r="211" s="1" customFormat="1" ht="15" customHeight="1">
      <c r="B211" s="315"/>
      <c r="C211" s="290"/>
      <c r="D211" s="290"/>
      <c r="E211" s="290"/>
      <c r="F211" s="313" t="s">
        <v>980</v>
      </c>
      <c r="G211" s="290"/>
      <c r="H211" s="290" t="s">
        <v>1148</v>
      </c>
      <c r="I211" s="290"/>
      <c r="J211" s="290"/>
      <c r="K211" s="338"/>
    </row>
    <row r="212" s="1" customFormat="1" ht="15" customHeight="1">
      <c r="B212" s="362"/>
      <c r="C212" s="290"/>
      <c r="D212" s="290"/>
      <c r="E212" s="290"/>
      <c r="F212" s="313" t="s">
        <v>92</v>
      </c>
      <c r="G212" s="351"/>
      <c r="H212" s="342" t="s">
        <v>93</v>
      </c>
      <c r="I212" s="342"/>
      <c r="J212" s="342"/>
      <c r="K212" s="363"/>
    </row>
    <row r="213" s="1" customFormat="1" ht="15" customHeight="1">
      <c r="B213" s="362"/>
      <c r="C213" s="290"/>
      <c r="D213" s="290"/>
      <c r="E213" s="290"/>
      <c r="F213" s="313" t="s">
        <v>984</v>
      </c>
      <c r="G213" s="351"/>
      <c r="H213" s="342" t="s">
        <v>1149</v>
      </c>
      <c r="I213" s="342"/>
      <c r="J213" s="342"/>
      <c r="K213" s="363"/>
    </row>
    <row r="214" s="1" customFormat="1" ht="15" customHeight="1">
      <c r="B214" s="362"/>
      <c r="C214" s="290"/>
      <c r="D214" s="290"/>
      <c r="E214" s="290"/>
      <c r="F214" s="313"/>
      <c r="G214" s="351"/>
      <c r="H214" s="342"/>
      <c r="I214" s="342"/>
      <c r="J214" s="342"/>
      <c r="K214" s="363"/>
    </row>
    <row r="215" s="1" customFormat="1" ht="15" customHeight="1">
      <c r="B215" s="362"/>
      <c r="C215" s="290" t="s">
        <v>1109</v>
      </c>
      <c r="D215" s="290"/>
      <c r="E215" s="290"/>
      <c r="F215" s="313">
        <v>1</v>
      </c>
      <c r="G215" s="351"/>
      <c r="H215" s="342" t="s">
        <v>1150</v>
      </c>
      <c r="I215" s="342"/>
      <c r="J215" s="342"/>
      <c r="K215" s="363"/>
    </row>
    <row r="216" s="1" customFormat="1" ht="15" customHeight="1">
      <c r="B216" s="362"/>
      <c r="C216" s="290"/>
      <c r="D216" s="290"/>
      <c r="E216" s="290"/>
      <c r="F216" s="313">
        <v>2</v>
      </c>
      <c r="G216" s="351"/>
      <c r="H216" s="342" t="s">
        <v>1151</v>
      </c>
      <c r="I216" s="342"/>
      <c r="J216" s="342"/>
      <c r="K216" s="363"/>
    </row>
    <row r="217" s="1" customFormat="1" ht="15" customHeight="1">
      <c r="B217" s="362"/>
      <c r="C217" s="290"/>
      <c r="D217" s="290"/>
      <c r="E217" s="290"/>
      <c r="F217" s="313">
        <v>3</v>
      </c>
      <c r="G217" s="351"/>
      <c r="H217" s="342" t="s">
        <v>1152</v>
      </c>
      <c r="I217" s="342"/>
      <c r="J217" s="342"/>
      <c r="K217" s="363"/>
    </row>
    <row r="218" s="1" customFormat="1" ht="15" customHeight="1">
      <c r="B218" s="362"/>
      <c r="C218" s="290"/>
      <c r="D218" s="290"/>
      <c r="E218" s="290"/>
      <c r="F218" s="313">
        <v>4</v>
      </c>
      <c r="G218" s="351"/>
      <c r="H218" s="342" t="s">
        <v>1153</v>
      </c>
      <c r="I218" s="342"/>
      <c r="J218" s="342"/>
      <c r="K218" s="363"/>
    </row>
    <row r="219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Jannike Sklenarova</dc:creator>
  <cp:lastModifiedBy>Jannike Sklenarova</cp:lastModifiedBy>
  <dcterms:created xsi:type="dcterms:W3CDTF">2024-10-12T03:38:12Z</dcterms:created>
  <dcterms:modified xsi:type="dcterms:W3CDTF">2024-10-12T03:38:19Z</dcterms:modified>
</cp:coreProperties>
</file>